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bookViews>
  <sheets>
    <sheet name="h24" sheetId="1" r:id="rId1"/>
    <sheet name="４月(月間)" sheetId="123" r:id="rId2"/>
    <sheet name="４月(上旬)" sheetId="124" r:id="rId3"/>
    <sheet name="４月(中旬)" sheetId="125" r:id="rId4"/>
    <sheet name="４月(上旬～中旬)" sheetId="126" r:id="rId5"/>
    <sheet name="4月(下旬)" sheetId="127" r:id="rId6"/>
    <sheet name="４月月間" sheetId="128" r:id="rId7"/>
    <sheet name="５月(月間)" sheetId="134" r:id="rId8"/>
    <sheet name="５月(上旬)" sheetId="130" r:id="rId9"/>
    <sheet name="５月(中旬)" sheetId="131" r:id="rId10"/>
    <sheet name="５月(上旬～中旬)" sheetId="132" r:id="rId11"/>
    <sheet name="５月(下旬)" sheetId="133" r:id="rId12"/>
    <sheet name="５月月間" sheetId="135" r:id="rId13"/>
    <sheet name="６月(月間)" sheetId="136" r:id="rId14"/>
    <sheet name="６月(上旬)" sheetId="137" r:id="rId15"/>
    <sheet name="６月(中旬)" sheetId="138" r:id="rId16"/>
    <sheet name="６月(上旬～中旬)" sheetId="139" r:id="rId17"/>
    <sheet name="６月(下旬)" sheetId="140" r:id="rId18"/>
    <sheet name="６月月間" sheetId="141" r:id="rId19"/>
    <sheet name="６月上旬" sheetId="142" r:id="rId20"/>
    <sheet name="６月中旬" sheetId="143" r:id="rId21"/>
    <sheet name="７月(月間)" sheetId="145" r:id="rId22"/>
    <sheet name="７月(上旬)" sheetId="146" r:id="rId23"/>
    <sheet name="７月(中旬)" sheetId="147" r:id="rId24"/>
    <sheet name="７月(上旬～中旬)" sheetId="148" r:id="rId25"/>
    <sheet name="７月(下旬)" sheetId="149" r:id="rId26"/>
    <sheet name="７月月間" sheetId="150" r:id="rId27"/>
    <sheet name="７月上旬" sheetId="151" r:id="rId28"/>
    <sheet name="７月中旬" sheetId="152" r:id="rId29"/>
    <sheet name="８月(月間)" sheetId="153" r:id="rId30"/>
    <sheet name="８月(上旬)" sheetId="154" r:id="rId31"/>
    <sheet name="８月(中旬)" sheetId="155" r:id="rId32"/>
    <sheet name="８月(上旬～中旬)" sheetId="156" r:id="rId33"/>
    <sheet name="８月(下旬)" sheetId="157" r:id="rId34"/>
    <sheet name="８月月間" sheetId="158" r:id="rId35"/>
    <sheet name="８月上旬" sheetId="159" r:id="rId36"/>
    <sheet name="８月中旬" sheetId="160" r:id="rId37"/>
    <sheet name="８月下旬" sheetId="225" r:id="rId38"/>
    <sheet name="９月(月間)" sheetId="161" r:id="rId39"/>
    <sheet name="９月(上旬)" sheetId="162" r:id="rId40"/>
    <sheet name="９月(中旬)" sheetId="163" r:id="rId41"/>
    <sheet name="９月(上旬～中旬)" sheetId="164" r:id="rId42"/>
    <sheet name="９月(下旬)" sheetId="165" r:id="rId43"/>
    <sheet name="９月月間" sheetId="166" r:id="rId44"/>
    <sheet name="９月上旬" sheetId="167" r:id="rId45"/>
    <sheet name="９月中旬" sheetId="168" r:id="rId46"/>
    <sheet name="９月下旬" sheetId="169" r:id="rId47"/>
    <sheet name="10月(月間)" sheetId="170" r:id="rId48"/>
    <sheet name="10月(上旬)" sheetId="171" r:id="rId49"/>
    <sheet name="10月(中旬)" sheetId="172" r:id="rId50"/>
    <sheet name="10月(上旬～中旬)" sheetId="173" r:id="rId51"/>
    <sheet name="10月(下旬)" sheetId="174" r:id="rId52"/>
    <sheet name="10月月間" sheetId="175" r:id="rId53"/>
    <sheet name="10月上旬" sheetId="176" r:id="rId54"/>
    <sheet name="10月中旬" sheetId="177" r:id="rId55"/>
    <sheet name="10月下旬" sheetId="178" r:id="rId56"/>
    <sheet name="11月(月間)" sheetId="179" r:id="rId57"/>
    <sheet name="11月(上旬)" sheetId="180" r:id="rId58"/>
    <sheet name="11月(中旬)" sheetId="181" r:id="rId59"/>
    <sheet name="11月(上旬～中旬)" sheetId="182" r:id="rId60"/>
    <sheet name="11月(下旬)" sheetId="183" r:id="rId61"/>
    <sheet name="11月月間" sheetId="184" r:id="rId62"/>
    <sheet name="11月上旬" sheetId="185" r:id="rId63"/>
    <sheet name="11月中旬" sheetId="186" r:id="rId64"/>
    <sheet name="11月下旬" sheetId="187" r:id="rId65"/>
    <sheet name="12月(月間)" sheetId="188" r:id="rId66"/>
    <sheet name="12月(上旬)" sheetId="189" r:id="rId67"/>
    <sheet name="12月(中旬)" sheetId="190" r:id="rId68"/>
    <sheet name="12月(上旬～中旬)" sheetId="191" r:id="rId69"/>
    <sheet name="12月(下旬)" sheetId="192" r:id="rId70"/>
    <sheet name="12月月間" sheetId="193" r:id="rId71"/>
    <sheet name="12月上旬" sheetId="194" r:id="rId72"/>
    <sheet name="12月中旬" sheetId="195" r:id="rId73"/>
    <sheet name="12月下旬" sheetId="196" r:id="rId74"/>
    <sheet name="１月(月間)" sheetId="197" r:id="rId75"/>
    <sheet name="１月(上旬)" sheetId="198" r:id="rId76"/>
    <sheet name="１月(中旬)" sheetId="199" r:id="rId77"/>
    <sheet name="１月(上旬～中旬)" sheetId="200" r:id="rId78"/>
    <sheet name="１月(下旬)" sheetId="201" r:id="rId79"/>
    <sheet name="１月月間" sheetId="202" r:id="rId80"/>
    <sheet name="１月上旬" sheetId="203" r:id="rId81"/>
    <sheet name="１月中旬" sheetId="204" r:id="rId82"/>
    <sheet name="１月下旬" sheetId="205" r:id="rId83"/>
    <sheet name="２月(月間)" sheetId="206" r:id="rId84"/>
    <sheet name="２月(上旬)" sheetId="207" r:id="rId85"/>
    <sheet name="２月(中旬)" sheetId="208" r:id="rId86"/>
    <sheet name="２月(上旬～中旬)" sheetId="209" r:id="rId87"/>
    <sheet name="２月(下旬)" sheetId="210" r:id="rId88"/>
    <sheet name="２月月間" sheetId="211" r:id="rId89"/>
    <sheet name="２月上旬" sheetId="212" r:id="rId90"/>
    <sheet name="２月中旬" sheetId="213" r:id="rId91"/>
    <sheet name="２月下旬" sheetId="214" r:id="rId92"/>
    <sheet name="３月(月間)" sheetId="215" r:id="rId93"/>
    <sheet name="３月(上旬)" sheetId="216" r:id="rId94"/>
    <sheet name="３月(中旬)" sheetId="217" r:id="rId95"/>
    <sheet name="３月(上旬～中旬)" sheetId="218" r:id="rId96"/>
    <sheet name="３月(下旬)" sheetId="219" r:id="rId97"/>
    <sheet name="３月月間" sheetId="220" r:id="rId98"/>
    <sheet name="３月上旬" sheetId="221" r:id="rId99"/>
    <sheet name="３月中旬" sheetId="222" r:id="rId100"/>
    <sheet name="３月下旬" sheetId="223" r:id="rId101"/>
  </sheets>
  <externalReferences>
    <externalReference r:id="rId102"/>
  </externalReferences>
  <definedNames>
    <definedName name="_xlnm.Print_Area" localSheetId="55">'10月下旬'!$A$1:$J$40</definedName>
    <definedName name="_xlnm.Print_Area" localSheetId="52">'10月月間'!$A$1:$J$40</definedName>
    <definedName name="_xlnm.Print_Area" localSheetId="53">'10月上旬'!$A$1:$J$40</definedName>
    <definedName name="_xlnm.Print_Area" localSheetId="54">'10月中旬'!$A$1:$J$40</definedName>
    <definedName name="_xlnm.Print_Area" localSheetId="56">'11月(月間)'!$A$1:$L$82</definedName>
    <definedName name="_xlnm.Print_Area" localSheetId="64">'11月下旬'!$A$1:$J$34</definedName>
    <definedName name="_xlnm.Print_Area" localSheetId="61">'11月月間'!$A$1:$J$34</definedName>
    <definedName name="_xlnm.Print_Area" localSheetId="62">'11月上旬'!$A$1:$J$34</definedName>
    <definedName name="_xlnm.Print_Area" localSheetId="63">'11月中旬'!$A$1:$J$34</definedName>
    <definedName name="_xlnm.Print_Area" localSheetId="65">'12月(月間)'!$A$1:$L$82</definedName>
    <definedName name="_xlnm.Print_Area" localSheetId="73">'12月下旬'!$A$1:$J$34</definedName>
    <definedName name="_xlnm.Print_Area" localSheetId="70">'12月月間'!$A$1:$J$34</definedName>
    <definedName name="_xlnm.Print_Area" localSheetId="71">'12月上旬'!$A$1:$J$34</definedName>
    <definedName name="_xlnm.Print_Area" localSheetId="72">'12月中旬'!$A$1:$J$34</definedName>
    <definedName name="_xlnm.Print_Area" localSheetId="74">'１月(月間)'!$A$2:$L$83</definedName>
    <definedName name="_xlnm.Print_Area" localSheetId="82">'１月下旬'!$A$1:$J$34</definedName>
    <definedName name="_xlnm.Print_Area" localSheetId="79">'１月月間'!$A$1:$J$34</definedName>
    <definedName name="_xlnm.Print_Area" localSheetId="80">'１月上旬'!$A$1:$J$34</definedName>
    <definedName name="_xlnm.Print_Area" localSheetId="81">'１月中旬'!$A$1:$J$34</definedName>
    <definedName name="_xlnm.Print_Area" localSheetId="83">'２月(月間)'!$A$2:$L$83</definedName>
    <definedName name="_xlnm.Print_Area" localSheetId="91">'２月下旬'!$A$1:$J$34</definedName>
    <definedName name="_xlnm.Print_Area" localSheetId="88">'２月月間'!$A$1:$J$34</definedName>
    <definedName name="_xlnm.Print_Area" localSheetId="89">'２月上旬'!$A$1:$J$34</definedName>
    <definedName name="_xlnm.Print_Area" localSheetId="90">'２月中旬'!$A$1:$J$34</definedName>
    <definedName name="_xlnm.Print_Area" localSheetId="92">'３月(月間)'!$A$2:$L$84</definedName>
    <definedName name="_xlnm.Print_Area" localSheetId="100">'３月下旬'!$A$1:$J$34</definedName>
    <definedName name="_xlnm.Print_Area" localSheetId="97">'３月月間'!$A$1:$J$34</definedName>
    <definedName name="_xlnm.Print_Area" localSheetId="98">'３月上旬'!$A$1:$J$34</definedName>
    <definedName name="_xlnm.Print_Area" localSheetId="99">'３月中旬'!$A$1:$J$34</definedName>
    <definedName name="_xlnm.Print_Area" localSheetId="37">'８月下旬'!$A$1:$J$44</definedName>
    <definedName name="_xlnm.Print_Area" localSheetId="34">'８月月間'!$A$1:$J$44</definedName>
    <definedName name="_xlnm.Print_Area" localSheetId="35">'８月上旬'!$A$1:$J$44</definedName>
    <definedName name="_xlnm.Print_Area" localSheetId="36">'８月中旬'!$A$1:$J$44</definedName>
    <definedName name="_xlnm.Print_Area" localSheetId="46">'９月下旬'!$A$1:$J$44</definedName>
    <definedName name="_xlnm.Print_Area" localSheetId="43">'９月月間'!$A$1:$J$44</definedName>
    <definedName name="_xlnm.Print_Area" localSheetId="44">'９月上旬'!$A$1:$J$44</definedName>
    <definedName name="_xlnm.Print_Area" localSheetId="45">'９月中旬'!$A$1:$J$44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 i="225" l="1"/>
  <c r="A1" i="225"/>
  <c r="G3" i="225"/>
  <c r="H3" i="225"/>
  <c r="C8" i="225"/>
  <c r="C7" i="225" s="1"/>
  <c r="D8" i="225"/>
  <c r="E8" i="225" s="1"/>
  <c r="F8" i="225"/>
  <c r="G8" i="225"/>
  <c r="G7" i="225" s="1"/>
  <c r="H8" i="225"/>
  <c r="I8" i="225" s="1"/>
  <c r="J8" i="225"/>
  <c r="C9" i="225"/>
  <c r="D9" i="225"/>
  <c r="E9" i="225" s="1"/>
  <c r="F9" i="225"/>
  <c r="G9" i="225"/>
  <c r="H9" i="225"/>
  <c r="I9" i="225" s="1"/>
  <c r="J9" i="225"/>
  <c r="C10" i="225"/>
  <c r="D10" i="225"/>
  <c r="E10" i="225" s="1"/>
  <c r="F10" i="225"/>
  <c r="G10" i="225"/>
  <c r="H10" i="225"/>
  <c r="I10" i="225" s="1"/>
  <c r="J10" i="225"/>
  <c r="C11" i="225"/>
  <c r="D11" i="225"/>
  <c r="E11" i="225" s="1"/>
  <c r="F11" i="225"/>
  <c r="G11" i="225"/>
  <c r="H11" i="225"/>
  <c r="I11" i="225" s="1"/>
  <c r="J11" i="225"/>
  <c r="C12" i="225"/>
  <c r="D12" i="225"/>
  <c r="E12" i="225" s="1"/>
  <c r="F12" i="225"/>
  <c r="H12" i="225"/>
  <c r="I12" i="225"/>
  <c r="J12" i="225"/>
  <c r="C13" i="225"/>
  <c r="F13" i="225" s="1"/>
  <c r="D13" i="225"/>
  <c r="E13" i="225"/>
  <c r="H13" i="225"/>
  <c r="I13" i="225" s="1"/>
  <c r="J13" i="225"/>
  <c r="C15" i="225"/>
  <c r="C14" i="225" s="1"/>
  <c r="D15" i="225"/>
  <c r="F15" i="225"/>
  <c r="G15" i="225"/>
  <c r="G14" i="225" s="1"/>
  <c r="H15" i="225"/>
  <c r="C16" i="225"/>
  <c r="D16" i="225"/>
  <c r="E16" i="225" s="1"/>
  <c r="F16" i="225"/>
  <c r="G16" i="225"/>
  <c r="H16" i="225"/>
  <c r="I16" i="225" s="1"/>
  <c r="C17" i="225"/>
  <c r="D17" i="225"/>
  <c r="E17" i="225" s="1"/>
  <c r="F17" i="225"/>
  <c r="G17" i="225"/>
  <c r="H17" i="225"/>
  <c r="I17" i="225" s="1"/>
  <c r="C18" i="225"/>
  <c r="D18" i="225"/>
  <c r="E18" i="225" s="1"/>
  <c r="F18" i="225"/>
  <c r="G18" i="225"/>
  <c r="H18" i="225"/>
  <c r="I18" i="225" s="1"/>
  <c r="D19" i="225"/>
  <c r="C20" i="225"/>
  <c r="C19" i="225" s="1"/>
  <c r="E19" i="225" s="1"/>
  <c r="D20" i="225"/>
  <c r="E20" i="225" s="1"/>
  <c r="F20" i="225"/>
  <c r="G20" i="225"/>
  <c r="G19" i="225" s="1"/>
  <c r="H20" i="225"/>
  <c r="I20" i="225" s="1"/>
  <c r="C21" i="225"/>
  <c r="D21" i="225"/>
  <c r="E21" i="225" s="1"/>
  <c r="F21" i="225"/>
  <c r="G21" i="225"/>
  <c r="H21" i="225"/>
  <c r="I21" i="225" s="1"/>
  <c r="C22" i="225"/>
  <c r="D22" i="225"/>
  <c r="E22" i="225" s="1"/>
  <c r="F22" i="225"/>
  <c r="G22" i="225"/>
  <c r="H22" i="225"/>
  <c r="I22" i="225" s="1"/>
  <c r="C23" i="225"/>
  <c r="D23" i="225"/>
  <c r="E23" i="225" s="1"/>
  <c r="F23" i="225"/>
  <c r="G23" i="225"/>
  <c r="H23" i="225"/>
  <c r="I23" i="225" s="1"/>
  <c r="D24" i="225"/>
  <c r="C25" i="225"/>
  <c r="C24" i="225" s="1"/>
  <c r="E24" i="225" s="1"/>
  <c r="D25" i="225"/>
  <c r="E25" i="225" s="1"/>
  <c r="F25" i="225"/>
  <c r="G25" i="225"/>
  <c r="G24" i="225" s="1"/>
  <c r="H25" i="225"/>
  <c r="I25" i="225" s="1"/>
  <c r="C26" i="225"/>
  <c r="D26" i="225"/>
  <c r="E26" i="225" s="1"/>
  <c r="F26" i="225"/>
  <c r="G26" i="225"/>
  <c r="H26" i="225"/>
  <c r="I26" i="225" s="1"/>
  <c r="C27" i="225"/>
  <c r="D27" i="225"/>
  <c r="E27" i="225" s="1"/>
  <c r="F27" i="225"/>
  <c r="G27" i="225"/>
  <c r="H27" i="225"/>
  <c r="I27" i="225" s="1"/>
  <c r="C28" i="225"/>
  <c r="D28" i="225"/>
  <c r="E28" i="225" s="1"/>
  <c r="F28" i="225"/>
  <c r="G28" i="225"/>
  <c r="H28" i="225"/>
  <c r="I28" i="225" s="1"/>
  <c r="D29" i="225"/>
  <c r="C30" i="225"/>
  <c r="C29" i="225" s="1"/>
  <c r="E29" i="225" s="1"/>
  <c r="D30" i="225"/>
  <c r="E30" i="225" s="1"/>
  <c r="F30" i="225"/>
  <c r="G30" i="225"/>
  <c r="G29" i="225" s="1"/>
  <c r="H30" i="225"/>
  <c r="I30" i="225" s="1"/>
  <c r="C31" i="225"/>
  <c r="D31" i="225"/>
  <c r="E31" i="225" s="1"/>
  <c r="F31" i="225"/>
  <c r="G31" i="225"/>
  <c r="H31" i="225"/>
  <c r="I31" i="225" s="1"/>
  <c r="C32" i="225"/>
  <c r="D32" i="225"/>
  <c r="E32" i="225" s="1"/>
  <c r="F32" i="225"/>
  <c r="G32" i="225"/>
  <c r="H32" i="225"/>
  <c r="I32" i="225" s="1"/>
  <c r="C33" i="225"/>
  <c r="D33" i="225"/>
  <c r="E33" i="225" s="1"/>
  <c r="F33" i="225"/>
  <c r="G33" i="225"/>
  <c r="H33" i="225"/>
  <c r="I33" i="225" s="1"/>
  <c r="C34" i="225"/>
  <c r="D34" i="225"/>
  <c r="E34" i="225" s="1"/>
  <c r="F34" i="225"/>
  <c r="G34" i="225"/>
  <c r="H34" i="225"/>
  <c r="I34" i="225" s="1"/>
  <c r="C35" i="225"/>
  <c r="D35" i="225"/>
  <c r="E35" i="225" s="1"/>
  <c r="F35" i="225"/>
  <c r="G35" i="225"/>
  <c r="H35" i="225"/>
  <c r="I35" i="225" s="1"/>
  <c r="C36" i="225"/>
  <c r="D36" i="225"/>
  <c r="E36" i="225" s="1"/>
  <c r="F36" i="225"/>
  <c r="G36" i="225"/>
  <c r="H36" i="225"/>
  <c r="I36" i="225" s="1"/>
  <c r="C14" i="1"/>
  <c r="C13" i="1"/>
  <c r="C12" i="1"/>
  <c r="C11" i="1"/>
  <c r="C10" i="1"/>
  <c r="C9" i="1"/>
  <c r="C8" i="1"/>
  <c r="C7" i="1"/>
  <c r="C6" i="1"/>
  <c r="C5" i="1"/>
  <c r="B14" i="1"/>
  <c r="B13" i="1"/>
  <c r="B12" i="1"/>
  <c r="B11" i="1"/>
  <c r="B10" i="1"/>
  <c r="B9" i="1"/>
  <c r="B8" i="1"/>
  <c r="B7" i="1"/>
  <c r="B6" i="1"/>
  <c r="B5" i="1"/>
  <c r="C4" i="1"/>
  <c r="B4" i="1"/>
  <c r="H29" i="225" l="1"/>
  <c r="H24" i="225"/>
  <c r="I24" i="225" s="1"/>
  <c r="H19" i="225"/>
  <c r="I15" i="225"/>
  <c r="H14" i="225"/>
  <c r="G5" i="225"/>
  <c r="J36" i="225"/>
  <c r="J35" i="225"/>
  <c r="J34" i="225"/>
  <c r="J33" i="225"/>
  <c r="J32" i="225"/>
  <c r="J31" i="225"/>
  <c r="J30" i="225"/>
  <c r="I29" i="225"/>
  <c r="J29" i="225"/>
  <c r="F29" i="225"/>
  <c r="J28" i="225"/>
  <c r="J27" i="225"/>
  <c r="J26" i="225"/>
  <c r="J25" i="225"/>
  <c r="J24" i="225"/>
  <c r="F24" i="225"/>
  <c r="J23" i="225"/>
  <c r="J22" i="225"/>
  <c r="J21" i="225"/>
  <c r="J20" i="225"/>
  <c r="I19" i="225"/>
  <c r="J19" i="225"/>
  <c r="F19" i="225"/>
  <c r="J18" i="225"/>
  <c r="J17" i="225"/>
  <c r="J16" i="225"/>
  <c r="J15" i="225"/>
  <c r="I14" i="225"/>
  <c r="J14" i="225"/>
  <c r="E15" i="225"/>
  <c r="D14" i="225"/>
  <c r="F14" i="225" s="1"/>
  <c r="C5" i="225"/>
  <c r="E7" i="225"/>
  <c r="H7" i="225"/>
  <c r="H5" i="225" s="1"/>
  <c r="D7" i="225"/>
  <c r="J7" i="225" l="1"/>
  <c r="I5" i="225"/>
  <c r="J5" i="225"/>
  <c r="E14" i="225"/>
  <c r="D5" i="225"/>
  <c r="F7" i="225"/>
  <c r="E5" i="225"/>
  <c r="F5" i="225"/>
  <c r="I7" i="225"/>
  <c r="F1" i="221" l="1"/>
  <c r="A1" i="221"/>
  <c r="F1" i="222"/>
  <c r="A1" i="222"/>
  <c r="F1" i="223"/>
  <c r="A1" i="223"/>
  <c r="F1" i="220"/>
  <c r="A1" i="220"/>
  <c r="F1" i="212"/>
  <c r="A1" i="212"/>
  <c r="F1" i="213"/>
  <c r="A1" i="213"/>
  <c r="F1" i="214"/>
  <c r="A1" i="214"/>
  <c r="F1" i="211"/>
  <c r="A1" i="211"/>
  <c r="F1" i="203"/>
  <c r="A1" i="203"/>
  <c r="F1" i="204"/>
  <c r="A1" i="204"/>
  <c r="F1" i="205"/>
  <c r="A1" i="205"/>
  <c r="F1" i="202"/>
  <c r="A1" i="202"/>
  <c r="F1" i="194"/>
  <c r="A1" i="194"/>
  <c r="F1" i="195"/>
  <c r="A1" i="195"/>
  <c r="F1" i="196"/>
  <c r="A1" i="196"/>
  <c r="F1" i="193"/>
  <c r="A1" i="193"/>
  <c r="F1" i="185"/>
  <c r="A1" i="185"/>
  <c r="F1" i="186"/>
  <c r="A1" i="186"/>
  <c r="F1" i="187"/>
  <c r="A1" i="187"/>
  <c r="F1" i="184"/>
  <c r="A1" i="184"/>
  <c r="F1" i="176"/>
  <c r="A1" i="176"/>
  <c r="F1" i="177"/>
  <c r="A1" i="177"/>
  <c r="F1" i="178"/>
  <c r="A1" i="178"/>
  <c r="F1" i="175"/>
  <c r="A1" i="175"/>
  <c r="F1" i="167"/>
  <c r="A1" i="167"/>
  <c r="F1" i="168"/>
  <c r="A1" i="168"/>
  <c r="F1" i="169"/>
  <c r="A1" i="169"/>
  <c r="F1" i="166"/>
  <c r="A1" i="166"/>
  <c r="F1" i="159"/>
  <c r="A1" i="159"/>
  <c r="F1" i="160"/>
  <c r="A1" i="160"/>
  <c r="F1" i="158"/>
  <c r="A1" i="158"/>
  <c r="F1" i="151"/>
  <c r="A1" i="151"/>
  <c r="F1" i="152"/>
  <c r="A1" i="152"/>
  <c r="F1" i="150"/>
  <c r="A1" i="150"/>
  <c r="F1" i="142"/>
  <c r="A1" i="142"/>
  <c r="F1" i="143"/>
  <c r="A1" i="143"/>
  <c r="F1" i="141"/>
  <c r="A1" i="141"/>
  <c r="F1" i="135"/>
  <c r="A1" i="135"/>
  <c r="F1" i="128"/>
  <c r="A1" i="128"/>
  <c r="E1" i="216" l="1"/>
  <c r="A1" i="216"/>
  <c r="E1" i="217"/>
  <c r="A1" i="217"/>
  <c r="E1" i="218"/>
  <c r="A1" i="218"/>
  <c r="E1" i="219"/>
  <c r="A1" i="219"/>
  <c r="E1" i="215"/>
  <c r="A1" i="215"/>
  <c r="E1" i="207"/>
  <c r="A1" i="207"/>
  <c r="E1" i="208"/>
  <c r="A1" i="208"/>
  <c r="E1" i="209"/>
  <c r="A1" i="209"/>
  <c r="E1" i="210"/>
  <c r="A1" i="210"/>
  <c r="E1" i="206"/>
  <c r="A1" i="206"/>
  <c r="E1" i="198"/>
  <c r="A1" i="198"/>
  <c r="E1" i="199"/>
  <c r="A1" i="199"/>
  <c r="E1" i="200"/>
  <c r="A1" i="200"/>
  <c r="E1" i="201"/>
  <c r="A1" i="201"/>
  <c r="E1" i="197"/>
  <c r="A1" i="197"/>
  <c r="E1" i="189"/>
  <c r="A1" i="189"/>
  <c r="E1" i="190"/>
  <c r="A1" i="190"/>
  <c r="E1" i="191"/>
  <c r="A1" i="191"/>
  <c r="E1" i="192"/>
  <c r="A1" i="192"/>
  <c r="E1" i="188"/>
  <c r="A1" i="188"/>
  <c r="E1" i="180"/>
  <c r="A1" i="180"/>
  <c r="E1" i="181"/>
  <c r="A1" i="181"/>
  <c r="E1" i="182"/>
  <c r="A1" i="182"/>
  <c r="E1" i="183"/>
  <c r="A1" i="183"/>
  <c r="E1" i="179"/>
  <c r="A1" i="179"/>
  <c r="E1" i="171"/>
  <c r="A1" i="171"/>
  <c r="E1" i="172"/>
  <c r="A1" i="172"/>
  <c r="E1" i="173"/>
  <c r="A1" i="173"/>
  <c r="E1" i="174"/>
  <c r="A1" i="174"/>
  <c r="E1" i="170"/>
  <c r="A1" i="170"/>
  <c r="E1" i="162"/>
  <c r="A1" i="162"/>
  <c r="E1" i="163"/>
  <c r="A1" i="163"/>
  <c r="E1" i="164"/>
  <c r="A1" i="164"/>
  <c r="E1" i="165"/>
  <c r="A1" i="165"/>
  <c r="E1" i="161"/>
  <c r="A1" i="161"/>
  <c r="E1" i="154"/>
  <c r="A1" i="154"/>
  <c r="E1" i="155"/>
  <c r="A1" i="155"/>
  <c r="E1" i="156"/>
  <c r="A1" i="156"/>
  <c r="E1" i="157"/>
  <c r="A1" i="157"/>
  <c r="E1" i="153"/>
  <c r="A1" i="153"/>
  <c r="E1" i="146"/>
  <c r="A1" i="146"/>
  <c r="E1" i="147"/>
  <c r="A1" i="147"/>
  <c r="E1" i="148"/>
  <c r="A1" i="148"/>
  <c r="E1" i="149"/>
  <c r="A1" i="149"/>
  <c r="E1" i="145"/>
  <c r="A1" i="145"/>
  <c r="E1" i="137"/>
  <c r="A1" i="137"/>
  <c r="E1" i="138"/>
  <c r="A1" i="138"/>
  <c r="E1" i="139"/>
  <c r="A1" i="139"/>
  <c r="E1" i="140"/>
  <c r="A1" i="140"/>
  <c r="E1" i="136"/>
  <c r="A1" i="136"/>
  <c r="E1" i="130"/>
  <c r="A1" i="130"/>
  <c r="E1" i="131"/>
  <c r="A1" i="131"/>
  <c r="E1" i="132"/>
  <c r="A1" i="132"/>
  <c r="E1" i="133"/>
  <c r="A1" i="133"/>
  <c r="E1" i="134"/>
  <c r="A1" i="134"/>
  <c r="E1" i="124"/>
  <c r="A1" i="124"/>
  <c r="E1" i="125"/>
  <c r="A1" i="125"/>
  <c r="E1" i="126"/>
  <c r="A1" i="126"/>
  <c r="E1" i="127"/>
  <c r="A1" i="127"/>
  <c r="E1" i="123"/>
  <c r="A1" i="123"/>
  <c r="G3" i="223"/>
  <c r="H3" i="223"/>
  <c r="C32" i="223"/>
  <c r="D32" i="223"/>
  <c r="G32" i="223"/>
  <c r="H32" i="223"/>
  <c r="J32" i="223"/>
  <c r="G3" i="222"/>
  <c r="H3" i="222"/>
  <c r="C8" i="222"/>
  <c r="D8" i="222"/>
  <c r="G8" i="222"/>
  <c r="H8" i="222"/>
  <c r="J8" i="222"/>
  <c r="C9" i="222"/>
  <c r="D9" i="222"/>
  <c r="G9" i="222"/>
  <c r="H9" i="222"/>
  <c r="J9" i="222"/>
  <c r="C13" i="222"/>
  <c r="D13" i="222"/>
  <c r="G13" i="222"/>
  <c r="H13" i="222"/>
  <c r="J13" i="222"/>
  <c r="C14" i="222"/>
  <c r="D14" i="222"/>
  <c r="G14" i="222"/>
  <c r="H14" i="222"/>
  <c r="J14" i="222"/>
  <c r="C18" i="222"/>
  <c r="D18" i="222"/>
  <c r="G18" i="222"/>
  <c r="H18" i="222"/>
  <c r="J18" i="222"/>
  <c r="C19" i="222"/>
  <c r="D19" i="222"/>
  <c r="G19" i="222"/>
  <c r="H19" i="222"/>
  <c r="J19" i="222"/>
  <c r="C23" i="222"/>
  <c r="D23" i="222"/>
  <c r="G23" i="222"/>
  <c r="H23" i="222"/>
  <c r="J23" i="222"/>
  <c r="C24" i="222"/>
  <c r="D24" i="222"/>
  <c r="G24" i="222"/>
  <c r="H24" i="222"/>
  <c r="J24" i="222"/>
  <c r="C28" i="222"/>
  <c r="D28" i="222"/>
  <c r="G28" i="222"/>
  <c r="H28" i="222"/>
  <c r="J28" i="222"/>
  <c r="C29" i="222"/>
  <c r="D29" i="222"/>
  <c r="G29" i="222"/>
  <c r="H29" i="222"/>
  <c r="J29" i="222"/>
  <c r="C30" i="222"/>
  <c r="D30" i="222"/>
  <c r="G30" i="222"/>
  <c r="H30" i="222"/>
  <c r="J30" i="222"/>
  <c r="C32" i="222"/>
  <c r="D32" i="222"/>
  <c r="G32" i="222"/>
  <c r="H32" i="222"/>
  <c r="J32" i="222"/>
  <c r="G3" i="221"/>
  <c r="H3" i="221"/>
  <c r="C8" i="221"/>
  <c r="D8" i="221"/>
  <c r="G8" i="221"/>
  <c r="H8" i="221"/>
  <c r="J8" i="221" s="1"/>
  <c r="C9" i="221"/>
  <c r="D9" i="221"/>
  <c r="G9" i="221"/>
  <c r="H9" i="221"/>
  <c r="C10" i="221"/>
  <c r="D10" i="221"/>
  <c r="G10" i="221"/>
  <c r="H10" i="221"/>
  <c r="C13" i="221"/>
  <c r="D13" i="221"/>
  <c r="G13" i="221"/>
  <c r="H13" i="221"/>
  <c r="C14" i="221"/>
  <c r="D14" i="221"/>
  <c r="G14" i="221"/>
  <c r="H14" i="221"/>
  <c r="C15" i="221"/>
  <c r="D15" i="221"/>
  <c r="G15" i="221"/>
  <c r="H15" i="221"/>
  <c r="C18" i="221"/>
  <c r="D18" i="221"/>
  <c r="G18" i="221"/>
  <c r="H18" i="221"/>
  <c r="C19" i="221"/>
  <c r="D19" i="221"/>
  <c r="G19" i="221"/>
  <c r="H19" i="221"/>
  <c r="C20" i="221"/>
  <c r="D20" i="221"/>
  <c r="G20" i="221"/>
  <c r="H20" i="221"/>
  <c r="C23" i="221"/>
  <c r="D23" i="221"/>
  <c r="G23" i="221"/>
  <c r="H23" i="221"/>
  <c r="C24" i="221"/>
  <c r="D24" i="221"/>
  <c r="G24" i="221"/>
  <c r="H24" i="221"/>
  <c r="C25" i="221"/>
  <c r="D25" i="221"/>
  <c r="G25" i="221"/>
  <c r="H25" i="221"/>
  <c r="C28" i="221"/>
  <c r="D28" i="221"/>
  <c r="G28" i="221"/>
  <c r="H28" i="221"/>
  <c r="C29" i="221"/>
  <c r="D29" i="221"/>
  <c r="G29" i="221"/>
  <c r="H29" i="221"/>
  <c r="C31" i="221"/>
  <c r="D31" i="221"/>
  <c r="G31" i="221"/>
  <c r="H31" i="221"/>
  <c r="G3" i="220"/>
  <c r="H3" i="220"/>
  <c r="C8" i="220"/>
  <c r="D8" i="220"/>
  <c r="G8" i="220"/>
  <c r="H8" i="220"/>
  <c r="J8" i="220"/>
  <c r="C9" i="220"/>
  <c r="D9" i="220"/>
  <c r="G9" i="220"/>
  <c r="H9" i="220"/>
  <c r="J9" i="220"/>
  <c r="C10" i="220"/>
  <c r="D10" i="220"/>
  <c r="G10" i="220"/>
  <c r="H10" i="220"/>
  <c r="J10" i="220"/>
  <c r="C11" i="220"/>
  <c r="D11" i="220"/>
  <c r="G11" i="220"/>
  <c r="H11" i="220"/>
  <c r="J11" i="220"/>
  <c r="C13" i="220"/>
  <c r="D13" i="220"/>
  <c r="G13" i="220"/>
  <c r="H13" i="220"/>
  <c r="J13" i="220"/>
  <c r="C14" i="220"/>
  <c r="D14" i="220"/>
  <c r="G14" i="220"/>
  <c r="H14" i="220"/>
  <c r="J14" i="220"/>
  <c r="C15" i="220"/>
  <c r="D15" i="220"/>
  <c r="G15" i="220"/>
  <c r="H15" i="220"/>
  <c r="J15" i="220"/>
  <c r="C16" i="220"/>
  <c r="D16" i="220"/>
  <c r="G16" i="220"/>
  <c r="H16" i="220"/>
  <c r="J16" i="220"/>
  <c r="C18" i="220"/>
  <c r="D18" i="220"/>
  <c r="G18" i="220"/>
  <c r="H18" i="220"/>
  <c r="J18" i="220"/>
  <c r="C19" i="220"/>
  <c r="D19" i="220"/>
  <c r="G19" i="220"/>
  <c r="H19" i="220"/>
  <c r="J19" i="220"/>
  <c r="C20" i="220"/>
  <c r="D20" i="220"/>
  <c r="G20" i="220"/>
  <c r="H20" i="220"/>
  <c r="J20" i="220"/>
  <c r="C21" i="220"/>
  <c r="D21" i="220"/>
  <c r="G21" i="220"/>
  <c r="H21" i="220"/>
  <c r="J21" i="220"/>
  <c r="C23" i="220"/>
  <c r="D23" i="220"/>
  <c r="G23" i="220"/>
  <c r="H23" i="220"/>
  <c r="J23" i="220"/>
  <c r="C24" i="220"/>
  <c r="D24" i="220"/>
  <c r="G24" i="220"/>
  <c r="H24" i="220"/>
  <c r="J24" i="220"/>
  <c r="C25" i="220"/>
  <c r="D25" i="220"/>
  <c r="G25" i="220"/>
  <c r="H25" i="220"/>
  <c r="J25" i="220"/>
  <c r="C26" i="220"/>
  <c r="D26" i="220"/>
  <c r="G26" i="220"/>
  <c r="H26" i="220"/>
  <c r="J26" i="220"/>
  <c r="C28" i="220"/>
  <c r="D28" i="220"/>
  <c r="G28" i="220"/>
  <c r="H28" i="220"/>
  <c r="J28" i="220"/>
  <c r="C29" i="220"/>
  <c r="D29" i="220"/>
  <c r="G29" i="220"/>
  <c r="H29" i="220"/>
  <c r="J29" i="220"/>
  <c r="C30" i="220"/>
  <c r="D30" i="220"/>
  <c r="G30" i="220"/>
  <c r="H30" i="220"/>
  <c r="J30" i="220"/>
  <c r="C31" i="220"/>
  <c r="D31" i="220"/>
  <c r="G31" i="220"/>
  <c r="H31" i="220"/>
  <c r="J31" i="220"/>
  <c r="C33" i="220"/>
  <c r="D33" i="220"/>
  <c r="G33" i="220"/>
  <c r="H33" i="220"/>
  <c r="J33" i="220"/>
  <c r="C34" i="220"/>
  <c r="D34" i="220"/>
  <c r="G34" i="220"/>
  <c r="H34" i="220"/>
  <c r="J34" i="220"/>
  <c r="F4" i="219"/>
  <c r="G4" i="219"/>
  <c r="J4" i="219"/>
  <c r="K4" i="219"/>
  <c r="B43" i="219"/>
  <c r="C43" i="219"/>
  <c r="F43" i="219"/>
  <c r="G43" i="219"/>
  <c r="I43" i="219"/>
  <c r="K43" i="219"/>
  <c r="B44" i="219"/>
  <c r="C44" i="219"/>
  <c r="F44" i="219"/>
  <c r="G44" i="219"/>
  <c r="H44" i="219"/>
  <c r="K44" i="219"/>
  <c r="B45" i="219"/>
  <c r="J45" i="219" s="1"/>
  <c r="C45" i="219"/>
  <c r="E45" i="219"/>
  <c r="F45" i="219"/>
  <c r="G45" i="219"/>
  <c r="B46" i="219"/>
  <c r="E46" i="219" s="1"/>
  <c r="C46" i="219"/>
  <c r="D46" i="219"/>
  <c r="F46" i="219"/>
  <c r="G46" i="219"/>
  <c r="B47" i="219"/>
  <c r="C47" i="219"/>
  <c r="F47" i="219"/>
  <c r="G47" i="219"/>
  <c r="I47" i="219"/>
  <c r="K47" i="219"/>
  <c r="B48" i="219"/>
  <c r="C48" i="219"/>
  <c r="F48" i="219"/>
  <c r="G48" i="219"/>
  <c r="H48" i="219"/>
  <c r="K48" i="219"/>
  <c r="B49" i="219"/>
  <c r="C49" i="219"/>
  <c r="E49" i="219"/>
  <c r="F49" i="219"/>
  <c r="G49" i="219"/>
  <c r="J49" i="219"/>
  <c r="B50" i="219"/>
  <c r="C50" i="219"/>
  <c r="D50" i="219"/>
  <c r="F50" i="219"/>
  <c r="G50" i="219"/>
  <c r="J50" i="219"/>
  <c r="B51" i="219"/>
  <c r="C51" i="219"/>
  <c r="F51" i="219"/>
  <c r="J51" i="219" s="1"/>
  <c r="G51" i="219"/>
  <c r="I51" i="219"/>
  <c r="K51" i="219"/>
  <c r="B52" i="219"/>
  <c r="C52" i="219"/>
  <c r="D52" i="219" s="1"/>
  <c r="F52" i="219"/>
  <c r="G52" i="219"/>
  <c r="H52" i="219"/>
  <c r="K52" i="219"/>
  <c r="B53" i="219"/>
  <c r="J53" i="219" s="1"/>
  <c r="C53" i="219"/>
  <c r="E53" i="219"/>
  <c r="F53" i="219"/>
  <c r="G53" i="219"/>
  <c r="B54" i="219"/>
  <c r="E54" i="219" s="1"/>
  <c r="C54" i="219"/>
  <c r="D54" i="219"/>
  <c r="F54" i="219"/>
  <c r="G54" i="219"/>
  <c r="B55" i="219"/>
  <c r="C55" i="219"/>
  <c r="F55" i="219"/>
  <c r="J55" i="219" s="1"/>
  <c r="G55" i="219"/>
  <c r="I55" i="219"/>
  <c r="K55" i="219"/>
  <c r="L55" i="219" s="1"/>
  <c r="B56" i="219"/>
  <c r="C56" i="219"/>
  <c r="D56" i="219" s="1"/>
  <c r="F56" i="219"/>
  <c r="G56" i="219"/>
  <c r="H56" i="219"/>
  <c r="K56" i="219"/>
  <c r="B57" i="219"/>
  <c r="C57" i="219"/>
  <c r="E57" i="219"/>
  <c r="F57" i="219"/>
  <c r="G57" i="219"/>
  <c r="J57" i="219"/>
  <c r="B58" i="219"/>
  <c r="E58" i="219" s="1"/>
  <c r="C58" i="219"/>
  <c r="D58" i="219"/>
  <c r="F58" i="219"/>
  <c r="G58" i="219"/>
  <c r="J58" i="219"/>
  <c r="B59" i="219"/>
  <c r="C59" i="219"/>
  <c r="F59" i="219"/>
  <c r="J59" i="219" s="1"/>
  <c r="G59" i="219"/>
  <c r="I59" i="219"/>
  <c r="K59" i="219"/>
  <c r="B60" i="219"/>
  <c r="C60" i="219"/>
  <c r="D60" i="219" s="1"/>
  <c r="F60" i="219"/>
  <c r="G60" i="219"/>
  <c r="H60" i="219"/>
  <c r="K60" i="219"/>
  <c r="B61" i="219"/>
  <c r="J61" i="219" s="1"/>
  <c r="C61" i="219"/>
  <c r="E61" i="219"/>
  <c r="F61" i="219"/>
  <c r="G61" i="219"/>
  <c r="B62" i="219"/>
  <c r="E62" i="219" s="1"/>
  <c r="C62" i="219"/>
  <c r="D62" i="219"/>
  <c r="F62" i="219"/>
  <c r="G62" i="219"/>
  <c r="B63" i="219"/>
  <c r="C63" i="219"/>
  <c r="F63" i="219"/>
  <c r="J63" i="219" s="1"/>
  <c r="G63" i="219"/>
  <c r="I63" i="219"/>
  <c r="K63" i="219"/>
  <c r="L63" i="219" s="1"/>
  <c r="B64" i="219"/>
  <c r="C64" i="219"/>
  <c r="D64" i="219" s="1"/>
  <c r="F64" i="219"/>
  <c r="G64" i="219"/>
  <c r="H64" i="219"/>
  <c r="K64" i="219"/>
  <c r="B65" i="219"/>
  <c r="C65" i="219"/>
  <c r="D65" i="219" s="1"/>
  <c r="E65" i="219"/>
  <c r="F65" i="219"/>
  <c r="G65" i="219"/>
  <c r="H65" i="219" s="1"/>
  <c r="I65" i="219"/>
  <c r="J65" i="219"/>
  <c r="K65" i="219"/>
  <c r="L65" i="219" s="1"/>
  <c r="D66" i="219"/>
  <c r="E66" i="219"/>
  <c r="H66" i="219"/>
  <c r="I66" i="219"/>
  <c r="J66" i="219"/>
  <c r="K66" i="219"/>
  <c r="L66" i="219"/>
  <c r="D67" i="219"/>
  <c r="E67" i="219"/>
  <c r="H67" i="219"/>
  <c r="I67" i="219"/>
  <c r="J67" i="219"/>
  <c r="K67" i="219"/>
  <c r="L67" i="219" s="1"/>
  <c r="D68" i="219"/>
  <c r="E68" i="219"/>
  <c r="H68" i="219"/>
  <c r="I68" i="219"/>
  <c r="J68" i="219"/>
  <c r="K68" i="219"/>
  <c r="L68" i="219"/>
  <c r="D69" i="219"/>
  <c r="E69" i="219"/>
  <c r="H69" i="219"/>
  <c r="I69" i="219"/>
  <c r="J69" i="219"/>
  <c r="K69" i="219"/>
  <c r="L69" i="219" s="1"/>
  <c r="F4" i="218"/>
  <c r="G4" i="218"/>
  <c r="J4" i="218"/>
  <c r="K4" i="218"/>
  <c r="B9" i="218"/>
  <c r="B9" i="219" s="1"/>
  <c r="C9" i="218"/>
  <c r="C9" i="219" s="1"/>
  <c r="F9" i="218"/>
  <c r="F9" i="219" s="1"/>
  <c r="G9" i="218"/>
  <c r="B10" i="218"/>
  <c r="B10" i="219" s="1"/>
  <c r="C10" i="218"/>
  <c r="F10" i="218"/>
  <c r="F10" i="219" s="1"/>
  <c r="G10" i="218"/>
  <c r="G10" i="219" s="1"/>
  <c r="B11" i="218"/>
  <c r="C11" i="218"/>
  <c r="F11" i="218"/>
  <c r="G11" i="218"/>
  <c r="G11" i="219" s="1"/>
  <c r="B12" i="218"/>
  <c r="C12" i="218"/>
  <c r="C12" i="219" s="1"/>
  <c r="F12" i="218"/>
  <c r="F12" i="219" s="1"/>
  <c r="G12" i="218"/>
  <c r="B13" i="218"/>
  <c r="C13" i="218"/>
  <c r="C13" i="219" s="1"/>
  <c r="D23" i="223" s="1"/>
  <c r="F13" i="218"/>
  <c r="F13" i="219" s="1"/>
  <c r="G13" i="218"/>
  <c r="B14" i="218"/>
  <c r="B14" i="219" s="1"/>
  <c r="C14" i="218"/>
  <c r="F14" i="218"/>
  <c r="F14" i="219" s="1"/>
  <c r="G14" i="218"/>
  <c r="G14" i="219" s="1"/>
  <c r="B15" i="218"/>
  <c r="B15" i="219" s="1"/>
  <c r="C15" i="218"/>
  <c r="F15" i="218"/>
  <c r="H15" i="218" s="1"/>
  <c r="G15" i="218"/>
  <c r="G15" i="219" s="1"/>
  <c r="B16" i="218"/>
  <c r="C16" i="218"/>
  <c r="C16" i="219" s="1"/>
  <c r="F16" i="218"/>
  <c r="F16" i="219" s="1"/>
  <c r="G16" i="218"/>
  <c r="B17" i="218"/>
  <c r="C17" i="218"/>
  <c r="F17" i="218"/>
  <c r="F17" i="219" s="1"/>
  <c r="G17" i="218"/>
  <c r="G17" i="219" s="1"/>
  <c r="B19" i="218"/>
  <c r="B19" i="219" s="1"/>
  <c r="C19" i="218"/>
  <c r="C19" i="219" s="1"/>
  <c r="F19" i="218"/>
  <c r="F19" i="219" s="1"/>
  <c r="G19" i="218"/>
  <c r="B20" i="218"/>
  <c r="B20" i="219" s="1"/>
  <c r="C20" i="218"/>
  <c r="F20" i="218"/>
  <c r="F20" i="219" s="1"/>
  <c r="G20" i="218"/>
  <c r="G20" i="219" s="1"/>
  <c r="B21" i="218"/>
  <c r="B21" i="219" s="1"/>
  <c r="C21" i="218"/>
  <c r="F21" i="218"/>
  <c r="G21" i="218"/>
  <c r="B22" i="218"/>
  <c r="C22" i="218"/>
  <c r="C22" i="219" s="1"/>
  <c r="F22" i="218"/>
  <c r="F22" i="219" s="1"/>
  <c r="G22" i="218"/>
  <c r="G22" i="219" s="1"/>
  <c r="B23" i="218"/>
  <c r="C23" i="218"/>
  <c r="C23" i="219" s="1"/>
  <c r="F23" i="218"/>
  <c r="F23" i="219" s="1"/>
  <c r="G23" i="218"/>
  <c r="B24" i="218"/>
  <c r="B24" i="219" s="1"/>
  <c r="C24" i="218"/>
  <c r="F24" i="218"/>
  <c r="F24" i="219" s="1"/>
  <c r="G24" i="218"/>
  <c r="G24" i="219" s="1"/>
  <c r="B25" i="218"/>
  <c r="C25" i="218"/>
  <c r="F25" i="218"/>
  <c r="G25" i="218"/>
  <c r="G25" i="219" s="1"/>
  <c r="B26" i="218"/>
  <c r="C26" i="218"/>
  <c r="C26" i="219" s="1"/>
  <c r="F26" i="218"/>
  <c r="F26" i="219" s="1"/>
  <c r="G26" i="218"/>
  <c r="K26" i="218" s="1"/>
  <c r="B27" i="218"/>
  <c r="C27" i="218"/>
  <c r="F27" i="218"/>
  <c r="F27" i="219" s="1"/>
  <c r="G27" i="218"/>
  <c r="G27" i="219" s="1"/>
  <c r="B28" i="218"/>
  <c r="C28" i="218"/>
  <c r="F28" i="218"/>
  <c r="F28" i="219" s="1"/>
  <c r="G28" i="218"/>
  <c r="G28" i="219" s="1"/>
  <c r="B29" i="218"/>
  <c r="C29" i="218"/>
  <c r="C29" i="219" s="1"/>
  <c r="F29" i="218"/>
  <c r="G29" i="218"/>
  <c r="B30" i="218"/>
  <c r="B30" i="219" s="1"/>
  <c r="C30" i="218"/>
  <c r="C30" i="219" s="1"/>
  <c r="F30" i="218"/>
  <c r="F30" i="219" s="1"/>
  <c r="G30" i="218"/>
  <c r="B31" i="218"/>
  <c r="B31" i="219" s="1"/>
  <c r="C31" i="218"/>
  <c r="F31" i="218"/>
  <c r="F31" i="219" s="1"/>
  <c r="G31" i="218"/>
  <c r="G31" i="219" s="1"/>
  <c r="B32" i="218"/>
  <c r="C32" i="218"/>
  <c r="C32" i="219" s="1"/>
  <c r="F32" i="218"/>
  <c r="F32" i="219" s="1"/>
  <c r="G32" i="218"/>
  <c r="G32" i="219" s="1"/>
  <c r="B33" i="218"/>
  <c r="C33" i="218"/>
  <c r="C33" i="219" s="1"/>
  <c r="F33" i="218"/>
  <c r="F33" i="219" s="1"/>
  <c r="G33" i="218"/>
  <c r="B34" i="218"/>
  <c r="B34" i="219" s="1"/>
  <c r="C34" i="218"/>
  <c r="F34" i="218"/>
  <c r="F34" i="219" s="1"/>
  <c r="G34" i="218"/>
  <c r="B35" i="218"/>
  <c r="C35" i="218"/>
  <c r="C35" i="219" s="1"/>
  <c r="F35" i="218"/>
  <c r="F35" i="219" s="1"/>
  <c r="G35" i="218"/>
  <c r="G35" i="219" s="1"/>
  <c r="B36" i="218"/>
  <c r="C36" i="218"/>
  <c r="F36" i="218"/>
  <c r="G36" i="218"/>
  <c r="G36" i="219" s="1"/>
  <c r="B37" i="218"/>
  <c r="C37" i="218"/>
  <c r="C37" i="219" s="1"/>
  <c r="F37" i="218"/>
  <c r="F37" i="219" s="1"/>
  <c r="G37" i="218"/>
  <c r="B39" i="218"/>
  <c r="B39" i="219" s="1"/>
  <c r="C39" i="218"/>
  <c r="F39" i="218"/>
  <c r="F39" i="219" s="1"/>
  <c r="G39" i="218"/>
  <c r="G39" i="219" s="1"/>
  <c r="B40" i="218"/>
  <c r="B40" i="219" s="1"/>
  <c r="C40" i="218"/>
  <c r="F40" i="218"/>
  <c r="G40" i="218"/>
  <c r="G40" i="219" s="1"/>
  <c r="B42" i="218"/>
  <c r="C42" i="218"/>
  <c r="D42" i="218"/>
  <c r="F42" i="218"/>
  <c r="G42" i="218"/>
  <c r="H42" i="218"/>
  <c r="J42" i="218"/>
  <c r="K42" i="218"/>
  <c r="L42" i="218"/>
  <c r="D43" i="218"/>
  <c r="E43" i="218"/>
  <c r="H43" i="218"/>
  <c r="I43" i="218"/>
  <c r="J43" i="218"/>
  <c r="K43" i="218"/>
  <c r="L43" i="218" s="1"/>
  <c r="D44" i="218"/>
  <c r="E44" i="218"/>
  <c r="H44" i="218"/>
  <c r="I44" i="218"/>
  <c r="J44" i="218"/>
  <c r="K44" i="218"/>
  <c r="L44" i="218"/>
  <c r="D45" i="218"/>
  <c r="E45" i="218"/>
  <c r="H45" i="218"/>
  <c r="I45" i="218"/>
  <c r="J45" i="218"/>
  <c r="K45" i="218"/>
  <c r="L45" i="218" s="1"/>
  <c r="D46" i="218"/>
  <c r="E46" i="218"/>
  <c r="H46" i="218"/>
  <c r="I46" i="218"/>
  <c r="J46" i="218"/>
  <c r="K46" i="218"/>
  <c r="L46" i="218"/>
  <c r="D47" i="218"/>
  <c r="E47" i="218"/>
  <c r="H47" i="218"/>
  <c r="I47" i="218"/>
  <c r="J47" i="218"/>
  <c r="K47" i="218"/>
  <c r="L47" i="218" s="1"/>
  <c r="D48" i="218"/>
  <c r="E48" i="218"/>
  <c r="H48" i="218"/>
  <c r="I48" i="218"/>
  <c r="J48" i="218"/>
  <c r="K48" i="218"/>
  <c r="L48" i="218"/>
  <c r="D49" i="218"/>
  <c r="E49" i="218"/>
  <c r="H49" i="218"/>
  <c r="I49" i="218"/>
  <c r="J49" i="218"/>
  <c r="K49" i="218"/>
  <c r="L49" i="218" s="1"/>
  <c r="D50" i="218"/>
  <c r="E50" i="218"/>
  <c r="H50" i="218"/>
  <c r="I50" i="218"/>
  <c r="J50" i="218"/>
  <c r="K50" i="218"/>
  <c r="L50" i="218"/>
  <c r="D51" i="218"/>
  <c r="E51" i="218"/>
  <c r="H51" i="218"/>
  <c r="I51" i="218"/>
  <c r="J51" i="218"/>
  <c r="K51" i="218"/>
  <c r="L51" i="218" s="1"/>
  <c r="D52" i="218"/>
  <c r="E52" i="218"/>
  <c r="H52" i="218"/>
  <c r="I52" i="218"/>
  <c r="J52" i="218"/>
  <c r="K52" i="218"/>
  <c r="L52" i="218"/>
  <c r="D53" i="218"/>
  <c r="E53" i="218"/>
  <c r="H53" i="218"/>
  <c r="I53" i="218"/>
  <c r="J53" i="218"/>
  <c r="K53" i="218"/>
  <c r="L53" i="218" s="1"/>
  <c r="D54" i="218"/>
  <c r="E54" i="218"/>
  <c r="H54" i="218"/>
  <c r="I54" i="218"/>
  <c r="J54" i="218"/>
  <c r="K54" i="218"/>
  <c r="L54" i="218"/>
  <c r="D55" i="218"/>
  <c r="E55" i="218"/>
  <c r="H55" i="218"/>
  <c r="I55" i="218"/>
  <c r="J55" i="218"/>
  <c r="K55" i="218"/>
  <c r="L55" i="218" s="1"/>
  <c r="D56" i="218"/>
  <c r="E56" i="218"/>
  <c r="H56" i="218"/>
  <c r="I56" i="218"/>
  <c r="J56" i="218"/>
  <c r="K56" i="218"/>
  <c r="L56" i="218"/>
  <c r="D57" i="218"/>
  <c r="E57" i="218"/>
  <c r="H57" i="218"/>
  <c r="I57" i="218"/>
  <c r="J57" i="218"/>
  <c r="K57" i="218"/>
  <c r="L57" i="218" s="1"/>
  <c r="D58" i="218"/>
  <c r="E58" i="218"/>
  <c r="H58" i="218"/>
  <c r="I58" i="218"/>
  <c r="J58" i="218"/>
  <c r="K58" i="218"/>
  <c r="L58" i="218"/>
  <c r="D59" i="218"/>
  <c r="E59" i="218"/>
  <c r="H59" i="218"/>
  <c r="I59" i="218"/>
  <c r="J59" i="218"/>
  <c r="K59" i="218"/>
  <c r="L59" i="218" s="1"/>
  <c r="D60" i="218"/>
  <c r="E60" i="218"/>
  <c r="H60" i="218"/>
  <c r="I60" i="218"/>
  <c r="J60" i="218"/>
  <c r="K60" i="218"/>
  <c r="L60" i="218"/>
  <c r="D61" i="218"/>
  <c r="H61" i="218"/>
  <c r="I61" i="218"/>
  <c r="J61" i="218"/>
  <c r="K61" i="218"/>
  <c r="L61" i="218"/>
  <c r="D62" i="218"/>
  <c r="E62" i="218"/>
  <c r="H62" i="218"/>
  <c r="I62" i="218"/>
  <c r="J62" i="218"/>
  <c r="K62" i="218"/>
  <c r="L62" i="218" s="1"/>
  <c r="D63" i="218"/>
  <c r="E63" i="218"/>
  <c r="H63" i="218"/>
  <c r="I63" i="218"/>
  <c r="J63" i="218"/>
  <c r="K63" i="218"/>
  <c r="L63" i="218"/>
  <c r="D64" i="218"/>
  <c r="E64" i="218"/>
  <c r="H64" i="218"/>
  <c r="I64" i="218"/>
  <c r="J64" i="218"/>
  <c r="K64" i="218"/>
  <c r="L64" i="218" s="1"/>
  <c r="B66" i="218"/>
  <c r="B66" i="215" s="1"/>
  <c r="C66" i="218"/>
  <c r="F66" i="218"/>
  <c r="F66" i="215" s="1"/>
  <c r="G66" i="218"/>
  <c r="B67" i="218"/>
  <c r="C67" i="218"/>
  <c r="F67" i="218"/>
  <c r="G67" i="218"/>
  <c r="B68" i="218"/>
  <c r="C68" i="218"/>
  <c r="F68" i="218"/>
  <c r="F68" i="215" s="1"/>
  <c r="G68" i="218"/>
  <c r="B69" i="218"/>
  <c r="C69" i="218"/>
  <c r="F69" i="218"/>
  <c r="G69" i="218"/>
  <c r="G69" i="215" s="1"/>
  <c r="F4" i="217"/>
  <c r="G4" i="217"/>
  <c r="J4" i="217"/>
  <c r="K4" i="217"/>
  <c r="B7" i="217"/>
  <c r="F7" i="217"/>
  <c r="J7" i="217"/>
  <c r="B8" i="217"/>
  <c r="C8" i="217"/>
  <c r="E8" i="217"/>
  <c r="F8" i="217"/>
  <c r="G8" i="217"/>
  <c r="J8" i="217"/>
  <c r="D9" i="217"/>
  <c r="E9" i="217"/>
  <c r="H9" i="217"/>
  <c r="I9" i="217"/>
  <c r="J9" i="217"/>
  <c r="K9" i="217"/>
  <c r="L9" i="217"/>
  <c r="D10" i="217"/>
  <c r="E10" i="217"/>
  <c r="H10" i="217"/>
  <c r="I10" i="217"/>
  <c r="J10" i="217"/>
  <c r="K10" i="217"/>
  <c r="L10" i="217" s="1"/>
  <c r="D11" i="217"/>
  <c r="E11" i="217"/>
  <c r="H11" i="217"/>
  <c r="I11" i="217"/>
  <c r="J11" i="217"/>
  <c r="K11" i="217"/>
  <c r="L11" i="217"/>
  <c r="D12" i="217"/>
  <c r="E12" i="217"/>
  <c r="H12" i="217"/>
  <c r="I12" i="217"/>
  <c r="J12" i="217"/>
  <c r="K12" i="217"/>
  <c r="L12" i="217" s="1"/>
  <c r="D13" i="217"/>
  <c r="E13" i="217"/>
  <c r="H13" i="217"/>
  <c r="I13" i="217"/>
  <c r="J13" i="217"/>
  <c r="K13" i="217"/>
  <c r="L13" i="217"/>
  <c r="D14" i="217"/>
  <c r="E14" i="217"/>
  <c r="H14" i="217"/>
  <c r="I14" i="217"/>
  <c r="J14" i="217"/>
  <c r="K14" i="217"/>
  <c r="L14" i="217" s="1"/>
  <c r="D15" i="217"/>
  <c r="E15" i="217"/>
  <c r="H15" i="217"/>
  <c r="I15" i="217"/>
  <c r="J15" i="217"/>
  <c r="K15" i="217"/>
  <c r="L15" i="217"/>
  <c r="D16" i="217"/>
  <c r="E16" i="217"/>
  <c r="H16" i="217"/>
  <c r="I16" i="217"/>
  <c r="J16" i="217"/>
  <c r="K16" i="217"/>
  <c r="L16" i="217" s="1"/>
  <c r="D17" i="217"/>
  <c r="E17" i="217"/>
  <c r="H17" i="217"/>
  <c r="I17" i="217"/>
  <c r="J17" i="217"/>
  <c r="K17" i="217"/>
  <c r="L17" i="217"/>
  <c r="B18" i="217"/>
  <c r="C18" i="217"/>
  <c r="D18" i="217" s="1"/>
  <c r="F18" i="217"/>
  <c r="G18" i="217"/>
  <c r="H18" i="217" s="1"/>
  <c r="I18" i="217"/>
  <c r="J18" i="217"/>
  <c r="K18" i="217"/>
  <c r="L18" i="217" s="1"/>
  <c r="D19" i="217"/>
  <c r="E19" i="217"/>
  <c r="H19" i="217"/>
  <c r="I19" i="217"/>
  <c r="J19" i="217"/>
  <c r="K19" i="217"/>
  <c r="L19" i="217"/>
  <c r="D20" i="217"/>
  <c r="E20" i="217"/>
  <c r="H20" i="217"/>
  <c r="I20" i="217"/>
  <c r="J20" i="217"/>
  <c r="K20" i="217"/>
  <c r="L20" i="217" s="1"/>
  <c r="D21" i="217"/>
  <c r="E21" i="217"/>
  <c r="H21" i="217"/>
  <c r="I21" i="217"/>
  <c r="J21" i="217"/>
  <c r="K21" i="217"/>
  <c r="L21" i="217"/>
  <c r="D22" i="217"/>
  <c r="E22" i="217"/>
  <c r="H22" i="217"/>
  <c r="I22" i="217"/>
  <c r="J22" i="217"/>
  <c r="K22" i="217"/>
  <c r="L22" i="217" s="1"/>
  <c r="D23" i="217"/>
  <c r="E23" i="217"/>
  <c r="H23" i="217"/>
  <c r="I23" i="217"/>
  <c r="J23" i="217"/>
  <c r="K23" i="217"/>
  <c r="L23" i="217"/>
  <c r="D24" i="217"/>
  <c r="E24" i="217"/>
  <c r="H24" i="217"/>
  <c r="I24" i="217"/>
  <c r="J24" i="217"/>
  <c r="K24" i="217"/>
  <c r="L24" i="217" s="1"/>
  <c r="D25" i="217"/>
  <c r="E25" i="217"/>
  <c r="H25" i="217"/>
  <c r="I25" i="217"/>
  <c r="J25" i="217"/>
  <c r="K25" i="217"/>
  <c r="L25" i="217"/>
  <c r="D26" i="217"/>
  <c r="E26" i="217"/>
  <c r="H26" i="217"/>
  <c r="I26" i="217"/>
  <c r="J26" i="217"/>
  <c r="K26" i="217"/>
  <c r="L26" i="217" s="1"/>
  <c r="D27" i="217"/>
  <c r="E27" i="217"/>
  <c r="H27" i="217"/>
  <c r="I27" i="217"/>
  <c r="J27" i="217"/>
  <c r="K27" i="217"/>
  <c r="L27" i="217"/>
  <c r="D28" i="217"/>
  <c r="E28" i="217"/>
  <c r="H28" i="217"/>
  <c r="I28" i="217"/>
  <c r="J28" i="217"/>
  <c r="K28" i="217"/>
  <c r="L28" i="217" s="1"/>
  <c r="D29" i="217"/>
  <c r="E29" i="217"/>
  <c r="H29" i="217"/>
  <c r="I29" i="217"/>
  <c r="J29" i="217"/>
  <c r="K29" i="217"/>
  <c r="L29" i="217"/>
  <c r="D30" i="217"/>
  <c r="E30" i="217"/>
  <c r="H30" i="217"/>
  <c r="I30" i="217"/>
  <c r="J30" i="217"/>
  <c r="K30" i="217"/>
  <c r="L30" i="217" s="1"/>
  <c r="D31" i="217"/>
  <c r="E31" i="217"/>
  <c r="H31" i="217"/>
  <c r="I31" i="217"/>
  <c r="J31" i="217"/>
  <c r="K31" i="217"/>
  <c r="L31" i="217"/>
  <c r="D32" i="217"/>
  <c r="E32" i="217"/>
  <c r="H32" i="217"/>
  <c r="I32" i="217"/>
  <c r="J32" i="217"/>
  <c r="K32" i="217"/>
  <c r="L32" i="217" s="1"/>
  <c r="D33" i="217"/>
  <c r="E33" i="217"/>
  <c r="H33" i="217"/>
  <c r="I33" i="217"/>
  <c r="J33" i="217"/>
  <c r="K33" i="217"/>
  <c r="L33" i="217"/>
  <c r="D34" i="217"/>
  <c r="E34" i="217"/>
  <c r="H34" i="217"/>
  <c r="I34" i="217"/>
  <c r="J34" i="217"/>
  <c r="K34" i="217"/>
  <c r="L34" i="217" s="1"/>
  <c r="D35" i="217"/>
  <c r="E35" i="217"/>
  <c r="H35" i="217"/>
  <c r="I35" i="217"/>
  <c r="J35" i="217"/>
  <c r="K35" i="217"/>
  <c r="L35" i="217"/>
  <c r="D36" i="217"/>
  <c r="E36" i="217"/>
  <c r="H36" i="217"/>
  <c r="I36" i="217"/>
  <c r="J36" i="217"/>
  <c r="K36" i="217"/>
  <c r="L36" i="217" s="1"/>
  <c r="D37" i="217"/>
  <c r="E37" i="217"/>
  <c r="H37" i="217"/>
  <c r="I37" i="217"/>
  <c r="J37" i="217"/>
  <c r="K37" i="217"/>
  <c r="L37" i="217"/>
  <c r="B38" i="217"/>
  <c r="C38" i="217"/>
  <c r="D38" i="217" s="1"/>
  <c r="F38" i="217"/>
  <c r="G38" i="217"/>
  <c r="H38" i="217" s="1"/>
  <c r="I38" i="217"/>
  <c r="J38" i="217"/>
  <c r="K38" i="217"/>
  <c r="L38" i="217" s="1"/>
  <c r="D39" i="217"/>
  <c r="E39" i="217"/>
  <c r="H39" i="217"/>
  <c r="I39" i="217"/>
  <c r="J39" i="217"/>
  <c r="K39" i="217"/>
  <c r="L39" i="217"/>
  <c r="D40" i="217"/>
  <c r="E40" i="217"/>
  <c r="H40" i="217"/>
  <c r="I40" i="217"/>
  <c r="J40" i="217"/>
  <c r="K40" i="217"/>
  <c r="L40" i="217" s="1"/>
  <c r="B43" i="217"/>
  <c r="C43" i="217"/>
  <c r="F43" i="217"/>
  <c r="G43" i="217"/>
  <c r="B44" i="217"/>
  <c r="C44" i="217"/>
  <c r="F44" i="217"/>
  <c r="G44" i="217"/>
  <c r="B45" i="217"/>
  <c r="C45" i="217"/>
  <c r="F45" i="217"/>
  <c r="G45" i="217"/>
  <c r="B46" i="217"/>
  <c r="C46" i="217"/>
  <c r="F46" i="217"/>
  <c r="G46" i="217"/>
  <c r="B47" i="217"/>
  <c r="C47" i="217"/>
  <c r="F47" i="217"/>
  <c r="G47" i="217"/>
  <c r="B48" i="217"/>
  <c r="C48" i="217"/>
  <c r="F48" i="217"/>
  <c r="G48" i="217"/>
  <c r="B49" i="217"/>
  <c r="C49" i="217"/>
  <c r="F49" i="217"/>
  <c r="G49" i="217"/>
  <c r="B50" i="217"/>
  <c r="D50" i="217" s="1"/>
  <c r="H50" i="217"/>
  <c r="I50" i="217"/>
  <c r="K50" i="217"/>
  <c r="B51" i="217"/>
  <c r="C51" i="217"/>
  <c r="F51" i="217"/>
  <c r="G51" i="217"/>
  <c r="B52" i="217"/>
  <c r="C52" i="217"/>
  <c r="F52" i="217"/>
  <c r="G52" i="217"/>
  <c r="B53" i="217"/>
  <c r="C53" i="217"/>
  <c r="F53" i="217"/>
  <c r="G53" i="217"/>
  <c r="B54" i="217"/>
  <c r="C54" i="217"/>
  <c r="F54" i="217"/>
  <c r="G54" i="217"/>
  <c r="H54" i="217" s="1"/>
  <c r="B55" i="217"/>
  <c r="C55" i="217"/>
  <c r="F55" i="217"/>
  <c r="G55" i="217"/>
  <c r="B56" i="217"/>
  <c r="C56" i="217"/>
  <c r="F56" i="217"/>
  <c r="G56" i="217"/>
  <c r="B57" i="217"/>
  <c r="J57" i="217" s="1"/>
  <c r="C57" i="217"/>
  <c r="F57" i="217"/>
  <c r="G57" i="217"/>
  <c r="H57" i="217" s="1"/>
  <c r="B58" i="217"/>
  <c r="C58" i="217"/>
  <c r="F58" i="217"/>
  <c r="G58" i="217"/>
  <c r="B59" i="217"/>
  <c r="C59" i="217"/>
  <c r="F59" i="217"/>
  <c r="G59" i="217"/>
  <c r="B60" i="217"/>
  <c r="C60" i="217"/>
  <c r="F60" i="217"/>
  <c r="G60" i="217"/>
  <c r="B61" i="217"/>
  <c r="H61" i="217"/>
  <c r="I61" i="217"/>
  <c r="K61" i="217"/>
  <c r="B62" i="217"/>
  <c r="J62" i="217" s="1"/>
  <c r="C62" i="217"/>
  <c r="F62" i="217"/>
  <c r="G62" i="217"/>
  <c r="B63" i="217"/>
  <c r="C63" i="217"/>
  <c r="F63" i="217"/>
  <c r="G63" i="217"/>
  <c r="B64" i="217"/>
  <c r="C64" i="217"/>
  <c r="F64" i="217"/>
  <c r="G64" i="217"/>
  <c r="I64" i="217" s="1"/>
  <c r="B65" i="217"/>
  <c r="E65" i="217" s="1"/>
  <c r="C65" i="217"/>
  <c r="D65" i="217"/>
  <c r="F65" i="217"/>
  <c r="I65" i="217" s="1"/>
  <c r="G65" i="217"/>
  <c r="H65" i="217"/>
  <c r="J65" i="217"/>
  <c r="K65" i="217"/>
  <c r="L65" i="217"/>
  <c r="D66" i="217"/>
  <c r="E66" i="217"/>
  <c r="H66" i="217"/>
  <c r="I66" i="217"/>
  <c r="J66" i="217"/>
  <c r="K66" i="217"/>
  <c r="L66" i="217" s="1"/>
  <c r="D67" i="217"/>
  <c r="E67" i="217"/>
  <c r="H67" i="217"/>
  <c r="I67" i="217"/>
  <c r="J67" i="217"/>
  <c r="K67" i="217"/>
  <c r="L67" i="217"/>
  <c r="D68" i="217"/>
  <c r="E68" i="217"/>
  <c r="H68" i="217"/>
  <c r="I68" i="217"/>
  <c r="J68" i="217"/>
  <c r="K68" i="217"/>
  <c r="L68" i="217" s="1"/>
  <c r="D69" i="217"/>
  <c r="E69" i="217"/>
  <c r="H69" i="217"/>
  <c r="I69" i="217"/>
  <c r="J69" i="217"/>
  <c r="K69" i="217"/>
  <c r="L69" i="217"/>
  <c r="F4" i="216"/>
  <c r="G4" i="216"/>
  <c r="J4" i="216"/>
  <c r="K4" i="216"/>
  <c r="B8" i="216"/>
  <c r="J8" i="216" s="1"/>
  <c r="C8" i="216"/>
  <c r="F8" i="216"/>
  <c r="G8" i="216"/>
  <c r="D9" i="216"/>
  <c r="E9" i="216"/>
  <c r="H9" i="216"/>
  <c r="I9" i="216"/>
  <c r="J9" i="216"/>
  <c r="K9" i="216"/>
  <c r="D10" i="216"/>
  <c r="E10" i="216"/>
  <c r="H10" i="216"/>
  <c r="I10" i="216"/>
  <c r="J10" i="216"/>
  <c r="K10" i="216"/>
  <c r="D11" i="216"/>
  <c r="E11" i="216"/>
  <c r="H11" i="216"/>
  <c r="I11" i="216"/>
  <c r="J11" i="216"/>
  <c r="L11" i="216" s="1"/>
  <c r="K11" i="216"/>
  <c r="D12" i="216"/>
  <c r="E12" i="216"/>
  <c r="H12" i="216"/>
  <c r="I12" i="216"/>
  <c r="J12" i="216"/>
  <c r="K12" i="216"/>
  <c r="D13" i="216"/>
  <c r="E13" i="216"/>
  <c r="H13" i="216"/>
  <c r="I13" i="216"/>
  <c r="J13" i="216"/>
  <c r="L13" i="216" s="1"/>
  <c r="K13" i="216"/>
  <c r="D14" i="216"/>
  <c r="E14" i="216"/>
  <c r="H14" i="216"/>
  <c r="I14" i="216"/>
  <c r="J14" i="216"/>
  <c r="K14" i="216"/>
  <c r="D15" i="216"/>
  <c r="E15" i="216"/>
  <c r="H15" i="216"/>
  <c r="I15" i="216"/>
  <c r="J15" i="216"/>
  <c r="L15" i="216" s="1"/>
  <c r="K15" i="216"/>
  <c r="D16" i="216"/>
  <c r="E16" i="216"/>
  <c r="H16" i="216"/>
  <c r="I16" i="216"/>
  <c r="J16" i="216"/>
  <c r="K16" i="216"/>
  <c r="D17" i="216"/>
  <c r="E17" i="216"/>
  <c r="H17" i="216"/>
  <c r="I17" i="216"/>
  <c r="J17" i="216"/>
  <c r="K17" i="216"/>
  <c r="B18" i="216"/>
  <c r="C18" i="216"/>
  <c r="F18" i="216"/>
  <c r="I18" i="216" s="1"/>
  <c r="G18" i="216"/>
  <c r="K18" i="216"/>
  <c r="D19" i="216"/>
  <c r="E19" i="216"/>
  <c r="H19" i="216"/>
  <c r="I19" i="216"/>
  <c r="J19" i="216"/>
  <c r="L19" i="216" s="1"/>
  <c r="K19" i="216"/>
  <c r="D20" i="216"/>
  <c r="E20" i="216"/>
  <c r="H20" i="216"/>
  <c r="I20" i="216"/>
  <c r="J20" i="216"/>
  <c r="K20" i="216"/>
  <c r="D21" i="216"/>
  <c r="E21" i="216"/>
  <c r="H21" i="216"/>
  <c r="I21" i="216"/>
  <c r="J21" i="216"/>
  <c r="L21" i="216" s="1"/>
  <c r="K21" i="216"/>
  <c r="D22" i="216"/>
  <c r="E22" i="216"/>
  <c r="H22" i="216"/>
  <c r="I22" i="216"/>
  <c r="J22" i="216"/>
  <c r="K22" i="216"/>
  <c r="D23" i="216"/>
  <c r="E23" i="216"/>
  <c r="H23" i="216"/>
  <c r="I23" i="216"/>
  <c r="J23" i="216"/>
  <c r="K23" i="216"/>
  <c r="D24" i="216"/>
  <c r="E24" i="216"/>
  <c r="H24" i="216"/>
  <c r="I24" i="216"/>
  <c r="J24" i="216"/>
  <c r="K24" i="216"/>
  <c r="D25" i="216"/>
  <c r="E25" i="216"/>
  <c r="H25" i="216"/>
  <c r="I25" i="216"/>
  <c r="J25" i="216"/>
  <c r="L25" i="216" s="1"/>
  <c r="K25" i="216"/>
  <c r="D26" i="216"/>
  <c r="E26" i="216"/>
  <c r="H26" i="216"/>
  <c r="I26" i="216"/>
  <c r="J26" i="216"/>
  <c r="K26" i="216"/>
  <c r="D27" i="216"/>
  <c r="E27" i="216"/>
  <c r="H27" i="216"/>
  <c r="I27" i="216"/>
  <c r="J27" i="216"/>
  <c r="K27" i="216"/>
  <c r="D28" i="216"/>
  <c r="E28" i="216"/>
  <c r="H28" i="216"/>
  <c r="I28" i="216"/>
  <c r="J28" i="216"/>
  <c r="K28" i="216"/>
  <c r="D29" i="216"/>
  <c r="E29" i="216"/>
  <c r="H29" i="216"/>
  <c r="I29" i="216"/>
  <c r="J29" i="216"/>
  <c r="K29" i="216"/>
  <c r="D30" i="216"/>
  <c r="E30" i="216"/>
  <c r="H30" i="216"/>
  <c r="I30" i="216"/>
  <c r="J30" i="216"/>
  <c r="K30" i="216"/>
  <c r="D31" i="216"/>
  <c r="E31" i="216"/>
  <c r="H31" i="216"/>
  <c r="I31" i="216"/>
  <c r="J31" i="216"/>
  <c r="K31" i="216"/>
  <c r="L31" i="216" s="1"/>
  <c r="D32" i="216"/>
  <c r="E32" i="216"/>
  <c r="H32" i="216"/>
  <c r="I32" i="216"/>
  <c r="J32" i="216"/>
  <c r="K32" i="216"/>
  <c r="D33" i="216"/>
  <c r="E33" i="216"/>
  <c r="H33" i="216"/>
  <c r="I33" i="216"/>
  <c r="J33" i="216"/>
  <c r="K33" i="216"/>
  <c r="L33" i="216" s="1"/>
  <c r="D34" i="216"/>
  <c r="E34" i="216"/>
  <c r="H34" i="216"/>
  <c r="I34" i="216"/>
  <c r="J34" i="216"/>
  <c r="K34" i="216"/>
  <c r="D35" i="216"/>
  <c r="E35" i="216"/>
  <c r="H35" i="216"/>
  <c r="I35" i="216"/>
  <c r="J35" i="216"/>
  <c r="K35" i="216"/>
  <c r="D36" i="216"/>
  <c r="E36" i="216"/>
  <c r="H36" i="216"/>
  <c r="I36" i="216"/>
  <c r="J36" i="216"/>
  <c r="K36" i="216"/>
  <c r="D37" i="216"/>
  <c r="E37" i="216"/>
  <c r="H37" i="216"/>
  <c r="I37" i="216"/>
  <c r="J37" i="216"/>
  <c r="K37" i="216"/>
  <c r="B38" i="216"/>
  <c r="C30" i="221" s="1"/>
  <c r="C38" i="216"/>
  <c r="F38" i="216"/>
  <c r="G38" i="216"/>
  <c r="D39" i="216"/>
  <c r="E39" i="216"/>
  <c r="H39" i="216"/>
  <c r="I39" i="216"/>
  <c r="J39" i="216"/>
  <c r="K39" i="216"/>
  <c r="D40" i="216"/>
  <c r="E40" i="216"/>
  <c r="H40" i="216"/>
  <c r="I40" i="216"/>
  <c r="J40" i="216"/>
  <c r="K40" i="216"/>
  <c r="B42" i="216"/>
  <c r="C42" i="216"/>
  <c r="F42" i="216"/>
  <c r="F41" i="216" s="1"/>
  <c r="G42" i="216"/>
  <c r="D43" i="216"/>
  <c r="E43" i="216"/>
  <c r="H43" i="216"/>
  <c r="I43" i="216"/>
  <c r="J43" i="216"/>
  <c r="L43" i="216" s="1"/>
  <c r="K43" i="216"/>
  <c r="D44" i="216"/>
  <c r="E44" i="216"/>
  <c r="H44" i="216"/>
  <c r="I44" i="216"/>
  <c r="J44" i="216"/>
  <c r="K44" i="216"/>
  <c r="D45" i="216"/>
  <c r="E45" i="216"/>
  <c r="H45" i="216"/>
  <c r="I45" i="216"/>
  <c r="J45" i="216"/>
  <c r="K45" i="216"/>
  <c r="D46" i="216"/>
  <c r="E46" i="216"/>
  <c r="H46" i="216"/>
  <c r="I46" i="216"/>
  <c r="J46" i="216"/>
  <c r="K46" i="216"/>
  <c r="D47" i="216"/>
  <c r="E47" i="216"/>
  <c r="H47" i="216"/>
  <c r="I47" i="216"/>
  <c r="J47" i="216"/>
  <c r="K47" i="216"/>
  <c r="D48" i="216"/>
  <c r="E48" i="216"/>
  <c r="H48" i="216"/>
  <c r="I48" i="216"/>
  <c r="J48" i="216"/>
  <c r="K48" i="216"/>
  <c r="D49" i="216"/>
  <c r="E49" i="216"/>
  <c r="H49" i="216"/>
  <c r="I49" i="216"/>
  <c r="J49" i="216"/>
  <c r="K49" i="216"/>
  <c r="L49" i="216" s="1"/>
  <c r="D50" i="216"/>
  <c r="E50" i="216"/>
  <c r="H50" i="216"/>
  <c r="I50" i="216"/>
  <c r="J50" i="216"/>
  <c r="K50" i="216"/>
  <c r="D51" i="216"/>
  <c r="E51" i="216"/>
  <c r="H51" i="216"/>
  <c r="I51" i="216"/>
  <c r="J51" i="216"/>
  <c r="K51" i="216"/>
  <c r="D52" i="216"/>
  <c r="E52" i="216"/>
  <c r="H52" i="216"/>
  <c r="I52" i="216"/>
  <c r="J52" i="216"/>
  <c r="K52" i="216"/>
  <c r="L52" i="216" s="1"/>
  <c r="D53" i="216"/>
  <c r="E53" i="216"/>
  <c r="H53" i="216"/>
  <c r="I53" i="216"/>
  <c r="J53" i="216"/>
  <c r="K53" i="216"/>
  <c r="D54" i="216"/>
  <c r="E54" i="216"/>
  <c r="H54" i="216"/>
  <c r="I54" i="216"/>
  <c r="J54" i="216"/>
  <c r="K54" i="216"/>
  <c r="D55" i="216"/>
  <c r="E55" i="216"/>
  <c r="H55" i="216"/>
  <c r="I55" i="216"/>
  <c r="J55" i="216"/>
  <c r="K55" i="216"/>
  <c r="D56" i="216"/>
  <c r="E56" i="216"/>
  <c r="H56" i="216"/>
  <c r="I56" i="216"/>
  <c r="J56" i="216"/>
  <c r="K56" i="216"/>
  <c r="L56" i="216" s="1"/>
  <c r="D57" i="216"/>
  <c r="E57" i="216"/>
  <c r="H57" i="216"/>
  <c r="I57" i="216"/>
  <c r="J57" i="216"/>
  <c r="K57" i="216"/>
  <c r="D58" i="216"/>
  <c r="E58" i="216"/>
  <c r="H58" i="216"/>
  <c r="I58" i="216"/>
  <c r="J58" i="216"/>
  <c r="K58" i="216"/>
  <c r="D59" i="216"/>
  <c r="E59" i="216"/>
  <c r="H59" i="216"/>
  <c r="I59" i="216"/>
  <c r="J59" i="216"/>
  <c r="K59" i="216"/>
  <c r="D60" i="216"/>
  <c r="E60" i="216"/>
  <c r="H60" i="216"/>
  <c r="I60" i="216"/>
  <c r="J60" i="216"/>
  <c r="K60" i="216"/>
  <c r="L60" i="216" s="1"/>
  <c r="D61" i="216"/>
  <c r="H61" i="216"/>
  <c r="I61" i="216"/>
  <c r="J61" i="216"/>
  <c r="K61" i="216"/>
  <c r="D62" i="216"/>
  <c r="E62" i="216"/>
  <c r="H62" i="216"/>
  <c r="I62" i="216"/>
  <c r="J62" i="216"/>
  <c r="K62" i="216"/>
  <c r="D63" i="216"/>
  <c r="E63" i="216"/>
  <c r="H63" i="216"/>
  <c r="I63" i="216"/>
  <c r="J63" i="216"/>
  <c r="K63" i="216"/>
  <c r="D64" i="216"/>
  <c r="E64" i="216"/>
  <c r="K64" i="216"/>
  <c r="B65" i="216"/>
  <c r="C65" i="216"/>
  <c r="F65" i="216"/>
  <c r="G32" i="221" s="1"/>
  <c r="G65" i="216"/>
  <c r="H32" i="221" s="1"/>
  <c r="D66" i="216"/>
  <c r="E66" i="216"/>
  <c r="H66" i="216"/>
  <c r="I66" i="216"/>
  <c r="J66" i="216"/>
  <c r="K66" i="216"/>
  <c r="L66" i="216" s="1"/>
  <c r="D67" i="216"/>
  <c r="E67" i="216"/>
  <c r="H67" i="216"/>
  <c r="I67" i="216"/>
  <c r="J67" i="216"/>
  <c r="K67" i="216"/>
  <c r="D68" i="216"/>
  <c r="E68" i="216"/>
  <c r="H68" i="216"/>
  <c r="I68" i="216"/>
  <c r="J68" i="216"/>
  <c r="K68" i="216"/>
  <c r="D69" i="216"/>
  <c r="E69" i="216"/>
  <c r="H69" i="216"/>
  <c r="I69" i="216"/>
  <c r="J69" i="216"/>
  <c r="K69" i="216"/>
  <c r="F4" i="215"/>
  <c r="G4" i="215"/>
  <c r="J4" i="215"/>
  <c r="K4" i="215"/>
  <c r="B7" i="215"/>
  <c r="F7" i="215"/>
  <c r="J7" i="215"/>
  <c r="B8" i="215"/>
  <c r="C8" i="215"/>
  <c r="E8" i="215" s="1"/>
  <c r="F8" i="215"/>
  <c r="G8" i="215"/>
  <c r="I8" i="215"/>
  <c r="J8" i="215"/>
  <c r="K8" i="215"/>
  <c r="L8" i="215" s="1"/>
  <c r="D9" i="215"/>
  <c r="E9" i="215"/>
  <c r="H9" i="215"/>
  <c r="I9" i="215"/>
  <c r="J9" i="215"/>
  <c r="K9" i="215"/>
  <c r="L9" i="215"/>
  <c r="D10" i="215"/>
  <c r="E10" i="215"/>
  <c r="H10" i="215"/>
  <c r="I10" i="215"/>
  <c r="J10" i="215"/>
  <c r="K10" i="215"/>
  <c r="L10" i="215" s="1"/>
  <c r="D11" i="215"/>
  <c r="E11" i="215"/>
  <c r="H11" i="215"/>
  <c r="I11" i="215"/>
  <c r="J11" i="215"/>
  <c r="K11" i="215"/>
  <c r="L11" i="215"/>
  <c r="D12" i="215"/>
  <c r="E12" i="215"/>
  <c r="H12" i="215"/>
  <c r="I12" i="215"/>
  <c r="J12" i="215"/>
  <c r="K12" i="215"/>
  <c r="L12" i="215" s="1"/>
  <c r="D13" i="215"/>
  <c r="E13" i="215"/>
  <c r="H13" i="215"/>
  <c r="I13" i="215"/>
  <c r="J13" i="215"/>
  <c r="K13" i="215"/>
  <c r="L13" i="215"/>
  <c r="D14" i="215"/>
  <c r="E14" i="215"/>
  <c r="H14" i="215"/>
  <c r="I14" i="215"/>
  <c r="J14" i="215"/>
  <c r="K14" i="215"/>
  <c r="L14" i="215" s="1"/>
  <c r="D15" i="215"/>
  <c r="E15" i="215"/>
  <c r="H15" i="215"/>
  <c r="I15" i="215"/>
  <c r="J15" i="215"/>
  <c r="K15" i="215"/>
  <c r="L15" i="215"/>
  <c r="D16" i="215"/>
  <c r="E16" i="215"/>
  <c r="H16" i="215"/>
  <c r="I16" i="215"/>
  <c r="J16" i="215"/>
  <c r="K16" i="215"/>
  <c r="L16" i="215" s="1"/>
  <c r="D17" i="215"/>
  <c r="E17" i="215"/>
  <c r="H17" i="215"/>
  <c r="I17" i="215"/>
  <c r="J17" i="215"/>
  <c r="K17" i="215"/>
  <c r="L17" i="215"/>
  <c r="B18" i="215"/>
  <c r="C18" i="215"/>
  <c r="D18" i="215" s="1"/>
  <c r="E18" i="215"/>
  <c r="F18" i="215"/>
  <c r="G18" i="215"/>
  <c r="H18" i="215" s="1"/>
  <c r="J18" i="215"/>
  <c r="D19" i="215"/>
  <c r="E19" i="215"/>
  <c r="H19" i="215"/>
  <c r="I19" i="215"/>
  <c r="J19" i="215"/>
  <c r="K19" i="215"/>
  <c r="L19" i="215"/>
  <c r="D20" i="215"/>
  <c r="E20" i="215"/>
  <c r="H20" i="215"/>
  <c r="I20" i="215"/>
  <c r="J20" i="215"/>
  <c r="K20" i="215"/>
  <c r="L20" i="215" s="1"/>
  <c r="D21" i="215"/>
  <c r="E21" i="215"/>
  <c r="H21" i="215"/>
  <c r="I21" i="215"/>
  <c r="J21" i="215"/>
  <c r="K21" i="215"/>
  <c r="L21" i="215"/>
  <c r="D22" i="215"/>
  <c r="E22" i="215"/>
  <c r="H22" i="215"/>
  <c r="I22" i="215"/>
  <c r="J22" i="215"/>
  <c r="K22" i="215"/>
  <c r="L22" i="215" s="1"/>
  <c r="D23" i="215"/>
  <c r="E23" i="215"/>
  <c r="H23" i="215"/>
  <c r="I23" i="215"/>
  <c r="J23" i="215"/>
  <c r="K23" i="215"/>
  <c r="L23" i="215"/>
  <c r="D24" i="215"/>
  <c r="E24" i="215"/>
  <c r="H24" i="215"/>
  <c r="I24" i="215"/>
  <c r="J24" i="215"/>
  <c r="K24" i="215"/>
  <c r="L24" i="215" s="1"/>
  <c r="D25" i="215"/>
  <c r="E25" i="215"/>
  <c r="H25" i="215"/>
  <c r="I25" i="215"/>
  <c r="J25" i="215"/>
  <c r="K25" i="215"/>
  <c r="L25" i="215"/>
  <c r="D26" i="215"/>
  <c r="E26" i="215"/>
  <c r="H26" i="215"/>
  <c r="I26" i="215"/>
  <c r="J26" i="215"/>
  <c r="K26" i="215"/>
  <c r="L26" i="215" s="1"/>
  <c r="D27" i="215"/>
  <c r="E27" i="215"/>
  <c r="H27" i="215"/>
  <c r="I27" i="215"/>
  <c r="J27" i="215"/>
  <c r="K27" i="215"/>
  <c r="L27" i="215"/>
  <c r="D28" i="215"/>
  <c r="E28" i="215"/>
  <c r="H28" i="215"/>
  <c r="I28" i="215"/>
  <c r="J28" i="215"/>
  <c r="K28" i="215"/>
  <c r="L28" i="215" s="1"/>
  <c r="D29" i="215"/>
  <c r="E29" i="215"/>
  <c r="H29" i="215"/>
  <c r="I29" i="215"/>
  <c r="J29" i="215"/>
  <c r="K29" i="215"/>
  <c r="L29" i="215"/>
  <c r="D30" i="215"/>
  <c r="E30" i="215"/>
  <c r="H30" i="215"/>
  <c r="I30" i="215"/>
  <c r="J30" i="215"/>
  <c r="K30" i="215"/>
  <c r="L30" i="215" s="1"/>
  <c r="D31" i="215"/>
  <c r="E31" i="215"/>
  <c r="H31" i="215"/>
  <c r="I31" i="215"/>
  <c r="J31" i="215"/>
  <c r="K31" i="215"/>
  <c r="L31" i="215"/>
  <c r="D32" i="215"/>
  <c r="E32" i="215"/>
  <c r="H32" i="215"/>
  <c r="I32" i="215"/>
  <c r="J32" i="215"/>
  <c r="K32" i="215"/>
  <c r="L32" i="215" s="1"/>
  <c r="D33" i="215"/>
  <c r="E33" i="215"/>
  <c r="H33" i="215"/>
  <c r="I33" i="215"/>
  <c r="J33" i="215"/>
  <c r="K33" i="215"/>
  <c r="L33" i="215"/>
  <c r="D34" i="215"/>
  <c r="E34" i="215"/>
  <c r="H34" i="215"/>
  <c r="I34" i="215"/>
  <c r="J34" i="215"/>
  <c r="K34" i="215"/>
  <c r="L34" i="215" s="1"/>
  <c r="D35" i="215"/>
  <c r="E35" i="215"/>
  <c r="H35" i="215"/>
  <c r="I35" i="215"/>
  <c r="J35" i="215"/>
  <c r="K35" i="215"/>
  <c r="L35" i="215"/>
  <c r="D36" i="215"/>
  <c r="E36" i="215"/>
  <c r="H36" i="215"/>
  <c r="I36" i="215"/>
  <c r="J36" i="215"/>
  <c r="K36" i="215"/>
  <c r="L36" i="215" s="1"/>
  <c r="D37" i="215"/>
  <c r="E37" i="215"/>
  <c r="H37" i="215"/>
  <c r="I37" i="215"/>
  <c r="J37" i="215"/>
  <c r="K37" i="215"/>
  <c r="L37" i="215"/>
  <c r="B38" i="215"/>
  <c r="C38" i="215"/>
  <c r="D38" i="215" s="1"/>
  <c r="E38" i="215"/>
  <c r="F38" i="215"/>
  <c r="G38" i="215"/>
  <c r="H38" i="215" s="1"/>
  <c r="J38" i="215"/>
  <c r="D39" i="215"/>
  <c r="E39" i="215"/>
  <c r="H39" i="215"/>
  <c r="I39" i="215"/>
  <c r="J39" i="215"/>
  <c r="K39" i="215"/>
  <c r="L39" i="215"/>
  <c r="D40" i="215"/>
  <c r="E40" i="215"/>
  <c r="H40" i="215"/>
  <c r="I40" i="215"/>
  <c r="J40" i="215"/>
  <c r="K40" i="215"/>
  <c r="L40" i="215" s="1"/>
  <c r="B42" i="215"/>
  <c r="C42" i="215"/>
  <c r="E42" i="215" s="1"/>
  <c r="F42" i="215"/>
  <c r="G42" i="215"/>
  <c r="I42" i="215"/>
  <c r="J42" i="215"/>
  <c r="K42" i="215"/>
  <c r="L42" i="215" s="1"/>
  <c r="D43" i="215"/>
  <c r="E43" i="215"/>
  <c r="H43" i="215"/>
  <c r="I43" i="215"/>
  <c r="J43" i="215"/>
  <c r="K43" i="215"/>
  <c r="L43" i="215"/>
  <c r="D44" i="215"/>
  <c r="E44" i="215"/>
  <c r="H44" i="215"/>
  <c r="I44" i="215"/>
  <c r="J44" i="215"/>
  <c r="K44" i="215"/>
  <c r="L44" i="215" s="1"/>
  <c r="D45" i="215"/>
  <c r="E45" i="215"/>
  <c r="H45" i="215"/>
  <c r="I45" i="215"/>
  <c r="J45" i="215"/>
  <c r="K45" i="215"/>
  <c r="L45" i="215"/>
  <c r="D46" i="215"/>
  <c r="E46" i="215"/>
  <c r="H46" i="215"/>
  <c r="I46" i="215"/>
  <c r="J46" i="215"/>
  <c r="K46" i="215"/>
  <c r="L46" i="215" s="1"/>
  <c r="D47" i="215"/>
  <c r="E47" i="215"/>
  <c r="H47" i="215"/>
  <c r="I47" i="215"/>
  <c r="J47" i="215"/>
  <c r="K47" i="215"/>
  <c r="L47" i="215"/>
  <c r="D48" i="215"/>
  <c r="E48" i="215"/>
  <c r="H48" i="215"/>
  <c r="I48" i="215"/>
  <c r="J48" i="215"/>
  <c r="K48" i="215"/>
  <c r="L48" i="215" s="1"/>
  <c r="D49" i="215"/>
  <c r="E49" i="215"/>
  <c r="H49" i="215"/>
  <c r="I49" i="215"/>
  <c r="J49" i="215"/>
  <c r="K49" i="215"/>
  <c r="L49" i="215"/>
  <c r="D50" i="215"/>
  <c r="E50" i="215"/>
  <c r="H50" i="215"/>
  <c r="I50" i="215"/>
  <c r="J50" i="215"/>
  <c r="K50" i="215"/>
  <c r="L50" i="215" s="1"/>
  <c r="D51" i="215"/>
  <c r="E51" i="215"/>
  <c r="H51" i="215"/>
  <c r="I51" i="215"/>
  <c r="J51" i="215"/>
  <c r="K51" i="215"/>
  <c r="L51" i="215"/>
  <c r="D52" i="215"/>
  <c r="E52" i="215"/>
  <c r="H52" i="215"/>
  <c r="I52" i="215"/>
  <c r="J52" i="215"/>
  <c r="K52" i="215"/>
  <c r="L52" i="215" s="1"/>
  <c r="D53" i="215"/>
  <c r="E53" i="215"/>
  <c r="H53" i="215"/>
  <c r="I53" i="215"/>
  <c r="J53" i="215"/>
  <c r="K53" i="215"/>
  <c r="L53" i="215"/>
  <c r="D54" i="215"/>
  <c r="E54" i="215"/>
  <c r="H54" i="215"/>
  <c r="I54" i="215"/>
  <c r="J54" i="215"/>
  <c r="K54" i="215"/>
  <c r="L54" i="215" s="1"/>
  <c r="D55" i="215"/>
  <c r="E55" i="215"/>
  <c r="H55" i="215"/>
  <c r="I55" i="215"/>
  <c r="J55" i="215"/>
  <c r="K55" i="215"/>
  <c r="L55" i="215"/>
  <c r="D56" i="215"/>
  <c r="E56" i="215"/>
  <c r="H56" i="215"/>
  <c r="I56" i="215"/>
  <c r="J56" i="215"/>
  <c r="K56" i="215"/>
  <c r="L56" i="215" s="1"/>
  <c r="D57" i="215"/>
  <c r="E57" i="215"/>
  <c r="H57" i="215"/>
  <c r="I57" i="215"/>
  <c r="J57" i="215"/>
  <c r="K57" i="215"/>
  <c r="L57" i="215"/>
  <c r="D58" i="215"/>
  <c r="E58" i="215"/>
  <c r="H58" i="215"/>
  <c r="I58" i="215"/>
  <c r="J58" i="215"/>
  <c r="K58" i="215"/>
  <c r="L58" i="215" s="1"/>
  <c r="D59" i="215"/>
  <c r="E59" i="215"/>
  <c r="H59" i="215"/>
  <c r="I59" i="215"/>
  <c r="J59" i="215"/>
  <c r="K59" i="215"/>
  <c r="L59" i="215"/>
  <c r="D60" i="215"/>
  <c r="E60" i="215"/>
  <c r="H60" i="215"/>
  <c r="I60" i="215"/>
  <c r="J60" i="215"/>
  <c r="K60" i="215"/>
  <c r="L60" i="215" s="1"/>
  <c r="D61" i="215"/>
  <c r="E61" i="215"/>
  <c r="H61" i="215"/>
  <c r="I61" i="215"/>
  <c r="J61" i="215"/>
  <c r="K61" i="215"/>
  <c r="L61" i="215"/>
  <c r="D62" i="215"/>
  <c r="E62" i="215"/>
  <c r="H62" i="215"/>
  <c r="I62" i="215"/>
  <c r="J62" i="215"/>
  <c r="K62" i="215"/>
  <c r="L62" i="215" s="1"/>
  <c r="D63" i="215"/>
  <c r="E63" i="215"/>
  <c r="H63" i="215"/>
  <c r="I63" i="215"/>
  <c r="J63" i="215"/>
  <c r="K63" i="215"/>
  <c r="L63" i="215"/>
  <c r="D64" i="215"/>
  <c r="E64" i="215"/>
  <c r="H64" i="215"/>
  <c r="I64" i="215"/>
  <c r="J64" i="215"/>
  <c r="K64" i="215"/>
  <c r="L64" i="215" s="1"/>
  <c r="B70" i="215"/>
  <c r="C70" i="215"/>
  <c r="D70" i="215" s="1"/>
  <c r="E70" i="215"/>
  <c r="F70" i="215"/>
  <c r="G70" i="215"/>
  <c r="H70" i="215" s="1"/>
  <c r="J70" i="215"/>
  <c r="D71" i="215"/>
  <c r="E71" i="215"/>
  <c r="H71" i="215"/>
  <c r="I71" i="215"/>
  <c r="J71" i="215"/>
  <c r="K71" i="215"/>
  <c r="L71" i="215"/>
  <c r="D72" i="215"/>
  <c r="E72" i="215"/>
  <c r="H72" i="215"/>
  <c r="I72" i="215"/>
  <c r="J72" i="215"/>
  <c r="K72" i="215"/>
  <c r="L72" i="215" s="1"/>
  <c r="D73" i="215"/>
  <c r="E73" i="215"/>
  <c r="H73" i="215"/>
  <c r="I73" i="215"/>
  <c r="J73" i="215"/>
  <c r="K73" i="215"/>
  <c r="L73" i="215"/>
  <c r="D74" i="215"/>
  <c r="E74" i="215"/>
  <c r="H74" i="215"/>
  <c r="I74" i="215"/>
  <c r="J74" i="215"/>
  <c r="K74" i="215"/>
  <c r="L74" i="215" s="1"/>
  <c r="D75" i="215"/>
  <c r="E75" i="215"/>
  <c r="H75" i="215"/>
  <c r="I75" i="215"/>
  <c r="J75" i="215"/>
  <c r="K75" i="215"/>
  <c r="L75" i="215"/>
  <c r="D76" i="215"/>
  <c r="E76" i="215"/>
  <c r="H76" i="215"/>
  <c r="I76" i="215"/>
  <c r="J76" i="215"/>
  <c r="K76" i="215"/>
  <c r="L76" i="215" s="1"/>
  <c r="D77" i="215"/>
  <c r="E77" i="215"/>
  <c r="H77" i="215"/>
  <c r="I77" i="215"/>
  <c r="J77" i="215"/>
  <c r="K77" i="215"/>
  <c r="L77" i="215"/>
  <c r="D78" i="215"/>
  <c r="E78" i="215"/>
  <c r="H78" i="215"/>
  <c r="I78" i="215"/>
  <c r="J78" i="215"/>
  <c r="K78" i="215"/>
  <c r="L78" i="215" s="1"/>
  <c r="B79" i="215"/>
  <c r="E79" i="215" s="1"/>
  <c r="C79" i="215"/>
  <c r="D79" i="215"/>
  <c r="F79" i="215"/>
  <c r="I79" i="215" s="1"/>
  <c r="G79" i="215"/>
  <c r="H79" i="215"/>
  <c r="J79" i="215"/>
  <c r="K79" i="215"/>
  <c r="L79" i="215"/>
  <c r="D80" i="215"/>
  <c r="E80" i="215"/>
  <c r="H80" i="215"/>
  <c r="I80" i="215"/>
  <c r="J80" i="215"/>
  <c r="K80" i="215"/>
  <c r="L80" i="215" s="1"/>
  <c r="F69" i="215"/>
  <c r="G3" i="214"/>
  <c r="H3" i="214"/>
  <c r="G18" i="214"/>
  <c r="C32" i="214"/>
  <c r="D32" i="214"/>
  <c r="G32" i="214"/>
  <c r="H32" i="214"/>
  <c r="J32" i="214"/>
  <c r="G3" i="213"/>
  <c r="H3" i="213"/>
  <c r="C8" i="213"/>
  <c r="D8" i="213"/>
  <c r="G8" i="213"/>
  <c r="H8" i="213"/>
  <c r="J8" i="213"/>
  <c r="C9" i="213"/>
  <c r="D9" i="213"/>
  <c r="G9" i="213"/>
  <c r="H9" i="213"/>
  <c r="J9" i="213"/>
  <c r="C13" i="213"/>
  <c r="D13" i="213"/>
  <c r="G13" i="213"/>
  <c r="H13" i="213"/>
  <c r="J13" i="213"/>
  <c r="C14" i="213"/>
  <c r="D14" i="213"/>
  <c r="G14" i="213"/>
  <c r="H14" i="213"/>
  <c r="J14" i="213"/>
  <c r="C18" i="213"/>
  <c r="D18" i="213"/>
  <c r="G18" i="213"/>
  <c r="H18" i="213"/>
  <c r="J18" i="213"/>
  <c r="C19" i="213"/>
  <c r="D19" i="213"/>
  <c r="G19" i="213"/>
  <c r="H19" i="213"/>
  <c r="J19" i="213"/>
  <c r="C23" i="213"/>
  <c r="D23" i="213"/>
  <c r="G23" i="213"/>
  <c r="H23" i="213"/>
  <c r="J23" i="213"/>
  <c r="C24" i="213"/>
  <c r="D24" i="213"/>
  <c r="G24" i="213"/>
  <c r="H24" i="213"/>
  <c r="J24" i="213"/>
  <c r="C28" i="213"/>
  <c r="D28" i="213"/>
  <c r="G28" i="213"/>
  <c r="H28" i="213"/>
  <c r="J28" i="213"/>
  <c r="C29" i="213"/>
  <c r="D29" i="213"/>
  <c r="G29" i="213"/>
  <c r="H29" i="213"/>
  <c r="J29" i="213"/>
  <c r="C30" i="213"/>
  <c r="D30" i="213"/>
  <c r="G30" i="213"/>
  <c r="H30" i="213"/>
  <c r="J30" i="213"/>
  <c r="C32" i="213"/>
  <c r="D32" i="213"/>
  <c r="G32" i="213"/>
  <c r="H32" i="213"/>
  <c r="J32" i="213"/>
  <c r="G3" i="212"/>
  <c r="H3" i="212"/>
  <c r="C8" i="212"/>
  <c r="D8" i="212"/>
  <c r="G8" i="212"/>
  <c r="H8" i="212"/>
  <c r="J8" i="212"/>
  <c r="C9" i="212"/>
  <c r="D9" i="212"/>
  <c r="G9" i="212"/>
  <c r="H9" i="212"/>
  <c r="J9" i="212"/>
  <c r="C10" i="212"/>
  <c r="D10" i="212"/>
  <c r="G10" i="212"/>
  <c r="H10" i="212"/>
  <c r="J10" i="212"/>
  <c r="C13" i="212"/>
  <c r="D13" i="212"/>
  <c r="G13" i="212"/>
  <c r="H13" i="212"/>
  <c r="J13" i="212"/>
  <c r="C14" i="212"/>
  <c r="D14" i="212"/>
  <c r="G14" i="212"/>
  <c r="H14" i="212"/>
  <c r="J14" i="212"/>
  <c r="C15" i="212"/>
  <c r="D15" i="212"/>
  <c r="G15" i="212"/>
  <c r="H15" i="212"/>
  <c r="J15" i="212"/>
  <c r="C18" i="212"/>
  <c r="D18" i="212"/>
  <c r="G18" i="212"/>
  <c r="H18" i="212"/>
  <c r="J18" i="212"/>
  <c r="C19" i="212"/>
  <c r="D19" i="212"/>
  <c r="G19" i="212"/>
  <c r="H19" i="212"/>
  <c r="J19" i="212"/>
  <c r="C20" i="212"/>
  <c r="D20" i="212"/>
  <c r="G20" i="212"/>
  <c r="H20" i="212"/>
  <c r="J20" i="212"/>
  <c r="C23" i="212"/>
  <c r="D23" i="212"/>
  <c r="G23" i="212"/>
  <c r="H23" i="212"/>
  <c r="J23" i="212"/>
  <c r="C24" i="212"/>
  <c r="D24" i="212"/>
  <c r="G24" i="212"/>
  <c r="H24" i="212"/>
  <c r="J24" i="212"/>
  <c r="C25" i="212"/>
  <c r="D25" i="212"/>
  <c r="G25" i="212"/>
  <c r="H25" i="212"/>
  <c r="J25" i="212"/>
  <c r="C28" i="212"/>
  <c r="D28" i="212"/>
  <c r="G28" i="212"/>
  <c r="H28" i="212"/>
  <c r="J28" i="212"/>
  <c r="C29" i="212"/>
  <c r="D29" i="212"/>
  <c r="G29" i="212"/>
  <c r="H29" i="212"/>
  <c r="J29" i="212"/>
  <c r="C30" i="212"/>
  <c r="D30" i="212"/>
  <c r="G30" i="212"/>
  <c r="H30" i="212"/>
  <c r="J30" i="212"/>
  <c r="C31" i="212"/>
  <c r="D31" i="212"/>
  <c r="G31" i="212"/>
  <c r="H31" i="212"/>
  <c r="J31" i="212"/>
  <c r="C32" i="212"/>
  <c r="D32" i="212"/>
  <c r="G32" i="212"/>
  <c r="H32" i="212"/>
  <c r="J32" i="212"/>
  <c r="G3" i="211"/>
  <c r="H3" i="211"/>
  <c r="C8" i="211"/>
  <c r="D8" i="211"/>
  <c r="G8" i="211"/>
  <c r="H8" i="211"/>
  <c r="J8" i="211"/>
  <c r="C9" i="211"/>
  <c r="D9" i="211"/>
  <c r="G9" i="211"/>
  <c r="H9" i="211"/>
  <c r="J9" i="211"/>
  <c r="C10" i="211"/>
  <c r="D10" i="211"/>
  <c r="G10" i="211"/>
  <c r="H10" i="211"/>
  <c r="J10" i="211"/>
  <c r="C11" i="211"/>
  <c r="D11" i="211"/>
  <c r="G11" i="211"/>
  <c r="H11" i="211"/>
  <c r="J11" i="211"/>
  <c r="C13" i="211"/>
  <c r="D13" i="211"/>
  <c r="G13" i="211"/>
  <c r="H13" i="211"/>
  <c r="J13" i="211"/>
  <c r="C14" i="211"/>
  <c r="D14" i="211"/>
  <c r="G14" i="211"/>
  <c r="H14" i="211"/>
  <c r="J14" i="211"/>
  <c r="C15" i="211"/>
  <c r="D15" i="211"/>
  <c r="G15" i="211"/>
  <c r="H15" i="211"/>
  <c r="J15" i="211"/>
  <c r="C16" i="211"/>
  <c r="D16" i="211"/>
  <c r="G16" i="211"/>
  <c r="H16" i="211"/>
  <c r="J16" i="211"/>
  <c r="C18" i="211"/>
  <c r="D18" i="211"/>
  <c r="G18" i="211"/>
  <c r="H18" i="211"/>
  <c r="J18" i="211"/>
  <c r="C19" i="211"/>
  <c r="D19" i="211"/>
  <c r="G19" i="211"/>
  <c r="H19" i="211"/>
  <c r="J19" i="211"/>
  <c r="C20" i="211"/>
  <c r="D20" i="211"/>
  <c r="G20" i="211"/>
  <c r="H20" i="211"/>
  <c r="J20" i="211"/>
  <c r="C21" i="211"/>
  <c r="D21" i="211"/>
  <c r="G21" i="211"/>
  <c r="H21" i="211"/>
  <c r="J21" i="211"/>
  <c r="C23" i="211"/>
  <c r="D23" i="211"/>
  <c r="G23" i="211"/>
  <c r="H23" i="211"/>
  <c r="J23" i="211"/>
  <c r="C24" i="211"/>
  <c r="D24" i="211"/>
  <c r="G24" i="211"/>
  <c r="H24" i="211"/>
  <c r="J24" i="211"/>
  <c r="C25" i="211"/>
  <c r="D25" i="211"/>
  <c r="G25" i="211"/>
  <c r="H25" i="211"/>
  <c r="J25" i="211"/>
  <c r="C26" i="211"/>
  <c r="D26" i="211"/>
  <c r="G26" i="211"/>
  <c r="H26" i="211"/>
  <c r="J26" i="211"/>
  <c r="C28" i="211"/>
  <c r="D28" i="211"/>
  <c r="G28" i="211"/>
  <c r="H28" i="211"/>
  <c r="J28" i="211"/>
  <c r="C29" i="211"/>
  <c r="D29" i="211"/>
  <c r="G29" i="211"/>
  <c r="H29" i="211"/>
  <c r="J29" i="211"/>
  <c r="C30" i="211"/>
  <c r="D30" i="211"/>
  <c r="G30" i="211"/>
  <c r="H30" i="211"/>
  <c r="J30" i="211"/>
  <c r="C31" i="211"/>
  <c r="D31" i="211"/>
  <c r="G31" i="211"/>
  <c r="H31" i="211"/>
  <c r="J31" i="211"/>
  <c r="C33" i="211"/>
  <c r="D33" i="211"/>
  <c r="G33" i="211"/>
  <c r="H33" i="211"/>
  <c r="J33" i="211"/>
  <c r="C34" i="211"/>
  <c r="D34" i="211"/>
  <c r="G34" i="211"/>
  <c r="H34" i="211"/>
  <c r="J34" i="211"/>
  <c r="F4" i="210"/>
  <c r="G4" i="210"/>
  <c r="J4" i="210"/>
  <c r="K4" i="210"/>
  <c r="J12" i="210"/>
  <c r="F14" i="210"/>
  <c r="C15" i="210"/>
  <c r="B16" i="210"/>
  <c r="C17" i="210"/>
  <c r="B23" i="210"/>
  <c r="G23" i="210"/>
  <c r="C24" i="210"/>
  <c r="F24" i="210"/>
  <c r="C25" i="210"/>
  <c r="F25" i="210"/>
  <c r="B26" i="210"/>
  <c r="J26" i="210" s="1"/>
  <c r="F26" i="210"/>
  <c r="C27" i="210"/>
  <c r="F27" i="210"/>
  <c r="B28" i="210"/>
  <c r="G28" i="210"/>
  <c r="B29" i="210"/>
  <c r="G29" i="210"/>
  <c r="C30" i="210"/>
  <c r="G30" i="210"/>
  <c r="F35" i="210"/>
  <c r="C36" i="210"/>
  <c r="F36" i="210"/>
  <c r="B37" i="210"/>
  <c r="G37" i="210"/>
  <c r="B43" i="210"/>
  <c r="C43" i="210"/>
  <c r="F43" i="210"/>
  <c r="G43" i="210"/>
  <c r="I43" i="210"/>
  <c r="K43" i="210"/>
  <c r="B44" i="210"/>
  <c r="C44" i="210"/>
  <c r="F44" i="210"/>
  <c r="G44" i="210"/>
  <c r="B45" i="210"/>
  <c r="J45" i="210" s="1"/>
  <c r="C45" i="210"/>
  <c r="E45" i="210"/>
  <c r="F45" i="210"/>
  <c r="G45" i="210"/>
  <c r="B46" i="210"/>
  <c r="E46" i="210" s="1"/>
  <c r="C46" i="210"/>
  <c r="D46" i="210"/>
  <c r="F46" i="210"/>
  <c r="G46" i="210"/>
  <c r="B47" i="210"/>
  <c r="C25" i="214" s="1"/>
  <c r="C47" i="210"/>
  <c r="F47" i="210"/>
  <c r="G25" i="214" s="1"/>
  <c r="G47" i="210"/>
  <c r="J47" i="210"/>
  <c r="K47" i="210"/>
  <c r="B48" i="210"/>
  <c r="C48" i="210"/>
  <c r="F48" i="210"/>
  <c r="G48" i="210"/>
  <c r="K48" i="210"/>
  <c r="B49" i="210"/>
  <c r="C49" i="210"/>
  <c r="F49" i="210"/>
  <c r="J49" i="210" s="1"/>
  <c r="G49" i="210"/>
  <c r="I49" i="210"/>
  <c r="K49" i="210"/>
  <c r="L49" i="210" s="1"/>
  <c r="B50" i="210"/>
  <c r="C50" i="210"/>
  <c r="F50" i="210"/>
  <c r="G50" i="210"/>
  <c r="B51" i="210"/>
  <c r="J51" i="210" s="1"/>
  <c r="C51" i="210"/>
  <c r="E51" i="210"/>
  <c r="F51" i="210"/>
  <c r="G51" i="210"/>
  <c r="H51" i="210" s="1"/>
  <c r="K51" i="210"/>
  <c r="L51" i="210" s="1"/>
  <c r="B52" i="210"/>
  <c r="C52" i="210"/>
  <c r="F52" i="210"/>
  <c r="G52" i="210"/>
  <c r="J52" i="210"/>
  <c r="K52" i="210"/>
  <c r="B53" i="210"/>
  <c r="C53" i="210"/>
  <c r="F53" i="210"/>
  <c r="J53" i="210" s="1"/>
  <c r="G53" i="210"/>
  <c r="I53" i="210"/>
  <c r="K53" i="210"/>
  <c r="L53" i="210" s="1"/>
  <c r="B54" i="210"/>
  <c r="C54" i="210"/>
  <c r="D54" i="210" s="1"/>
  <c r="F54" i="210"/>
  <c r="G54" i="210"/>
  <c r="H54" i="210"/>
  <c r="K54" i="210"/>
  <c r="B55" i="210"/>
  <c r="C55" i="210"/>
  <c r="D55" i="210" s="1"/>
  <c r="F55" i="210"/>
  <c r="G55" i="210"/>
  <c r="H55" i="210" s="1"/>
  <c r="J55" i="210"/>
  <c r="K55" i="210"/>
  <c r="L55" i="210" s="1"/>
  <c r="B56" i="210"/>
  <c r="C56" i="210"/>
  <c r="F56" i="210"/>
  <c r="G56" i="210"/>
  <c r="J56" i="210"/>
  <c r="K56" i="210"/>
  <c r="B57" i="210"/>
  <c r="C57" i="210"/>
  <c r="D57" i="210" s="1"/>
  <c r="F57" i="210"/>
  <c r="G57" i="210"/>
  <c r="H57" i="210" s="1"/>
  <c r="J57" i="210"/>
  <c r="K57" i="210"/>
  <c r="L57" i="210" s="1"/>
  <c r="B58" i="210"/>
  <c r="C58" i="210"/>
  <c r="F58" i="210"/>
  <c r="G58" i="210"/>
  <c r="J58" i="210"/>
  <c r="K58" i="210"/>
  <c r="B59" i="210"/>
  <c r="C59" i="210"/>
  <c r="D59" i="210" s="1"/>
  <c r="F59" i="210"/>
  <c r="G59" i="210"/>
  <c r="H59" i="210" s="1"/>
  <c r="J59" i="210"/>
  <c r="K59" i="210"/>
  <c r="L59" i="210" s="1"/>
  <c r="B60" i="210"/>
  <c r="C60" i="210"/>
  <c r="F60" i="210"/>
  <c r="G60" i="210"/>
  <c r="H60" i="210" s="1"/>
  <c r="J60" i="210"/>
  <c r="B61" i="210"/>
  <c r="C61" i="210"/>
  <c r="F61" i="210"/>
  <c r="J61" i="210" s="1"/>
  <c r="G61" i="210"/>
  <c r="I61" i="210"/>
  <c r="K61" i="210"/>
  <c r="L61" i="210" s="1"/>
  <c r="B62" i="210"/>
  <c r="C62" i="210"/>
  <c r="F62" i="210"/>
  <c r="G62" i="210"/>
  <c r="J62" i="210"/>
  <c r="K62" i="210"/>
  <c r="B63" i="210"/>
  <c r="C63" i="210"/>
  <c r="D63" i="210" s="1"/>
  <c r="F63" i="210"/>
  <c r="G63" i="210"/>
  <c r="H63" i="210" s="1"/>
  <c r="J63" i="210"/>
  <c r="B64" i="210"/>
  <c r="E64" i="210" s="1"/>
  <c r="C64" i="210"/>
  <c r="F64" i="210"/>
  <c r="I64" i="210" s="1"/>
  <c r="G64" i="210"/>
  <c r="H64" i="210"/>
  <c r="J64" i="210"/>
  <c r="L64" i="210" s="1"/>
  <c r="K64" i="210"/>
  <c r="D65" i="210"/>
  <c r="E65" i="210"/>
  <c r="H65" i="210"/>
  <c r="I65" i="210"/>
  <c r="J65" i="210"/>
  <c r="K65" i="210"/>
  <c r="L65" i="210" s="1"/>
  <c r="D66" i="210"/>
  <c r="E66" i="210"/>
  <c r="H66" i="210"/>
  <c r="I66" i="210"/>
  <c r="J66" i="210"/>
  <c r="L66" i="210" s="1"/>
  <c r="K66" i="210"/>
  <c r="D67" i="210"/>
  <c r="E67" i="210"/>
  <c r="H67" i="210"/>
  <c r="I67" i="210"/>
  <c r="J67" i="210"/>
  <c r="K67" i="210"/>
  <c r="L67" i="210" s="1"/>
  <c r="D68" i="210"/>
  <c r="E68" i="210"/>
  <c r="H68" i="210"/>
  <c r="I68" i="210"/>
  <c r="J68" i="210"/>
  <c r="L68" i="210" s="1"/>
  <c r="K68" i="210"/>
  <c r="F4" i="209"/>
  <c r="G4" i="209"/>
  <c r="J4" i="209"/>
  <c r="K4" i="209"/>
  <c r="B9" i="209"/>
  <c r="B9" i="210" s="1"/>
  <c r="C9" i="209"/>
  <c r="F9" i="209"/>
  <c r="F9" i="210" s="1"/>
  <c r="G9" i="209"/>
  <c r="G9" i="210" s="1"/>
  <c r="H9" i="209"/>
  <c r="B10" i="209"/>
  <c r="C10" i="209"/>
  <c r="E10" i="209"/>
  <c r="F10" i="209"/>
  <c r="F10" i="210" s="1"/>
  <c r="G10" i="209"/>
  <c r="G10" i="210" s="1"/>
  <c r="B11" i="209"/>
  <c r="C11" i="209"/>
  <c r="C11" i="210" s="1"/>
  <c r="D11" i="209"/>
  <c r="F11" i="209"/>
  <c r="G11" i="209"/>
  <c r="J11" i="209"/>
  <c r="B12" i="209"/>
  <c r="B12" i="210" s="1"/>
  <c r="C18" i="214" s="1"/>
  <c r="C12" i="209"/>
  <c r="C12" i="210" s="1"/>
  <c r="F12" i="209"/>
  <c r="F12" i="210" s="1"/>
  <c r="G12" i="209"/>
  <c r="J12" i="209"/>
  <c r="B13" i="209"/>
  <c r="C13" i="209"/>
  <c r="F13" i="209"/>
  <c r="F13" i="210" s="1"/>
  <c r="G13" i="209"/>
  <c r="G13" i="210" s="1"/>
  <c r="H23" i="214" s="1"/>
  <c r="H13" i="209"/>
  <c r="B14" i="209"/>
  <c r="C14" i="209"/>
  <c r="E14" i="209"/>
  <c r="F14" i="209"/>
  <c r="G14" i="209"/>
  <c r="G14" i="210" s="1"/>
  <c r="H14" i="210" s="1"/>
  <c r="B15" i="209"/>
  <c r="B15" i="210" s="1"/>
  <c r="C15" i="209"/>
  <c r="D15" i="209"/>
  <c r="F15" i="209"/>
  <c r="G15" i="209"/>
  <c r="J15" i="209"/>
  <c r="B16" i="209"/>
  <c r="C16" i="209"/>
  <c r="F16" i="209"/>
  <c r="F16" i="210" s="1"/>
  <c r="G16" i="209"/>
  <c r="J16" i="209"/>
  <c r="B17" i="209"/>
  <c r="C17" i="209"/>
  <c r="D17" i="209"/>
  <c r="F17" i="209"/>
  <c r="F17" i="210" s="1"/>
  <c r="G17" i="209"/>
  <c r="K17" i="209"/>
  <c r="B19" i="209"/>
  <c r="B19" i="210" s="1"/>
  <c r="C19" i="209"/>
  <c r="F19" i="209"/>
  <c r="F19" i="210" s="1"/>
  <c r="G19" i="209"/>
  <c r="G19" i="210" s="1"/>
  <c r="H19" i="209"/>
  <c r="B20" i="209"/>
  <c r="C20" i="209"/>
  <c r="E20" i="209"/>
  <c r="F20" i="209"/>
  <c r="F20" i="210" s="1"/>
  <c r="G14" i="214" s="1"/>
  <c r="G20" i="209"/>
  <c r="G20" i="210" s="1"/>
  <c r="B21" i="209"/>
  <c r="C21" i="209"/>
  <c r="C21" i="210" s="1"/>
  <c r="D21" i="209"/>
  <c r="F21" i="209"/>
  <c r="G21" i="209"/>
  <c r="J21" i="209"/>
  <c r="B22" i="209"/>
  <c r="B22" i="210" s="1"/>
  <c r="C22" i="209"/>
  <c r="C22" i="210" s="1"/>
  <c r="F22" i="209"/>
  <c r="F22" i="210" s="1"/>
  <c r="G22" i="209"/>
  <c r="J22" i="209"/>
  <c r="B23" i="209"/>
  <c r="C23" i="209"/>
  <c r="F23" i="209"/>
  <c r="F23" i="210" s="1"/>
  <c r="G23" i="209"/>
  <c r="H23" i="209"/>
  <c r="B24" i="209"/>
  <c r="C24" i="209"/>
  <c r="E24" i="209"/>
  <c r="F24" i="209"/>
  <c r="G24" i="209"/>
  <c r="G24" i="210" s="1"/>
  <c r="H24" i="210" s="1"/>
  <c r="B25" i="209"/>
  <c r="C25" i="209"/>
  <c r="D25" i="209"/>
  <c r="F25" i="209"/>
  <c r="G25" i="209"/>
  <c r="J25" i="209"/>
  <c r="B26" i="209"/>
  <c r="C26" i="209"/>
  <c r="F26" i="209"/>
  <c r="G26" i="209"/>
  <c r="J26" i="209"/>
  <c r="B27" i="209"/>
  <c r="C27" i="209"/>
  <c r="D27" i="209"/>
  <c r="F27" i="209"/>
  <c r="G27" i="209"/>
  <c r="K27" i="209"/>
  <c r="B28" i="209"/>
  <c r="C28" i="209"/>
  <c r="F28" i="209"/>
  <c r="F28" i="210" s="1"/>
  <c r="G28" i="209"/>
  <c r="J28" i="209"/>
  <c r="B29" i="209"/>
  <c r="C29" i="209"/>
  <c r="F29" i="209"/>
  <c r="G29" i="209"/>
  <c r="H29" i="209"/>
  <c r="K29" i="209"/>
  <c r="B30" i="209"/>
  <c r="C30" i="209"/>
  <c r="F30" i="209"/>
  <c r="F30" i="210" s="1"/>
  <c r="I30" i="210" s="1"/>
  <c r="G30" i="209"/>
  <c r="I30" i="209"/>
  <c r="B31" i="209"/>
  <c r="C31" i="209"/>
  <c r="C31" i="210" s="1"/>
  <c r="D31" i="209"/>
  <c r="F31" i="209"/>
  <c r="F31" i="210" s="1"/>
  <c r="G31" i="209"/>
  <c r="K31" i="209"/>
  <c r="B32" i="209"/>
  <c r="B32" i="210" s="1"/>
  <c r="C32" i="209"/>
  <c r="F32" i="209"/>
  <c r="F32" i="210" s="1"/>
  <c r="G32" i="209"/>
  <c r="G32" i="210" s="1"/>
  <c r="J32" i="209"/>
  <c r="B33" i="209"/>
  <c r="B33" i="210" s="1"/>
  <c r="C33" i="209"/>
  <c r="D33" i="209" s="1"/>
  <c r="F33" i="209"/>
  <c r="G33" i="209"/>
  <c r="G33" i="210" s="1"/>
  <c r="H33" i="209"/>
  <c r="K33" i="209"/>
  <c r="B34" i="209"/>
  <c r="C34" i="209"/>
  <c r="C34" i="210" s="1"/>
  <c r="F34" i="209"/>
  <c r="F34" i="210" s="1"/>
  <c r="G34" i="209"/>
  <c r="I34" i="209"/>
  <c r="K34" i="209"/>
  <c r="B35" i="209"/>
  <c r="B35" i="210" s="1"/>
  <c r="C35" i="209"/>
  <c r="F35" i="209"/>
  <c r="G35" i="209"/>
  <c r="J35" i="209"/>
  <c r="B36" i="209"/>
  <c r="C36" i="209"/>
  <c r="D36" i="209"/>
  <c r="F36" i="209"/>
  <c r="G36" i="209"/>
  <c r="K36" i="209"/>
  <c r="B37" i="209"/>
  <c r="C37" i="209"/>
  <c r="F37" i="209"/>
  <c r="F37" i="210" s="1"/>
  <c r="I37" i="210" s="1"/>
  <c r="G37" i="209"/>
  <c r="J37" i="209"/>
  <c r="B39" i="209"/>
  <c r="J39" i="209" s="1"/>
  <c r="C39" i="209"/>
  <c r="C39" i="210" s="1"/>
  <c r="E39" i="209"/>
  <c r="F39" i="209"/>
  <c r="F39" i="210" s="1"/>
  <c r="G39" i="209"/>
  <c r="G39" i="210" s="1"/>
  <c r="B40" i="209"/>
  <c r="E40" i="209" s="1"/>
  <c r="C40" i="209"/>
  <c r="C40" i="210" s="1"/>
  <c r="D40" i="209"/>
  <c r="F40" i="209"/>
  <c r="G40" i="209"/>
  <c r="J40" i="209"/>
  <c r="B42" i="209"/>
  <c r="C42" i="209"/>
  <c r="D42" i="209"/>
  <c r="F42" i="209"/>
  <c r="G42" i="209"/>
  <c r="H42" i="209"/>
  <c r="J42" i="209"/>
  <c r="K42" i="209"/>
  <c r="L42" i="209"/>
  <c r="D43" i="209"/>
  <c r="E43" i="209"/>
  <c r="H43" i="209"/>
  <c r="I43" i="209"/>
  <c r="J43" i="209"/>
  <c r="K43" i="209"/>
  <c r="L43" i="209" s="1"/>
  <c r="D44" i="209"/>
  <c r="E44" i="209"/>
  <c r="H44" i="209"/>
  <c r="I44" i="209"/>
  <c r="J44" i="209"/>
  <c r="K44" i="209"/>
  <c r="L44" i="209"/>
  <c r="D45" i="209"/>
  <c r="E45" i="209"/>
  <c r="H45" i="209"/>
  <c r="I45" i="209"/>
  <c r="J45" i="209"/>
  <c r="K45" i="209"/>
  <c r="L45" i="209" s="1"/>
  <c r="D46" i="209"/>
  <c r="E46" i="209"/>
  <c r="H46" i="209"/>
  <c r="I46" i="209"/>
  <c r="J46" i="209"/>
  <c r="K46" i="209"/>
  <c r="L46" i="209"/>
  <c r="D47" i="209"/>
  <c r="E47" i="209"/>
  <c r="H47" i="209"/>
  <c r="I47" i="209"/>
  <c r="J47" i="209"/>
  <c r="K47" i="209"/>
  <c r="L47" i="209" s="1"/>
  <c r="D48" i="209"/>
  <c r="E48" i="209"/>
  <c r="H48" i="209"/>
  <c r="I48" i="209"/>
  <c r="J48" i="209"/>
  <c r="K48" i="209"/>
  <c r="L48" i="209"/>
  <c r="D49" i="209"/>
  <c r="E49" i="209"/>
  <c r="H49" i="209"/>
  <c r="I49" i="209"/>
  <c r="J49" i="209"/>
  <c r="K49" i="209"/>
  <c r="L49" i="209" s="1"/>
  <c r="D50" i="209"/>
  <c r="E50" i="209"/>
  <c r="H50" i="209"/>
  <c r="I50" i="209"/>
  <c r="J50" i="209"/>
  <c r="K50" i="209"/>
  <c r="L50" i="209"/>
  <c r="D51" i="209"/>
  <c r="E51" i="209"/>
  <c r="H51" i="209"/>
  <c r="I51" i="209"/>
  <c r="J51" i="209"/>
  <c r="K51" i="209"/>
  <c r="L51" i="209" s="1"/>
  <c r="D52" i="209"/>
  <c r="E52" i="209"/>
  <c r="H52" i="209"/>
  <c r="I52" i="209"/>
  <c r="J52" i="209"/>
  <c r="K52" i="209"/>
  <c r="L52" i="209"/>
  <c r="D53" i="209"/>
  <c r="E53" i="209"/>
  <c r="H53" i="209"/>
  <c r="I53" i="209"/>
  <c r="J53" i="209"/>
  <c r="K53" i="209"/>
  <c r="L53" i="209" s="1"/>
  <c r="D54" i="209"/>
  <c r="E54" i="209"/>
  <c r="H54" i="209"/>
  <c r="I54" i="209"/>
  <c r="J54" i="209"/>
  <c r="K54" i="209"/>
  <c r="L54" i="209"/>
  <c r="D55" i="209"/>
  <c r="E55" i="209"/>
  <c r="H55" i="209"/>
  <c r="I55" i="209"/>
  <c r="J55" i="209"/>
  <c r="K55" i="209"/>
  <c r="L55" i="209" s="1"/>
  <c r="D56" i="209"/>
  <c r="E56" i="209"/>
  <c r="H56" i="209"/>
  <c r="I56" i="209"/>
  <c r="J56" i="209"/>
  <c r="K56" i="209"/>
  <c r="L56" i="209"/>
  <c r="D57" i="209"/>
  <c r="E57" i="209"/>
  <c r="H57" i="209"/>
  <c r="I57" i="209"/>
  <c r="J57" i="209"/>
  <c r="K57" i="209"/>
  <c r="L57" i="209" s="1"/>
  <c r="D58" i="209"/>
  <c r="E58" i="209"/>
  <c r="H58" i="209"/>
  <c r="I58" i="209"/>
  <c r="J58" i="209"/>
  <c r="K58" i="209"/>
  <c r="L58" i="209"/>
  <c r="D59" i="209"/>
  <c r="E59" i="209"/>
  <c r="H59" i="209"/>
  <c r="I59" i="209"/>
  <c r="J59" i="209"/>
  <c r="K59" i="209"/>
  <c r="L59" i="209" s="1"/>
  <c r="D60" i="209"/>
  <c r="E60" i="209"/>
  <c r="H60" i="209"/>
  <c r="I60" i="209"/>
  <c r="J60" i="209"/>
  <c r="K60" i="209"/>
  <c r="L60" i="209"/>
  <c r="D61" i="209"/>
  <c r="E61" i="209"/>
  <c r="H61" i="209"/>
  <c r="I61" i="209"/>
  <c r="J61" i="209"/>
  <c r="K61" i="209"/>
  <c r="L61" i="209" s="1"/>
  <c r="D62" i="209"/>
  <c r="E62" i="209"/>
  <c r="H62" i="209"/>
  <c r="I62" i="209"/>
  <c r="J62" i="209"/>
  <c r="K62" i="209"/>
  <c r="L62" i="209"/>
  <c r="D63" i="209"/>
  <c r="E63" i="209"/>
  <c r="H63" i="209"/>
  <c r="I63" i="209"/>
  <c r="J63" i="209"/>
  <c r="K63" i="209"/>
  <c r="L63" i="209" s="1"/>
  <c r="B65" i="209"/>
  <c r="C65" i="209"/>
  <c r="F65" i="209"/>
  <c r="G65" i="209"/>
  <c r="I65" i="209"/>
  <c r="K65" i="209"/>
  <c r="B66" i="209"/>
  <c r="C66" i="209"/>
  <c r="F66" i="209"/>
  <c r="G66" i="209"/>
  <c r="H66" i="209"/>
  <c r="B67" i="209"/>
  <c r="J67" i="209" s="1"/>
  <c r="C67" i="209"/>
  <c r="E67" i="209"/>
  <c r="F67" i="209"/>
  <c r="G67" i="209"/>
  <c r="H67" i="209" s="1"/>
  <c r="B68" i="209"/>
  <c r="E68" i="209" s="1"/>
  <c r="C68" i="209"/>
  <c r="D68" i="209"/>
  <c r="F68" i="209"/>
  <c r="G68" i="209"/>
  <c r="J68" i="209"/>
  <c r="F4" i="208"/>
  <c r="G4" i="208"/>
  <c r="J4" i="208"/>
  <c r="K4" i="208"/>
  <c r="B7" i="208"/>
  <c r="F7" i="208"/>
  <c r="J7" i="208"/>
  <c r="B8" i="208"/>
  <c r="C8" i="208"/>
  <c r="E8" i="208"/>
  <c r="F8" i="208"/>
  <c r="G8" i="208"/>
  <c r="J8" i="208"/>
  <c r="D9" i="208"/>
  <c r="E9" i="208"/>
  <c r="H9" i="208"/>
  <c r="I9" i="208"/>
  <c r="J9" i="208"/>
  <c r="K9" i="208"/>
  <c r="L9" i="208"/>
  <c r="D10" i="208"/>
  <c r="E10" i="208"/>
  <c r="H10" i="208"/>
  <c r="I10" i="208"/>
  <c r="J10" i="208"/>
  <c r="K10" i="208"/>
  <c r="L10" i="208" s="1"/>
  <c r="D11" i="208"/>
  <c r="E11" i="208"/>
  <c r="H11" i="208"/>
  <c r="I11" i="208"/>
  <c r="J11" i="208"/>
  <c r="K11" i="208"/>
  <c r="L11" i="208"/>
  <c r="D12" i="208"/>
  <c r="E12" i="208"/>
  <c r="H12" i="208"/>
  <c r="I12" i="208"/>
  <c r="J12" i="208"/>
  <c r="K12" i="208"/>
  <c r="L12" i="208" s="1"/>
  <c r="D13" i="208"/>
  <c r="E13" i="208"/>
  <c r="H13" i="208"/>
  <c r="I13" i="208"/>
  <c r="J13" i="208"/>
  <c r="K13" i="208"/>
  <c r="L13" i="208"/>
  <c r="D14" i="208"/>
  <c r="E14" i="208"/>
  <c r="H14" i="208"/>
  <c r="I14" i="208"/>
  <c r="J14" i="208"/>
  <c r="K14" i="208"/>
  <c r="L14" i="208" s="1"/>
  <c r="D15" i="208"/>
  <c r="E15" i="208"/>
  <c r="H15" i="208"/>
  <c r="I15" i="208"/>
  <c r="J15" i="208"/>
  <c r="K15" i="208"/>
  <c r="L15" i="208"/>
  <c r="D16" i="208"/>
  <c r="E16" i="208"/>
  <c r="H16" i="208"/>
  <c r="I16" i="208"/>
  <c r="J16" i="208"/>
  <c r="K16" i="208"/>
  <c r="L16" i="208" s="1"/>
  <c r="D17" i="208"/>
  <c r="E17" i="208"/>
  <c r="H17" i="208"/>
  <c r="I17" i="208"/>
  <c r="J17" i="208"/>
  <c r="K17" i="208"/>
  <c r="L17" i="208"/>
  <c r="B18" i="208"/>
  <c r="C18" i="208"/>
  <c r="D18" i="208" s="1"/>
  <c r="F18" i="208"/>
  <c r="G18" i="208"/>
  <c r="H18" i="208" s="1"/>
  <c r="I18" i="208"/>
  <c r="J18" i="208"/>
  <c r="K18" i="208"/>
  <c r="L18" i="208" s="1"/>
  <c r="D19" i="208"/>
  <c r="E19" i="208"/>
  <c r="H19" i="208"/>
  <c r="I19" i="208"/>
  <c r="J19" i="208"/>
  <c r="K19" i="208"/>
  <c r="L19" i="208"/>
  <c r="D20" i="208"/>
  <c r="E20" i="208"/>
  <c r="H20" i="208"/>
  <c r="I20" i="208"/>
  <c r="J20" i="208"/>
  <c r="K20" i="208"/>
  <c r="L20" i="208" s="1"/>
  <c r="D21" i="208"/>
  <c r="E21" i="208"/>
  <c r="H21" i="208"/>
  <c r="I21" i="208"/>
  <c r="J21" i="208"/>
  <c r="K21" i="208"/>
  <c r="L21" i="208"/>
  <c r="D22" i="208"/>
  <c r="E22" i="208"/>
  <c r="H22" i="208"/>
  <c r="I22" i="208"/>
  <c r="J22" i="208"/>
  <c r="K22" i="208"/>
  <c r="L22" i="208" s="1"/>
  <c r="D23" i="208"/>
  <c r="E23" i="208"/>
  <c r="H23" i="208"/>
  <c r="I23" i="208"/>
  <c r="J23" i="208"/>
  <c r="K23" i="208"/>
  <c r="L23" i="208"/>
  <c r="D24" i="208"/>
  <c r="E24" i="208"/>
  <c r="H24" i="208"/>
  <c r="I24" i="208"/>
  <c r="J24" i="208"/>
  <c r="K24" i="208"/>
  <c r="L24" i="208" s="1"/>
  <c r="D25" i="208"/>
  <c r="E25" i="208"/>
  <c r="H25" i="208"/>
  <c r="I25" i="208"/>
  <c r="J25" i="208"/>
  <c r="K25" i="208"/>
  <c r="L25" i="208"/>
  <c r="D26" i="208"/>
  <c r="E26" i="208"/>
  <c r="H26" i="208"/>
  <c r="I26" i="208"/>
  <c r="J26" i="208"/>
  <c r="K26" i="208"/>
  <c r="L26" i="208" s="1"/>
  <c r="D27" i="208"/>
  <c r="E27" i="208"/>
  <c r="H27" i="208"/>
  <c r="I27" i="208"/>
  <c r="J27" i="208"/>
  <c r="K27" i="208"/>
  <c r="L27" i="208"/>
  <c r="D28" i="208"/>
  <c r="E28" i="208"/>
  <c r="H28" i="208"/>
  <c r="I28" i="208"/>
  <c r="J28" i="208"/>
  <c r="K28" i="208"/>
  <c r="L28" i="208" s="1"/>
  <c r="D29" i="208"/>
  <c r="E29" i="208"/>
  <c r="H29" i="208"/>
  <c r="I29" i="208"/>
  <c r="J29" i="208"/>
  <c r="K29" i="208"/>
  <c r="L29" i="208"/>
  <c r="D30" i="208"/>
  <c r="E30" i="208"/>
  <c r="H30" i="208"/>
  <c r="I30" i="208"/>
  <c r="J30" i="208"/>
  <c r="K30" i="208"/>
  <c r="L30" i="208" s="1"/>
  <c r="D31" i="208"/>
  <c r="E31" i="208"/>
  <c r="H31" i="208"/>
  <c r="I31" i="208"/>
  <c r="J31" i="208"/>
  <c r="K31" i="208"/>
  <c r="L31" i="208"/>
  <c r="D32" i="208"/>
  <c r="E32" i="208"/>
  <c r="H32" i="208"/>
  <c r="I32" i="208"/>
  <c r="J32" i="208"/>
  <c r="K32" i="208"/>
  <c r="L32" i="208" s="1"/>
  <c r="D33" i="208"/>
  <c r="E33" i="208"/>
  <c r="H33" i="208"/>
  <c r="I33" i="208"/>
  <c r="J33" i="208"/>
  <c r="K33" i="208"/>
  <c r="L33" i="208"/>
  <c r="D34" i="208"/>
  <c r="E34" i="208"/>
  <c r="H34" i="208"/>
  <c r="I34" i="208"/>
  <c r="J34" i="208"/>
  <c r="K34" i="208"/>
  <c r="L34" i="208" s="1"/>
  <c r="D35" i="208"/>
  <c r="E35" i="208"/>
  <c r="H35" i="208"/>
  <c r="I35" i="208"/>
  <c r="J35" i="208"/>
  <c r="K35" i="208"/>
  <c r="L35" i="208"/>
  <c r="D36" i="208"/>
  <c r="E36" i="208"/>
  <c r="H36" i="208"/>
  <c r="I36" i="208"/>
  <c r="J36" i="208"/>
  <c r="K36" i="208"/>
  <c r="L36" i="208" s="1"/>
  <c r="D37" i="208"/>
  <c r="E37" i="208"/>
  <c r="H37" i="208"/>
  <c r="I37" i="208"/>
  <c r="J37" i="208"/>
  <c r="K37" i="208"/>
  <c r="L37" i="208"/>
  <c r="B38" i="208"/>
  <c r="C38" i="208"/>
  <c r="D38" i="208" s="1"/>
  <c r="E38" i="208"/>
  <c r="F38" i="208"/>
  <c r="G38" i="208"/>
  <c r="H38" i="208" s="1"/>
  <c r="J38" i="208"/>
  <c r="D39" i="208"/>
  <c r="E39" i="208"/>
  <c r="H39" i="208"/>
  <c r="I39" i="208"/>
  <c r="J39" i="208"/>
  <c r="K39" i="208"/>
  <c r="L39" i="208"/>
  <c r="D40" i="208"/>
  <c r="E40" i="208"/>
  <c r="H40" i="208"/>
  <c r="I40" i="208"/>
  <c r="J40" i="208"/>
  <c r="K40" i="208"/>
  <c r="L40" i="208" s="1"/>
  <c r="B43" i="208"/>
  <c r="C43" i="208"/>
  <c r="F43" i="208"/>
  <c r="G43" i="208"/>
  <c r="K43" i="208"/>
  <c r="B44" i="208"/>
  <c r="C44" i="208"/>
  <c r="D15" i="213" s="1"/>
  <c r="F44" i="208"/>
  <c r="G44" i="208"/>
  <c r="B45" i="208"/>
  <c r="C45" i="208"/>
  <c r="F45" i="208"/>
  <c r="G45" i="208"/>
  <c r="H45" i="208" s="1"/>
  <c r="B46" i="208"/>
  <c r="J46" i="208" s="1"/>
  <c r="C46" i="208"/>
  <c r="E46" i="208"/>
  <c r="F46" i="208"/>
  <c r="G46" i="208"/>
  <c r="H46" i="208" s="1"/>
  <c r="B47" i="208"/>
  <c r="C47" i="208"/>
  <c r="F47" i="208"/>
  <c r="G25" i="213" s="1"/>
  <c r="G47" i="208"/>
  <c r="J47" i="208"/>
  <c r="B48" i="208"/>
  <c r="C48" i="208"/>
  <c r="F48" i="208"/>
  <c r="G48" i="208"/>
  <c r="H20" i="213" s="1"/>
  <c r="J48" i="208"/>
  <c r="B49" i="208"/>
  <c r="E49" i="208" s="1"/>
  <c r="C49" i="208"/>
  <c r="D49" i="208"/>
  <c r="F49" i="208"/>
  <c r="G49" i="208"/>
  <c r="B50" i="208"/>
  <c r="H50" i="208"/>
  <c r="I50" i="208"/>
  <c r="K50" i="208"/>
  <c r="B51" i="208"/>
  <c r="C51" i="208"/>
  <c r="F51" i="208"/>
  <c r="G51" i="208"/>
  <c r="J51" i="208"/>
  <c r="K51" i="208"/>
  <c r="B52" i="208"/>
  <c r="C52" i="208"/>
  <c r="F52" i="208"/>
  <c r="G52" i="208"/>
  <c r="H52" i="208"/>
  <c r="K52" i="208"/>
  <c r="B53" i="208"/>
  <c r="C53" i="208"/>
  <c r="F53" i="208"/>
  <c r="G53" i="208"/>
  <c r="I53" i="208"/>
  <c r="K53" i="208"/>
  <c r="B54" i="208"/>
  <c r="C54" i="208"/>
  <c r="F54" i="208"/>
  <c r="I54" i="208" s="1"/>
  <c r="G54" i="208"/>
  <c r="H54" i="208"/>
  <c r="B55" i="208"/>
  <c r="C55" i="208"/>
  <c r="E55" i="208" s="1"/>
  <c r="F55" i="208"/>
  <c r="G55" i="208"/>
  <c r="B56" i="208"/>
  <c r="C56" i="208"/>
  <c r="F56" i="208"/>
  <c r="G56" i="208"/>
  <c r="H56" i="208"/>
  <c r="K56" i="208"/>
  <c r="B57" i="208"/>
  <c r="C57" i="208"/>
  <c r="F57" i="208"/>
  <c r="G57" i="208"/>
  <c r="I57" i="208"/>
  <c r="K57" i="208"/>
  <c r="B58" i="208"/>
  <c r="C58" i="208"/>
  <c r="F58" i="208"/>
  <c r="G58" i="208"/>
  <c r="H58" i="208"/>
  <c r="K58" i="208"/>
  <c r="B59" i="208"/>
  <c r="C59" i="208"/>
  <c r="F59" i="208"/>
  <c r="G59" i="208"/>
  <c r="I59" i="208"/>
  <c r="K59" i="208"/>
  <c r="B60" i="208"/>
  <c r="C60" i="208"/>
  <c r="F60" i="208"/>
  <c r="J60" i="208" s="1"/>
  <c r="G60" i="208"/>
  <c r="I60" i="208"/>
  <c r="K60" i="208"/>
  <c r="B61" i="208"/>
  <c r="C61" i="208"/>
  <c r="F61" i="208"/>
  <c r="G15" i="213" s="1"/>
  <c r="G61" i="208"/>
  <c r="H61" i="208"/>
  <c r="K61" i="208"/>
  <c r="B62" i="208"/>
  <c r="J62" i="208" s="1"/>
  <c r="C62" i="208"/>
  <c r="E62" i="208"/>
  <c r="F62" i="208"/>
  <c r="G62" i="208"/>
  <c r="B63" i="208"/>
  <c r="C63" i="208"/>
  <c r="D63" i="208" s="1"/>
  <c r="F63" i="208"/>
  <c r="G63" i="208"/>
  <c r="B64" i="208"/>
  <c r="C64" i="208"/>
  <c r="D64" i="208" s="1"/>
  <c r="E64" i="208"/>
  <c r="F64" i="208"/>
  <c r="G64" i="208"/>
  <c r="H64" i="208" s="1"/>
  <c r="I64" i="208"/>
  <c r="J64" i="208"/>
  <c r="K64" i="208"/>
  <c r="L64" i="208" s="1"/>
  <c r="D65" i="208"/>
  <c r="E65" i="208"/>
  <c r="H65" i="208"/>
  <c r="I65" i="208"/>
  <c r="J65" i="208"/>
  <c r="K65" i="208"/>
  <c r="L65" i="208"/>
  <c r="D66" i="208"/>
  <c r="E66" i="208"/>
  <c r="H66" i="208"/>
  <c r="I66" i="208"/>
  <c r="J66" i="208"/>
  <c r="K66" i="208"/>
  <c r="L66" i="208" s="1"/>
  <c r="D67" i="208"/>
  <c r="E67" i="208"/>
  <c r="H67" i="208"/>
  <c r="I67" i="208"/>
  <c r="J67" i="208"/>
  <c r="K67" i="208"/>
  <c r="L67" i="208"/>
  <c r="D68" i="208"/>
  <c r="E68" i="208"/>
  <c r="H68" i="208"/>
  <c r="I68" i="208"/>
  <c r="J68" i="208"/>
  <c r="K68" i="208"/>
  <c r="L68" i="208" s="1"/>
  <c r="F4" i="207"/>
  <c r="G4" i="207"/>
  <c r="J4" i="207"/>
  <c r="K4" i="207"/>
  <c r="B7" i="207"/>
  <c r="F7" i="207"/>
  <c r="B8" i="207"/>
  <c r="C8" i="207"/>
  <c r="E8" i="207"/>
  <c r="F8" i="207"/>
  <c r="G8" i="207"/>
  <c r="J8" i="207"/>
  <c r="D9" i="207"/>
  <c r="E9" i="207"/>
  <c r="H9" i="207"/>
  <c r="I9" i="207"/>
  <c r="J9" i="207"/>
  <c r="K9" i="207"/>
  <c r="L9" i="207"/>
  <c r="D10" i="207"/>
  <c r="E10" i="207"/>
  <c r="H10" i="207"/>
  <c r="I10" i="207"/>
  <c r="J10" i="207"/>
  <c r="K10" i="207"/>
  <c r="L10" i="207" s="1"/>
  <c r="D11" i="207"/>
  <c r="E11" i="207"/>
  <c r="H11" i="207"/>
  <c r="I11" i="207"/>
  <c r="J11" i="207"/>
  <c r="K11" i="207"/>
  <c r="L11" i="207"/>
  <c r="D12" i="207"/>
  <c r="E12" i="207"/>
  <c r="H12" i="207"/>
  <c r="I12" i="207"/>
  <c r="J12" i="207"/>
  <c r="K12" i="207"/>
  <c r="L12" i="207" s="1"/>
  <c r="D13" i="207"/>
  <c r="E13" i="207"/>
  <c r="H13" i="207"/>
  <c r="I13" i="207"/>
  <c r="J13" i="207"/>
  <c r="K13" i="207"/>
  <c r="L13" i="207"/>
  <c r="D14" i="207"/>
  <c r="E14" i="207"/>
  <c r="H14" i="207"/>
  <c r="I14" i="207"/>
  <c r="J14" i="207"/>
  <c r="K14" i="207"/>
  <c r="L14" i="207" s="1"/>
  <c r="D15" i="207"/>
  <c r="E15" i="207"/>
  <c r="H15" i="207"/>
  <c r="I15" i="207"/>
  <c r="J15" i="207"/>
  <c r="K15" i="207"/>
  <c r="L15" i="207"/>
  <c r="D16" i="207"/>
  <c r="E16" i="207"/>
  <c r="H16" i="207"/>
  <c r="I16" i="207"/>
  <c r="J16" i="207"/>
  <c r="K16" i="207"/>
  <c r="L16" i="207" s="1"/>
  <c r="D17" i="207"/>
  <c r="E17" i="207"/>
  <c r="H17" i="207"/>
  <c r="I17" i="207"/>
  <c r="J17" i="207"/>
  <c r="K17" i="207"/>
  <c r="L17" i="207"/>
  <c r="B18" i="207"/>
  <c r="C18" i="207"/>
  <c r="F18" i="207"/>
  <c r="G18" i="207"/>
  <c r="H18" i="207" s="1"/>
  <c r="I18" i="207"/>
  <c r="J18" i="207"/>
  <c r="D19" i="207"/>
  <c r="E19" i="207"/>
  <c r="H19" i="207"/>
  <c r="I19" i="207"/>
  <c r="J19" i="207"/>
  <c r="K19" i="207"/>
  <c r="L19" i="207"/>
  <c r="D20" i="207"/>
  <c r="E20" i="207"/>
  <c r="H20" i="207"/>
  <c r="I20" i="207"/>
  <c r="J20" i="207"/>
  <c r="K20" i="207"/>
  <c r="L20" i="207" s="1"/>
  <c r="D21" i="207"/>
  <c r="E21" i="207"/>
  <c r="H21" i="207"/>
  <c r="I21" i="207"/>
  <c r="J21" i="207"/>
  <c r="K21" i="207"/>
  <c r="L21" i="207"/>
  <c r="D22" i="207"/>
  <c r="E22" i="207"/>
  <c r="H22" i="207"/>
  <c r="I22" i="207"/>
  <c r="J22" i="207"/>
  <c r="K22" i="207"/>
  <c r="L22" i="207" s="1"/>
  <c r="D23" i="207"/>
  <c r="E23" i="207"/>
  <c r="H23" i="207"/>
  <c r="I23" i="207"/>
  <c r="J23" i="207"/>
  <c r="K23" i="207"/>
  <c r="L23" i="207"/>
  <c r="D24" i="207"/>
  <c r="E24" i="207"/>
  <c r="H24" i="207"/>
  <c r="I24" i="207"/>
  <c r="J24" i="207"/>
  <c r="K24" i="207"/>
  <c r="L24" i="207" s="1"/>
  <c r="D25" i="207"/>
  <c r="E25" i="207"/>
  <c r="H25" i="207"/>
  <c r="I25" i="207"/>
  <c r="J25" i="207"/>
  <c r="K25" i="207"/>
  <c r="L25" i="207"/>
  <c r="D26" i="207"/>
  <c r="E26" i="207"/>
  <c r="H26" i="207"/>
  <c r="I26" i="207"/>
  <c r="J26" i="207"/>
  <c r="K26" i="207"/>
  <c r="L26" i="207" s="1"/>
  <c r="D27" i="207"/>
  <c r="E27" i="207"/>
  <c r="H27" i="207"/>
  <c r="I27" i="207"/>
  <c r="J27" i="207"/>
  <c r="K27" i="207"/>
  <c r="L27" i="207"/>
  <c r="D28" i="207"/>
  <c r="E28" i="207"/>
  <c r="H28" i="207"/>
  <c r="I28" i="207"/>
  <c r="J28" i="207"/>
  <c r="K28" i="207"/>
  <c r="L28" i="207" s="1"/>
  <c r="D29" i="207"/>
  <c r="E29" i="207"/>
  <c r="H29" i="207"/>
  <c r="I29" i="207"/>
  <c r="J29" i="207"/>
  <c r="K29" i="207"/>
  <c r="L29" i="207"/>
  <c r="D30" i="207"/>
  <c r="E30" i="207"/>
  <c r="H30" i="207"/>
  <c r="I30" i="207"/>
  <c r="J30" i="207"/>
  <c r="K30" i="207"/>
  <c r="L30" i="207" s="1"/>
  <c r="D31" i="207"/>
  <c r="E31" i="207"/>
  <c r="H31" i="207"/>
  <c r="I31" i="207"/>
  <c r="J31" i="207"/>
  <c r="K31" i="207"/>
  <c r="L31" i="207"/>
  <c r="D32" i="207"/>
  <c r="E32" i="207"/>
  <c r="H32" i="207"/>
  <c r="I32" i="207"/>
  <c r="J32" i="207"/>
  <c r="K32" i="207"/>
  <c r="L32" i="207" s="1"/>
  <c r="D33" i="207"/>
  <c r="E33" i="207"/>
  <c r="H33" i="207"/>
  <c r="I33" i="207"/>
  <c r="J33" i="207"/>
  <c r="K33" i="207"/>
  <c r="L33" i="207"/>
  <c r="D34" i="207"/>
  <c r="E34" i="207"/>
  <c r="H34" i="207"/>
  <c r="I34" i="207"/>
  <c r="J34" i="207"/>
  <c r="K34" i="207"/>
  <c r="L34" i="207" s="1"/>
  <c r="D35" i="207"/>
  <c r="E35" i="207"/>
  <c r="H35" i="207"/>
  <c r="I35" i="207"/>
  <c r="J35" i="207"/>
  <c r="K35" i="207"/>
  <c r="L35" i="207"/>
  <c r="D36" i="207"/>
  <c r="E36" i="207"/>
  <c r="H36" i="207"/>
  <c r="I36" i="207"/>
  <c r="J36" i="207"/>
  <c r="K36" i="207"/>
  <c r="L36" i="207" s="1"/>
  <c r="D37" i="207"/>
  <c r="E37" i="207"/>
  <c r="H37" i="207"/>
  <c r="I37" i="207"/>
  <c r="J37" i="207"/>
  <c r="K37" i="207"/>
  <c r="L37" i="207"/>
  <c r="B38" i="207"/>
  <c r="C38" i="207"/>
  <c r="F38" i="207"/>
  <c r="G38" i="207"/>
  <c r="H38" i="207" s="1"/>
  <c r="I38" i="207"/>
  <c r="J38" i="207"/>
  <c r="K38" i="207"/>
  <c r="L38" i="207" s="1"/>
  <c r="D39" i="207"/>
  <c r="E39" i="207"/>
  <c r="H39" i="207"/>
  <c r="I39" i="207"/>
  <c r="J39" i="207"/>
  <c r="K39" i="207"/>
  <c r="L39" i="207"/>
  <c r="D40" i="207"/>
  <c r="E40" i="207"/>
  <c r="H40" i="207"/>
  <c r="I40" i="207"/>
  <c r="J40" i="207"/>
  <c r="K40" i="207"/>
  <c r="L40" i="207" s="1"/>
  <c r="B41" i="207"/>
  <c r="F41" i="207"/>
  <c r="J41" i="207"/>
  <c r="B42" i="207"/>
  <c r="C42" i="207"/>
  <c r="E42" i="207"/>
  <c r="F42" i="207"/>
  <c r="G42" i="207"/>
  <c r="J42" i="207"/>
  <c r="D43" i="207"/>
  <c r="E43" i="207"/>
  <c r="H43" i="207"/>
  <c r="I43" i="207"/>
  <c r="J43" i="207"/>
  <c r="K43" i="207"/>
  <c r="L43" i="207"/>
  <c r="D44" i="207"/>
  <c r="E44" i="207"/>
  <c r="H44" i="207"/>
  <c r="I44" i="207"/>
  <c r="J44" i="207"/>
  <c r="K44" i="207"/>
  <c r="L44" i="207" s="1"/>
  <c r="D45" i="207"/>
  <c r="E45" i="207"/>
  <c r="H45" i="207"/>
  <c r="I45" i="207"/>
  <c r="J45" i="207"/>
  <c r="K45" i="207"/>
  <c r="L45" i="207"/>
  <c r="D46" i="207"/>
  <c r="E46" i="207"/>
  <c r="H46" i="207"/>
  <c r="I46" i="207"/>
  <c r="J46" i="207"/>
  <c r="K46" i="207"/>
  <c r="L46" i="207" s="1"/>
  <c r="D47" i="207"/>
  <c r="E47" i="207"/>
  <c r="H47" i="207"/>
  <c r="I47" i="207"/>
  <c r="J47" i="207"/>
  <c r="K47" i="207"/>
  <c r="L47" i="207"/>
  <c r="D48" i="207"/>
  <c r="E48" i="207"/>
  <c r="H48" i="207"/>
  <c r="I48" i="207"/>
  <c r="J48" i="207"/>
  <c r="K48" i="207"/>
  <c r="L48" i="207" s="1"/>
  <c r="D49" i="207"/>
  <c r="E49" i="207"/>
  <c r="H49" i="207"/>
  <c r="I49" i="207"/>
  <c r="J49" i="207"/>
  <c r="K49" i="207"/>
  <c r="L49" i="207"/>
  <c r="D50" i="207"/>
  <c r="E50" i="207"/>
  <c r="H50" i="207"/>
  <c r="I50" i="207"/>
  <c r="J50" i="207"/>
  <c r="K50" i="207"/>
  <c r="L50" i="207" s="1"/>
  <c r="D51" i="207"/>
  <c r="E51" i="207"/>
  <c r="H51" i="207"/>
  <c r="I51" i="207"/>
  <c r="J51" i="207"/>
  <c r="K51" i="207"/>
  <c r="L51" i="207"/>
  <c r="D52" i="207"/>
  <c r="E52" i="207"/>
  <c r="H52" i="207"/>
  <c r="I52" i="207"/>
  <c r="J52" i="207"/>
  <c r="K52" i="207"/>
  <c r="L52" i="207" s="1"/>
  <c r="D53" i="207"/>
  <c r="E53" i="207"/>
  <c r="H53" i="207"/>
  <c r="I53" i="207"/>
  <c r="J53" i="207"/>
  <c r="K53" i="207"/>
  <c r="L53" i="207"/>
  <c r="D54" i="207"/>
  <c r="E54" i="207"/>
  <c r="H54" i="207"/>
  <c r="I54" i="207"/>
  <c r="J54" i="207"/>
  <c r="K54" i="207"/>
  <c r="L54" i="207" s="1"/>
  <c r="D55" i="207"/>
  <c r="E55" i="207"/>
  <c r="H55" i="207"/>
  <c r="I55" i="207"/>
  <c r="J55" i="207"/>
  <c r="K55" i="207"/>
  <c r="L55" i="207"/>
  <c r="D56" i="207"/>
  <c r="E56" i="207"/>
  <c r="H56" i="207"/>
  <c r="I56" i="207"/>
  <c r="J56" i="207"/>
  <c r="K56" i="207"/>
  <c r="L56" i="207" s="1"/>
  <c r="D57" i="207"/>
  <c r="E57" i="207"/>
  <c r="H57" i="207"/>
  <c r="I57" i="207"/>
  <c r="J57" i="207"/>
  <c r="K57" i="207"/>
  <c r="L57" i="207"/>
  <c r="D58" i="207"/>
  <c r="E58" i="207"/>
  <c r="H58" i="207"/>
  <c r="I58" i="207"/>
  <c r="J58" i="207"/>
  <c r="K58" i="207"/>
  <c r="L58" i="207" s="1"/>
  <c r="D59" i="207"/>
  <c r="E59" i="207"/>
  <c r="H59" i="207"/>
  <c r="I59" i="207"/>
  <c r="J59" i="207"/>
  <c r="K59" i="207"/>
  <c r="L59" i="207"/>
  <c r="D60" i="207"/>
  <c r="E60" i="207"/>
  <c r="H60" i="207"/>
  <c r="I60" i="207"/>
  <c r="J60" i="207"/>
  <c r="K60" i="207"/>
  <c r="L60" i="207" s="1"/>
  <c r="D61" i="207"/>
  <c r="E61" i="207"/>
  <c r="H61" i="207"/>
  <c r="I61" i="207"/>
  <c r="J61" i="207"/>
  <c r="K61" i="207"/>
  <c r="L61" i="207"/>
  <c r="D62" i="207"/>
  <c r="E62" i="207"/>
  <c r="H62" i="207"/>
  <c r="I62" i="207"/>
  <c r="J62" i="207"/>
  <c r="K62" i="207"/>
  <c r="L62" i="207" s="1"/>
  <c r="D63" i="207"/>
  <c r="E63" i="207"/>
  <c r="K63" i="207"/>
  <c r="B64" i="207"/>
  <c r="C64" i="207"/>
  <c r="F64" i="207"/>
  <c r="G64" i="207"/>
  <c r="H64" i="207" s="1"/>
  <c r="I64" i="207"/>
  <c r="J64" i="207"/>
  <c r="K64" i="207"/>
  <c r="L64" i="207" s="1"/>
  <c r="D65" i="207"/>
  <c r="E65" i="207"/>
  <c r="H65" i="207"/>
  <c r="I65" i="207"/>
  <c r="J65" i="207"/>
  <c r="K65" i="207"/>
  <c r="L65" i="207"/>
  <c r="D66" i="207"/>
  <c r="E66" i="207"/>
  <c r="H66" i="207"/>
  <c r="I66" i="207"/>
  <c r="J66" i="207"/>
  <c r="K66" i="207"/>
  <c r="L66" i="207" s="1"/>
  <c r="D67" i="207"/>
  <c r="E67" i="207"/>
  <c r="H67" i="207"/>
  <c r="I67" i="207"/>
  <c r="J67" i="207"/>
  <c r="K67" i="207"/>
  <c r="L67" i="207"/>
  <c r="D68" i="207"/>
  <c r="E68" i="207"/>
  <c r="H68" i="207"/>
  <c r="I68" i="207"/>
  <c r="J68" i="207"/>
  <c r="K68" i="207"/>
  <c r="L68" i="207" s="1"/>
  <c r="F4" i="206"/>
  <c r="G4" i="206"/>
  <c r="J4" i="206"/>
  <c r="K4" i="206"/>
  <c r="B7" i="206"/>
  <c r="F7" i="206"/>
  <c r="B8" i="206"/>
  <c r="C8" i="206"/>
  <c r="E8" i="206"/>
  <c r="F8" i="206"/>
  <c r="G8" i="206"/>
  <c r="J8" i="206"/>
  <c r="D9" i="206"/>
  <c r="E9" i="206"/>
  <c r="H9" i="206"/>
  <c r="I9" i="206"/>
  <c r="J9" i="206"/>
  <c r="K9" i="206"/>
  <c r="L9" i="206"/>
  <c r="D10" i="206"/>
  <c r="E10" i="206"/>
  <c r="H10" i="206"/>
  <c r="I10" i="206"/>
  <c r="J10" i="206"/>
  <c r="K10" i="206"/>
  <c r="L10" i="206" s="1"/>
  <c r="D11" i="206"/>
  <c r="E11" i="206"/>
  <c r="H11" i="206"/>
  <c r="I11" i="206"/>
  <c r="J11" i="206"/>
  <c r="K11" i="206"/>
  <c r="L11" i="206"/>
  <c r="D12" i="206"/>
  <c r="E12" i="206"/>
  <c r="H12" i="206"/>
  <c r="I12" i="206"/>
  <c r="J12" i="206"/>
  <c r="K12" i="206"/>
  <c r="L12" i="206" s="1"/>
  <c r="D13" i="206"/>
  <c r="E13" i="206"/>
  <c r="H13" i="206"/>
  <c r="I13" i="206"/>
  <c r="J13" i="206"/>
  <c r="K13" i="206"/>
  <c r="L13" i="206"/>
  <c r="D14" i="206"/>
  <c r="E14" i="206"/>
  <c r="H14" i="206"/>
  <c r="I14" i="206"/>
  <c r="J14" i="206"/>
  <c r="K14" i="206"/>
  <c r="L14" i="206" s="1"/>
  <c r="D15" i="206"/>
  <c r="E15" i="206"/>
  <c r="H15" i="206"/>
  <c r="I15" i="206"/>
  <c r="J15" i="206"/>
  <c r="K15" i="206"/>
  <c r="L15" i="206"/>
  <c r="D16" i="206"/>
  <c r="E16" i="206"/>
  <c r="H16" i="206"/>
  <c r="I16" i="206"/>
  <c r="J16" i="206"/>
  <c r="K16" i="206"/>
  <c r="L16" i="206" s="1"/>
  <c r="D17" i="206"/>
  <c r="E17" i="206"/>
  <c r="H17" i="206"/>
  <c r="I17" i="206"/>
  <c r="J17" i="206"/>
  <c r="K17" i="206"/>
  <c r="L17" i="206"/>
  <c r="B18" i="206"/>
  <c r="C18" i="206"/>
  <c r="F18" i="206"/>
  <c r="G18" i="206"/>
  <c r="H18" i="206" s="1"/>
  <c r="I18" i="206"/>
  <c r="J18" i="206"/>
  <c r="D19" i="206"/>
  <c r="E19" i="206"/>
  <c r="H19" i="206"/>
  <c r="I19" i="206"/>
  <c r="J19" i="206"/>
  <c r="K19" i="206"/>
  <c r="L19" i="206"/>
  <c r="D20" i="206"/>
  <c r="E20" i="206"/>
  <c r="H20" i="206"/>
  <c r="I20" i="206"/>
  <c r="J20" i="206"/>
  <c r="K20" i="206"/>
  <c r="L20" i="206" s="1"/>
  <c r="D21" i="206"/>
  <c r="E21" i="206"/>
  <c r="H21" i="206"/>
  <c r="I21" i="206"/>
  <c r="J21" i="206"/>
  <c r="K21" i="206"/>
  <c r="L21" i="206"/>
  <c r="D22" i="206"/>
  <c r="E22" i="206"/>
  <c r="H22" i="206"/>
  <c r="I22" i="206"/>
  <c r="J22" i="206"/>
  <c r="K22" i="206"/>
  <c r="L22" i="206" s="1"/>
  <c r="D23" i="206"/>
  <c r="E23" i="206"/>
  <c r="H23" i="206"/>
  <c r="I23" i="206"/>
  <c r="J23" i="206"/>
  <c r="K23" i="206"/>
  <c r="L23" i="206"/>
  <c r="D24" i="206"/>
  <c r="E24" i="206"/>
  <c r="H24" i="206"/>
  <c r="I24" i="206"/>
  <c r="J24" i="206"/>
  <c r="K24" i="206"/>
  <c r="L24" i="206" s="1"/>
  <c r="D25" i="206"/>
  <c r="E25" i="206"/>
  <c r="H25" i="206"/>
  <c r="I25" i="206"/>
  <c r="J25" i="206"/>
  <c r="K25" i="206"/>
  <c r="L25" i="206"/>
  <c r="D26" i="206"/>
  <c r="E26" i="206"/>
  <c r="H26" i="206"/>
  <c r="I26" i="206"/>
  <c r="J26" i="206"/>
  <c r="K26" i="206"/>
  <c r="L26" i="206" s="1"/>
  <c r="D27" i="206"/>
  <c r="E27" i="206"/>
  <c r="H27" i="206"/>
  <c r="I27" i="206"/>
  <c r="J27" i="206"/>
  <c r="K27" i="206"/>
  <c r="L27" i="206"/>
  <c r="D28" i="206"/>
  <c r="E28" i="206"/>
  <c r="H28" i="206"/>
  <c r="I28" i="206"/>
  <c r="J28" i="206"/>
  <c r="K28" i="206"/>
  <c r="L28" i="206" s="1"/>
  <c r="D29" i="206"/>
  <c r="E29" i="206"/>
  <c r="H29" i="206"/>
  <c r="I29" i="206"/>
  <c r="J29" i="206"/>
  <c r="K29" i="206"/>
  <c r="L29" i="206"/>
  <c r="D30" i="206"/>
  <c r="E30" i="206"/>
  <c r="H30" i="206"/>
  <c r="I30" i="206"/>
  <c r="J30" i="206"/>
  <c r="K30" i="206"/>
  <c r="L30" i="206" s="1"/>
  <c r="D31" i="206"/>
  <c r="E31" i="206"/>
  <c r="H31" i="206"/>
  <c r="I31" i="206"/>
  <c r="J31" i="206"/>
  <c r="K31" i="206"/>
  <c r="L31" i="206"/>
  <c r="D32" i="206"/>
  <c r="E32" i="206"/>
  <c r="H32" i="206"/>
  <c r="I32" i="206"/>
  <c r="J32" i="206"/>
  <c r="K32" i="206"/>
  <c r="L32" i="206" s="1"/>
  <c r="D33" i="206"/>
  <c r="E33" i="206"/>
  <c r="H33" i="206"/>
  <c r="I33" i="206"/>
  <c r="J33" i="206"/>
  <c r="K33" i="206"/>
  <c r="L33" i="206"/>
  <c r="D34" i="206"/>
  <c r="E34" i="206"/>
  <c r="H34" i="206"/>
  <c r="I34" i="206"/>
  <c r="J34" i="206"/>
  <c r="K34" i="206"/>
  <c r="L34" i="206" s="1"/>
  <c r="D35" i="206"/>
  <c r="E35" i="206"/>
  <c r="H35" i="206"/>
  <c r="I35" i="206"/>
  <c r="J35" i="206"/>
  <c r="K35" i="206"/>
  <c r="L35" i="206"/>
  <c r="D36" i="206"/>
  <c r="E36" i="206"/>
  <c r="H36" i="206"/>
  <c r="I36" i="206"/>
  <c r="J36" i="206"/>
  <c r="K36" i="206"/>
  <c r="L36" i="206" s="1"/>
  <c r="D37" i="206"/>
  <c r="E37" i="206"/>
  <c r="H37" i="206"/>
  <c r="I37" i="206"/>
  <c r="J37" i="206"/>
  <c r="K37" i="206"/>
  <c r="L37" i="206"/>
  <c r="B38" i="206"/>
  <c r="C38" i="206"/>
  <c r="F38" i="206"/>
  <c r="G38" i="206"/>
  <c r="H38" i="206" s="1"/>
  <c r="I38" i="206"/>
  <c r="J38" i="206"/>
  <c r="K38" i="206"/>
  <c r="L38" i="206" s="1"/>
  <c r="D39" i="206"/>
  <c r="E39" i="206"/>
  <c r="H39" i="206"/>
  <c r="I39" i="206"/>
  <c r="J39" i="206"/>
  <c r="K39" i="206"/>
  <c r="L39" i="206"/>
  <c r="D40" i="206"/>
  <c r="E40" i="206"/>
  <c r="H40" i="206"/>
  <c r="I40" i="206"/>
  <c r="J40" i="206"/>
  <c r="K40" i="206"/>
  <c r="L40" i="206" s="1"/>
  <c r="B42" i="206"/>
  <c r="C42" i="206"/>
  <c r="E42" i="206"/>
  <c r="F42" i="206"/>
  <c r="G42" i="206"/>
  <c r="J42" i="206"/>
  <c r="D43" i="206"/>
  <c r="E43" i="206"/>
  <c r="H43" i="206"/>
  <c r="I43" i="206"/>
  <c r="J43" i="206"/>
  <c r="K43" i="206"/>
  <c r="L43" i="206"/>
  <c r="D44" i="206"/>
  <c r="E44" i="206"/>
  <c r="H44" i="206"/>
  <c r="I44" i="206"/>
  <c r="J44" i="206"/>
  <c r="K44" i="206"/>
  <c r="L44" i="206" s="1"/>
  <c r="D45" i="206"/>
  <c r="E45" i="206"/>
  <c r="H45" i="206"/>
  <c r="I45" i="206"/>
  <c r="J45" i="206"/>
  <c r="K45" i="206"/>
  <c r="L45" i="206"/>
  <c r="D46" i="206"/>
  <c r="E46" i="206"/>
  <c r="H46" i="206"/>
  <c r="I46" i="206"/>
  <c r="J46" i="206"/>
  <c r="K46" i="206"/>
  <c r="L46" i="206" s="1"/>
  <c r="D47" i="206"/>
  <c r="E47" i="206"/>
  <c r="H47" i="206"/>
  <c r="I47" i="206"/>
  <c r="J47" i="206"/>
  <c r="K47" i="206"/>
  <c r="L47" i="206"/>
  <c r="D48" i="206"/>
  <c r="E48" i="206"/>
  <c r="H48" i="206"/>
  <c r="I48" i="206"/>
  <c r="J48" i="206"/>
  <c r="K48" i="206"/>
  <c r="L48" i="206" s="1"/>
  <c r="D49" i="206"/>
  <c r="E49" i="206"/>
  <c r="H49" i="206"/>
  <c r="I49" i="206"/>
  <c r="J49" i="206"/>
  <c r="K49" i="206"/>
  <c r="L49" i="206"/>
  <c r="D50" i="206"/>
  <c r="E50" i="206"/>
  <c r="H50" i="206"/>
  <c r="I50" i="206"/>
  <c r="J50" i="206"/>
  <c r="K50" i="206"/>
  <c r="L50" i="206" s="1"/>
  <c r="D51" i="206"/>
  <c r="E51" i="206"/>
  <c r="H51" i="206"/>
  <c r="I51" i="206"/>
  <c r="J51" i="206"/>
  <c r="K51" i="206"/>
  <c r="L51" i="206"/>
  <c r="D52" i="206"/>
  <c r="E52" i="206"/>
  <c r="H52" i="206"/>
  <c r="I52" i="206"/>
  <c r="J52" i="206"/>
  <c r="K52" i="206"/>
  <c r="L52" i="206" s="1"/>
  <c r="D53" i="206"/>
  <c r="E53" i="206"/>
  <c r="H53" i="206"/>
  <c r="I53" i="206"/>
  <c r="J53" i="206"/>
  <c r="K53" i="206"/>
  <c r="L53" i="206"/>
  <c r="D54" i="206"/>
  <c r="E54" i="206"/>
  <c r="H54" i="206"/>
  <c r="I54" i="206"/>
  <c r="J54" i="206"/>
  <c r="K54" i="206"/>
  <c r="L54" i="206" s="1"/>
  <c r="D55" i="206"/>
  <c r="E55" i="206"/>
  <c r="H55" i="206"/>
  <c r="I55" i="206"/>
  <c r="J55" i="206"/>
  <c r="K55" i="206"/>
  <c r="L55" i="206"/>
  <c r="D56" i="206"/>
  <c r="E56" i="206"/>
  <c r="H56" i="206"/>
  <c r="I56" i="206"/>
  <c r="J56" i="206"/>
  <c r="K56" i="206"/>
  <c r="L56" i="206" s="1"/>
  <c r="D57" i="206"/>
  <c r="E57" i="206"/>
  <c r="H57" i="206"/>
  <c r="I57" i="206"/>
  <c r="J57" i="206"/>
  <c r="K57" i="206"/>
  <c r="L57" i="206"/>
  <c r="D58" i="206"/>
  <c r="E58" i="206"/>
  <c r="H58" i="206"/>
  <c r="I58" i="206"/>
  <c r="J58" i="206"/>
  <c r="K58" i="206"/>
  <c r="L58" i="206" s="1"/>
  <c r="D59" i="206"/>
  <c r="E59" i="206"/>
  <c r="H59" i="206"/>
  <c r="I59" i="206"/>
  <c r="J59" i="206"/>
  <c r="K59" i="206"/>
  <c r="L59" i="206"/>
  <c r="D60" i="206"/>
  <c r="E60" i="206"/>
  <c r="H60" i="206"/>
  <c r="I60" i="206"/>
  <c r="J60" i="206"/>
  <c r="K60" i="206"/>
  <c r="L60" i="206" s="1"/>
  <c r="D61" i="206"/>
  <c r="E61" i="206"/>
  <c r="H61" i="206"/>
  <c r="I61" i="206"/>
  <c r="J61" i="206"/>
  <c r="K61" i="206"/>
  <c r="L61" i="206"/>
  <c r="D62" i="206"/>
  <c r="E62" i="206"/>
  <c r="H62" i="206"/>
  <c r="I62" i="206"/>
  <c r="J62" i="206"/>
  <c r="K62" i="206"/>
  <c r="L62" i="206" s="1"/>
  <c r="D63" i="206"/>
  <c r="E63" i="206"/>
  <c r="H63" i="206"/>
  <c r="I63" i="206"/>
  <c r="J63" i="206"/>
  <c r="K63" i="206"/>
  <c r="L63" i="206"/>
  <c r="B69" i="206"/>
  <c r="E69" i="206" s="1"/>
  <c r="C69" i="206"/>
  <c r="D69" i="206"/>
  <c r="F69" i="206"/>
  <c r="I69" i="206" s="1"/>
  <c r="G69" i="206"/>
  <c r="H69" i="206"/>
  <c r="J69" i="206"/>
  <c r="K69" i="206"/>
  <c r="L69" i="206"/>
  <c r="D70" i="206"/>
  <c r="E70" i="206"/>
  <c r="H70" i="206"/>
  <c r="I70" i="206"/>
  <c r="J70" i="206"/>
  <c r="K70" i="206"/>
  <c r="L70" i="206" s="1"/>
  <c r="D71" i="206"/>
  <c r="E71" i="206"/>
  <c r="H71" i="206"/>
  <c r="I71" i="206"/>
  <c r="J71" i="206"/>
  <c r="K71" i="206"/>
  <c r="L71" i="206"/>
  <c r="D72" i="206"/>
  <c r="E72" i="206"/>
  <c r="H72" i="206"/>
  <c r="I72" i="206"/>
  <c r="J72" i="206"/>
  <c r="K72" i="206"/>
  <c r="L72" i="206" s="1"/>
  <c r="D73" i="206"/>
  <c r="E73" i="206"/>
  <c r="H73" i="206"/>
  <c r="I73" i="206"/>
  <c r="J73" i="206"/>
  <c r="K73" i="206"/>
  <c r="L73" i="206"/>
  <c r="D74" i="206"/>
  <c r="E74" i="206"/>
  <c r="H74" i="206"/>
  <c r="I74" i="206"/>
  <c r="J74" i="206"/>
  <c r="K74" i="206"/>
  <c r="L74" i="206" s="1"/>
  <c r="D75" i="206"/>
  <c r="E75" i="206"/>
  <c r="H75" i="206"/>
  <c r="I75" i="206"/>
  <c r="J75" i="206"/>
  <c r="K75" i="206"/>
  <c r="L75" i="206"/>
  <c r="D76" i="206"/>
  <c r="E76" i="206"/>
  <c r="H76" i="206"/>
  <c r="I76" i="206"/>
  <c r="J76" i="206"/>
  <c r="K76" i="206"/>
  <c r="L76" i="206" s="1"/>
  <c r="D77" i="206"/>
  <c r="E77" i="206"/>
  <c r="H77" i="206"/>
  <c r="I77" i="206"/>
  <c r="J77" i="206"/>
  <c r="K77" i="206"/>
  <c r="L77" i="206"/>
  <c r="B78" i="206"/>
  <c r="C78" i="206"/>
  <c r="F78" i="206"/>
  <c r="G78" i="206"/>
  <c r="H78" i="206" s="1"/>
  <c r="I78" i="206"/>
  <c r="J78" i="206"/>
  <c r="K78" i="206"/>
  <c r="L78" i="206" s="1"/>
  <c r="D79" i="206"/>
  <c r="E79" i="206"/>
  <c r="H79" i="206"/>
  <c r="I79" i="206"/>
  <c r="J79" i="206"/>
  <c r="K79" i="206"/>
  <c r="L79" i="206"/>
  <c r="F65" i="206"/>
  <c r="B66" i="206"/>
  <c r="G67" i="206"/>
  <c r="G3" i="205"/>
  <c r="H3" i="205"/>
  <c r="C32" i="205"/>
  <c r="D32" i="205"/>
  <c r="E32" i="205" s="1"/>
  <c r="F32" i="205"/>
  <c r="G32" i="205"/>
  <c r="H32" i="205"/>
  <c r="I32" i="205" s="1"/>
  <c r="G3" i="204"/>
  <c r="H3" i="204"/>
  <c r="C8" i="204"/>
  <c r="D8" i="204"/>
  <c r="E8" i="204" s="1"/>
  <c r="F8" i="204"/>
  <c r="G8" i="204"/>
  <c r="H8" i="204"/>
  <c r="I8" i="204" s="1"/>
  <c r="J8" i="204"/>
  <c r="C9" i="204"/>
  <c r="D9" i="204"/>
  <c r="E9" i="204" s="1"/>
  <c r="G9" i="204"/>
  <c r="H9" i="204"/>
  <c r="I9" i="204" s="1"/>
  <c r="J9" i="204"/>
  <c r="C13" i="204"/>
  <c r="D13" i="204"/>
  <c r="E13" i="204" s="1"/>
  <c r="F13" i="204"/>
  <c r="G13" i="204"/>
  <c r="H13" i="204"/>
  <c r="I13" i="204" s="1"/>
  <c r="C14" i="204"/>
  <c r="D14" i="204"/>
  <c r="F14" i="204"/>
  <c r="G14" i="204"/>
  <c r="H14" i="204"/>
  <c r="I14" i="204" s="1"/>
  <c r="C18" i="204"/>
  <c r="D18" i="204"/>
  <c r="E18" i="204" s="1"/>
  <c r="F18" i="204"/>
  <c r="G18" i="204"/>
  <c r="H18" i="204"/>
  <c r="J18" i="204"/>
  <c r="C19" i="204"/>
  <c r="D19" i="204"/>
  <c r="E19" i="204" s="1"/>
  <c r="G19" i="204"/>
  <c r="H19" i="204"/>
  <c r="J19" i="204"/>
  <c r="C23" i="204"/>
  <c r="D23" i="204"/>
  <c r="E23" i="204" s="1"/>
  <c r="F23" i="204"/>
  <c r="G23" i="204"/>
  <c r="H23" i="204"/>
  <c r="J23" i="204"/>
  <c r="C24" i="204"/>
  <c r="D24" i="204"/>
  <c r="E24" i="204" s="1"/>
  <c r="G24" i="204"/>
  <c r="H24" i="204"/>
  <c r="J24" i="204"/>
  <c r="C28" i="204"/>
  <c r="D28" i="204"/>
  <c r="E28" i="204" s="1"/>
  <c r="G28" i="204"/>
  <c r="H28" i="204"/>
  <c r="J28" i="204"/>
  <c r="C29" i="204"/>
  <c r="D29" i="204"/>
  <c r="E29" i="204" s="1"/>
  <c r="G29" i="204"/>
  <c r="H29" i="204"/>
  <c r="J29" i="204"/>
  <c r="C30" i="204"/>
  <c r="D30" i="204"/>
  <c r="E30" i="204" s="1"/>
  <c r="G30" i="204"/>
  <c r="H30" i="204"/>
  <c r="J30" i="204"/>
  <c r="C32" i="204"/>
  <c r="D32" i="204"/>
  <c r="E32" i="204" s="1"/>
  <c r="G32" i="204"/>
  <c r="H32" i="204"/>
  <c r="J32" i="204"/>
  <c r="G3" i="203"/>
  <c r="H3" i="203"/>
  <c r="C8" i="203"/>
  <c r="D8" i="203"/>
  <c r="E8" i="203" s="1"/>
  <c r="F8" i="203"/>
  <c r="G8" i="203"/>
  <c r="H8" i="203"/>
  <c r="I8" i="203" s="1"/>
  <c r="J8" i="203"/>
  <c r="C9" i="203"/>
  <c r="D9" i="203"/>
  <c r="F9" i="203"/>
  <c r="G9" i="203"/>
  <c r="H9" i="203"/>
  <c r="I9" i="203" s="1"/>
  <c r="C10" i="203"/>
  <c r="D10" i="203"/>
  <c r="E10" i="203" s="1"/>
  <c r="F10" i="203"/>
  <c r="G10" i="203"/>
  <c r="H10" i="203"/>
  <c r="I10" i="203" s="1"/>
  <c r="C13" i="203"/>
  <c r="D13" i="203"/>
  <c r="F13" i="203"/>
  <c r="G13" i="203"/>
  <c r="H13" i="203"/>
  <c r="I13" i="203" s="1"/>
  <c r="C14" i="203"/>
  <c r="D14" i="203"/>
  <c r="F14" i="203"/>
  <c r="G14" i="203"/>
  <c r="H14" i="203"/>
  <c r="I14" i="203" s="1"/>
  <c r="J14" i="203"/>
  <c r="C15" i="203"/>
  <c r="D15" i="203"/>
  <c r="E15" i="203" s="1"/>
  <c r="F15" i="203"/>
  <c r="G15" i="203"/>
  <c r="H15" i="203"/>
  <c r="I15" i="203" s="1"/>
  <c r="J15" i="203"/>
  <c r="C18" i="203"/>
  <c r="D18" i="203"/>
  <c r="E18" i="203" s="1"/>
  <c r="F18" i="203"/>
  <c r="G18" i="203"/>
  <c r="H18" i="203"/>
  <c r="I18" i="203" s="1"/>
  <c r="J18" i="203"/>
  <c r="C19" i="203"/>
  <c r="D19" i="203"/>
  <c r="F19" i="203"/>
  <c r="G19" i="203"/>
  <c r="H19" i="203"/>
  <c r="I19" i="203" s="1"/>
  <c r="C20" i="203"/>
  <c r="D20" i="203"/>
  <c r="F20" i="203"/>
  <c r="G20" i="203"/>
  <c r="H20" i="203"/>
  <c r="I20" i="203" s="1"/>
  <c r="C23" i="203"/>
  <c r="D23" i="203"/>
  <c r="F23" i="203"/>
  <c r="G23" i="203"/>
  <c r="H23" i="203"/>
  <c r="I23" i="203" s="1"/>
  <c r="C24" i="203"/>
  <c r="D24" i="203"/>
  <c r="F24" i="203"/>
  <c r="G24" i="203"/>
  <c r="H24" i="203"/>
  <c r="I24" i="203" s="1"/>
  <c r="C25" i="203"/>
  <c r="D25" i="203"/>
  <c r="F25" i="203"/>
  <c r="G25" i="203"/>
  <c r="H25" i="203"/>
  <c r="I25" i="203" s="1"/>
  <c r="C28" i="203"/>
  <c r="D28" i="203"/>
  <c r="F28" i="203"/>
  <c r="G28" i="203"/>
  <c r="H28" i="203"/>
  <c r="I28" i="203" s="1"/>
  <c r="C29" i="203"/>
  <c r="D29" i="203"/>
  <c r="F29" i="203"/>
  <c r="G29" i="203"/>
  <c r="H29" i="203"/>
  <c r="I29" i="203" s="1"/>
  <c r="C30" i="203"/>
  <c r="D30" i="203"/>
  <c r="F30" i="203"/>
  <c r="G30" i="203"/>
  <c r="H30" i="203"/>
  <c r="I30" i="203" s="1"/>
  <c r="C31" i="203"/>
  <c r="D31" i="203"/>
  <c r="F31" i="203"/>
  <c r="G31" i="203"/>
  <c r="H31" i="203"/>
  <c r="I31" i="203" s="1"/>
  <c r="C32" i="203"/>
  <c r="D32" i="203"/>
  <c r="F32" i="203"/>
  <c r="G32" i="203"/>
  <c r="H32" i="203"/>
  <c r="I32" i="203" s="1"/>
  <c r="G3" i="202"/>
  <c r="H3" i="202"/>
  <c r="C8" i="202"/>
  <c r="D8" i="202"/>
  <c r="E8" i="202" s="1"/>
  <c r="F8" i="202"/>
  <c r="G8" i="202"/>
  <c r="H8" i="202"/>
  <c r="I8" i="202" s="1"/>
  <c r="J8" i="202"/>
  <c r="C9" i="202"/>
  <c r="D9" i="202"/>
  <c r="F9" i="202"/>
  <c r="G9" i="202"/>
  <c r="H9" i="202"/>
  <c r="I9" i="202" s="1"/>
  <c r="C10" i="202"/>
  <c r="D10" i="202"/>
  <c r="F10" i="202"/>
  <c r="G10" i="202"/>
  <c r="H10" i="202"/>
  <c r="I10" i="202" s="1"/>
  <c r="C11" i="202"/>
  <c r="D11" i="202"/>
  <c r="E11" i="202" s="1"/>
  <c r="F11" i="202"/>
  <c r="G11" i="202"/>
  <c r="H11" i="202"/>
  <c r="I11" i="202" s="1"/>
  <c r="J11" i="202"/>
  <c r="C13" i="202"/>
  <c r="D13" i="202"/>
  <c r="E13" i="202" s="1"/>
  <c r="F13" i="202"/>
  <c r="G13" i="202"/>
  <c r="H13" i="202"/>
  <c r="I13" i="202" s="1"/>
  <c r="J13" i="202"/>
  <c r="C14" i="202"/>
  <c r="D14" i="202"/>
  <c r="E14" i="202" s="1"/>
  <c r="G14" i="202"/>
  <c r="H14" i="202"/>
  <c r="J14" i="202"/>
  <c r="C15" i="202"/>
  <c r="D15" i="202"/>
  <c r="E15" i="202" s="1"/>
  <c r="G15" i="202"/>
  <c r="H15" i="202"/>
  <c r="J15" i="202"/>
  <c r="C16" i="202"/>
  <c r="D16" i="202"/>
  <c r="E16" i="202" s="1"/>
  <c r="G16" i="202"/>
  <c r="H16" i="202"/>
  <c r="J16" i="202"/>
  <c r="C18" i="202"/>
  <c r="D18" i="202"/>
  <c r="F18" i="202" s="1"/>
  <c r="G18" i="202"/>
  <c r="H18" i="202"/>
  <c r="J18" i="202"/>
  <c r="C19" i="202"/>
  <c r="D19" i="202"/>
  <c r="E19" i="202" s="1"/>
  <c r="G19" i="202"/>
  <c r="H19" i="202"/>
  <c r="I19" i="202" s="1"/>
  <c r="C20" i="202"/>
  <c r="D20" i="202"/>
  <c r="G20" i="202"/>
  <c r="H20" i="202"/>
  <c r="I20" i="202" s="1"/>
  <c r="J20" i="202"/>
  <c r="C21" i="202"/>
  <c r="D21" i="202"/>
  <c r="E21" i="202" s="1"/>
  <c r="G21" i="202"/>
  <c r="H21" i="202"/>
  <c r="I21" i="202" s="1"/>
  <c r="C23" i="202"/>
  <c r="D23" i="202"/>
  <c r="G23" i="202"/>
  <c r="H23" i="202"/>
  <c r="J23" i="202"/>
  <c r="C24" i="202"/>
  <c r="D24" i="202"/>
  <c r="E24" i="202" s="1"/>
  <c r="G24" i="202"/>
  <c r="H24" i="202"/>
  <c r="I24" i="202" s="1"/>
  <c r="C25" i="202"/>
  <c r="D25" i="202"/>
  <c r="G25" i="202"/>
  <c r="H25" i="202"/>
  <c r="J25" i="202"/>
  <c r="C26" i="202"/>
  <c r="D26" i="202"/>
  <c r="E26" i="202" s="1"/>
  <c r="G26" i="202"/>
  <c r="H26" i="202"/>
  <c r="I26" i="202" s="1"/>
  <c r="C28" i="202"/>
  <c r="D28" i="202"/>
  <c r="G28" i="202"/>
  <c r="H28" i="202"/>
  <c r="J28" i="202"/>
  <c r="C29" i="202"/>
  <c r="D29" i="202"/>
  <c r="E29" i="202" s="1"/>
  <c r="G29" i="202"/>
  <c r="H29" i="202"/>
  <c r="I29" i="202" s="1"/>
  <c r="C30" i="202"/>
  <c r="D30" i="202"/>
  <c r="G30" i="202"/>
  <c r="H30" i="202"/>
  <c r="J30" i="202"/>
  <c r="C31" i="202"/>
  <c r="D31" i="202"/>
  <c r="E31" i="202" s="1"/>
  <c r="G31" i="202"/>
  <c r="H31" i="202"/>
  <c r="I31" i="202" s="1"/>
  <c r="C33" i="202"/>
  <c r="D33" i="202"/>
  <c r="E33" i="202" s="1"/>
  <c r="G33" i="202"/>
  <c r="H33" i="202"/>
  <c r="I33" i="202" s="1"/>
  <c r="C34" i="202"/>
  <c r="D34" i="202"/>
  <c r="G34" i="202"/>
  <c r="H34" i="202"/>
  <c r="J34" i="202"/>
  <c r="F4" i="201"/>
  <c r="G4" i="201"/>
  <c r="J4" i="201"/>
  <c r="K4" i="201"/>
  <c r="C28" i="201"/>
  <c r="B31" i="201"/>
  <c r="G31" i="201"/>
  <c r="C32" i="201"/>
  <c r="F32" i="201"/>
  <c r="C33" i="201"/>
  <c r="F33" i="201"/>
  <c r="B43" i="201"/>
  <c r="C43" i="201"/>
  <c r="F43" i="201"/>
  <c r="G43" i="201"/>
  <c r="I43" i="201"/>
  <c r="K43" i="201"/>
  <c r="B44" i="201"/>
  <c r="C44" i="201"/>
  <c r="F44" i="201"/>
  <c r="G44" i="201"/>
  <c r="H44" i="201"/>
  <c r="K44" i="201"/>
  <c r="B45" i="201"/>
  <c r="C45" i="201"/>
  <c r="E45" i="201"/>
  <c r="F45" i="201"/>
  <c r="G45" i="201"/>
  <c r="J45" i="201"/>
  <c r="B46" i="201"/>
  <c r="E46" i="201" s="1"/>
  <c r="C46" i="201"/>
  <c r="D46" i="201"/>
  <c r="F46" i="201"/>
  <c r="G46" i="201"/>
  <c r="B47" i="201"/>
  <c r="C47" i="201"/>
  <c r="F47" i="201"/>
  <c r="G47" i="201"/>
  <c r="I47" i="201"/>
  <c r="K47" i="201"/>
  <c r="B48" i="201"/>
  <c r="C48" i="201"/>
  <c r="F48" i="201"/>
  <c r="G48" i="201"/>
  <c r="H48" i="201"/>
  <c r="K48" i="201"/>
  <c r="B49" i="201"/>
  <c r="C49" i="201"/>
  <c r="E49" i="201"/>
  <c r="F49" i="201"/>
  <c r="G49" i="201"/>
  <c r="J49" i="201"/>
  <c r="B50" i="201"/>
  <c r="C50" i="201"/>
  <c r="D50" i="201"/>
  <c r="F50" i="201"/>
  <c r="G50" i="201"/>
  <c r="J50" i="201"/>
  <c r="B51" i="201"/>
  <c r="C51" i="201"/>
  <c r="F51" i="201"/>
  <c r="J51" i="201" s="1"/>
  <c r="G51" i="201"/>
  <c r="I51" i="201"/>
  <c r="K51" i="201"/>
  <c r="L51" i="201" s="1"/>
  <c r="B52" i="201"/>
  <c r="C52" i="201"/>
  <c r="D52" i="201" s="1"/>
  <c r="F52" i="201"/>
  <c r="G52" i="201"/>
  <c r="H52" i="201"/>
  <c r="K52" i="201"/>
  <c r="B53" i="201"/>
  <c r="C53" i="201"/>
  <c r="E53" i="201"/>
  <c r="F53" i="201"/>
  <c r="G53" i="201"/>
  <c r="J53" i="201"/>
  <c r="B54" i="201"/>
  <c r="E54" i="201" s="1"/>
  <c r="C54" i="201"/>
  <c r="D54" i="201"/>
  <c r="F54" i="201"/>
  <c r="G54" i="201"/>
  <c r="J54" i="201"/>
  <c r="B55" i="201"/>
  <c r="C55" i="201"/>
  <c r="F55" i="201"/>
  <c r="J55" i="201" s="1"/>
  <c r="G55" i="201"/>
  <c r="I55" i="201"/>
  <c r="K55" i="201"/>
  <c r="L55" i="201" s="1"/>
  <c r="B56" i="201"/>
  <c r="C56" i="201"/>
  <c r="D56" i="201" s="1"/>
  <c r="F56" i="201"/>
  <c r="G56" i="201"/>
  <c r="H56" i="201"/>
  <c r="K56" i="201"/>
  <c r="B57" i="201"/>
  <c r="C57" i="201"/>
  <c r="E57" i="201"/>
  <c r="F57" i="201"/>
  <c r="G57" i="201"/>
  <c r="J57" i="201"/>
  <c r="B58" i="201"/>
  <c r="E58" i="201" s="1"/>
  <c r="C58" i="201"/>
  <c r="D58" i="201"/>
  <c r="F58" i="201"/>
  <c r="G58" i="201"/>
  <c r="B59" i="201"/>
  <c r="C59" i="201"/>
  <c r="F59" i="201"/>
  <c r="J59" i="201" s="1"/>
  <c r="G59" i="201"/>
  <c r="I59" i="201"/>
  <c r="K59" i="201"/>
  <c r="L59" i="201" s="1"/>
  <c r="B60" i="201"/>
  <c r="C60" i="201"/>
  <c r="D60" i="201" s="1"/>
  <c r="F60" i="201"/>
  <c r="G60" i="201"/>
  <c r="H60" i="201"/>
  <c r="K60" i="201"/>
  <c r="B61" i="201"/>
  <c r="C61" i="201"/>
  <c r="E61" i="201"/>
  <c r="F61" i="201"/>
  <c r="G61" i="201"/>
  <c r="J61" i="201"/>
  <c r="B62" i="201"/>
  <c r="E62" i="201" s="1"/>
  <c r="C62" i="201"/>
  <c r="D62" i="201"/>
  <c r="F62" i="201"/>
  <c r="G62" i="201"/>
  <c r="J62" i="201"/>
  <c r="B63" i="201"/>
  <c r="C63" i="201"/>
  <c r="F63" i="201"/>
  <c r="J63" i="201" s="1"/>
  <c r="G63" i="201"/>
  <c r="I63" i="201"/>
  <c r="K63" i="201"/>
  <c r="L63" i="201" s="1"/>
  <c r="B64" i="201"/>
  <c r="E64" i="201" s="1"/>
  <c r="C64" i="201"/>
  <c r="D64" i="201"/>
  <c r="F64" i="201"/>
  <c r="I64" i="201" s="1"/>
  <c r="G64" i="201"/>
  <c r="H64" i="201"/>
  <c r="J64" i="201"/>
  <c r="K64" i="201"/>
  <c r="L64" i="201"/>
  <c r="D65" i="201"/>
  <c r="E65" i="201"/>
  <c r="H65" i="201"/>
  <c r="I65" i="201"/>
  <c r="J65" i="201"/>
  <c r="K65" i="201"/>
  <c r="L65" i="201" s="1"/>
  <c r="D66" i="201"/>
  <c r="E66" i="201"/>
  <c r="H66" i="201"/>
  <c r="I66" i="201"/>
  <c r="J66" i="201"/>
  <c r="K66" i="201"/>
  <c r="L66" i="201"/>
  <c r="D67" i="201"/>
  <c r="E67" i="201"/>
  <c r="H67" i="201"/>
  <c r="I67" i="201"/>
  <c r="J67" i="201"/>
  <c r="K67" i="201"/>
  <c r="L67" i="201" s="1"/>
  <c r="D68" i="201"/>
  <c r="E68" i="201"/>
  <c r="H68" i="201"/>
  <c r="I68" i="201"/>
  <c r="J68" i="201"/>
  <c r="K68" i="201"/>
  <c r="L68" i="201"/>
  <c r="F4" i="200"/>
  <c r="G4" i="200"/>
  <c r="J4" i="200"/>
  <c r="K4" i="200"/>
  <c r="B9" i="200"/>
  <c r="B9" i="201" s="1"/>
  <c r="C9" i="200"/>
  <c r="C9" i="201" s="1"/>
  <c r="D9" i="200"/>
  <c r="F9" i="200"/>
  <c r="F9" i="201" s="1"/>
  <c r="G9" i="200"/>
  <c r="B10" i="200"/>
  <c r="B10" i="201" s="1"/>
  <c r="C10" i="200"/>
  <c r="F10" i="200"/>
  <c r="F10" i="201" s="1"/>
  <c r="G10" i="200"/>
  <c r="G10" i="201" s="1"/>
  <c r="J10" i="200"/>
  <c r="B11" i="200"/>
  <c r="C11" i="200"/>
  <c r="F11" i="200"/>
  <c r="G11" i="200"/>
  <c r="G11" i="201" s="1"/>
  <c r="H11" i="200"/>
  <c r="K11" i="200"/>
  <c r="B12" i="200"/>
  <c r="C12" i="200"/>
  <c r="C12" i="201" s="1"/>
  <c r="F12" i="200"/>
  <c r="F12" i="201" s="1"/>
  <c r="G12" i="200"/>
  <c r="I12" i="200"/>
  <c r="B13" i="200"/>
  <c r="C13" i="200"/>
  <c r="C13" i="201" s="1"/>
  <c r="D13" i="200"/>
  <c r="F13" i="200"/>
  <c r="F13" i="201" s="1"/>
  <c r="G13" i="200"/>
  <c r="K13" i="200"/>
  <c r="B14" i="200"/>
  <c r="B14" i="201" s="1"/>
  <c r="C14" i="200"/>
  <c r="F14" i="200"/>
  <c r="F14" i="201" s="1"/>
  <c r="G14" i="200"/>
  <c r="G14" i="201" s="1"/>
  <c r="J14" i="200"/>
  <c r="B15" i="200"/>
  <c r="C15" i="200"/>
  <c r="F15" i="200"/>
  <c r="G15" i="200"/>
  <c r="G15" i="201" s="1"/>
  <c r="H15" i="200"/>
  <c r="K15" i="200"/>
  <c r="B16" i="200"/>
  <c r="C16" i="200"/>
  <c r="C16" i="201" s="1"/>
  <c r="F16" i="200"/>
  <c r="F16" i="201" s="1"/>
  <c r="G16" i="200"/>
  <c r="I16" i="200"/>
  <c r="K16" i="200"/>
  <c r="B17" i="200"/>
  <c r="C17" i="200"/>
  <c r="F17" i="200"/>
  <c r="F17" i="201" s="1"/>
  <c r="G17" i="200"/>
  <c r="G17" i="201" s="1"/>
  <c r="H17" i="200"/>
  <c r="B19" i="200"/>
  <c r="B19" i="201" s="1"/>
  <c r="C19" i="200"/>
  <c r="C19" i="201" s="1"/>
  <c r="D19" i="200"/>
  <c r="F19" i="200"/>
  <c r="F19" i="201" s="1"/>
  <c r="G19" i="200"/>
  <c r="K19" i="200"/>
  <c r="B20" i="200"/>
  <c r="B20" i="201" s="1"/>
  <c r="C20" i="200"/>
  <c r="F20" i="200"/>
  <c r="F20" i="201" s="1"/>
  <c r="G20" i="200"/>
  <c r="G20" i="201" s="1"/>
  <c r="J20" i="200"/>
  <c r="B21" i="200"/>
  <c r="C21" i="200"/>
  <c r="F21" i="200"/>
  <c r="G21" i="200"/>
  <c r="G21" i="201" s="1"/>
  <c r="H21" i="200"/>
  <c r="K21" i="200"/>
  <c r="B22" i="200"/>
  <c r="C22" i="200"/>
  <c r="C22" i="201" s="1"/>
  <c r="F22" i="200"/>
  <c r="F22" i="201" s="1"/>
  <c r="G22" i="200"/>
  <c r="I22" i="200"/>
  <c r="B23" i="200"/>
  <c r="C23" i="200"/>
  <c r="C23" i="201" s="1"/>
  <c r="D23" i="200"/>
  <c r="F23" i="200"/>
  <c r="F23" i="201" s="1"/>
  <c r="G23" i="200"/>
  <c r="B24" i="200"/>
  <c r="B24" i="201" s="1"/>
  <c r="C24" i="200"/>
  <c r="F24" i="200"/>
  <c r="F24" i="201" s="1"/>
  <c r="G24" i="200"/>
  <c r="G24" i="201" s="1"/>
  <c r="J24" i="200"/>
  <c r="B25" i="200"/>
  <c r="C25" i="200"/>
  <c r="F25" i="200"/>
  <c r="G25" i="200"/>
  <c r="G25" i="201" s="1"/>
  <c r="H25" i="200"/>
  <c r="K25" i="200"/>
  <c r="B26" i="200"/>
  <c r="C26" i="200"/>
  <c r="C26" i="201" s="1"/>
  <c r="F26" i="200"/>
  <c r="F26" i="201" s="1"/>
  <c r="G26" i="200"/>
  <c r="I26" i="200"/>
  <c r="K26" i="200"/>
  <c r="B27" i="200"/>
  <c r="C27" i="200"/>
  <c r="F27" i="200"/>
  <c r="F27" i="201" s="1"/>
  <c r="G27" i="200"/>
  <c r="G27" i="201" s="1"/>
  <c r="H27" i="200"/>
  <c r="B28" i="200"/>
  <c r="C28" i="200"/>
  <c r="E28" i="200"/>
  <c r="F28" i="200"/>
  <c r="F28" i="201" s="1"/>
  <c r="G28" i="200"/>
  <c r="G28" i="201" s="1"/>
  <c r="B29" i="200"/>
  <c r="E29" i="200" s="1"/>
  <c r="C29" i="200"/>
  <c r="C29" i="201" s="1"/>
  <c r="D29" i="200"/>
  <c r="F29" i="200"/>
  <c r="G29" i="200"/>
  <c r="G29" i="201" s="1"/>
  <c r="J29" i="200"/>
  <c r="B30" i="200"/>
  <c r="B30" i="201" s="1"/>
  <c r="J30" i="201" s="1"/>
  <c r="C30" i="200"/>
  <c r="C30" i="201" s="1"/>
  <c r="F30" i="200"/>
  <c r="F30" i="201" s="1"/>
  <c r="G30" i="200"/>
  <c r="G30" i="201" s="1"/>
  <c r="H30" i="201" s="1"/>
  <c r="J30" i="200"/>
  <c r="B31" i="200"/>
  <c r="C31" i="200"/>
  <c r="F31" i="200"/>
  <c r="F31" i="201" s="1"/>
  <c r="G31" i="200"/>
  <c r="H31" i="200"/>
  <c r="B32" i="200"/>
  <c r="C32" i="200"/>
  <c r="E32" i="200"/>
  <c r="F32" i="200"/>
  <c r="G32" i="200"/>
  <c r="G32" i="201" s="1"/>
  <c r="H32" i="201" s="1"/>
  <c r="B33" i="200"/>
  <c r="C33" i="200"/>
  <c r="D33" i="200"/>
  <c r="F33" i="200"/>
  <c r="G33" i="200"/>
  <c r="J33" i="200"/>
  <c r="B34" i="200"/>
  <c r="B34" i="201" s="1"/>
  <c r="C34" i="200"/>
  <c r="C34" i="201" s="1"/>
  <c r="F34" i="200"/>
  <c r="F34" i="201" s="1"/>
  <c r="G34" i="200"/>
  <c r="I34" i="200"/>
  <c r="K34" i="200"/>
  <c r="B35" i="200"/>
  <c r="B35" i="201" s="1"/>
  <c r="C35" i="200"/>
  <c r="D35" i="200" s="1"/>
  <c r="F35" i="200"/>
  <c r="F35" i="201" s="1"/>
  <c r="G35" i="200"/>
  <c r="J35" i="200"/>
  <c r="B36" i="200"/>
  <c r="C36" i="200"/>
  <c r="C36" i="201" s="1"/>
  <c r="K36" i="201" s="1"/>
  <c r="D36" i="200"/>
  <c r="F36" i="200"/>
  <c r="F36" i="201" s="1"/>
  <c r="G36" i="200"/>
  <c r="G36" i="201" s="1"/>
  <c r="K36" i="200"/>
  <c r="B37" i="200"/>
  <c r="B37" i="201" s="1"/>
  <c r="C37" i="200"/>
  <c r="C37" i="201" s="1"/>
  <c r="F37" i="200"/>
  <c r="F37" i="201" s="1"/>
  <c r="G37" i="200"/>
  <c r="J37" i="200"/>
  <c r="B39" i="200"/>
  <c r="B39" i="201" s="1"/>
  <c r="C39" i="200"/>
  <c r="C39" i="201" s="1"/>
  <c r="E39" i="200"/>
  <c r="F39" i="200"/>
  <c r="F39" i="201" s="1"/>
  <c r="G39" i="200"/>
  <c r="G39" i="201" s="1"/>
  <c r="G38" i="201" s="1"/>
  <c r="H30" i="205" s="1"/>
  <c r="B40" i="200"/>
  <c r="E40" i="200" s="1"/>
  <c r="C40" i="200"/>
  <c r="C40" i="201" s="1"/>
  <c r="D40" i="200"/>
  <c r="F40" i="200"/>
  <c r="F40" i="201" s="1"/>
  <c r="G40" i="200"/>
  <c r="G40" i="201" s="1"/>
  <c r="J40" i="200"/>
  <c r="B42" i="200"/>
  <c r="C42" i="200"/>
  <c r="D42" i="200"/>
  <c r="F42" i="200"/>
  <c r="G42" i="200"/>
  <c r="H42" i="200"/>
  <c r="J42" i="200"/>
  <c r="K42" i="200"/>
  <c r="L42" i="200"/>
  <c r="D43" i="200"/>
  <c r="E43" i="200"/>
  <c r="H43" i="200"/>
  <c r="I43" i="200"/>
  <c r="J43" i="200"/>
  <c r="K43" i="200"/>
  <c r="L43" i="200" s="1"/>
  <c r="D44" i="200"/>
  <c r="E44" i="200"/>
  <c r="H44" i="200"/>
  <c r="I44" i="200"/>
  <c r="J44" i="200"/>
  <c r="K44" i="200"/>
  <c r="L44" i="200"/>
  <c r="D45" i="200"/>
  <c r="E45" i="200"/>
  <c r="H45" i="200"/>
  <c r="I45" i="200"/>
  <c r="J45" i="200"/>
  <c r="K45" i="200"/>
  <c r="L45" i="200" s="1"/>
  <c r="D46" i="200"/>
  <c r="E46" i="200"/>
  <c r="H46" i="200"/>
  <c r="I46" i="200"/>
  <c r="J46" i="200"/>
  <c r="K46" i="200"/>
  <c r="L46" i="200"/>
  <c r="D47" i="200"/>
  <c r="E47" i="200"/>
  <c r="H47" i="200"/>
  <c r="I47" i="200"/>
  <c r="J47" i="200"/>
  <c r="K47" i="200"/>
  <c r="L47" i="200" s="1"/>
  <c r="D48" i="200"/>
  <c r="E48" i="200"/>
  <c r="H48" i="200"/>
  <c r="I48" i="200"/>
  <c r="J48" i="200"/>
  <c r="K48" i="200"/>
  <c r="L48" i="200"/>
  <c r="D49" i="200"/>
  <c r="E49" i="200"/>
  <c r="H49" i="200"/>
  <c r="I49" i="200"/>
  <c r="J49" i="200"/>
  <c r="K49" i="200"/>
  <c r="L49" i="200" s="1"/>
  <c r="D50" i="200"/>
  <c r="E50" i="200"/>
  <c r="H50" i="200"/>
  <c r="I50" i="200"/>
  <c r="J50" i="200"/>
  <c r="K50" i="200"/>
  <c r="L50" i="200"/>
  <c r="D51" i="200"/>
  <c r="E51" i="200"/>
  <c r="H51" i="200"/>
  <c r="I51" i="200"/>
  <c r="J51" i="200"/>
  <c r="K51" i="200"/>
  <c r="L51" i="200" s="1"/>
  <c r="D52" i="200"/>
  <c r="E52" i="200"/>
  <c r="H52" i="200"/>
  <c r="I52" i="200"/>
  <c r="J52" i="200"/>
  <c r="K52" i="200"/>
  <c r="L52" i="200"/>
  <c r="D53" i="200"/>
  <c r="E53" i="200"/>
  <c r="H53" i="200"/>
  <c r="I53" i="200"/>
  <c r="J53" i="200"/>
  <c r="K53" i="200"/>
  <c r="L53" i="200" s="1"/>
  <c r="D54" i="200"/>
  <c r="E54" i="200"/>
  <c r="H54" i="200"/>
  <c r="I54" i="200"/>
  <c r="J54" i="200"/>
  <c r="K54" i="200"/>
  <c r="L54" i="200"/>
  <c r="D55" i="200"/>
  <c r="E55" i="200"/>
  <c r="H55" i="200"/>
  <c r="I55" i="200"/>
  <c r="J55" i="200"/>
  <c r="K55" i="200"/>
  <c r="L55" i="200" s="1"/>
  <c r="D56" i="200"/>
  <c r="E56" i="200"/>
  <c r="H56" i="200"/>
  <c r="I56" i="200"/>
  <c r="J56" i="200"/>
  <c r="K56" i="200"/>
  <c r="L56" i="200"/>
  <c r="D57" i="200"/>
  <c r="E57" i="200"/>
  <c r="H57" i="200"/>
  <c r="I57" i="200"/>
  <c r="J57" i="200"/>
  <c r="K57" i="200"/>
  <c r="L57" i="200" s="1"/>
  <c r="D58" i="200"/>
  <c r="E58" i="200"/>
  <c r="H58" i="200"/>
  <c r="I58" i="200"/>
  <c r="J58" i="200"/>
  <c r="K58" i="200"/>
  <c r="L58" i="200"/>
  <c r="D59" i="200"/>
  <c r="E59" i="200"/>
  <c r="H59" i="200"/>
  <c r="I59" i="200"/>
  <c r="J59" i="200"/>
  <c r="K59" i="200"/>
  <c r="L59" i="200" s="1"/>
  <c r="D60" i="200"/>
  <c r="E60" i="200"/>
  <c r="H60" i="200"/>
  <c r="I60" i="200"/>
  <c r="J60" i="200"/>
  <c r="K60" i="200"/>
  <c r="L60" i="200"/>
  <c r="D61" i="200"/>
  <c r="E61" i="200"/>
  <c r="H61" i="200"/>
  <c r="I61" i="200"/>
  <c r="J61" i="200"/>
  <c r="K61" i="200"/>
  <c r="L61" i="200" s="1"/>
  <c r="D62" i="200"/>
  <c r="E62" i="200"/>
  <c r="H62" i="200"/>
  <c r="I62" i="200"/>
  <c r="J62" i="200"/>
  <c r="K62" i="200"/>
  <c r="L62" i="200"/>
  <c r="D63" i="200"/>
  <c r="E63" i="200"/>
  <c r="H63" i="200"/>
  <c r="I63" i="200"/>
  <c r="J63" i="200"/>
  <c r="K63" i="200"/>
  <c r="L63" i="200" s="1"/>
  <c r="B65" i="200"/>
  <c r="J65" i="200" s="1"/>
  <c r="C65" i="200"/>
  <c r="F65" i="200"/>
  <c r="F65" i="197" s="1"/>
  <c r="G65" i="200"/>
  <c r="I65" i="200"/>
  <c r="K65" i="200"/>
  <c r="B66" i="200"/>
  <c r="C66" i="200"/>
  <c r="D66" i="200" s="1"/>
  <c r="F66" i="200"/>
  <c r="I66" i="200" s="1"/>
  <c r="G66" i="200"/>
  <c r="H66" i="200"/>
  <c r="B67" i="200"/>
  <c r="J67" i="200" s="1"/>
  <c r="C67" i="200"/>
  <c r="E67" i="200"/>
  <c r="F67" i="200"/>
  <c r="G67" i="200"/>
  <c r="H67" i="200" s="1"/>
  <c r="B68" i="200"/>
  <c r="C68" i="200"/>
  <c r="D68" i="200"/>
  <c r="F68" i="200"/>
  <c r="G68" i="200"/>
  <c r="H68" i="200" s="1"/>
  <c r="J68" i="200"/>
  <c r="F4" i="199"/>
  <c r="G4" i="199"/>
  <c r="J4" i="199"/>
  <c r="K4" i="199"/>
  <c r="B7" i="199"/>
  <c r="F7" i="199"/>
  <c r="J7" i="199"/>
  <c r="B8" i="199"/>
  <c r="C8" i="199"/>
  <c r="E8" i="199"/>
  <c r="F8" i="199"/>
  <c r="G8" i="199"/>
  <c r="J8" i="199"/>
  <c r="D9" i="199"/>
  <c r="E9" i="199"/>
  <c r="H9" i="199"/>
  <c r="I9" i="199"/>
  <c r="J9" i="199"/>
  <c r="K9" i="199"/>
  <c r="L9" i="199"/>
  <c r="D10" i="199"/>
  <c r="E10" i="199"/>
  <c r="H10" i="199"/>
  <c r="I10" i="199"/>
  <c r="J10" i="199"/>
  <c r="K10" i="199"/>
  <c r="L10" i="199" s="1"/>
  <c r="D11" i="199"/>
  <c r="E11" i="199"/>
  <c r="H11" i="199"/>
  <c r="I11" i="199"/>
  <c r="J11" i="199"/>
  <c r="K11" i="199"/>
  <c r="L11" i="199"/>
  <c r="D12" i="199"/>
  <c r="E12" i="199"/>
  <c r="H12" i="199"/>
  <c r="I12" i="199"/>
  <c r="J12" i="199"/>
  <c r="K12" i="199"/>
  <c r="L12" i="199" s="1"/>
  <c r="D13" i="199"/>
  <c r="E13" i="199"/>
  <c r="H13" i="199"/>
  <c r="I13" i="199"/>
  <c r="J13" i="199"/>
  <c r="K13" i="199"/>
  <c r="L13" i="199"/>
  <c r="D14" i="199"/>
  <c r="E14" i="199"/>
  <c r="H14" i="199"/>
  <c r="I14" i="199"/>
  <c r="J14" i="199"/>
  <c r="K14" i="199"/>
  <c r="L14" i="199" s="1"/>
  <c r="D15" i="199"/>
  <c r="E15" i="199"/>
  <c r="H15" i="199"/>
  <c r="I15" i="199"/>
  <c r="J15" i="199"/>
  <c r="K15" i="199"/>
  <c r="L15" i="199"/>
  <c r="D16" i="199"/>
  <c r="E16" i="199"/>
  <c r="H16" i="199"/>
  <c r="I16" i="199"/>
  <c r="J16" i="199"/>
  <c r="K16" i="199"/>
  <c r="L16" i="199" s="1"/>
  <c r="D17" i="199"/>
  <c r="E17" i="199"/>
  <c r="H17" i="199"/>
  <c r="I17" i="199"/>
  <c r="J17" i="199"/>
  <c r="K17" i="199"/>
  <c r="L17" i="199"/>
  <c r="B18" i="199"/>
  <c r="C18" i="199"/>
  <c r="D18" i="199" s="1"/>
  <c r="F18" i="199"/>
  <c r="G18" i="199"/>
  <c r="H18" i="199" s="1"/>
  <c r="I18" i="199"/>
  <c r="J18" i="199"/>
  <c r="K18" i="199"/>
  <c r="L18" i="199" s="1"/>
  <c r="D19" i="199"/>
  <c r="E19" i="199"/>
  <c r="H19" i="199"/>
  <c r="I19" i="199"/>
  <c r="J19" i="199"/>
  <c r="K19" i="199"/>
  <c r="L19" i="199"/>
  <c r="D20" i="199"/>
  <c r="E20" i="199"/>
  <c r="H20" i="199"/>
  <c r="I20" i="199"/>
  <c r="J20" i="199"/>
  <c r="K20" i="199"/>
  <c r="L20" i="199" s="1"/>
  <c r="D21" i="199"/>
  <c r="E21" i="199"/>
  <c r="H21" i="199"/>
  <c r="I21" i="199"/>
  <c r="J21" i="199"/>
  <c r="K21" i="199"/>
  <c r="L21" i="199"/>
  <c r="D22" i="199"/>
  <c r="E22" i="199"/>
  <c r="H22" i="199"/>
  <c r="I22" i="199"/>
  <c r="J22" i="199"/>
  <c r="K22" i="199"/>
  <c r="L22" i="199" s="1"/>
  <c r="D23" i="199"/>
  <c r="E23" i="199"/>
  <c r="H23" i="199"/>
  <c r="I23" i="199"/>
  <c r="J23" i="199"/>
  <c r="K23" i="199"/>
  <c r="L23" i="199"/>
  <c r="D24" i="199"/>
  <c r="E24" i="199"/>
  <c r="H24" i="199"/>
  <c r="I24" i="199"/>
  <c r="J24" i="199"/>
  <c r="K24" i="199"/>
  <c r="L24" i="199" s="1"/>
  <c r="D25" i="199"/>
  <c r="E25" i="199"/>
  <c r="H25" i="199"/>
  <c r="I25" i="199"/>
  <c r="J25" i="199"/>
  <c r="K25" i="199"/>
  <c r="L25" i="199"/>
  <c r="D26" i="199"/>
  <c r="E26" i="199"/>
  <c r="H26" i="199"/>
  <c r="I26" i="199"/>
  <c r="J26" i="199"/>
  <c r="K26" i="199"/>
  <c r="L26" i="199" s="1"/>
  <c r="D27" i="199"/>
  <c r="E27" i="199"/>
  <c r="H27" i="199"/>
  <c r="I27" i="199"/>
  <c r="J27" i="199"/>
  <c r="K27" i="199"/>
  <c r="L27" i="199"/>
  <c r="D28" i="199"/>
  <c r="E28" i="199"/>
  <c r="H28" i="199"/>
  <c r="I28" i="199"/>
  <c r="J28" i="199"/>
  <c r="K28" i="199"/>
  <c r="L28" i="199" s="1"/>
  <c r="D29" i="199"/>
  <c r="E29" i="199"/>
  <c r="H29" i="199"/>
  <c r="I29" i="199"/>
  <c r="J29" i="199"/>
  <c r="K29" i="199"/>
  <c r="L29" i="199"/>
  <c r="D30" i="199"/>
  <c r="E30" i="199"/>
  <c r="H30" i="199"/>
  <c r="I30" i="199"/>
  <c r="J30" i="199"/>
  <c r="K30" i="199"/>
  <c r="L30" i="199" s="1"/>
  <c r="D31" i="199"/>
  <c r="E31" i="199"/>
  <c r="H31" i="199"/>
  <c r="I31" i="199"/>
  <c r="J31" i="199"/>
  <c r="K31" i="199"/>
  <c r="L31" i="199"/>
  <c r="D32" i="199"/>
  <c r="E32" i="199"/>
  <c r="H32" i="199"/>
  <c r="I32" i="199"/>
  <c r="J32" i="199"/>
  <c r="K32" i="199"/>
  <c r="L32" i="199" s="1"/>
  <c r="D33" i="199"/>
  <c r="E33" i="199"/>
  <c r="H33" i="199"/>
  <c r="I33" i="199"/>
  <c r="J33" i="199"/>
  <c r="K33" i="199"/>
  <c r="L33" i="199"/>
  <c r="D34" i="199"/>
  <c r="E34" i="199"/>
  <c r="H34" i="199"/>
  <c r="I34" i="199"/>
  <c r="J34" i="199"/>
  <c r="K34" i="199"/>
  <c r="L34" i="199" s="1"/>
  <c r="D35" i="199"/>
  <c r="E35" i="199"/>
  <c r="H35" i="199"/>
  <c r="I35" i="199"/>
  <c r="J35" i="199"/>
  <c r="K35" i="199"/>
  <c r="L35" i="199"/>
  <c r="D36" i="199"/>
  <c r="E36" i="199"/>
  <c r="H36" i="199"/>
  <c r="I36" i="199"/>
  <c r="J36" i="199"/>
  <c r="K36" i="199"/>
  <c r="L36" i="199" s="1"/>
  <c r="D37" i="199"/>
  <c r="E37" i="199"/>
  <c r="H37" i="199"/>
  <c r="I37" i="199"/>
  <c r="J37" i="199"/>
  <c r="K37" i="199"/>
  <c r="L37" i="199"/>
  <c r="B38" i="199"/>
  <c r="C38" i="199"/>
  <c r="D38" i="199" s="1"/>
  <c r="F38" i="199"/>
  <c r="G38" i="199"/>
  <c r="H38" i="199" s="1"/>
  <c r="I38" i="199"/>
  <c r="J38" i="199"/>
  <c r="K38" i="199"/>
  <c r="L38" i="199" s="1"/>
  <c r="D39" i="199"/>
  <c r="E39" i="199"/>
  <c r="H39" i="199"/>
  <c r="I39" i="199"/>
  <c r="J39" i="199"/>
  <c r="K39" i="199"/>
  <c r="L39" i="199"/>
  <c r="D40" i="199"/>
  <c r="E40" i="199"/>
  <c r="H40" i="199"/>
  <c r="I40" i="199"/>
  <c r="J40" i="199"/>
  <c r="K40" i="199"/>
  <c r="L40" i="199" s="1"/>
  <c r="B43" i="199"/>
  <c r="C43" i="199"/>
  <c r="D43" i="199"/>
  <c r="F43" i="199"/>
  <c r="G43" i="199"/>
  <c r="B44" i="199"/>
  <c r="C44" i="199"/>
  <c r="F44" i="199"/>
  <c r="G44" i="199"/>
  <c r="H15" i="204" s="1"/>
  <c r="J44" i="199"/>
  <c r="B45" i="199"/>
  <c r="C45" i="199"/>
  <c r="F45" i="199"/>
  <c r="G45" i="199"/>
  <c r="H45" i="199"/>
  <c r="K45" i="199"/>
  <c r="B46" i="199"/>
  <c r="C46" i="199"/>
  <c r="F46" i="199"/>
  <c r="G46" i="199"/>
  <c r="I46" i="199"/>
  <c r="K46" i="199"/>
  <c r="B47" i="199"/>
  <c r="C47" i="199"/>
  <c r="F47" i="199"/>
  <c r="G47" i="199"/>
  <c r="H47" i="199"/>
  <c r="B48" i="199"/>
  <c r="C48" i="199"/>
  <c r="D20" i="204" s="1"/>
  <c r="F48" i="199"/>
  <c r="G48" i="199"/>
  <c r="B49" i="199"/>
  <c r="E49" i="199" s="1"/>
  <c r="C49" i="199"/>
  <c r="D49" i="199"/>
  <c r="F49" i="199"/>
  <c r="G49" i="199"/>
  <c r="B50" i="199"/>
  <c r="E50" i="199"/>
  <c r="H50" i="199"/>
  <c r="I50" i="199"/>
  <c r="K50" i="199"/>
  <c r="B51" i="199"/>
  <c r="C51" i="199"/>
  <c r="F51" i="199"/>
  <c r="G51" i="199"/>
  <c r="J51" i="199"/>
  <c r="B52" i="199"/>
  <c r="C52" i="199"/>
  <c r="D52" i="199" s="1"/>
  <c r="F52" i="199"/>
  <c r="G52" i="199"/>
  <c r="K52" i="199"/>
  <c r="B53" i="199"/>
  <c r="C53" i="199"/>
  <c r="F53" i="199"/>
  <c r="G53" i="199"/>
  <c r="J53" i="199"/>
  <c r="B54" i="199"/>
  <c r="C54" i="199"/>
  <c r="F54" i="199"/>
  <c r="G54" i="199"/>
  <c r="H54" i="199"/>
  <c r="K54" i="199"/>
  <c r="B55" i="199"/>
  <c r="C55" i="199"/>
  <c r="F55" i="199"/>
  <c r="G55" i="199"/>
  <c r="I55" i="199"/>
  <c r="K55" i="199"/>
  <c r="B56" i="199"/>
  <c r="C56" i="199"/>
  <c r="F56" i="199"/>
  <c r="I56" i="199" s="1"/>
  <c r="G56" i="199"/>
  <c r="H56" i="199"/>
  <c r="B57" i="199"/>
  <c r="C57" i="199"/>
  <c r="E57" i="199" s="1"/>
  <c r="F57" i="199"/>
  <c r="G57" i="199"/>
  <c r="B58" i="199"/>
  <c r="E58" i="199" s="1"/>
  <c r="C58" i="199"/>
  <c r="D58" i="199"/>
  <c r="F58" i="199"/>
  <c r="G58" i="199"/>
  <c r="B59" i="199"/>
  <c r="C59" i="199"/>
  <c r="F59" i="199"/>
  <c r="G59" i="199"/>
  <c r="J59" i="199"/>
  <c r="B60" i="199"/>
  <c r="J60" i="199" s="1"/>
  <c r="C60" i="199"/>
  <c r="E60" i="199"/>
  <c r="F60" i="199"/>
  <c r="G60" i="199"/>
  <c r="B61" i="199"/>
  <c r="C61" i="199"/>
  <c r="D61" i="199" s="1"/>
  <c r="F61" i="199"/>
  <c r="G61" i="199"/>
  <c r="B62" i="199"/>
  <c r="C62" i="199"/>
  <c r="F62" i="199"/>
  <c r="J62" i="199" s="1"/>
  <c r="G62" i="199"/>
  <c r="I62" i="199"/>
  <c r="K62" i="199"/>
  <c r="B63" i="199"/>
  <c r="C63" i="199"/>
  <c r="F63" i="199"/>
  <c r="G63" i="199"/>
  <c r="H63" i="199"/>
  <c r="K63" i="199"/>
  <c r="B64" i="199"/>
  <c r="C64" i="199"/>
  <c r="D64" i="199" s="1"/>
  <c r="E64" i="199"/>
  <c r="F64" i="199"/>
  <c r="G64" i="199"/>
  <c r="H64" i="199" s="1"/>
  <c r="I64" i="199"/>
  <c r="J64" i="199"/>
  <c r="K64" i="199"/>
  <c r="L64" i="199" s="1"/>
  <c r="D65" i="199"/>
  <c r="E65" i="199"/>
  <c r="H65" i="199"/>
  <c r="I65" i="199"/>
  <c r="J65" i="199"/>
  <c r="K65" i="199"/>
  <c r="L65" i="199"/>
  <c r="D66" i="199"/>
  <c r="E66" i="199"/>
  <c r="H66" i="199"/>
  <c r="I66" i="199"/>
  <c r="J66" i="199"/>
  <c r="K66" i="199"/>
  <c r="L66" i="199" s="1"/>
  <c r="D67" i="199"/>
  <c r="E67" i="199"/>
  <c r="H67" i="199"/>
  <c r="I67" i="199"/>
  <c r="J67" i="199"/>
  <c r="K67" i="199"/>
  <c r="L67" i="199"/>
  <c r="D68" i="199"/>
  <c r="E68" i="199"/>
  <c r="H68" i="199"/>
  <c r="I68" i="199"/>
  <c r="J68" i="199"/>
  <c r="K68" i="199"/>
  <c r="L68" i="199" s="1"/>
  <c r="F4" i="198"/>
  <c r="G4" i="198"/>
  <c r="J4" i="198"/>
  <c r="K4" i="198"/>
  <c r="B7" i="198"/>
  <c r="F7" i="198"/>
  <c r="B8" i="198"/>
  <c r="C8" i="198"/>
  <c r="E8" i="198"/>
  <c r="F8" i="198"/>
  <c r="G8" i="198"/>
  <c r="J8" i="198"/>
  <c r="D9" i="198"/>
  <c r="E9" i="198"/>
  <c r="H9" i="198"/>
  <c r="I9" i="198"/>
  <c r="J9" i="198"/>
  <c r="K9" i="198"/>
  <c r="L9" i="198"/>
  <c r="D10" i="198"/>
  <c r="E10" i="198"/>
  <c r="H10" i="198"/>
  <c r="I10" i="198"/>
  <c r="J10" i="198"/>
  <c r="K10" i="198"/>
  <c r="L10" i="198" s="1"/>
  <c r="D11" i="198"/>
  <c r="E11" i="198"/>
  <c r="H11" i="198"/>
  <c r="I11" i="198"/>
  <c r="J11" i="198"/>
  <c r="K11" i="198"/>
  <c r="L11" i="198"/>
  <c r="D12" i="198"/>
  <c r="E12" i="198"/>
  <c r="H12" i="198"/>
  <c r="I12" i="198"/>
  <c r="J12" i="198"/>
  <c r="K12" i="198"/>
  <c r="L12" i="198" s="1"/>
  <c r="D13" i="198"/>
  <c r="E13" i="198"/>
  <c r="H13" i="198"/>
  <c r="I13" i="198"/>
  <c r="J13" i="198"/>
  <c r="K13" i="198"/>
  <c r="L13" i="198"/>
  <c r="D14" i="198"/>
  <c r="E14" i="198"/>
  <c r="H14" i="198"/>
  <c r="I14" i="198"/>
  <c r="J14" i="198"/>
  <c r="K14" i="198"/>
  <c r="L14" i="198" s="1"/>
  <c r="D15" i="198"/>
  <c r="E15" i="198"/>
  <c r="H15" i="198"/>
  <c r="I15" i="198"/>
  <c r="J15" i="198"/>
  <c r="K15" i="198"/>
  <c r="L15" i="198"/>
  <c r="D16" i="198"/>
  <c r="E16" i="198"/>
  <c r="H16" i="198"/>
  <c r="I16" i="198"/>
  <c r="J16" i="198"/>
  <c r="K16" i="198"/>
  <c r="L16" i="198" s="1"/>
  <c r="D17" i="198"/>
  <c r="E17" i="198"/>
  <c r="H17" i="198"/>
  <c r="I17" i="198"/>
  <c r="J17" i="198"/>
  <c r="K17" i="198"/>
  <c r="L17" i="198"/>
  <c r="B18" i="198"/>
  <c r="C18" i="198"/>
  <c r="F18" i="198"/>
  <c r="G18" i="198"/>
  <c r="H18" i="198" s="1"/>
  <c r="I18" i="198"/>
  <c r="J18" i="198"/>
  <c r="D19" i="198"/>
  <c r="E19" i="198"/>
  <c r="H19" i="198"/>
  <c r="I19" i="198"/>
  <c r="J19" i="198"/>
  <c r="K19" i="198"/>
  <c r="L19" i="198"/>
  <c r="D20" i="198"/>
  <c r="E20" i="198"/>
  <c r="H20" i="198"/>
  <c r="I20" i="198"/>
  <c r="J20" i="198"/>
  <c r="K20" i="198"/>
  <c r="L20" i="198" s="1"/>
  <c r="D21" i="198"/>
  <c r="E21" i="198"/>
  <c r="H21" i="198"/>
  <c r="I21" i="198"/>
  <c r="J21" i="198"/>
  <c r="K21" i="198"/>
  <c r="L21" i="198"/>
  <c r="D22" i="198"/>
  <c r="E22" i="198"/>
  <c r="H22" i="198"/>
  <c r="I22" i="198"/>
  <c r="J22" i="198"/>
  <c r="K22" i="198"/>
  <c r="L22" i="198" s="1"/>
  <c r="D23" i="198"/>
  <c r="E23" i="198"/>
  <c r="H23" i="198"/>
  <c r="I23" i="198"/>
  <c r="J23" i="198"/>
  <c r="K23" i="198"/>
  <c r="L23" i="198"/>
  <c r="D24" i="198"/>
  <c r="E24" i="198"/>
  <c r="H24" i="198"/>
  <c r="I24" i="198"/>
  <c r="J24" i="198"/>
  <c r="K24" i="198"/>
  <c r="L24" i="198" s="1"/>
  <c r="D25" i="198"/>
  <c r="E25" i="198"/>
  <c r="H25" i="198"/>
  <c r="I25" i="198"/>
  <c r="J25" i="198"/>
  <c r="K25" i="198"/>
  <c r="L25" i="198"/>
  <c r="D26" i="198"/>
  <c r="E26" i="198"/>
  <c r="H26" i="198"/>
  <c r="I26" i="198"/>
  <c r="J26" i="198"/>
  <c r="K26" i="198"/>
  <c r="L26" i="198" s="1"/>
  <c r="D27" i="198"/>
  <c r="E27" i="198"/>
  <c r="H27" i="198"/>
  <c r="I27" i="198"/>
  <c r="J27" i="198"/>
  <c r="K27" i="198"/>
  <c r="L27" i="198"/>
  <c r="D28" i="198"/>
  <c r="E28" i="198"/>
  <c r="H28" i="198"/>
  <c r="I28" i="198"/>
  <c r="J28" i="198"/>
  <c r="K28" i="198"/>
  <c r="L28" i="198" s="1"/>
  <c r="D29" i="198"/>
  <c r="E29" i="198"/>
  <c r="H29" i="198"/>
  <c r="I29" i="198"/>
  <c r="J29" i="198"/>
  <c r="K29" i="198"/>
  <c r="L29" i="198"/>
  <c r="D30" i="198"/>
  <c r="E30" i="198"/>
  <c r="H30" i="198"/>
  <c r="I30" i="198"/>
  <c r="J30" i="198"/>
  <c r="K30" i="198"/>
  <c r="L30" i="198" s="1"/>
  <c r="D31" i="198"/>
  <c r="E31" i="198"/>
  <c r="H31" i="198"/>
  <c r="I31" i="198"/>
  <c r="J31" i="198"/>
  <c r="K31" i="198"/>
  <c r="L31" i="198"/>
  <c r="D32" i="198"/>
  <c r="E32" i="198"/>
  <c r="H32" i="198"/>
  <c r="I32" i="198"/>
  <c r="J32" i="198"/>
  <c r="K32" i="198"/>
  <c r="L32" i="198" s="1"/>
  <c r="D33" i="198"/>
  <c r="E33" i="198"/>
  <c r="H33" i="198"/>
  <c r="I33" i="198"/>
  <c r="J33" i="198"/>
  <c r="K33" i="198"/>
  <c r="L33" i="198"/>
  <c r="D34" i="198"/>
  <c r="E34" i="198"/>
  <c r="H34" i="198"/>
  <c r="I34" i="198"/>
  <c r="J34" i="198"/>
  <c r="K34" i="198"/>
  <c r="L34" i="198" s="1"/>
  <c r="D35" i="198"/>
  <c r="E35" i="198"/>
  <c r="H35" i="198"/>
  <c r="I35" i="198"/>
  <c r="J35" i="198"/>
  <c r="K35" i="198"/>
  <c r="L35" i="198"/>
  <c r="D36" i="198"/>
  <c r="E36" i="198"/>
  <c r="H36" i="198"/>
  <c r="I36" i="198"/>
  <c r="J36" i="198"/>
  <c r="K36" i="198"/>
  <c r="L36" i="198" s="1"/>
  <c r="D37" i="198"/>
  <c r="E37" i="198"/>
  <c r="H37" i="198"/>
  <c r="I37" i="198"/>
  <c r="J37" i="198"/>
  <c r="K37" i="198"/>
  <c r="L37" i="198"/>
  <c r="B38" i="198"/>
  <c r="C38" i="198"/>
  <c r="F38" i="198"/>
  <c r="G38" i="198"/>
  <c r="H38" i="198" s="1"/>
  <c r="I38" i="198"/>
  <c r="J38" i="198"/>
  <c r="K38" i="198"/>
  <c r="L38" i="198" s="1"/>
  <c r="D39" i="198"/>
  <c r="E39" i="198"/>
  <c r="H39" i="198"/>
  <c r="I39" i="198"/>
  <c r="J39" i="198"/>
  <c r="K39" i="198"/>
  <c r="L39" i="198"/>
  <c r="D40" i="198"/>
  <c r="E40" i="198"/>
  <c r="H40" i="198"/>
  <c r="I40" i="198"/>
  <c r="J40" i="198"/>
  <c r="K40" i="198"/>
  <c r="L40" i="198" s="1"/>
  <c r="B41" i="198"/>
  <c r="F41" i="198"/>
  <c r="J41" i="198"/>
  <c r="B42" i="198"/>
  <c r="C42" i="198"/>
  <c r="E42" i="198"/>
  <c r="F42" i="198"/>
  <c r="G42" i="198"/>
  <c r="J42" i="198"/>
  <c r="D43" i="198"/>
  <c r="E43" i="198"/>
  <c r="H43" i="198"/>
  <c r="I43" i="198"/>
  <c r="J43" i="198"/>
  <c r="K43" i="198"/>
  <c r="L43" i="198"/>
  <c r="D44" i="198"/>
  <c r="E44" i="198"/>
  <c r="H44" i="198"/>
  <c r="I44" i="198"/>
  <c r="J44" i="198"/>
  <c r="K44" i="198"/>
  <c r="L44" i="198" s="1"/>
  <c r="D45" i="198"/>
  <c r="E45" i="198"/>
  <c r="H45" i="198"/>
  <c r="I45" i="198"/>
  <c r="J45" i="198"/>
  <c r="K45" i="198"/>
  <c r="L45" i="198"/>
  <c r="D46" i="198"/>
  <c r="E46" i="198"/>
  <c r="H46" i="198"/>
  <c r="I46" i="198"/>
  <c r="J46" i="198"/>
  <c r="K46" i="198"/>
  <c r="L46" i="198" s="1"/>
  <c r="D47" i="198"/>
  <c r="E47" i="198"/>
  <c r="H47" i="198"/>
  <c r="I47" i="198"/>
  <c r="J47" i="198"/>
  <c r="K47" i="198"/>
  <c r="L47" i="198"/>
  <c r="D48" i="198"/>
  <c r="E48" i="198"/>
  <c r="H48" i="198"/>
  <c r="I48" i="198"/>
  <c r="J48" i="198"/>
  <c r="K48" i="198"/>
  <c r="L48" i="198" s="1"/>
  <c r="D49" i="198"/>
  <c r="E49" i="198"/>
  <c r="H49" i="198"/>
  <c r="I49" i="198"/>
  <c r="J49" i="198"/>
  <c r="K49" i="198"/>
  <c r="L49" i="198"/>
  <c r="D50" i="198"/>
  <c r="E50" i="198"/>
  <c r="H50" i="198"/>
  <c r="I50" i="198"/>
  <c r="J50" i="198"/>
  <c r="K50" i="198"/>
  <c r="L50" i="198" s="1"/>
  <c r="D51" i="198"/>
  <c r="E51" i="198"/>
  <c r="H51" i="198"/>
  <c r="I51" i="198"/>
  <c r="J51" i="198"/>
  <c r="K51" i="198"/>
  <c r="L51" i="198"/>
  <c r="D52" i="198"/>
  <c r="E52" i="198"/>
  <c r="H52" i="198"/>
  <c r="I52" i="198"/>
  <c r="J52" i="198"/>
  <c r="K52" i="198"/>
  <c r="L52" i="198" s="1"/>
  <c r="D53" i="198"/>
  <c r="E53" i="198"/>
  <c r="H53" i="198"/>
  <c r="I53" i="198"/>
  <c r="J53" i="198"/>
  <c r="K53" i="198"/>
  <c r="L53" i="198"/>
  <c r="D54" i="198"/>
  <c r="E54" i="198"/>
  <c r="H54" i="198"/>
  <c r="I54" i="198"/>
  <c r="J54" i="198"/>
  <c r="K54" i="198"/>
  <c r="L54" i="198" s="1"/>
  <c r="D55" i="198"/>
  <c r="E55" i="198"/>
  <c r="H55" i="198"/>
  <c r="I55" i="198"/>
  <c r="J55" i="198"/>
  <c r="K55" i="198"/>
  <c r="L55" i="198"/>
  <c r="D56" i="198"/>
  <c r="E56" i="198"/>
  <c r="H56" i="198"/>
  <c r="I56" i="198"/>
  <c r="J56" i="198"/>
  <c r="K56" i="198"/>
  <c r="L56" i="198" s="1"/>
  <c r="D57" i="198"/>
  <c r="E57" i="198"/>
  <c r="H57" i="198"/>
  <c r="I57" i="198"/>
  <c r="J57" i="198"/>
  <c r="K57" i="198"/>
  <c r="L57" i="198"/>
  <c r="D58" i="198"/>
  <c r="E58" i="198"/>
  <c r="H58" i="198"/>
  <c r="I58" i="198"/>
  <c r="J58" i="198"/>
  <c r="K58" i="198"/>
  <c r="L58" i="198" s="1"/>
  <c r="D59" i="198"/>
  <c r="E59" i="198"/>
  <c r="H59" i="198"/>
  <c r="I59" i="198"/>
  <c r="J59" i="198"/>
  <c r="K59" i="198"/>
  <c r="L59" i="198"/>
  <c r="D60" i="198"/>
  <c r="E60" i="198"/>
  <c r="H60" i="198"/>
  <c r="I60" i="198"/>
  <c r="J60" i="198"/>
  <c r="K60" i="198"/>
  <c r="L60" i="198" s="1"/>
  <c r="D61" i="198"/>
  <c r="E61" i="198"/>
  <c r="H61" i="198"/>
  <c r="I61" i="198"/>
  <c r="J61" i="198"/>
  <c r="K61" i="198"/>
  <c r="L61" i="198"/>
  <c r="D62" i="198"/>
  <c r="E62" i="198"/>
  <c r="H62" i="198"/>
  <c r="I62" i="198"/>
  <c r="J62" i="198"/>
  <c r="K62" i="198"/>
  <c r="L62" i="198" s="1"/>
  <c r="D63" i="198"/>
  <c r="E63" i="198"/>
  <c r="K63" i="198"/>
  <c r="B64" i="198"/>
  <c r="C64" i="198"/>
  <c r="F64" i="198"/>
  <c r="G64" i="198"/>
  <c r="H64" i="198" s="1"/>
  <c r="I64" i="198"/>
  <c r="J64" i="198"/>
  <c r="K64" i="198"/>
  <c r="L64" i="198" s="1"/>
  <c r="D65" i="198"/>
  <c r="E65" i="198"/>
  <c r="H65" i="198"/>
  <c r="I65" i="198"/>
  <c r="J65" i="198"/>
  <c r="K65" i="198"/>
  <c r="L65" i="198"/>
  <c r="D66" i="198"/>
  <c r="E66" i="198"/>
  <c r="H66" i="198"/>
  <c r="I66" i="198"/>
  <c r="J66" i="198"/>
  <c r="K66" i="198"/>
  <c r="L66" i="198" s="1"/>
  <c r="D67" i="198"/>
  <c r="E67" i="198"/>
  <c r="H67" i="198"/>
  <c r="I67" i="198"/>
  <c r="J67" i="198"/>
  <c r="K67" i="198"/>
  <c r="L67" i="198"/>
  <c r="D68" i="198"/>
  <c r="E68" i="198"/>
  <c r="H68" i="198"/>
  <c r="I68" i="198"/>
  <c r="J68" i="198"/>
  <c r="K68" i="198"/>
  <c r="L68" i="198" s="1"/>
  <c r="F4" i="197"/>
  <c r="G4" i="197"/>
  <c r="J4" i="197"/>
  <c r="K4" i="197"/>
  <c r="B7" i="197"/>
  <c r="F7" i="197"/>
  <c r="B8" i="197"/>
  <c r="C8" i="197"/>
  <c r="E8" i="197"/>
  <c r="F8" i="197"/>
  <c r="G8" i="197"/>
  <c r="J8" i="197"/>
  <c r="D9" i="197"/>
  <c r="E9" i="197"/>
  <c r="H9" i="197"/>
  <c r="I9" i="197"/>
  <c r="J9" i="197"/>
  <c r="K9" i="197"/>
  <c r="L9" i="197"/>
  <c r="D10" i="197"/>
  <c r="E10" i="197"/>
  <c r="H10" i="197"/>
  <c r="I10" i="197"/>
  <c r="J10" i="197"/>
  <c r="K10" i="197"/>
  <c r="L10" i="197" s="1"/>
  <c r="D11" i="197"/>
  <c r="E11" i="197"/>
  <c r="H11" i="197"/>
  <c r="I11" i="197"/>
  <c r="J11" i="197"/>
  <c r="K11" i="197"/>
  <c r="L11" i="197"/>
  <c r="D12" i="197"/>
  <c r="E12" i="197"/>
  <c r="H12" i="197"/>
  <c r="I12" i="197"/>
  <c r="J12" i="197"/>
  <c r="K12" i="197"/>
  <c r="L12" i="197" s="1"/>
  <c r="D13" i="197"/>
  <c r="E13" i="197"/>
  <c r="H13" i="197"/>
  <c r="I13" i="197"/>
  <c r="J13" i="197"/>
  <c r="K13" i="197"/>
  <c r="L13" i="197"/>
  <c r="D14" i="197"/>
  <c r="E14" i="197"/>
  <c r="H14" i="197"/>
  <c r="I14" i="197"/>
  <c r="J14" i="197"/>
  <c r="K14" i="197"/>
  <c r="L14" i="197" s="1"/>
  <c r="D15" i="197"/>
  <c r="E15" i="197"/>
  <c r="H15" i="197"/>
  <c r="I15" i="197"/>
  <c r="J15" i="197"/>
  <c r="K15" i="197"/>
  <c r="L15" i="197"/>
  <c r="D16" i="197"/>
  <c r="E16" i="197"/>
  <c r="H16" i="197"/>
  <c r="I16" i="197"/>
  <c r="J16" i="197"/>
  <c r="K16" i="197"/>
  <c r="L16" i="197" s="1"/>
  <c r="D17" i="197"/>
  <c r="E17" i="197"/>
  <c r="H17" i="197"/>
  <c r="I17" i="197"/>
  <c r="J17" i="197"/>
  <c r="K17" i="197"/>
  <c r="L17" i="197"/>
  <c r="B18" i="197"/>
  <c r="C18" i="197"/>
  <c r="F18" i="197"/>
  <c r="G18" i="197"/>
  <c r="H18" i="197" s="1"/>
  <c r="I18" i="197"/>
  <c r="J18" i="197"/>
  <c r="D19" i="197"/>
  <c r="E19" i="197"/>
  <c r="H19" i="197"/>
  <c r="I19" i="197"/>
  <c r="J19" i="197"/>
  <c r="K19" i="197"/>
  <c r="L19" i="197"/>
  <c r="D20" i="197"/>
  <c r="E20" i="197"/>
  <c r="H20" i="197"/>
  <c r="I20" i="197"/>
  <c r="J20" i="197"/>
  <c r="K20" i="197"/>
  <c r="L20" i="197" s="1"/>
  <c r="D21" i="197"/>
  <c r="E21" i="197"/>
  <c r="H21" i="197"/>
  <c r="I21" i="197"/>
  <c r="J21" i="197"/>
  <c r="K21" i="197"/>
  <c r="L21" i="197"/>
  <c r="D22" i="197"/>
  <c r="E22" i="197"/>
  <c r="H22" i="197"/>
  <c r="I22" i="197"/>
  <c r="J22" i="197"/>
  <c r="K22" i="197"/>
  <c r="L22" i="197" s="1"/>
  <c r="D23" i="197"/>
  <c r="E23" i="197"/>
  <c r="H23" i="197"/>
  <c r="I23" i="197"/>
  <c r="J23" i="197"/>
  <c r="K23" i="197"/>
  <c r="L23" i="197"/>
  <c r="D24" i="197"/>
  <c r="E24" i="197"/>
  <c r="H24" i="197"/>
  <c r="I24" i="197"/>
  <c r="J24" i="197"/>
  <c r="K24" i="197"/>
  <c r="L24" i="197" s="1"/>
  <c r="D25" i="197"/>
  <c r="E25" i="197"/>
  <c r="H25" i="197"/>
  <c r="I25" i="197"/>
  <c r="J25" i="197"/>
  <c r="K25" i="197"/>
  <c r="L25" i="197"/>
  <c r="D26" i="197"/>
  <c r="E26" i="197"/>
  <c r="H26" i="197"/>
  <c r="I26" i="197"/>
  <c r="J26" i="197"/>
  <c r="K26" i="197"/>
  <c r="L26" i="197" s="1"/>
  <c r="D27" i="197"/>
  <c r="E27" i="197"/>
  <c r="H27" i="197"/>
  <c r="I27" i="197"/>
  <c r="J27" i="197"/>
  <c r="K27" i="197"/>
  <c r="L27" i="197"/>
  <c r="D28" i="197"/>
  <c r="E28" i="197"/>
  <c r="H28" i="197"/>
  <c r="I28" i="197"/>
  <c r="J28" i="197"/>
  <c r="K28" i="197"/>
  <c r="L28" i="197" s="1"/>
  <c r="D29" i="197"/>
  <c r="E29" i="197"/>
  <c r="H29" i="197"/>
  <c r="I29" i="197"/>
  <c r="J29" i="197"/>
  <c r="K29" i="197"/>
  <c r="L29" i="197"/>
  <c r="D30" i="197"/>
  <c r="E30" i="197"/>
  <c r="H30" i="197"/>
  <c r="I30" i="197"/>
  <c r="J30" i="197"/>
  <c r="K30" i="197"/>
  <c r="L30" i="197" s="1"/>
  <c r="D31" i="197"/>
  <c r="E31" i="197"/>
  <c r="H31" i="197"/>
  <c r="I31" i="197"/>
  <c r="J31" i="197"/>
  <c r="K31" i="197"/>
  <c r="L31" i="197"/>
  <c r="D32" i="197"/>
  <c r="E32" i="197"/>
  <c r="H32" i="197"/>
  <c r="I32" i="197"/>
  <c r="J32" i="197"/>
  <c r="K32" i="197"/>
  <c r="L32" i="197" s="1"/>
  <c r="D33" i="197"/>
  <c r="E33" i="197"/>
  <c r="H33" i="197"/>
  <c r="I33" i="197"/>
  <c r="J33" i="197"/>
  <c r="K33" i="197"/>
  <c r="L33" i="197"/>
  <c r="D34" i="197"/>
  <c r="E34" i="197"/>
  <c r="H34" i="197"/>
  <c r="I34" i="197"/>
  <c r="J34" i="197"/>
  <c r="K34" i="197"/>
  <c r="L34" i="197" s="1"/>
  <c r="D35" i="197"/>
  <c r="E35" i="197"/>
  <c r="H35" i="197"/>
  <c r="I35" i="197"/>
  <c r="J35" i="197"/>
  <c r="K35" i="197"/>
  <c r="L35" i="197"/>
  <c r="D36" i="197"/>
  <c r="E36" i="197"/>
  <c r="H36" i="197"/>
  <c r="I36" i="197"/>
  <c r="J36" i="197"/>
  <c r="K36" i="197"/>
  <c r="L36" i="197" s="1"/>
  <c r="D37" i="197"/>
  <c r="E37" i="197"/>
  <c r="H37" i="197"/>
  <c r="I37" i="197"/>
  <c r="J37" i="197"/>
  <c r="K37" i="197"/>
  <c r="L37" i="197"/>
  <c r="B38" i="197"/>
  <c r="C38" i="197"/>
  <c r="F38" i="197"/>
  <c r="G38" i="197"/>
  <c r="H38" i="197" s="1"/>
  <c r="I38" i="197"/>
  <c r="J38" i="197"/>
  <c r="K38" i="197"/>
  <c r="L38" i="197" s="1"/>
  <c r="D39" i="197"/>
  <c r="E39" i="197"/>
  <c r="H39" i="197"/>
  <c r="I39" i="197"/>
  <c r="J39" i="197"/>
  <c r="K39" i="197"/>
  <c r="L39" i="197"/>
  <c r="D40" i="197"/>
  <c r="E40" i="197"/>
  <c r="H40" i="197"/>
  <c r="I40" i="197"/>
  <c r="J40" i="197"/>
  <c r="K40" i="197"/>
  <c r="L40" i="197" s="1"/>
  <c r="B42" i="197"/>
  <c r="C42" i="197"/>
  <c r="E42" i="197"/>
  <c r="F42" i="197"/>
  <c r="G42" i="197"/>
  <c r="J42" i="197"/>
  <c r="D43" i="197"/>
  <c r="E43" i="197"/>
  <c r="H43" i="197"/>
  <c r="I43" i="197"/>
  <c r="J43" i="197"/>
  <c r="K43" i="197"/>
  <c r="L43" i="197"/>
  <c r="D44" i="197"/>
  <c r="E44" i="197"/>
  <c r="H44" i="197"/>
  <c r="I44" i="197"/>
  <c r="J44" i="197"/>
  <c r="K44" i="197"/>
  <c r="L44" i="197" s="1"/>
  <c r="D45" i="197"/>
  <c r="E45" i="197"/>
  <c r="H45" i="197"/>
  <c r="I45" i="197"/>
  <c r="J45" i="197"/>
  <c r="K45" i="197"/>
  <c r="L45" i="197"/>
  <c r="D46" i="197"/>
  <c r="E46" i="197"/>
  <c r="H46" i="197"/>
  <c r="I46" i="197"/>
  <c r="J46" i="197"/>
  <c r="K46" i="197"/>
  <c r="L46" i="197" s="1"/>
  <c r="D47" i="197"/>
  <c r="E47" i="197"/>
  <c r="H47" i="197"/>
  <c r="I47" i="197"/>
  <c r="J47" i="197"/>
  <c r="K47" i="197"/>
  <c r="L47" i="197"/>
  <c r="D48" i="197"/>
  <c r="E48" i="197"/>
  <c r="H48" i="197"/>
  <c r="I48" i="197"/>
  <c r="J48" i="197"/>
  <c r="K48" i="197"/>
  <c r="L48" i="197" s="1"/>
  <c r="D49" i="197"/>
  <c r="E49" i="197"/>
  <c r="H49" i="197"/>
  <c r="I49" i="197"/>
  <c r="J49" i="197"/>
  <c r="K49" i="197"/>
  <c r="L49" i="197"/>
  <c r="D50" i="197"/>
  <c r="E50" i="197"/>
  <c r="H50" i="197"/>
  <c r="I50" i="197"/>
  <c r="J50" i="197"/>
  <c r="K50" i="197"/>
  <c r="L50" i="197" s="1"/>
  <c r="D51" i="197"/>
  <c r="E51" i="197"/>
  <c r="H51" i="197"/>
  <c r="I51" i="197"/>
  <c r="J51" i="197"/>
  <c r="K51" i="197"/>
  <c r="L51" i="197"/>
  <c r="D52" i="197"/>
  <c r="E52" i="197"/>
  <c r="H52" i="197"/>
  <c r="I52" i="197"/>
  <c r="J52" i="197"/>
  <c r="K52" i="197"/>
  <c r="L52" i="197" s="1"/>
  <c r="D53" i="197"/>
  <c r="E53" i="197"/>
  <c r="H53" i="197"/>
  <c r="I53" i="197"/>
  <c r="J53" i="197"/>
  <c r="K53" i="197"/>
  <c r="L53" i="197"/>
  <c r="D54" i="197"/>
  <c r="E54" i="197"/>
  <c r="H54" i="197"/>
  <c r="I54" i="197"/>
  <c r="J54" i="197"/>
  <c r="K54" i="197"/>
  <c r="L54" i="197" s="1"/>
  <c r="D55" i="197"/>
  <c r="E55" i="197"/>
  <c r="H55" i="197"/>
  <c r="I55" i="197"/>
  <c r="J55" i="197"/>
  <c r="K55" i="197"/>
  <c r="L55" i="197"/>
  <c r="D56" i="197"/>
  <c r="E56" i="197"/>
  <c r="H56" i="197"/>
  <c r="I56" i="197"/>
  <c r="J56" i="197"/>
  <c r="K56" i="197"/>
  <c r="L56" i="197" s="1"/>
  <c r="D57" i="197"/>
  <c r="E57" i="197"/>
  <c r="H57" i="197"/>
  <c r="I57" i="197"/>
  <c r="J57" i="197"/>
  <c r="K57" i="197"/>
  <c r="L57" i="197"/>
  <c r="D58" i="197"/>
  <c r="E58" i="197"/>
  <c r="H58" i="197"/>
  <c r="I58" i="197"/>
  <c r="J58" i="197"/>
  <c r="K58" i="197"/>
  <c r="L58" i="197" s="1"/>
  <c r="D59" i="197"/>
  <c r="E59" i="197"/>
  <c r="H59" i="197"/>
  <c r="I59" i="197"/>
  <c r="J59" i="197"/>
  <c r="K59" i="197"/>
  <c r="L59" i="197"/>
  <c r="D60" i="197"/>
  <c r="E60" i="197"/>
  <c r="H60" i="197"/>
  <c r="I60" i="197"/>
  <c r="J60" i="197"/>
  <c r="K60" i="197"/>
  <c r="L60" i="197" s="1"/>
  <c r="D61" i="197"/>
  <c r="E61" i="197"/>
  <c r="H61" i="197"/>
  <c r="I61" i="197"/>
  <c r="J61" i="197"/>
  <c r="K61" i="197"/>
  <c r="L61" i="197"/>
  <c r="D62" i="197"/>
  <c r="E62" i="197"/>
  <c r="H62" i="197"/>
  <c r="I62" i="197"/>
  <c r="J62" i="197"/>
  <c r="K62" i="197"/>
  <c r="L62" i="197" s="1"/>
  <c r="D63" i="197"/>
  <c r="E63" i="197"/>
  <c r="H63" i="197"/>
  <c r="I63" i="197"/>
  <c r="J63" i="197"/>
  <c r="K63" i="197"/>
  <c r="L63" i="197"/>
  <c r="G68" i="197"/>
  <c r="B69" i="197"/>
  <c r="E69" i="197" s="1"/>
  <c r="C69" i="197"/>
  <c r="D69" i="197"/>
  <c r="F69" i="197"/>
  <c r="I69" i="197" s="1"/>
  <c r="G69" i="197"/>
  <c r="H69" i="197"/>
  <c r="J69" i="197"/>
  <c r="K69" i="197"/>
  <c r="L69" i="197"/>
  <c r="D70" i="197"/>
  <c r="E70" i="197"/>
  <c r="H70" i="197"/>
  <c r="I70" i="197"/>
  <c r="J70" i="197"/>
  <c r="K70" i="197"/>
  <c r="L70" i="197" s="1"/>
  <c r="D71" i="197"/>
  <c r="E71" i="197"/>
  <c r="H71" i="197"/>
  <c r="I71" i="197"/>
  <c r="J71" i="197"/>
  <c r="K71" i="197"/>
  <c r="L71" i="197"/>
  <c r="D72" i="197"/>
  <c r="E72" i="197"/>
  <c r="H72" i="197"/>
  <c r="I72" i="197"/>
  <c r="J72" i="197"/>
  <c r="K72" i="197"/>
  <c r="L72" i="197" s="1"/>
  <c r="D73" i="197"/>
  <c r="E73" i="197"/>
  <c r="H73" i="197"/>
  <c r="I73" i="197"/>
  <c r="J73" i="197"/>
  <c r="K73" i="197"/>
  <c r="L73" i="197"/>
  <c r="D74" i="197"/>
  <c r="E74" i="197"/>
  <c r="H74" i="197"/>
  <c r="I74" i="197"/>
  <c r="J74" i="197"/>
  <c r="K74" i="197"/>
  <c r="L74" i="197" s="1"/>
  <c r="D75" i="197"/>
  <c r="E75" i="197"/>
  <c r="H75" i="197"/>
  <c r="I75" i="197"/>
  <c r="J75" i="197"/>
  <c r="K75" i="197"/>
  <c r="L75" i="197"/>
  <c r="D76" i="197"/>
  <c r="E76" i="197"/>
  <c r="H76" i="197"/>
  <c r="I76" i="197"/>
  <c r="J76" i="197"/>
  <c r="K76" i="197"/>
  <c r="L76" i="197" s="1"/>
  <c r="D77" i="197"/>
  <c r="E77" i="197"/>
  <c r="H77" i="197"/>
  <c r="I77" i="197"/>
  <c r="J77" i="197"/>
  <c r="K77" i="197"/>
  <c r="L77" i="197"/>
  <c r="B78" i="197"/>
  <c r="C78" i="197"/>
  <c r="F78" i="197"/>
  <c r="G78" i="197"/>
  <c r="H78" i="197" s="1"/>
  <c r="I78" i="197"/>
  <c r="J78" i="197"/>
  <c r="K78" i="197"/>
  <c r="L78" i="197" s="1"/>
  <c r="D79" i="197"/>
  <c r="E79" i="197"/>
  <c r="H79" i="197"/>
  <c r="I79" i="197"/>
  <c r="J79" i="197"/>
  <c r="K79" i="197"/>
  <c r="L79" i="197"/>
  <c r="B65" i="197"/>
  <c r="B67" i="197"/>
  <c r="G3" i="196"/>
  <c r="H3" i="196"/>
  <c r="C32" i="196"/>
  <c r="D32" i="196"/>
  <c r="G32" i="196"/>
  <c r="H32" i="196"/>
  <c r="J32" i="196"/>
  <c r="G3" i="195"/>
  <c r="H3" i="195"/>
  <c r="C8" i="195"/>
  <c r="D8" i="195"/>
  <c r="G8" i="195"/>
  <c r="H8" i="195"/>
  <c r="J8" i="195"/>
  <c r="C9" i="195"/>
  <c r="D9" i="195"/>
  <c r="G9" i="195"/>
  <c r="H9" i="195"/>
  <c r="J9" i="195"/>
  <c r="C13" i="195"/>
  <c r="D13" i="195"/>
  <c r="G13" i="195"/>
  <c r="H13" i="195"/>
  <c r="J13" i="195"/>
  <c r="C14" i="195"/>
  <c r="D14" i="195"/>
  <c r="G14" i="195"/>
  <c r="H14" i="195"/>
  <c r="J14" i="195"/>
  <c r="C18" i="195"/>
  <c r="D18" i="195"/>
  <c r="G18" i="195"/>
  <c r="H18" i="195"/>
  <c r="J18" i="195"/>
  <c r="C19" i="195"/>
  <c r="D19" i="195"/>
  <c r="G19" i="195"/>
  <c r="H19" i="195"/>
  <c r="J19" i="195"/>
  <c r="C23" i="195"/>
  <c r="D23" i="195"/>
  <c r="G23" i="195"/>
  <c r="H23" i="195"/>
  <c r="J23" i="195"/>
  <c r="C24" i="195"/>
  <c r="D24" i="195"/>
  <c r="G24" i="195"/>
  <c r="H24" i="195"/>
  <c r="J24" i="195"/>
  <c r="G25" i="195"/>
  <c r="C28" i="195"/>
  <c r="D28" i="195"/>
  <c r="G28" i="195"/>
  <c r="H28" i="195"/>
  <c r="J28" i="195"/>
  <c r="C29" i="195"/>
  <c r="D29" i="195"/>
  <c r="G29" i="195"/>
  <c r="H29" i="195"/>
  <c r="J29" i="195"/>
  <c r="C30" i="195"/>
  <c r="D30" i="195"/>
  <c r="G30" i="195"/>
  <c r="H30" i="195"/>
  <c r="J30" i="195"/>
  <c r="C32" i="195"/>
  <c r="D32" i="195"/>
  <c r="G32" i="195"/>
  <c r="H32" i="195"/>
  <c r="J32" i="195"/>
  <c r="G3" i="194"/>
  <c r="H3" i="194"/>
  <c r="C8" i="194"/>
  <c r="D8" i="194"/>
  <c r="G8" i="194"/>
  <c r="H8" i="194"/>
  <c r="J8" i="194"/>
  <c r="C9" i="194"/>
  <c r="D9" i="194"/>
  <c r="G9" i="194"/>
  <c r="H9" i="194"/>
  <c r="J9" i="194"/>
  <c r="C10" i="194"/>
  <c r="D10" i="194"/>
  <c r="G10" i="194"/>
  <c r="H10" i="194"/>
  <c r="J10" i="194"/>
  <c r="C13" i="194"/>
  <c r="D13" i="194"/>
  <c r="G13" i="194"/>
  <c r="H13" i="194"/>
  <c r="J13" i="194"/>
  <c r="C14" i="194"/>
  <c r="D14" i="194"/>
  <c r="G14" i="194"/>
  <c r="H14" i="194"/>
  <c r="J14" i="194"/>
  <c r="C15" i="194"/>
  <c r="D15" i="194"/>
  <c r="G15" i="194"/>
  <c r="H15" i="194"/>
  <c r="J15" i="194"/>
  <c r="C18" i="194"/>
  <c r="D18" i="194"/>
  <c r="G18" i="194"/>
  <c r="H18" i="194"/>
  <c r="J18" i="194"/>
  <c r="C19" i="194"/>
  <c r="D19" i="194"/>
  <c r="G19" i="194"/>
  <c r="H19" i="194"/>
  <c r="J19" i="194"/>
  <c r="C20" i="194"/>
  <c r="D20" i="194"/>
  <c r="G20" i="194"/>
  <c r="H20" i="194"/>
  <c r="J20" i="194"/>
  <c r="C23" i="194"/>
  <c r="D23" i="194"/>
  <c r="G23" i="194"/>
  <c r="H23" i="194"/>
  <c r="J23" i="194"/>
  <c r="C24" i="194"/>
  <c r="D24" i="194"/>
  <c r="G24" i="194"/>
  <c r="H24" i="194"/>
  <c r="J24" i="194"/>
  <c r="C25" i="194"/>
  <c r="D25" i="194"/>
  <c r="G25" i="194"/>
  <c r="H25" i="194"/>
  <c r="J25" i="194"/>
  <c r="C28" i="194"/>
  <c r="D28" i="194"/>
  <c r="G28" i="194"/>
  <c r="H28" i="194"/>
  <c r="J28" i="194"/>
  <c r="C29" i="194"/>
  <c r="D29" i="194"/>
  <c r="E29" i="194" s="1"/>
  <c r="G29" i="194"/>
  <c r="H29" i="194"/>
  <c r="I29" i="194" s="1"/>
  <c r="C30" i="194"/>
  <c r="D30" i="194"/>
  <c r="G30" i="194"/>
  <c r="H30" i="194"/>
  <c r="J30" i="194"/>
  <c r="C31" i="194"/>
  <c r="D31" i="194"/>
  <c r="E31" i="194" s="1"/>
  <c r="G31" i="194"/>
  <c r="H31" i="194"/>
  <c r="I31" i="194" s="1"/>
  <c r="C32" i="194"/>
  <c r="D32" i="194"/>
  <c r="G32" i="194"/>
  <c r="H32" i="194"/>
  <c r="J32" i="194"/>
  <c r="G3" i="193"/>
  <c r="H3" i="193"/>
  <c r="C8" i="193"/>
  <c r="D8" i="193"/>
  <c r="E8" i="193" s="1"/>
  <c r="G8" i="193"/>
  <c r="H8" i="193"/>
  <c r="I8" i="193" s="1"/>
  <c r="C9" i="193"/>
  <c r="D9" i="193"/>
  <c r="G9" i="193"/>
  <c r="H9" i="193"/>
  <c r="C10" i="193"/>
  <c r="D10" i="193"/>
  <c r="F10" i="193"/>
  <c r="G10" i="193"/>
  <c r="H10" i="193"/>
  <c r="C11" i="193"/>
  <c r="D11" i="193"/>
  <c r="G11" i="193"/>
  <c r="H11" i="193"/>
  <c r="J11" i="193"/>
  <c r="C13" i="193"/>
  <c r="D13" i="193"/>
  <c r="E13" i="193" s="1"/>
  <c r="G13" i="193"/>
  <c r="H13" i="193"/>
  <c r="C14" i="193"/>
  <c r="D14" i="193"/>
  <c r="G14" i="193"/>
  <c r="H14" i="193"/>
  <c r="C15" i="193"/>
  <c r="D15" i="193"/>
  <c r="G15" i="193"/>
  <c r="H15" i="193"/>
  <c r="C16" i="193"/>
  <c r="D16" i="193"/>
  <c r="G16" i="193"/>
  <c r="H16" i="193"/>
  <c r="C18" i="193"/>
  <c r="D18" i="193"/>
  <c r="G18" i="193"/>
  <c r="H18" i="193"/>
  <c r="J18" i="193"/>
  <c r="C19" i="193"/>
  <c r="D19" i="193"/>
  <c r="G19" i="193"/>
  <c r="H19" i="193"/>
  <c r="C20" i="193"/>
  <c r="D20" i="193"/>
  <c r="G20" i="193"/>
  <c r="H20" i="193"/>
  <c r="C21" i="193"/>
  <c r="D21" i="193"/>
  <c r="G21" i="193"/>
  <c r="H21" i="193"/>
  <c r="C23" i="193"/>
  <c r="C22" i="193" s="1"/>
  <c r="D23" i="193"/>
  <c r="G23" i="193"/>
  <c r="G22" i="193" s="1"/>
  <c r="H23" i="193"/>
  <c r="J23" i="193"/>
  <c r="C24" i="193"/>
  <c r="D24" i="193"/>
  <c r="E24" i="193" s="1"/>
  <c r="G24" i="193"/>
  <c r="H24" i="193"/>
  <c r="C25" i="193"/>
  <c r="D25" i="193"/>
  <c r="G25" i="193"/>
  <c r="H25" i="193"/>
  <c r="J25" i="193"/>
  <c r="C26" i="193"/>
  <c r="D26" i="193"/>
  <c r="E26" i="193" s="1"/>
  <c r="G26" i="193"/>
  <c r="H26" i="193"/>
  <c r="C28" i="193"/>
  <c r="D28" i="193"/>
  <c r="G28" i="193"/>
  <c r="H28" i="193"/>
  <c r="J28" i="193"/>
  <c r="C29" i="193"/>
  <c r="D29" i="193"/>
  <c r="E29" i="193" s="1"/>
  <c r="G29" i="193"/>
  <c r="H29" i="193"/>
  <c r="C30" i="193"/>
  <c r="D30" i="193"/>
  <c r="G30" i="193"/>
  <c r="H30" i="193"/>
  <c r="J30" i="193"/>
  <c r="C31" i="193"/>
  <c r="D31" i="193"/>
  <c r="E31" i="193" s="1"/>
  <c r="G31" i="193"/>
  <c r="H31" i="193"/>
  <c r="C33" i="193"/>
  <c r="D33" i="193"/>
  <c r="E33" i="193" s="1"/>
  <c r="G33" i="193"/>
  <c r="H33" i="193"/>
  <c r="C34" i="193"/>
  <c r="D34" i="193"/>
  <c r="G34" i="193"/>
  <c r="H34" i="193"/>
  <c r="J34" i="193"/>
  <c r="F4" i="192"/>
  <c r="G4" i="192"/>
  <c r="J4" i="192"/>
  <c r="K4" i="192"/>
  <c r="C9" i="192"/>
  <c r="B11" i="192"/>
  <c r="G11" i="192"/>
  <c r="G12" i="192"/>
  <c r="F23" i="192"/>
  <c r="B24" i="192"/>
  <c r="G24" i="192"/>
  <c r="B25" i="192"/>
  <c r="G25" i="192"/>
  <c r="C26" i="192"/>
  <c r="G26" i="192"/>
  <c r="B27" i="192"/>
  <c r="G27" i="192"/>
  <c r="C28" i="192"/>
  <c r="F28" i="192"/>
  <c r="C29" i="192"/>
  <c r="F29" i="192"/>
  <c r="B30" i="192"/>
  <c r="J30" i="192" s="1"/>
  <c r="F30" i="192"/>
  <c r="G35" i="192"/>
  <c r="B36" i="192"/>
  <c r="G36" i="192"/>
  <c r="C37" i="192"/>
  <c r="F37" i="192"/>
  <c r="F40" i="192"/>
  <c r="H40" i="192" s="1"/>
  <c r="B43" i="192"/>
  <c r="C10" i="196" s="1"/>
  <c r="C43" i="192"/>
  <c r="E43" i="192"/>
  <c r="F43" i="192"/>
  <c r="G43" i="192"/>
  <c r="J43" i="192"/>
  <c r="B44" i="192"/>
  <c r="C44" i="192"/>
  <c r="D44" i="192"/>
  <c r="F44" i="192"/>
  <c r="G44" i="192"/>
  <c r="J44" i="192"/>
  <c r="B45" i="192"/>
  <c r="C45" i="192"/>
  <c r="F45" i="192"/>
  <c r="J45" i="192" s="1"/>
  <c r="G45" i="192"/>
  <c r="I45" i="192"/>
  <c r="K45" i="192"/>
  <c r="B46" i="192"/>
  <c r="C46" i="192"/>
  <c r="D46" i="192" s="1"/>
  <c r="F46" i="192"/>
  <c r="G46" i="192"/>
  <c r="H46" i="192"/>
  <c r="K46" i="192"/>
  <c r="B47" i="192"/>
  <c r="C25" i="196" s="1"/>
  <c r="C47" i="192"/>
  <c r="E47" i="192"/>
  <c r="F47" i="192"/>
  <c r="G25" i="196" s="1"/>
  <c r="G47" i="192"/>
  <c r="B48" i="192"/>
  <c r="J48" i="192" s="1"/>
  <c r="C48" i="192"/>
  <c r="D48" i="192"/>
  <c r="F48" i="192"/>
  <c r="G48" i="192"/>
  <c r="B49" i="192"/>
  <c r="C49" i="192"/>
  <c r="F49" i="192"/>
  <c r="J49" i="192" s="1"/>
  <c r="G49" i="192"/>
  <c r="I49" i="192"/>
  <c r="K49" i="192"/>
  <c r="L49" i="192" s="1"/>
  <c r="B50" i="192"/>
  <c r="C50" i="192"/>
  <c r="D50" i="192" s="1"/>
  <c r="F50" i="192"/>
  <c r="G50" i="192"/>
  <c r="H50" i="192"/>
  <c r="K50" i="192"/>
  <c r="B51" i="192"/>
  <c r="C51" i="192"/>
  <c r="E51" i="192"/>
  <c r="F51" i="192"/>
  <c r="G51" i="192"/>
  <c r="J51" i="192"/>
  <c r="B52" i="192"/>
  <c r="E52" i="192" s="1"/>
  <c r="C52" i="192"/>
  <c r="D52" i="192"/>
  <c r="F52" i="192"/>
  <c r="G52" i="192"/>
  <c r="J52" i="192"/>
  <c r="B53" i="192"/>
  <c r="C53" i="192"/>
  <c r="F53" i="192"/>
  <c r="J53" i="192" s="1"/>
  <c r="G53" i="192"/>
  <c r="I53" i="192"/>
  <c r="K53" i="192"/>
  <c r="B54" i="192"/>
  <c r="C54" i="192"/>
  <c r="D54" i="192" s="1"/>
  <c r="F54" i="192"/>
  <c r="G54" i="192"/>
  <c r="H54" i="192"/>
  <c r="K54" i="192"/>
  <c r="B55" i="192"/>
  <c r="J55" i="192" s="1"/>
  <c r="C55" i="192"/>
  <c r="E55" i="192"/>
  <c r="F55" i="192"/>
  <c r="G55" i="192"/>
  <c r="B56" i="192"/>
  <c r="E56" i="192" s="1"/>
  <c r="C56" i="192"/>
  <c r="D56" i="192"/>
  <c r="F56" i="192"/>
  <c r="G56" i="192"/>
  <c r="B57" i="192"/>
  <c r="C57" i="192"/>
  <c r="F57" i="192"/>
  <c r="J57" i="192" s="1"/>
  <c r="G57" i="192"/>
  <c r="I57" i="192"/>
  <c r="K57" i="192"/>
  <c r="L57" i="192" s="1"/>
  <c r="B58" i="192"/>
  <c r="C58" i="192"/>
  <c r="D58" i="192" s="1"/>
  <c r="F58" i="192"/>
  <c r="G58" i="192"/>
  <c r="H58" i="192"/>
  <c r="K58" i="192"/>
  <c r="B59" i="192"/>
  <c r="C59" i="192"/>
  <c r="E59" i="192"/>
  <c r="F59" i="192"/>
  <c r="G59" i="192"/>
  <c r="J59" i="192"/>
  <c r="B60" i="192"/>
  <c r="E60" i="192" s="1"/>
  <c r="C60" i="192"/>
  <c r="D60" i="192"/>
  <c r="F60" i="192"/>
  <c r="G60" i="192"/>
  <c r="J60" i="192"/>
  <c r="B61" i="192"/>
  <c r="C61" i="192"/>
  <c r="F61" i="192"/>
  <c r="J61" i="192" s="1"/>
  <c r="G61" i="192"/>
  <c r="I61" i="192"/>
  <c r="K61" i="192"/>
  <c r="B62" i="192"/>
  <c r="C62" i="192"/>
  <c r="D62" i="192" s="1"/>
  <c r="F62" i="192"/>
  <c r="G62" i="192"/>
  <c r="H62" i="192"/>
  <c r="K62" i="192"/>
  <c r="B63" i="192"/>
  <c r="C63" i="192"/>
  <c r="D63" i="192" s="1"/>
  <c r="E63" i="192"/>
  <c r="F63" i="192"/>
  <c r="G63" i="192"/>
  <c r="H63" i="192" s="1"/>
  <c r="I63" i="192"/>
  <c r="J63" i="192"/>
  <c r="K63" i="192"/>
  <c r="L63" i="192" s="1"/>
  <c r="D64" i="192"/>
  <c r="E64" i="192"/>
  <c r="H64" i="192"/>
  <c r="I64" i="192"/>
  <c r="J64" i="192"/>
  <c r="K64" i="192"/>
  <c r="L64" i="192"/>
  <c r="D65" i="192"/>
  <c r="E65" i="192"/>
  <c r="H65" i="192"/>
  <c r="I65" i="192"/>
  <c r="J65" i="192"/>
  <c r="K65" i="192"/>
  <c r="L65" i="192" s="1"/>
  <c r="D66" i="192"/>
  <c r="E66" i="192"/>
  <c r="H66" i="192"/>
  <c r="I66" i="192"/>
  <c r="J66" i="192"/>
  <c r="K66" i="192"/>
  <c r="L66" i="192"/>
  <c r="D67" i="192"/>
  <c r="E67" i="192"/>
  <c r="H67" i="192"/>
  <c r="I67" i="192"/>
  <c r="J67" i="192"/>
  <c r="K67" i="192"/>
  <c r="L67" i="192" s="1"/>
  <c r="F4" i="191"/>
  <c r="G4" i="191"/>
  <c r="J4" i="191"/>
  <c r="K4" i="191"/>
  <c r="B9" i="191"/>
  <c r="B9" i="192" s="1"/>
  <c r="C9" i="191"/>
  <c r="D9" i="191"/>
  <c r="F9" i="191"/>
  <c r="F9" i="192" s="1"/>
  <c r="G9" i="191"/>
  <c r="K9" i="191" s="1"/>
  <c r="B10" i="191"/>
  <c r="B10" i="192" s="1"/>
  <c r="C10" i="191"/>
  <c r="F10" i="191"/>
  <c r="F10" i="192" s="1"/>
  <c r="G10" i="191"/>
  <c r="G10" i="192" s="1"/>
  <c r="J10" i="191"/>
  <c r="B11" i="191"/>
  <c r="C11" i="191"/>
  <c r="F11" i="191"/>
  <c r="G11" i="191"/>
  <c r="H11" i="191"/>
  <c r="K11" i="191"/>
  <c r="B12" i="191"/>
  <c r="C12" i="191"/>
  <c r="C12" i="192" s="1"/>
  <c r="F12" i="191"/>
  <c r="F12" i="192" s="1"/>
  <c r="G12" i="191"/>
  <c r="I12" i="191"/>
  <c r="B13" i="191"/>
  <c r="C13" i="191"/>
  <c r="C13" i="192" s="1"/>
  <c r="D23" i="196" s="1"/>
  <c r="D13" i="191"/>
  <c r="F13" i="191"/>
  <c r="F13" i="192" s="1"/>
  <c r="G13" i="191"/>
  <c r="K13" i="191" s="1"/>
  <c r="B14" i="191"/>
  <c r="B14" i="192" s="1"/>
  <c r="C14" i="191"/>
  <c r="F14" i="191"/>
  <c r="F14" i="192" s="1"/>
  <c r="J14" i="192" s="1"/>
  <c r="G14" i="191"/>
  <c r="G14" i="192" s="1"/>
  <c r="J14" i="191"/>
  <c r="B15" i="191"/>
  <c r="C15" i="191"/>
  <c r="F15" i="191"/>
  <c r="G15" i="191"/>
  <c r="G15" i="192" s="1"/>
  <c r="H15" i="191"/>
  <c r="K15" i="191"/>
  <c r="B16" i="191"/>
  <c r="C16" i="191"/>
  <c r="C16" i="192" s="1"/>
  <c r="F16" i="191"/>
  <c r="F16" i="192" s="1"/>
  <c r="G16" i="191"/>
  <c r="I16" i="191"/>
  <c r="K16" i="191"/>
  <c r="B17" i="191"/>
  <c r="C17" i="191"/>
  <c r="F17" i="191"/>
  <c r="F17" i="192" s="1"/>
  <c r="G17" i="191"/>
  <c r="G17" i="192" s="1"/>
  <c r="H17" i="191"/>
  <c r="B19" i="191"/>
  <c r="B19" i="192" s="1"/>
  <c r="C19" i="191"/>
  <c r="C19" i="192" s="1"/>
  <c r="D19" i="191"/>
  <c r="F19" i="191"/>
  <c r="F19" i="192" s="1"/>
  <c r="G19" i="191"/>
  <c r="K19" i="191" s="1"/>
  <c r="B20" i="191"/>
  <c r="B20" i="192" s="1"/>
  <c r="C20" i="191"/>
  <c r="F20" i="191"/>
  <c r="F20" i="192" s="1"/>
  <c r="G20" i="191"/>
  <c r="G20" i="192" s="1"/>
  <c r="J20" i="191"/>
  <c r="B21" i="191"/>
  <c r="C21" i="191"/>
  <c r="F21" i="191"/>
  <c r="G21" i="191"/>
  <c r="G21" i="192" s="1"/>
  <c r="H21" i="191"/>
  <c r="K21" i="191"/>
  <c r="B22" i="191"/>
  <c r="C22" i="191"/>
  <c r="C22" i="192" s="1"/>
  <c r="F22" i="191"/>
  <c r="F22" i="192" s="1"/>
  <c r="G22" i="191"/>
  <c r="I22" i="191"/>
  <c r="B23" i="191"/>
  <c r="C23" i="191"/>
  <c r="C23" i="192" s="1"/>
  <c r="D23" i="191"/>
  <c r="F23" i="191"/>
  <c r="G23" i="191"/>
  <c r="K23" i="191" s="1"/>
  <c r="B24" i="191"/>
  <c r="C24" i="191"/>
  <c r="F24" i="191"/>
  <c r="F24" i="192" s="1"/>
  <c r="G24" i="191"/>
  <c r="J24" i="191"/>
  <c r="B25" i="191"/>
  <c r="C25" i="191"/>
  <c r="F25" i="191"/>
  <c r="G25" i="191"/>
  <c r="H25" i="191"/>
  <c r="K25" i="191"/>
  <c r="B26" i="191"/>
  <c r="C26" i="191"/>
  <c r="F26" i="191"/>
  <c r="F26" i="192" s="1"/>
  <c r="I26" i="192" s="1"/>
  <c r="G26" i="191"/>
  <c r="I26" i="191"/>
  <c r="K26" i="191"/>
  <c r="B27" i="191"/>
  <c r="C27" i="191"/>
  <c r="F27" i="191"/>
  <c r="F27" i="192" s="1"/>
  <c r="G27" i="191"/>
  <c r="H27" i="191"/>
  <c r="B28" i="191"/>
  <c r="C28" i="191"/>
  <c r="E28" i="191"/>
  <c r="F28" i="191"/>
  <c r="G28" i="191"/>
  <c r="G28" i="192" s="1"/>
  <c r="B29" i="191"/>
  <c r="C29" i="191"/>
  <c r="D29" i="191"/>
  <c r="F29" i="191"/>
  <c r="G29" i="191"/>
  <c r="J29" i="191"/>
  <c r="B30" i="191"/>
  <c r="C30" i="191"/>
  <c r="C30" i="192" s="1"/>
  <c r="F30" i="191"/>
  <c r="G30" i="191"/>
  <c r="J30" i="191"/>
  <c r="B31" i="191"/>
  <c r="C31" i="191"/>
  <c r="F31" i="191"/>
  <c r="F31" i="192" s="1"/>
  <c r="G31" i="191"/>
  <c r="G31" i="192" s="1"/>
  <c r="H31" i="191"/>
  <c r="B32" i="191"/>
  <c r="C32" i="191"/>
  <c r="E32" i="191"/>
  <c r="F32" i="191"/>
  <c r="F32" i="192" s="1"/>
  <c r="G32" i="191"/>
  <c r="G32" i="192" s="1"/>
  <c r="H32" i="192" s="1"/>
  <c r="B33" i="191"/>
  <c r="C33" i="191"/>
  <c r="C33" i="192" s="1"/>
  <c r="D33" i="191"/>
  <c r="F33" i="191"/>
  <c r="G33" i="191"/>
  <c r="J33" i="191"/>
  <c r="B34" i="191"/>
  <c r="B34" i="192" s="1"/>
  <c r="C34" i="191"/>
  <c r="F34" i="191"/>
  <c r="F34" i="192" s="1"/>
  <c r="G34" i="191"/>
  <c r="J34" i="191"/>
  <c r="B35" i="191"/>
  <c r="C35" i="191"/>
  <c r="F35" i="191"/>
  <c r="F35" i="192" s="1"/>
  <c r="I35" i="192" s="1"/>
  <c r="G35" i="191"/>
  <c r="I35" i="191"/>
  <c r="K35" i="191"/>
  <c r="B36" i="191"/>
  <c r="C36" i="191"/>
  <c r="F36" i="191"/>
  <c r="F36" i="192" s="1"/>
  <c r="G36" i="191"/>
  <c r="H36" i="191"/>
  <c r="B37" i="191"/>
  <c r="C37" i="191"/>
  <c r="E37" i="191"/>
  <c r="F37" i="191"/>
  <c r="G37" i="191"/>
  <c r="B39" i="191"/>
  <c r="B39" i="192" s="1"/>
  <c r="C39" i="191"/>
  <c r="F39" i="191"/>
  <c r="F39" i="192" s="1"/>
  <c r="I39" i="192" s="1"/>
  <c r="G39" i="191"/>
  <c r="G39" i="192" s="1"/>
  <c r="J39" i="191"/>
  <c r="B40" i="191"/>
  <c r="C40" i="191"/>
  <c r="D40" i="191" s="1"/>
  <c r="F40" i="191"/>
  <c r="J40" i="191" s="1"/>
  <c r="G40" i="191"/>
  <c r="G40" i="192" s="1"/>
  <c r="H40" i="191"/>
  <c r="K40" i="191"/>
  <c r="B42" i="191"/>
  <c r="C42" i="191"/>
  <c r="D42" i="191"/>
  <c r="F42" i="191"/>
  <c r="G42" i="191"/>
  <c r="H42" i="191"/>
  <c r="J42" i="191"/>
  <c r="K42" i="191"/>
  <c r="L42" i="191"/>
  <c r="D43" i="191"/>
  <c r="E43" i="191"/>
  <c r="H43" i="191"/>
  <c r="I43" i="191"/>
  <c r="J43" i="191"/>
  <c r="K43" i="191"/>
  <c r="L43" i="191" s="1"/>
  <c r="D44" i="191"/>
  <c r="E44" i="191"/>
  <c r="H44" i="191"/>
  <c r="I44" i="191"/>
  <c r="J44" i="191"/>
  <c r="K44" i="191"/>
  <c r="L44" i="191"/>
  <c r="D45" i="191"/>
  <c r="E45" i="191"/>
  <c r="H45" i="191"/>
  <c r="I45" i="191"/>
  <c r="J45" i="191"/>
  <c r="K45" i="191"/>
  <c r="L45" i="191" s="1"/>
  <c r="D46" i="191"/>
  <c r="E46" i="191"/>
  <c r="H46" i="191"/>
  <c r="I46" i="191"/>
  <c r="J46" i="191"/>
  <c r="K46" i="191"/>
  <c r="L46" i="191"/>
  <c r="D47" i="191"/>
  <c r="E47" i="191"/>
  <c r="H47" i="191"/>
  <c r="I47" i="191"/>
  <c r="J47" i="191"/>
  <c r="K47" i="191"/>
  <c r="L47" i="191" s="1"/>
  <c r="D48" i="191"/>
  <c r="E48" i="191"/>
  <c r="H48" i="191"/>
  <c r="I48" i="191"/>
  <c r="J48" i="191"/>
  <c r="K48" i="191"/>
  <c r="L48" i="191"/>
  <c r="D49" i="191"/>
  <c r="E49" i="191"/>
  <c r="H49" i="191"/>
  <c r="I49" i="191"/>
  <c r="J49" i="191"/>
  <c r="K49" i="191"/>
  <c r="L49" i="191" s="1"/>
  <c r="D50" i="191"/>
  <c r="E50" i="191"/>
  <c r="H50" i="191"/>
  <c r="I50" i="191"/>
  <c r="J50" i="191"/>
  <c r="K50" i="191"/>
  <c r="L50" i="191"/>
  <c r="D51" i="191"/>
  <c r="E51" i="191"/>
  <c r="H51" i="191"/>
  <c r="I51" i="191"/>
  <c r="J51" i="191"/>
  <c r="K51" i="191"/>
  <c r="L51" i="191" s="1"/>
  <c r="D52" i="191"/>
  <c r="E52" i="191"/>
  <c r="H52" i="191"/>
  <c r="I52" i="191"/>
  <c r="J52" i="191"/>
  <c r="K52" i="191"/>
  <c r="L52" i="191"/>
  <c r="D53" i="191"/>
  <c r="E53" i="191"/>
  <c r="H53" i="191"/>
  <c r="I53" i="191"/>
  <c r="J53" i="191"/>
  <c r="K53" i="191"/>
  <c r="L53" i="191" s="1"/>
  <c r="D54" i="191"/>
  <c r="E54" i="191"/>
  <c r="H54" i="191"/>
  <c r="I54" i="191"/>
  <c r="J54" i="191"/>
  <c r="K54" i="191"/>
  <c r="L54" i="191"/>
  <c r="D55" i="191"/>
  <c r="E55" i="191"/>
  <c r="H55" i="191"/>
  <c r="I55" i="191"/>
  <c r="J55" i="191"/>
  <c r="K55" i="191"/>
  <c r="L55" i="191" s="1"/>
  <c r="D56" i="191"/>
  <c r="E56" i="191"/>
  <c r="H56" i="191"/>
  <c r="I56" i="191"/>
  <c r="J56" i="191"/>
  <c r="K56" i="191"/>
  <c r="L56" i="191"/>
  <c r="D57" i="191"/>
  <c r="E57" i="191"/>
  <c r="H57" i="191"/>
  <c r="I57" i="191"/>
  <c r="J57" i="191"/>
  <c r="K57" i="191"/>
  <c r="L57" i="191" s="1"/>
  <c r="D58" i="191"/>
  <c r="E58" i="191"/>
  <c r="H58" i="191"/>
  <c r="I58" i="191"/>
  <c r="J58" i="191"/>
  <c r="K58" i="191"/>
  <c r="L58" i="191"/>
  <c r="D59" i="191"/>
  <c r="E59" i="191"/>
  <c r="H59" i="191"/>
  <c r="I59" i="191"/>
  <c r="J59" i="191"/>
  <c r="K59" i="191"/>
  <c r="L59" i="191" s="1"/>
  <c r="D60" i="191"/>
  <c r="E60" i="191"/>
  <c r="H60" i="191"/>
  <c r="I60" i="191"/>
  <c r="J60" i="191"/>
  <c r="K60" i="191"/>
  <c r="L60" i="191"/>
  <c r="D61" i="191"/>
  <c r="E61" i="191"/>
  <c r="H61" i="191"/>
  <c r="I61" i="191"/>
  <c r="J61" i="191"/>
  <c r="K61" i="191"/>
  <c r="L61" i="191" s="1"/>
  <c r="D62" i="191"/>
  <c r="E62" i="191"/>
  <c r="H62" i="191"/>
  <c r="I62" i="191"/>
  <c r="J62" i="191"/>
  <c r="K62" i="191"/>
  <c r="L62" i="191"/>
  <c r="B64" i="191"/>
  <c r="C64" i="191"/>
  <c r="D64" i="191" s="1"/>
  <c r="F64" i="191"/>
  <c r="G64" i="191"/>
  <c r="H64" i="191"/>
  <c r="K64" i="191"/>
  <c r="B65" i="191"/>
  <c r="C65" i="191"/>
  <c r="F65" i="191"/>
  <c r="F65" i="188" s="1"/>
  <c r="G65" i="191"/>
  <c r="I65" i="191"/>
  <c r="K65" i="191"/>
  <c r="B66" i="191"/>
  <c r="C66" i="191"/>
  <c r="F66" i="191"/>
  <c r="I66" i="191" s="1"/>
  <c r="G66" i="191"/>
  <c r="H66" i="191"/>
  <c r="B67" i="191"/>
  <c r="C67" i="191"/>
  <c r="E67" i="191"/>
  <c r="F67" i="191"/>
  <c r="G67" i="191"/>
  <c r="H67" i="191" s="1"/>
  <c r="F4" i="190"/>
  <c r="G4" i="190"/>
  <c r="J4" i="190"/>
  <c r="K4" i="190"/>
  <c r="B7" i="190"/>
  <c r="F7" i="190"/>
  <c r="B8" i="190"/>
  <c r="C8" i="190"/>
  <c r="E8" i="190"/>
  <c r="F8" i="190"/>
  <c r="G8" i="190"/>
  <c r="J8" i="190"/>
  <c r="D9" i="190"/>
  <c r="E9" i="190"/>
  <c r="H9" i="190"/>
  <c r="I9" i="190"/>
  <c r="J9" i="190"/>
  <c r="K9" i="190"/>
  <c r="L9" i="190"/>
  <c r="D10" i="190"/>
  <c r="E10" i="190"/>
  <c r="H10" i="190"/>
  <c r="I10" i="190"/>
  <c r="J10" i="190"/>
  <c r="K10" i="190"/>
  <c r="L10" i="190" s="1"/>
  <c r="D11" i="190"/>
  <c r="E11" i="190"/>
  <c r="H11" i="190"/>
  <c r="I11" i="190"/>
  <c r="J11" i="190"/>
  <c r="K11" i="190"/>
  <c r="L11" i="190"/>
  <c r="D12" i="190"/>
  <c r="E12" i="190"/>
  <c r="H12" i="190"/>
  <c r="I12" i="190"/>
  <c r="J12" i="190"/>
  <c r="K12" i="190"/>
  <c r="L12" i="190" s="1"/>
  <c r="D13" i="190"/>
  <c r="E13" i="190"/>
  <c r="H13" i="190"/>
  <c r="I13" i="190"/>
  <c r="J13" i="190"/>
  <c r="K13" i="190"/>
  <c r="L13" i="190"/>
  <c r="D14" i="190"/>
  <c r="E14" i="190"/>
  <c r="H14" i="190"/>
  <c r="I14" i="190"/>
  <c r="J14" i="190"/>
  <c r="K14" i="190"/>
  <c r="L14" i="190" s="1"/>
  <c r="D15" i="190"/>
  <c r="E15" i="190"/>
  <c r="H15" i="190"/>
  <c r="I15" i="190"/>
  <c r="J15" i="190"/>
  <c r="K15" i="190"/>
  <c r="L15" i="190"/>
  <c r="D16" i="190"/>
  <c r="E16" i="190"/>
  <c r="H16" i="190"/>
  <c r="I16" i="190"/>
  <c r="J16" i="190"/>
  <c r="K16" i="190"/>
  <c r="L16" i="190" s="1"/>
  <c r="D17" i="190"/>
  <c r="E17" i="190"/>
  <c r="H17" i="190"/>
  <c r="I17" i="190"/>
  <c r="J17" i="190"/>
  <c r="K17" i="190"/>
  <c r="L17" i="190"/>
  <c r="B18" i="190"/>
  <c r="C18" i="190"/>
  <c r="F18" i="190"/>
  <c r="G18" i="190"/>
  <c r="H18" i="190" s="1"/>
  <c r="I18" i="190"/>
  <c r="J18" i="190"/>
  <c r="D19" i="190"/>
  <c r="E19" i="190"/>
  <c r="H19" i="190"/>
  <c r="I19" i="190"/>
  <c r="J19" i="190"/>
  <c r="K19" i="190"/>
  <c r="L19" i="190"/>
  <c r="D20" i="190"/>
  <c r="E20" i="190"/>
  <c r="H20" i="190"/>
  <c r="I20" i="190"/>
  <c r="J20" i="190"/>
  <c r="K20" i="190"/>
  <c r="L20" i="190" s="1"/>
  <c r="D21" i="190"/>
  <c r="E21" i="190"/>
  <c r="H21" i="190"/>
  <c r="I21" i="190"/>
  <c r="J21" i="190"/>
  <c r="K21" i="190"/>
  <c r="L21" i="190"/>
  <c r="D22" i="190"/>
  <c r="E22" i="190"/>
  <c r="H22" i="190"/>
  <c r="I22" i="190"/>
  <c r="J22" i="190"/>
  <c r="K22" i="190"/>
  <c r="L22" i="190" s="1"/>
  <c r="D23" i="190"/>
  <c r="E23" i="190"/>
  <c r="H23" i="190"/>
  <c r="I23" i="190"/>
  <c r="J23" i="190"/>
  <c r="K23" i="190"/>
  <c r="L23" i="190"/>
  <c r="D24" i="190"/>
  <c r="E24" i="190"/>
  <c r="H24" i="190"/>
  <c r="I24" i="190"/>
  <c r="J24" i="190"/>
  <c r="K24" i="190"/>
  <c r="L24" i="190" s="1"/>
  <c r="D25" i="190"/>
  <c r="E25" i="190"/>
  <c r="H25" i="190"/>
  <c r="I25" i="190"/>
  <c r="J25" i="190"/>
  <c r="K25" i="190"/>
  <c r="L25" i="190"/>
  <c r="D26" i="190"/>
  <c r="E26" i="190"/>
  <c r="H26" i="190"/>
  <c r="I26" i="190"/>
  <c r="J26" i="190"/>
  <c r="K26" i="190"/>
  <c r="L26" i="190" s="1"/>
  <c r="D27" i="190"/>
  <c r="E27" i="190"/>
  <c r="H27" i="190"/>
  <c r="I27" i="190"/>
  <c r="J27" i="190"/>
  <c r="K27" i="190"/>
  <c r="L27" i="190"/>
  <c r="D28" i="190"/>
  <c r="E28" i="190"/>
  <c r="H28" i="190"/>
  <c r="I28" i="190"/>
  <c r="J28" i="190"/>
  <c r="K28" i="190"/>
  <c r="L28" i="190" s="1"/>
  <c r="D29" i="190"/>
  <c r="E29" i="190"/>
  <c r="H29" i="190"/>
  <c r="I29" i="190"/>
  <c r="J29" i="190"/>
  <c r="K29" i="190"/>
  <c r="L29" i="190"/>
  <c r="D30" i="190"/>
  <c r="E30" i="190"/>
  <c r="H30" i="190"/>
  <c r="I30" i="190"/>
  <c r="J30" i="190"/>
  <c r="K30" i="190"/>
  <c r="L30" i="190" s="1"/>
  <c r="D31" i="190"/>
  <c r="E31" i="190"/>
  <c r="H31" i="190"/>
  <c r="I31" i="190"/>
  <c r="J31" i="190"/>
  <c r="K31" i="190"/>
  <c r="L31" i="190"/>
  <c r="D32" i="190"/>
  <c r="E32" i="190"/>
  <c r="H32" i="190"/>
  <c r="I32" i="190"/>
  <c r="J32" i="190"/>
  <c r="K32" i="190"/>
  <c r="L32" i="190" s="1"/>
  <c r="D33" i="190"/>
  <c r="E33" i="190"/>
  <c r="H33" i="190"/>
  <c r="I33" i="190"/>
  <c r="J33" i="190"/>
  <c r="K33" i="190"/>
  <c r="L33" i="190"/>
  <c r="D34" i="190"/>
  <c r="E34" i="190"/>
  <c r="H34" i="190"/>
  <c r="I34" i="190"/>
  <c r="J34" i="190"/>
  <c r="K34" i="190"/>
  <c r="L34" i="190" s="1"/>
  <c r="D35" i="190"/>
  <c r="E35" i="190"/>
  <c r="H35" i="190"/>
  <c r="I35" i="190"/>
  <c r="J35" i="190"/>
  <c r="K35" i="190"/>
  <c r="L35" i="190"/>
  <c r="D36" i="190"/>
  <c r="E36" i="190"/>
  <c r="H36" i="190"/>
  <c r="I36" i="190"/>
  <c r="J36" i="190"/>
  <c r="K36" i="190"/>
  <c r="L36" i="190" s="1"/>
  <c r="D37" i="190"/>
  <c r="E37" i="190"/>
  <c r="H37" i="190"/>
  <c r="I37" i="190"/>
  <c r="J37" i="190"/>
  <c r="K37" i="190"/>
  <c r="L37" i="190"/>
  <c r="B38" i="190"/>
  <c r="C38" i="190"/>
  <c r="F38" i="190"/>
  <c r="G38" i="190"/>
  <c r="H38" i="190" s="1"/>
  <c r="I38" i="190"/>
  <c r="J38" i="190"/>
  <c r="K38" i="190"/>
  <c r="L38" i="190" s="1"/>
  <c r="D39" i="190"/>
  <c r="E39" i="190"/>
  <c r="H39" i="190"/>
  <c r="I39" i="190"/>
  <c r="J39" i="190"/>
  <c r="K39" i="190"/>
  <c r="L39" i="190"/>
  <c r="D40" i="190"/>
  <c r="E40" i="190"/>
  <c r="H40" i="190"/>
  <c r="I40" i="190"/>
  <c r="J40" i="190"/>
  <c r="K40" i="190"/>
  <c r="L40" i="190" s="1"/>
  <c r="B43" i="190"/>
  <c r="C43" i="190"/>
  <c r="D10" i="195" s="1"/>
  <c r="F43" i="190"/>
  <c r="G43" i="190"/>
  <c r="B44" i="190"/>
  <c r="C44" i="190"/>
  <c r="E44" i="190"/>
  <c r="F44" i="190"/>
  <c r="G44" i="190"/>
  <c r="B45" i="190"/>
  <c r="C45" i="190"/>
  <c r="D45" i="190" s="1"/>
  <c r="F45" i="190"/>
  <c r="G45" i="190"/>
  <c r="J45" i="190"/>
  <c r="B46" i="190"/>
  <c r="C46" i="190"/>
  <c r="F46" i="190"/>
  <c r="G46" i="190"/>
  <c r="J46" i="190"/>
  <c r="B47" i="190"/>
  <c r="C47" i="190"/>
  <c r="D25" i="195" s="1"/>
  <c r="D47" i="190"/>
  <c r="F47" i="190"/>
  <c r="G47" i="190"/>
  <c r="B48" i="190"/>
  <c r="C48" i="190"/>
  <c r="F48" i="190"/>
  <c r="G48" i="190"/>
  <c r="J48" i="190"/>
  <c r="B49" i="190"/>
  <c r="C49" i="190"/>
  <c r="D49" i="190" s="1"/>
  <c r="F49" i="190"/>
  <c r="G49" i="190"/>
  <c r="H49" i="190" s="1"/>
  <c r="K49" i="190"/>
  <c r="B50" i="190"/>
  <c r="H50" i="190"/>
  <c r="I50" i="190"/>
  <c r="K50" i="190"/>
  <c r="B51" i="190"/>
  <c r="C51" i="190"/>
  <c r="D31" i="195" s="1"/>
  <c r="F51" i="190"/>
  <c r="G51" i="190"/>
  <c r="B52" i="190"/>
  <c r="E52" i="190" s="1"/>
  <c r="C52" i="190"/>
  <c r="D52" i="190"/>
  <c r="F52" i="190"/>
  <c r="G52" i="190"/>
  <c r="H52" i="190" s="1"/>
  <c r="B53" i="190"/>
  <c r="C53" i="190"/>
  <c r="F53" i="190"/>
  <c r="G53" i="190"/>
  <c r="J53" i="190"/>
  <c r="B54" i="190"/>
  <c r="C54" i="190"/>
  <c r="F54" i="190"/>
  <c r="G54" i="190"/>
  <c r="H54" i="190"/>
  <c r="K54" i="190"/>
  <c r="B55" i="190"/>
  <c r="C55" i="190"/>
  <c r="F55" i="190"/>
  <c r="G55" i="190"/>
  <c r="I55" i="190"/>
  <c r="K55" i="190"/>
  <c r="B56" i="190"/>
  <c r="C56" i="190"/>
  <c r="F56" i="190"/>
  <c r="G56" i="190"/>
  <c r="H56" i="190"/>
  <c r="B57" i="190"/>
  <c r="C57" i="190"/>
  <c r="E57" i="190" s="1"/>
  <c r="F57" i="190"/>
  <c r="G57" i="190"/>
  <c r="B58" i="190"/>
  <c r="C58" i="190"/>
  <c r="D58" i="190"/>
  <c r="F58" i="190"/>
  <c r="G58" i="190"/>
  <c r="B59" i="190"/>
  <c r="C59" i="190"/>
  <c r="F59" i="190"/>
  <c r="G59" i="190"/>
  <c r="J59" i="190"/>
  <c r="B60" i="190"/>
  <c r="C60" i="190"/>
  <c r="F60" i="190"/>
  <c r="G60" i="190"/>
  <c r="J60" i="190"/>
  <c r="B61" i="190"/>
  <c r="C61" i="190"/>
  <c r="F61" i="190"/>
  <c r="J61" i="190" s="1"/>
  <c r="L61" i="190" s="1"/>
  <c r="G61" i="190"/>
  <c r="H61" i="190"/>
  <c r="K61" i="190"/>
  <c r="B62" i="190"/>
  <c r="C62" i="190"/>
  <c r="F62" i="190"/>
  <c r="G62" i="190"/>
  <c r="I62" i="190"/>
  <c r="K62" i="190"/>
  <c r="B63" i="190"/>
  <c r="E63" i="190" s="1"/>
  <c r="C63" i="190"/>
  <c r="D63" i="190"/>
  <c r="F63" i="190"/>
  <c r="I63" i="190" s="1"/>
  <c r="G63" i="190"/>
  <c r="H63" i="190"/>
  <c r="K63" i="190"/>
  <c r="D64" i="190"/>
  <c r="E64" i="190"/>
  <c r="H64" i="190"/>
  <c r="I64" i="190"/>
  <c r="J64" i="190"/>
  <c r="K64" i="190"/>
  <c r="L64" i="190" s="1"/>
  <c r="D65" i="190"/>
  <c r="E65" i="190"/>
  <c r="H65" i="190"/>
  <c r="I65" i="190"/>
  <c r="J65" i="190"/>
  <c r="K65" i="190"/>
  <c r="L65" i="190"/>
  <c r="D66" i="190"/>
  <c r="E66" i="190"/>
  <c r="H66" i="190"/>
  <c r="I66" i="190"/>
  <c r="J66" i="190"/>
  <c r="K66" i="190"/>
  <c r="L66" i="190" s="1"/>
  <c r="D67" i="190"/>
  <c r="E67" i="190"/>
  <c r="H67" i="190"/>
  <c r="I67" i="190"/>
  <c r="J67" i="190"/>
  <c r="K67" i="190"/>
  <c r="L67" i="190"/>
  <c r="F4" i="189"/>
  <c r="G4" i="189"/>
  <c r="J4" i="189"/>
  <c r="K4" i="189"/>
  <c r="B7" i="189"/>
  <c r="F7" i="189"/>
  <c r="J7" i="189"/>
  <c r="B8" i="189"/>
  <c r="C8" i="189"/>
  <c r="E8" i="189"/>
  <c r="F8" i="189"/>
  <c r="G8" i="189"/>
  <c r="J8" i="189"/>
  <c r="D9" i="189"/>
  <c r="E9" i="189"/>
  <c r="H9" i="189"/>
  <c r="I9" i="189"/>
  <c r="J9" i="189"/>
  <c r="K9" i="189"/>
  <c r="L9" i="189"/>
  <c r="D10" i="189"/>
  <c r="E10" i="189"/>
  <c r="H10" i="189"/>
  <c r="I10" i="189"/>
  <c r="J10" i="189"/>
  <c r="K10" i="189"/>
  <c r="L10" i="189" s="1"/>
  <c r="D11" i="189"/>
  <c r="E11" i="189"/>
  <c r="H11" i="189"/>
  <c r="I11" i="189"/>
  <c r="J11" i="189"/>
  <c r="K11" i="189"/>
  <c r="L11" i="189"/>
  <c r="D12" i="189"/>
  <c r="E12" i="189"/>
  <c r="H12" i="189"/>
  <c r="I12" i="189"/>
  <c r="J12" i="189"/>
  <c r="K12" i="189"/>
  <c r="L12" i="189" s="1"/>
  <c r="D13" i="189"/>
  <c r="E13" i="189"/>
  <c r="H13" i="189"/>
  <c r="I13" i="189"/>
  <c r="J13" i="189"/>
  <c r="K13" i="189"/>
  <c r="L13" i="189"/>
  <c r="D14" i="189"/>
  <c r="E14" i="189"/>
  <c r="H14" i="189"/>
  <c r="I14" i="189"/>
  <c r="J14" i="189"/>
  <c r="K14" i="189"/>
  <c r="L14" i="189" s="1"/>
  <c r="D15" i="189"/>
  <c r="E15" i="189"/>
  <c r="H15" i="189"/>
  <c r="I15" i="189"/>
  <c r="J15" i="189"/>
  <c r="K15" i="189"/>
  <c r="L15" i="189"/>
  <c r="D16" i="189"/>
  <c r="E16" i="189"/>
  <c r="H16" i="189"/>
  <c r="I16" i="189"/>
  <c r="J16" i="189"/>
  <c r="K16" i="189"/>
  <c r="L16" i="189" s="1"/>
  <c r="D17" i="189"/>
  <c r="E17" i="189"/>
  <c r="H17" i="189"/>
  <c r="I17" i="189"/>
  <c r="J17" i="189"/>
  <c r="K17" i="189"/>
  <c r="L17" i="189"/>
  <c r="B18" i="189"/>
  <c r="C18" i="189"/>
  <c r="D18" i="189" s="1"/>
  <c r="F18" i="189"/>
  <c r="G18" i="189"/>
  <c r="H18" i="189" s="1"/>
  <c r="I18" i="189"/>
  <c r="J18" i="189"/>
  <c r="K18" i="189"/>
  <c r="L18" i="189" s="1"/>
  <c r="D19" i="189"/>
  <c r="E19" i="189"/>
  <c r="H19" i="189"/>
  <c r="I19" i="189"/>
  <c r="J19" i="189"/>
  <c r="K19" i="189"/>
  <c r="L19" i="189"/>
  <c r="D20" i="189"/>
  <c r="E20" i="189"/>
  <c r="H20" i="189"/>
  <c r="I20" i="189"/>
  <c r="J20" i="189"/>
  <c r="K20" i="189"/>
  <c r="L20" i="189" s="1"/>
  <c r="D21" i="189"/>
  <c r="E21" i="189"/>
  <c r="H21" i="189"/>
  <c r="I21" i="189"/>
  <c r="J21" i="189"/>
  <c r="K21" i="189"/>
  <c r="L21" i="189"/>
  <c r="D22" i="189"/>
  <c r="E22" i="189"/>
  <c r="H22" i="189"/>
  <c r="I22" i="189"/>
  <c r="J22" i="189"/>
  <c r="K22" i="189"/>
  <c r="L22" i="189" s="1"/>
  <c r="D23" i="189"/>
  <c r="E23" i="189"/>
  <c r="H23" i="189"/>
  <c r="I23" i="189"/>
  <c r="J23" i="189"/>
  <c r="K23" i="189"/>
  <c r="L23" i="189"/>
  <c r="D24" i="189"/>
  <c r="E24" i="189"/>
  <c r="H24" i="189"/>
  <c r="I24" i="189"/>
  <c r="J24" i="189"/>
  <c r="K24" i="189"/>
  <c r="L24" i="189" s="1"/>
  <c r="D25" i="189"/>
  <c r="E25" i="189"/>
  <c r="H25" i="189"/>
  <c r="I25" i="189"/>
  <c r="J25" i="189"/>
  <c r="K25" i="189"/>
  <c r="L25" i="189"/>
  <c r="D26" i="189"/>
  <c r="E26" i="189"/>
  <c r="H26" i="189"/>
  <c r="I26" i="189"/>
  <c r="J26" i="189"/>
  <c r="K26" i="189"/>
  <c r="L26" i="189" s="1"/>
  <c r="D27" i="189"/>
  <c r="E27" i="189"/>
  <c r="H27" i="189"/>
  <c r="I27" i="189"/>
  <c r="J27" i="189"/>
  <c r="K27" i="189"/>
  <c r="L27" i="189"/>
  <c r="D28" i="189"/>
  <c r="E28" i="189"/>
  <c r="H28" i="189"/>
  <c r="I28" i="189"/>
  <c r="J28" i="189"/>
  <c r="K28" i="189"/>
  <c r="L28" i="189" s="1"/>
  <c r="D29" i="189"/>
  <c r="E29" i="189"/>
  <c r="H29" i="189"/>
  <c r="I29" i="189"/>
  <c r="J29" i="189"/>
  <c r="K29" i="189"/>
  <c r="L29" i="189"/>
  <c r="D30" i="189"/>
  <c r="E30" i="189"/>
  <c r="H30" i="189"/>
  <c r="I30" i="189"/>
  <c r="J30" i="189"/>
  <c r="K30" i="189"/>
  <c r="L30" i="189" s="1"/>
  <c r="D31" i="189"/>
  <c r="E31" i="189"/>
  <c r="H31" i="189"/>
  <c r="I31" i="189"/>
  <c r="J31" i="189"/>
  <c r="K31" i="189"/>
  <c r="L31" i="189"/>
  <c r="D32" i="189"/>
  <c r="E32" i="189"/>
  <c r="H32" i="189"/>
  <c r="I32" i="189"/>
  <c r="J32" i="189"/>
  <c r="K32" i="189"/>
  <c r="L32" i="189" s="1"/>
  <c r="D33" i="189"/>
  <c r="E33" i="189"/>
  <c r="H33" i="189"/>
  <c r="I33" i="189"/>
  <c r="J33" i="189"/>
  <c r="K33" i="189"/>
  <c r="L33" i="189"/>
  <c r="D34" i="189"/>
  <c r="E34" i="189"/>
  <c r="H34" i="189"/>
  <c r="I34" i="189"/>
  <c r="J34" i="189"/>
  <c r="K34" i="189"/>
  <c r="L34" i="189" s="1"/>
  <c r="D35" i="189"/>
  <c r="E35" i="189"/>
  <c r="H35" i="189"/>
  <c r="I35" i="189"/>
  <c r="J35" i="189"/>
  <c r="K35" i="189"/>
  <c r="L35" i="189"/>
  <c r="D36" i="189"/>
  <c r="E36" i="189"/>
  <c r="H36" i="189"/>
  <c r="I36" i="189"/>
  <c r="J36" i="189"/>
  <c r="K36" i="189"/>
  <c r="L36" i="189" s="1"/>
  <c r="D37" i="189"/>
  <c r="E37" i="189"/>
  <c r="H37" i="189"/>
  <c r="I37" i="189"/>
  <c r="J37" i="189"/>
  <c r="K37" i="189"/>
  <c r="L37" i="189"/>
  <c r="B38" i="189"/>
  <c r="C38" i="189"/>
  <c r="D38" i="189" s="1"/>
  <c r="F38" i="189"/>
  <c r="G38" i="189"/>
  <c r="H38" i="189" s="1"/>
  <c r="I38" i="189"/>
  <c r="J38" i="189"/>
  <c r="K38" i="189"/>
  <c r="L38" i="189" s="1"/>
  <c r="D39" i="189"/>
  <c r="E39" i="189"/>
  <c r="H39" i="189"/>
  <c r="I39" i="189"/>
  <c r="J39" i="189"/>
  <c r="K39" i="189"/>
  <c r="L39" i="189"/>
  <c r="D40" i="189"/>
  <c r="E40" i="189"/>
  <c r="H40" i="189"/>
  <c r="I40" i="189"/>
  <c r="J40" i="189"/>
  <c r="K40" i="189"/>
  <c r="L40" i="189" s="1"/>
  <c r="B41" i="189"/>
  <c r="F41" i="189"/>
  <c r="J41" i="189"/>
  <c r="B42" i="189"/>
  <c r="C42" i="189"/>
  <c r="E42" i="189" s="1"/>
  <c r="F42" i="189"/>
  <c r="G42" i="189"/>
  <c r="I42" i="189"/>
  <c r="J42" i="189"/>
  <c r="K42" i="189"/>
  <c r="L42" i="189" s="1"/>
  <c r="D43" i="189"/>
  <c r="E43" i="189"/>
  <c r="H43" i="189"/>
  <c r="I43" i="189"/>
  <c r="J43" i="189"/>
  <c r="K43" i="189"/>
  <c r="L43" i="189"/>
  <c r="D44" i="189"/>
  <c r="E44" i="189"/>
  <c r="H44" i="189"/>
  <c r="I44" i="189"/>
  <c r="J44" i="189"/>
  <c r="K44" i="189"/>
  <c r="L44" i="189" s="1"/>
  <c r="D45" i="189"/>
  <c r="E45" i="189"/>
  <c r="H45" i="189"/>
  <c r="I45" i="189"/>
  <c r="J45" i="189"/>
  <c r="K45" i="189"/>
  <c r="L45" i="189"/>
  <c r="D46" i="189"/>
  <c r="E46" i="189"/>
  <c r="H46" i="189"/>
  <c r="I46" i="189"/>
  <c r="J46" i="189"/>
  <c r="K46" i="189"/>
  <c r="L46" i="189" s="1"/>
  <c r="D47" i="189"/>
  <c r="E47" i="189"/>
  <c r="H47" i="189"/>
  <c r="I47" i="189"/>
  <c r="J47" i="189"/>
  <c r="K47" i="189"/>
  <c r="L47" i="189"/>
  <c r="D48" i="189"/>
  <c r="E48" i="189"/>
  <c r="H48" i="189"/>
  <c r="I48" i="189"/>
  <c r="J48" i="189"/>
  <c r="K48" i="189"/>
  <c r="L48" i="189" s="1"/>
  <c r="D49" i="189"/>
  <c r="E49" i="189"/>
  <c r="H49" i="189"/>
  <c r="I49" i="189"/>
  <c r="J49" i="189"/>
  <c r="K49" i="189"/>
  <c r="L49" i="189"/>
  <c r="D50" i="189"/>
  <c r="E50" i="189"/>
  <c r="H50" i="189"/>
  <c r="I50" i="189"/>
  <c r="J50" i="189"/>
  <c r="K50" i="189"/>
  <c r="L50" i="189" s="1"/>
  <c r="D51" i="189"/>
  <c r="E51" i="189"/>
  <c r="H51" i="189"/>
  <c r="I51" i="189"/>
  <c r="J51" i="189"/>
  <c r="K51" i="189"/>
  <c r="L51" i="189"/>
  <c r="D52" i="189"/>
  <c r="E52" i="189"/>
  <c r="H52" i="189"/>
  <c r="I52" i="189"/>
  <c r="J52" i="189"/>
  <c r="K52" i="189"/>
  <c r="L52" i="189" s="1"/>
  <c r="D53" i="189"/>
  <c r="E53" i="189"/>
  <c r="H53" i="189"/>
  <c r="I53" i="189"/>
  <c r="J53" i="189"/>
  <c r="K53" i="189"/>
  <c r="L53" i="189"/>
  <c r="D54" i="189"/>
  <c r="E54" i="189"/>
  <c r="H54" i="189"/>
  <c r="I54" i="189"/>
  <c r="J54" i="189"/>
  <c r="K54" i="189"/>
  <c r="L54" i="189" s="1"/>
  <c r="D55" i="189"/>
  <c r="E55" i="189"/>
  <c r="H55" i="189"/>
  <c r="I55" i="189"/>
  <c r="J55" i="189"/>
  <c r="K55" i="189"/>
  <c r="L55" i="189"/>
  <c r="D56" i="189"/>
  <c r="E56" i="189"/>
  <c r="H56" i="189"/>
  <c r="I56" i="189"/>
  <c r="J56" i="189"/>
  <c r="K56" i="189"/>
  <c r="L56" i="189" s="1"/>
  <c r="D57" i="189"/>
  <c r="E57" i="189"/>
  <c r="H57" i="189"/>
  <c r="I57" i="189"/>
  <c r="J57" i="189"/>
  <c r="K57" i="189"/>
  <c r="L57" i="189"/>
  <c r="D58" i="189"/>
  <c r="E58" i="189"/>
  <c r="H58" i="189"/>
  <c r="I58" i="189"/>
  <c r="J58" i="189"/>
  <c r="K58" i="189"/>
  <c r="L58" i="189" s="1"/>
  <c r="D59" i="189"/>
  <c r="E59" i="189"/>
  <c r="H59" i="189"/>
  <c r="I59" i="189"/>
  <c r="J59" i="189"/>
  <c r="K59" i="189"/>
  <c r="L59" i="189"/>
  <c r="D60" i="189"/>
  <c r="E60" i="189"/>
  <c r="H60" i="189"/>
  <c r="I60" i="189"/>
  <c r="J60" i="189"/>
  <c r="K60" i="189"/>
  <c r="L60" i="189" s="1"/>
  <c r="D61" i="189"/>
  <c r="E61" i="189"/>
  <c r="H61" i="189"/>
  <c r="I61" i="189"/>
  <c r="J61" i="189"/>
  <c r="K61" i="189"/>
  <c r="L61" i="189"/>
  <c r="B63" i="189"/>
  <c r="C63" i="189"/>
  <c r="D63" i="189" s="1"/>
  <c r="F63" i="189"/>
  <c r="G63" i="189"/>
  <c r="H63" i="189" s="1"/>
  <c r="I63" i="189"/>
  <c r="J63" i="189"/>
  <c r="K63" i="189"/>
  <c r="L63" i="189" s="1"/>
  <c r="D64" i="189"/>
  <c r="E64" i="189"/>
  <c r="H64" i="189"/>
  <c r="I64" i="189"/>
  <c r="J64" i="189"/>
  <c r="K64" i="189"/>
  <c r="L64" i="189"/>
  <c r="D65" i="189"/>
  <c r="E65" i="189"/>
  <c r="H65" i="189"/>
  <c r="I65" i="189"/>
  <c r="J65" i="189"/>
  <c r="K65" i="189"/>
  <c r="L65" i="189" s="1"/>
  <c r="D66" i="189"/>
  <c r="E66" i="189"/>
  <c r="H66" i="189"/>
  <c r="I66" i="189"/>
  <c r="J66" i="189"/>
  <c r="K66" i="189"/>
  <c r="L66" i="189"/>
  <c r="D67" i="189"/>
  <c r="E67" i="189"/>
  <c r="H67" i="189"/>
  <c r="I67" i="189"/>
  <c r="J67" i="189"/>
  <c r="K67" i="189"/>
  <c r="L67" i="189" s="1"/>
  <c r="F4" i="188"/>
  <c r="G4" i="188"/>
  <c r="J4" i="188"/>
  <c r="K4" i="188"/>
  <c r="B7" i="188"/>
  <c r="F7" i="188"/>
  <c r="B8" i="188"/>
  <c r="C8" i="188"/>
  <c r="E8" i="188"/>
  <c r="F8" i="188"/>
  <c r="G8" i="188"/>
  <c r="J8" i="188"/>
  <c r="D9" i="188"/>
  <c r="E9" i="188"/>
  <c r="H9" i="188"/>
  <c r="I9" i="188"/>
  <c r="J9" i="188"/>
  <c r="K9" i="188"/>
  <c r="L9" i="188"/>
  <c r="D10" i="188"/>
  <c r="E10" i="188"/>
  <c r="H10" i="188"/>
  <c r="I10" i="188"/>
  <c r="J10" i="188"/>
  <c r="K10" i="188"/>
  <c r="L10" i="188" s="1"/>
  <c r="D11" i="188"/>
  <c r="E11" i="188"/>
  <c r="H11" i="188"/>
  <c r="I11" i="188"/>
  <c r="J11" i="188"/>
  <c r="K11" i="188"/>
  <c r="L11" i="188"/>
  <c r="D12" i="188"/>
  <c r="E12" i="188"/>
  <c r="H12" i="188"/>
  <c r="I12" i="188"/>
  <c r="J12" i="188"/>
  <c r="K12" i="188"/>
  <c r="L12" i="188" s="1"/>
  <c r="D13" i="188"/>
  <c r="E13" i="188"/>
  <c r="H13" i="188"/>
  <c r="I13" i="188"/>
  <c r="J13" i="188"/>
  <c r="K13" i="188"/>
  <c r="L13" i="188"/>
  <c r="D14" i="188"/>
  <c r="E14" i="188"/>
  <c r="H14" i="188"/>
  <c r="I14" i="188"/>
  <c r="J14" i="188"/>
  <c r="K14" i="188"/>
  <c r="L14" i="188" s="1"/>
  <c r="D15" i="188"/>
  <c r="E15" i="188"/>
  <c r="H15" i="188"/>
  <c r="I15" i="188"/>
  <c r="J15" i="188"/>
  <c r="K15" i="188"/>
  <c r="L15" i="188"/>
  <c r="D16" i="188"/>
  <c r="E16" i="188"/>
  <c r="H16" i="188"/>
  <c r="I16" i="188"/>
  <c r="J16" i="188"/>
  <c r="K16" i="188"/>
  <c r="L16" i="188" s="1"/>
  <c r="D17" i="188"/>
  <c r="E17" i="188"/>
  <c r="H17" i="188"/>
  <c r="I17" i="188"/>
  <c r="J17" i="188"/>
  <c r="K17" i="188"/>
  <c r="L17" i="188"/>
  <c r="B18" i="188"/>
  <c r="C18" i="188"/>
  <c r="F18" i="188"/>
  <c r="G18" i="188"/>
  <c r="H18" i="188" s="1"/>
  <c r="I18" i="188"/>
  <c r="J18" i="188"/>
  <c r="D19" i="188"/>
  <c r="E19" i="188"/>
  <c r="H19" i="188"/>
  <c r="I19" i="188"/>
  <c r="J19" i="188"/>
  <c r="K19" i="188"/>
  <c r="L19" i="188"/>
  <c r="D20" i="188"/>
  <c r="E20" i="188"/>
  <c r="H20" i="188"/>
  <c r="I20" i="188"/>
  <c r="J20" i="188"/>
  <c r="K20" i="188"/>
  <c r="L20" i="188" s="1"/>
  <c r="D21" i="188"/>
  <c r="E21" i="188"/>
  <c r="H21" i="188"/>
  <c r="I21" i="188"/>
  <c r="J21" i="188"/>
  <c r="K21" i="188"/>
  <c r="L21" i="188"/>
  <c r="D22" i="188"/>
  <c r="E22" i="188"/>
  <c r="H22" i="188"/>
  <c r="I22" i="188"/>
  <c r="J22" i="188"/>
  <c r="K22" i="188"/>
  <c r="L22" i="188" s="1"/>
  <c r="D23" i="188"/>
  <c r="E23" i="188"/>
  <c r="H23" i="188"/>
  <c r="I23" i="188"/>
  <c r="J23" i="188"/>
  <c r="K23" i="188"/>
  <c r="L23" i="188"/>
  <c r="D24" i="188"/>
  <c r="E24" i="188"/>
  <c r="H24" i="188"/>
  <c r="I24" i="188"/>
  <c r="J24" i="188"/>
  <c r="K24" i="188"/>
  <c r="L24" i="188" s="1"/>
  <c r="D25" i="188"/>
  <c r="E25" i="188"/>
  <c r="H25" i="188"/>
  <c r="I25" i="188"/>
  <c r="J25" i="188"/>
  <c r="K25" i="188"/>
  <c r="L25" i="188"/>
  <c r="D26" i="188"/>
  <c r="E26" i="188"/>
  <c r="H26" i="188"/>
  <c r="I26" i="188"/>
  <c r="J26" i="188"/>
  <c r="K26" i="188"/>
  <c r="L26" i="188" s="1"/>
  <c r="D27" i="188"/>
  <c r="E27" i="188"/>
  <c r="H27" i="188"/>
  <c r="I27" i="188"/>
  <c r="J27" i="188"/>
  <c r="K27" i="188"/>
  <c r="L27" i="188"/>
  <c r="D28" i="188"/>
  <c r="E28" i="188"/>
  <c r="H28" i="188"/>
  <c r="I28" i="188"/>
  <c r="J28" i="188"/>
  <c r="K28" i="188"/>
  <c r="L28" i="188" s="1"/>
  <c r="D29" i="188"/>
  <c r="E29" i="188"/>
  <c r="H29" i="188"/>
  <c r="I29" i="188"/>
  <c r="J29" i="188"/>
  <c r="K29" i="188"/>
  <c r="L29" i="188"/>
  <c r="D30" i="188"/>
  <c r="E30" i="188"/>
  <c r="H30" i="188"/>
  <c r="I30" i="188"/>
  <c r="J30" i="188"/>
  <c r="K30" i="188"/>
  <c r="L30" i="188" s="1"/>
  <c r="D31" i="188"/>
  <c r="E31" i="188"/>
  <c r="H31" i="188"/>
  <c r="I31" i="188"/>
  <c r="J31" i="188"/>
  <c r="K31" i="188"/>
  <c r="L31" i="188"/>
  <c r="D32" i="188"/>
  <c r="E32" i="188"/>
  <c r="H32" i="188"/>
  <c r="I32" i="188"/>
  <c r="J32" i="188"/>
  <c r="K32" i="188"/>
  <c r="L32" i="188" s="1"/>
  <c r="D33" i="188"/>
  <c r="E33" i="188"/>
  <c r="H33" i="188"/>
  <c r="I33" i="188"/>
  <c r="J33" i="188"/>
  <c r="K33" i="188"/>
  <c r="L33" i="188"/>
  <c r="D34" i="188"/>
  <c r="E34" i="188"/>
  <c r="H34" i="188"/>
  <c r="I34" i="188"/>
  <c r="J34" i="188"/>
  <c r="K34" i="188"/>
  <c r="L34" i="188" s="1"/>
  <c r="D35" i="188"/>
  <c r="E35" i="188"/>
  <c r="H35" i="188"/>
  <c r="I35" i="188"/>
  <c r="J35" i="188"/>
  <c r="K35" i="188"/>
  <c r="L35" i="188"/>
  <c r="D36" i="188"/>
  <c r="E36" i="188"/>
  <c r="H36" i="188"/>
  <c r="I36" i="188"/>
  <c r="J36" i="188"/>
  <c r="K36" i="188"/>
  <c r="L36" i="188" s="1"/>
  <c r="D37" i="188"/>
  <c r="E37" i="188"/>
  <c r="H37" i="188"/>
  <c r="I37" i="188"/>
  <c r="J37" i="188"/>
  <c r="K37" i="188"/>
  <c r="L37" i="188"/>
  <c r="B38" i="188"/>
  <c r="C38" i="188"/>
  <c r="F38" i="188"/>
  <c r="G38" i="188"/>
  <c r="H38" i="188" s="1"/>
  <c r="I38" i="188"/>
  <c r="J38" i="188"/>
  <c r="K38" i="188"/>
  <c r="L38" i="188" s="1"/>
  <c r="D39" i="188"/>
  <c r="E39" i="188"/>
  <c r="H39" i="188"/>
  <c r="I39" i="188"/>
  <c r="J39" i="188"/>
  <c r="K39" i="188"/>
  <c r="L39" i="188"/>
  <c r="D40" i="188"/>
  <c r="E40" i="188"/>
  <c r="H40" i="188"/>
  <c r="I40" i="188"/>
  <c r="J40" i="188"/>
  <c r="K40" i="188"/>
  <c r="L40" i="188" s="1"/>
  <c r="B42" i="188"/>
  <c r="C42" i="188"/>
  <c r="E42" i="188"/>
  <c r="F42" i="188"/>
  <c r="G42" i="188"/>
  <c r="J42" i="188"/>
  <c r="D43" i="188"/>
  <c r="E43" i="188"/>
  <c r="H43" i="188"/>
  <c r="I43" i="188"/>
  <c r="J43" i="188"/>
  <c r="K43" i="188"/>
  <c r="L43" i="188"/>
  <c r="D44" i="188"/>
  <c r="E44" i="188"/>
  <c r="H44" i="188"/>
  <c r="I44" i="188"/>
  <c r="J44" i="188"/>
  <c r="K44" i="188"/>
  <c r="L44" i="188" s="1"/>
  <c r="D45" i="188"/>
  <c r="E45" i="188"/>
  <c r="H45" i="188"/>
  <c r="I45" i="188"/>
  <c r="J45" i="188"/>
  <c r="K45" i="188"/>
  <c r="L45" i="188"/>
  <c r="D46" i="188"/>
  <c r="E46" i="188"/>
  <c r="H46" i="188"/>
  <c r="I46" i="188"/>
  <c r="J46" i="188"/>
  <c r="K46" i="188"/>
  <c r="L46" i="188" s="1"/>
  <c r="D47" i="188"/>
  <c r="E47" i="188"/>
  <c r="H47" i="188"/>
  <c r="I47" i="188"/>
  <c r="J47" i="188"/>
  <c r="K47" i="188"/>
  <c r="L47" i="188"/>
  <c r="D48" i="188"/>
  <c r="E48" i="188"/>
  <c r="H48" i="188"/>
  <c r="I48" i="188"/>
  <c r="J48" i="188"/>
  <c r="K48" i="188"/>
  <c r="L48" i="188" s="1"/>
  <c r="D49" i="188"/>
  <c r="E49" i="188"/>
  <c r="H49" i="188"/>
  <c r="I49" i="188"/>
  <c r="J49" i="188"/>
  <c r="K49" i="188"/>
  <c r="L49" i="188"/>
  <c r="D50" i="188"/>
  <c r="E50" i="188"/>
  <c r="H50" i="188"/>
  <c r="I50" i="188"/>
  <c r="J50" i="188"/>
  <c r="K50" i="188"/>
  <c r="L50" i="188" s="1"/>
  <c r="D51" i="188"/>
  <c r="E51" i="188"/>
  <c r="H51" i="188"/>
  <c r="I51" i="188"/>
  <c r="J51" i="188"/>
  <c r="K51" i="188"/>
  <c r="L51" i="188"/>
  <c r="D52" i="188"/>
  <c r="E52" i="188"/>
  <c r="H52" i="188"/>
  <c r="I52" i="188"/>
  <c r="J52" i="188"/>
  <c r="K52" i="188"/>
  <c r="L52" i="188" s="1"/>
  <c r="D53" i="188"/>
  <c r="E53" i="188"/>
  <c r="H53" i="188"/>
  <c r="I53" i="188"/>
  <c r="J53" i="188"/>
  <c r="K53" i="188"/>
  <c r="L53" i="188"/>
  <c r="D54" i="188"/>
  <c r="E54" i="188"/>
  <c r="H54" i="188"/>
  <c r="I54" i="188"/>
  <c r="J54" i="188"/>
  <c r="K54" i="188"/>
  <c r="L54" i="188" s="1"/>
  <c r="D55" i="188"/>
  <c r="E55" i="188"/>
  <c r="H55" i="188"/>
  <c r="I55" i="188"/>
  <c r="J55" i="188"/>
  <c r="K55" i="188"/>
  <c r="L55" i="188"/>
  <c r="D56" i="188"/>
  <c r="E56" i="188"/>
  <c r="H56" i="188"/>
  <c r="I56" i="188"/>
  <c r="J56" i="188"/>
  <c r="K56" i="188"/>
  <c r="L56" i="188" s="1"/>
  <c r="D57" i="188"/>
  <c r="E57" i="188"/>
  <c r="H57" i="188"/>
  <c r="I57" i="188"/>
  <c r="J57" i="188"/>
  <c r="K57" i="188"/>
  <c r="L57" i="188"/>
  <c r="D58" i="188"/>
  <c r="E58" i="188"/>
  <c r="H58" i="188"/>
  <c r="I58" i="188"/>
  <c r="J58" i="188"/>
  <c r="K58" i="188"/>
  <c r="L58" i="188" s="1"/>
  <c r="D59" i="188"/>
  <c r="E59" i="188"/>
  <c r="H59" i="188"/>
  <c r="I59" i="188"/>
  <c r="J59" i="188"/>
  <c r="K59" i="188"/>
  <c r="L59" i="188"/>
  <c r="D60" i="188"/>
  <c r="E60" i="188"/>
  <c r="H60" i="188"/>
  <c r="I60" i="188"/>
  <c r="J60" i="188"/>
  <c r="K60" i="188"/>
  <c r="L60" i="188" s="1"/>
  <c r="D61" i="188"/>
  <c r="E61" i="188"/>
  <c r="H61" i="188"/>
  <c r="I61" i="188"/>
  <c r="J61" i="188"/>
  <c r="K61" i="188"/>
  <c r="L61" i="188"/>
  <c r="D62" i="188"/>
  <c r="E62" i="188"/>
  <c r="H62" i="188"/>
  <c r="I62" i="188"/>
  <c r="J62" i="188"/>
  <c r="K62" i="188"/>
  <c r="L62" i="188" s="1"/>
  <c r="B68" i="188"/>
  <c r="C68" i="188"/>
  <c r="D68" i="188" s="1"/>
  <c r="E68" i="188"/>
  <c r="F68" i="188"/>
  <c r="G68" i="188"/>
  <c r="J68" i="188"/>
  <c r="D69" i="188"/>
  <c r="E69" i="188"/>
  <c r="H69" i="188"/>
  <c r="I69" i="188"/>
  <c r="J69" i="188"/>
  <c r="K69" i="188"/>
  <c r="L69" i="188"/>
  <c r="D70" i="188"/>
  <c r="E70" i="188"/>
  <c r="H70" i="188"/>
  <c r="I70" i="188"/>
  <c r="J70" i="188"/>
  <c r="K70" i="188"/>
  <c r="L70" i="188" s="1"/>
  <c r="D71" i="188"/>
  <c r="E71" i="188"/>
  <c r="H71" i="188"/>
  <c r="I71" i="188"/>
  <c r="J71" i="188"/>
  <c r="K71" i="188"/>
  <c r="L71" i="188"/>
  <c r="D72" i="188"/>
  <c r="E72" i="188"/>
  <c r="H72" i="188"/>
  <c r="I72" i="188"/>
  <c r="J72" i="188"/>
  <c r="K72" i="188"/>
  <c r="L72" i="188" s="1"/>
  <c r="D73" i="188"/>
  <c r="E73" i="188"/>
  <c r="H73" i="188"/>
  <c r="I73" i="188"/>
  <c r="J73" i="188"/>
  <c r="K73" i="188"/>
  <c r="L73" i="188"/>
  <c r="D74" i="188"/>
  <c r="E74" i="188"/>
  <c r="H74" i="188"/>
  <c r="I74" i="188"/>
  <c r="J74" i="188"/>
  <c r="K74" i="188"/>
  <c r="L74" i="188" s="1"/>
  <c r="D75" i="188"/>
  <c r="E75" i="188"/>
  <c r="H75" i="188"/>
  <c r="I75" i="188"/>
  <c r="J75" i="188"/>
  <c r="K75" i="188"/>
  <c r="L75" i="188"/>
  <c r="D76" i="188"/>
  <c r="E76" i="188"/>
  <c r="H76" i="188"/>
  <c r="I76" i="188"/>
  <c r="J76" i="188"/>
  <c r="K76" i="188"/>
  <c r="L76" i="188" s="1"/>
  <c r="B77" i="188"/>
  <c r="E77" i="188" s="1"/>
  <c r="C77" i="188"/>
  <c r="D77" i="188"/>
  <c r="F77" i="188"/>
  <c r="I77" i="188" s="1"/>
  <c r="G77" i="188"/>
  <c r="H77" i="188"/>
  <c r="J77" i="188"/>
  <c r="K77" i="188"/>
  <c r="L77" i="188"/>
  <c r="D78" i="188"/>
  <c r="E78" i="188"/>
  <c r="H78" i="188"/>
  <c r="I78" i="188"/>
  <c r="J78" i="188"/>
  <c r="K78" i="188"/>
  <c r="L78" i="188" s="1"/>
  <c r="B64" i="188"/>
  <c r="C64" i="188"/>
  <c r="G64" i="188"/>
  <c r="C66" i="188"/>
  <c r="F67" i="188"/>
  <c r="G3" i="187"/>
  <c r="H3" i="187"/>
  <c r="C32" i="187"/>
  <c r="D32" i="187"/>
  <c r="G32" i="187"/>
  <c r="H32" i="187"/>
  <c r="J32" i="187"/>
  <c r="G3" i="186"/>
  <c r="H3" i="186"/>
  <c r="C8" i="186"/>
  <c r="D8" i="186"/>
  <c r="G8" i="186"/>
  <c r="H8" i="186"/>
  <c r="J8" i="186"/>
  <c r="C9" i="186"/>
  <c r="D9" i="186"/>
  <c r="G9" i="186"/>
  <c r="H9" i="186"/>
  <c r="J9" i="186"/>
  <c r="C13" i="186"/>
  <c r="D13" i="186"/>
  <c r="G13" i="186"/>
  <c r="H13" i="186"/>
  <c r="J13" i="186"/>
  <c r="C14" i="186"/>
  <c r="D14" i="186"/>
  <c r="G14" i="186"/>
  <c r="H14" i="186"/>
  <c r="J14" i="186"/>
  <c r="C18" i="186"/>
  <c r="D18" i="186"/>
  <c r="G18" i="186"/>
  <c r="H18" i="186"/>
  <c r="J18" i="186"/>
  <c r="C19" i="186"/>
  <c r="D19" i="186"/>
  <c r="G19" i="186"/>
  <c r="H19" i="186"/>
  <c r="J19" i="186"/>
  <c r="C23" i="186"/>
  <c r="D23" i="186"/>
  <c r="G23" i="186"/>
  <c r="H23" i="186"/>
  <c r="J23" i="186"/>
  <c r="C24" i="186"/>
  <c r="D24" i="186"/>
  <c r="G24" i="186"/>
  <c r="H24" i="186"/>
  <c r="J24" i="186"/>
  <c r="C28" i="186"/>
  <c r="D28" i="186"/>
  <c r="G28" i="186"/>
  <c r="H28" i="186"/>
  <c r="J28" i="186"/>
  <c r="C29" i="186"/>
  <c r="D29" i="186"/>
  <c r="F29" i="186"/>
  <c r="G29" i="186"/>
  <c r="H29" i="186"/>
  <c r="C30" i="186"/>
  <c r="D30" i="186"/>
  <c r="F30" i="186"/>
  <c r="G30" i="186"/>
  <c r="H30" i="186"/>
  <c r="C32" i="186"/>
  <c r="D32" i="186"/>
  <c r="F32" i="186"/>
  <c r="G32" i="186"/>
  <c r="H32" i="186"/>
  <c r="G3" i="185"/>
  <c r="H3" i="185"/>
  <c r="C8" i="185"/>
  <c r="D8" i="185"/>
  <c r="F8" i="185"/>
  <c r="G8" i="185"/>
  <c r="H8" i="185"/>
  <c r="C9" i="185"/>
  <c r="D9" i="185"/>
  <c r="F9" i="185"/>
  <c r="G9" i="185"/>
  <c r="H9" i="185"/>
  <c r="C10" i="185"/>
  <c r="D10" i="185"/>
  <c r="F10" i="185"/>
  <c r="G10" i="185"/>
  <c r="H10" i="185"/>
  <c r="C13" i="185"/>
  <c r="D13" i="185"/>
  <c r="F13" i="185"/>
  <c r="G13" i="185"/>
  <c r="H13" i="185"/>
  <c r="C14" i="185"/>
  <c r="D14" i="185"/>
  <c r="F14" i="185"/>
  <c r="G14" i="185"/>
  <c r="H14" i="185"/>
  <c r="C15" i="185"/>
  <c r="D15" i="185"/>
  <c r="F15" i="185"/>
  <c r="G15" i="185"/>
  <c r="H15" i="185"/>
  <c r="C18" i="185"/>
  <c r="D18" i="185"/>
  <c r="F18" i="185"/>
  <c r="G18" i="185"/>
  <c r="H18" i="185"/>
  <c r="C19" i="185"/>
  <c r="D19" i="185"/>
  <c r="F19" i="185"/>
  <c r="G19" i="185"/>
  <c r="H19" i="185"/>
  <c r="C20" i="185"/>
  <c r="D20" i="185"/>
  <c r="F20" i="185"/>
  <c r="G20" i="185"/>
  <c r="H20" i="185"/>
  <c r="C23" i="185"/>
  <c r="D23" i="185"/>
  <c r="F23" i="185"/>
  <c r="G23" i="185"/>
  <c r="H23" i="185"/>
  <c r="C24" i="185"/>
  <c r="D24" i="185"/>
  <c r="F24" i="185"/>
  <c r="G24" i="185"/>
  <c r="H24" i="185"/>
  <c r="C25" i="185"/>
  <c r="D25" i="185"/>
  <c r="F25" i="185"/>
  <c r="G25" i="185"/>
  <c r="H25" i="185"/>
  <c r="C28" i="185"/>
  <c r="D28" i="185"/>
  <c r="F28" i="185"/>
  <c r="G28" i="185"/>
  <c r="H28" i="185"/>
  <c r="C29" i="185"/>
  <c r="D29" i="185"/>
  <c r="F29" i="185"/>
  <c r="G29" i="185"/>
  <c r="H29" i="185"/>
  <c r="C30" i="185"/>
  <c r="D30" i="185"/>
  <c r="F30" i="185"/>
  <c r="G30" i="185"/>
  <c r="H30" i="185"/>
  <c r="C31" i="185"/>
  <c r="D31" i="185"/>
  <c r="F31" i="185"/>
  <c r="G31" i="185"/>
  <c r="H31" i="185"/>
  <c r="C32" i="185"/>
  <c r="D32" i="185"/>
  <c r="F32" i="185"/>
  <c r="G32" i="185"/>
  <c r="H32" i="185"/>
  <c r="G3" i="184"/>
  <c r="H3" i="184"/>
  <c r="C8" i="184"/>
  <c r="D8" i="184"/>
  <c r="F8" i="184"/>
  <c r="G8" i="184"/>
  <c r="H8" i="184"/>
  <c r="I8" i="184" s="1"/>
  <c r="C9" i="184"/>
  <c r="D9" i="184"/>
  <c r="F9" i="184"/>
  <c r="G9" i="184"/>
  <c r="H9" i="184"/>
  <c r="I9" i="184" s="1"/>
  <c r="C10" i="184"/>
  <c r="D10" i="184"/>
  <c r="F10" i="184"/>
  <c r="G10" i="184"/>
  <c r="H10" i="184"/>
  <c r="I10" i="184" s="1"/>
  <c r="C11" i="184"/>
  <c r="D11" i="184"/>
  <c r="F11" i="184"/>
  <c r="G11" i="184"/>
  <c r="H11" i="184"/>
  <c r="I11" i="184" s="1"/>
  <c r="C13" i="184"/>
  <c r="D13" i="184"/>
  <c r="F13" i="184"/>
  <c r="G13" i="184"/>
  <c r="H13" i="184"/>
  <c r="I13" i="184" s="1"/>
  <c r="C14" i="184"/>
  <c r="D14" i="184"/>
  <c r="F14" i="184"/>
  <c r="G14" i="184"/>
  <c r="H14" i="184"/>
  <c r="I14" i="184" s="1"/>
  <c r="C15" i="184"/>
  <c r="D15" i="184"/>
  <c r="F15" i="184"/>
  <c r="G15" i="184"/>
  <c r="H15" i="184"/>
  <c r="I15" i="184" s="1"/>
  <c r="C16" i="184"/>
  <c r="D16" i="184"/>
  <c r="F16" i="184"/>
  <c r="G16" i="184"/>
  <c r="H16" i="184"/>
  <c r="I16" i="184" s="1"/>
  <c r="C18" i="184"/>
  <c r="D18" i="184"/>
  <c r="F18" i="184"/>
  <c r="G18" i="184"/>
  <c r="H18" i="184"/>
  <c r="C19" i="184"/>
  <c r="D19" i="184"/>
  <c r="E19" i="184" s="1"/>
  <c r="G19" i="184"/>
  <c r="H19" i="184"/>
  <c r="C20" i="184"/>
  <c r="D20" i="184"/>
  <c r="F20" i="184"/>
  <c r="G20" i="184"/>
  <c r="H20" i="184"/>
  <c r="I20" i="184" s="1"/>
  <c r="C21" i="184"/>
  <c r="D21" i="184"/>
  <c r="E21" i="184" s="1"/>
  <c r="G21" i="184"/>
  <c r="H21" i="184"/>
  <c r="C23" i="184"/>
  <c r="D23" i="184"/>
  <c r="E23" i="184" s="1"/>
  <c r="G23" i="184"/>
  <c r="H23" i="184"/>
  <c r="C24" i="184"/>
  <c r="D24" i="184"/>
  <c r="F24" i="184"/>
  <c r="G24" i="184"/>
  <c r="H24" i="184"/>
  <c r="I24" i="184" s="1"/>
  <c r="C25" i="184"/>
  <c r="D25" i="184"/>
  <c r="E25" i="184" s="1"/>
  <c r="G25" i="184"/>
  <c r="H25" i="184"/>
  <c r="C26" i="184"/>
  <c r="D26" i="184"/>
  <c r="F26" i="184"/>
  <c r="G26" i="184"/>
  <c r="H26" i="184"/>
  <c r="I26" i="184" s="1"/>
  <c r="C28" i="184"/>
  <c r="D28" i="184"/>
  <c r="E28" i="184" s="1"/>
  <c r="G28" i="184"/>
  <c r="H28" i="184"/>
  <c r="C29" i="184"/>
  <c r="D29" i="184"/>
  <c r="F29" i="184"/>
  <c r="G29" i="184"/>
  <c r="H29" i="184"/>
  <c r="I29" i="184" s="1"/>
  <c r="C30" i="184"/>
  <c r="D30" i="184"/>
  <c r="E30" i="184" s="1"/>
  <c r="G30" i="184"/>
  <c r="H30" i="184"/>
  <c r="C31" i="184"/>
  <c r="D31" i="184"/>
  <c r="F31" i="184"/>
  <c r="G31" i="184"/>
  <c r="H31" i="184"/>
  <c r="I31" i="184" s="1"/>
  <c r="C33" i="184"/>
  <c r="D33" i="184"/>
  <c r="F33" i="184"/>
  <c r="G33" i="184"/>
  <c r="H33" i="184"/>
  <c r="I33" i="184" s="1"/>
  <c r="C34" i="184"/>
  <c r="D34" i="184"/>
  <c r="G34" i="184"/>
  <c r="H34" i="184"/>
  <c r="F4" i="183"/>
  <c r="G4" i="183"/>
  <c r="J4" i="183"/>
  <c r="K4" i="183"/>
  <c r="F13" i="183"/>
  <c r="B14" i="183"/>
  <c r="G14" i="183"/>
  <c r="C16" i="183"/>
  <c r="F19" i="183"/>
  <c r="B20" i="183"/>
  <c r="G20" i="183"/>
  <c r="C22" i="183"/>
  <c r="B31" i="183"/>
  <c r="G31" i="183"/>
  <c r="C32" i="183"/>
  <c r="F33" i="183"/>
  <c r="F34" i="183"/>
  <c r="B43" i="183"/>
  <c r="C10" i="187" s="1"/>
  <c r="C43" i="183"/>
  <c r="E43" i="183"/>
  <c r="F43" i="183"/>
  <c r="G43" i="183"/>
  <c r="J43" i="183"/>
  <c r="B44" i="183"/>
  <c r="C44" i="183"/>
  <c r="D44" i="183"/>
  <c r="F44" i="183"/>
  <c r="G44" i="183"/>
  <c r="H15" i="187" s="1"/>
  <c r="J44" i="183"/>
  <c r="B45" i="183"/>
  <c r="C45" i="183"/>
  <c r="D45" i="183" s="1"/>
  <c r="F45" i="183"/>
  <c r="J45" i="183" s="1"/>
  <c r="G45" i="183"/>
  <c r="I45" i="183"/>
  <c r="K45" i="183"/>
  <c r="B46" i="183"/>
  <c r="C46" i="183"/>
  <c r="D46" i="183" s="1"/>
  <c r="F46" i="183"/>
  <c r="I46" i="183" s="1"/>
  <c r="G46" i="183"/>
  <c r="H46" i="183"/>
  <c r="K46" i="183"/>
  <c r="B47" i="183"/>
  <c r="C25" i="187" s="1"/>
  <c r="C47" i="183"/>
  <c r="E47" i="183"/>
  <c r="F47" i="183"/>
  <c r="G25" i="187" s="1"/>
  <c r="G47" i="183"/>
  <c r="J47" i="183"/>
  <c r="B48" i="183"/>
  <c r="C48" i="183"/>
  <c r="D48" i="183"/>
  <c r="F48" i="183"/>
  <c r="G48" i="183"/>
  <c r="H20" i="187" s="1"/>
  <c r="J48" i="183"/>
  <c r="B49" i="183"/>
  <c r="C49" i="183"/>
  <c r="D49" i="183" s="1"/>
  <c r="F49" i="183"/>
  <c r="J49" i="183" s="1"/>
  <c r="G49" i="183"/>
  <c r="I49" i="183"/>
  <c r="K49" i="183"/>
  <c r="B50" i="183"/>
  <c r="C50" i="183"/>
  <c r="D50" i="183" s="1"/>
  <c r="F50" i="183"/>
  <c r="I50" i="183" s="1"/>
  <c r="G50" i="183"/>
  <c r="H50" i="183"/>
  <c r="K50" i="183"/>
  <c r="B51" i="183"/>
  <c r="C51" i="183"/>
  <c r="E51" i="183"/>
  <c r="F51" i="183"/>
  <c r="G51" i="183"/>
  <c r="J51" i="183"/>
  <c r="B52" i="183"/>
  <c r="E52" i="183" s="1"/>
  <c r="C52" i="183"/>
  <c r="D52" i="183"/>
  <c r="F52" i="183"/>
  <c r="G52" i="183"/>
  <c r="H52" i="183" s="1"/>
  <c r="J52" i="183"/>
  <c r="B53" i="183"/>
  <c r="C53" i="183"/>
  <c r="D53" i="183" s="1"/>
  <c r="F53" i="183"/>
  <c r="J53" i="183" s="1"/>
  <c r="G53" i="183"/>
  <c r="I53" i="183"/>
  <c r="K53" i="183"/>
  <c r="B54" i="183"/>
  <c r="C54" i="183"/>
  <c r="D54" i="183" s="1"/>
  <c r="F54" i="183"/>
  <c r="I54" i="183" s="1"/>
  <c r="G54" i="183"/>
  <c r="H54" i="183"/>
  <c r="K54" i="183"/>
  <c r="B55" i="183"/>
  <c r="C55" i="183"/>
  <c r="E55" i="183"/>
  <c r="F55" i="183"/>
  <c r="G55" i="183"/>
  <c r="H55" i="183" s="1"/>
  <c r="J55" i="183"/>
  <c r="B56" i="183"/>
  <c r="E56" i="183" s="1"/>
  <c r="C56" i="183"/>
  <c r="D56" i="183"/>
  <c r="F56" i="183"/>
  <c r="G56" i="183"/>
  <c r="H56" i="183" s="1"/>
  <c r="J56" i="183"/>
  <c r="B57" i="183"/>
  <c r="C57" i="183"/>
  <c r="D57" i="183" s="1"/>
  <c r="F57" i="183"/>
  <c r="J57" i="183" s="1"/>
  <c r="G57" i="183"/>
  <c r="I57" i="183"/>
  <c r="K57" i="183"/>
  <c r="B58" i="183"/>
  <c r="C58" i="183"/>
  <c r="D58" i="183" s="1"/>
  <c r="F58" i="183"/>
  <c r="I58" i="183" s="1"/>
  <c r="G58" i="183"/>
  <c r="H58" i="183"/>
  <c r="K58" i="183"/>
  <c r="B59" i="183"/>
  <c r="C59" i="183"/>
  <c r="E59" i="183"/>
  <c r="F59" i="183"/>
  <c r="G59" i="183"/>
  <c r="H59" i="183" s="1"/>
  <c r="J59" i="183"/>
  <c r="B60" i="183"/>
  <c r="E60" i="183" s="1"/>
  <c r="C60" i="183"/>
  <c r="D60" i="183"/>
  <c r="F60" i="183"/>
  <c r="G60" i="183"/>
  <c r="H60" i="183" s="1"/>
  <c r="J60" i="183"/>
  <c r="B61" i="183"/>
  <c r="C61" i="183"/>
  <c r="D61" i="183" s="1"/>
  <c r="F61" i="183"/>
  <c r="J61" i="183" s="1"/>
  <c r="G61" i="183"/>
  <c r="I61" i="183"/>
  <c r="K61" i="183"/>
  <c r="B62" i="183"/>
  <c r="C62" i="183"/>
  <c r="D62" i="183" s="1"/>
  <c r="F62" i="183"/>
  <c r="I62" i="183" s="1"/>
  <c r="G62" i="183"/>
  <c r="H62" i="183"/>
  <c r="K62" i="183"/>
  <c r="B63" i="183"/>
  <c r="C63" i="183"/>
  <c r="D63" i="183" s="1"/>
  <c r="E63" i="183"/>
  <c r="F63" i="183"/>
  <c r="G63" i="183"/>
  <c r="H63" i="183" s="1"/>
  <c r="I63" i="183"/>
  <c r="J63" i="183"/>
  <c r="K63" i="183"/>
  <c r="L63" i="183" s="1"/>
  <c r="D64" i="183"/>
  <c r="E64" i="183"/>
  <c r="H64" i="183"/>
  <c r="I64" i="183"/>
  <c r="J64" i="183"/>
  <c r="K64" i="183"/>
  <c r="L64" i="183"/>
  <c r="D65" i="183"/>
  <c r="E65" i="183"/>
  <c r="H65" i="183"/>
  <c r="I65" i="183"/>
  <c r="J65" i="183"/>
  <c r="K65" i="183"/>
  <c r="L65" i="183" s="1"/>
  <c r="D66" i="183"/>
  <c r="E66" i="183"/>
  <c r="H66" i="183"/>
  <c r="I66" i="183"/>
  <c r="J66" i="183"/>
  <c r="K66" i="183"/>
  <c r="L66" i="183"/>
  <c r="D67" i="183"/>
  <c r="E67" i="183"/>
  <c r="H67" i="183"/>
  <c r="I67" i="183"/>
  <c r="J67" i="183"/>
  <c r="K67" i="183"/>
  <c r="L67" i="183" s="1"/>
  <c r="F4" i="182"/>
  <c r="G4" i="182"/>
  <c r="J4" i="182"/>
  <c r="K4" i="182"/>
  <c r="B9" i="182"/>
  <c r="B9" i="183" s="1"/>
  <c r="C9" i="182"/>
  <c r="C9" i="183" s="1"/>
  <c r="D9" i="182"/>
  <c r="F9" i="182"/>
  <c r="F9" i="183" s="1"/>
  <c r="G9" i="182"/>
  <c r="H9" i="182" s="1"/>
  <c r="K9" i="182"/>
  <c r="B10" i="182"/>
  <c r="B10" i="183" s="1"/>
  <c r="C10" i="182"/>
  <c r="D10" i="182" s="1"/>
  <c r="F10" i="182"/>
  <c r="F10" i="183" s="1"/>
  <c r="G10" i="182"/>
  <c r="G10" i="183" s="1"/>
  <c r="J10" i="182"/>
  <c r="B11" i="182"/>
  <c r="C11" i="182"/>
  <c r="C11" i="183" s="1"/>
  <c r="K11" i="183" s="1"/>
  <c r="F11" i="182"/>
  <c r="I11" i="182" s="1"/>
  <c r="G11" i="182"/>
  <c r="G11" i="183" s="1"/>
  <c r="H11" i="182"/>
  <c r="K11" i="182"/>
  <c r="B12" i="182"/>
  <c r="B12" i="183" s="1"/>
  <c r="C12" i="182"/>
  <c r="C12" i="183" s="1"/>
  <c r="F12" i="182"/>
  <c r="F12" i="183" s="1"/>
  <c r="G12" i="182"/>
  <c r="I12" i="182"/>
  <c r="B13" i="182"/>
  <c r="C13" i="182"/>
  <c r="C13" i="183" s="1"/>
  <c r="D13" i="182"/>
  <c r="F13" i="182"/>
  <c r="G13" i="182"/>
  <c r="G13" i="183" s="1"/>
  <c r="H23" i="187" s="1"/>
  <c r="K13" i="182"/>
  <c r="B14" i="182"/>
  <c r="C14" i="182"/>
  <c r="F14" i="182"/>
  <c r="F14" i="183" s="1"/>
  <c r="G14" i="182"/>
  <c r="J14" i="182"/>
  <c r="B15" i="182"/>
  <c r="B15" i="183" s="1"/>
  <c r="C15" i="182"/>
  <c r="C15" i="183" s="1"/>
  <c r="F15" i="182"/>
  <c r="G15" i="182"/>
  <c r="G15" i="183" s="1"/>
  <c r="H15" i="182"/>
  <c r="K15" i="182"/>
  <c r="B16" i="182"/>
  <c r="B16" i="183" s="1"/>
  <c r="J16" i="183" s="1"/>
  <c r="C16" i="182"/>
  <c r="F16" i="182"/>
  <c r="F16" i="183" s="1"/>
  <c r="G16" i="182"/>
  <c r="I16" i="182"/>
  <c r="K16" i="182"/>
  <c r="B17" i="182"/>
  <c r="C17" i="182"/>
  <c r="C17" i="183" s="1"/>
  <c r="F17" i="182"/>
  <c r="F17" i="183" s="1"/>
  <c r="G17" i="182"/>
  <c r="G17" i="183" s="1"/>
  <c r="H17" i="182"/>
  <c r="B19" i="182"/>
  <c r="B19" i="183" s="1"/>
  <c r="C19" i="182"/>
  <c r="C19" i="183" s="1"/>
  <c r="D19" i="182"/>
  <c r="F19" i="182"/>
  <c r="G19" i="182"/>
  <c r="G19" i="183" s="1"/>
  <c r="K19" i="182"/>
  <c r="B20" i="182"/>
  <c r="C20" i="182"/>
  <c r="F20" i="182"/>
  <c r="F20" i="183" s="1"/>
  <c r="G20" i="182"/>
  <c r="J20" i="182"/>
  <c r="B21" i="182"/>
  <c r="C21" i="182"/>
  <c r="C21" i="183" s="1"/>
  <c r="F21" i="182"/>
  <c r="G21" i="182"/>
  <c r="G21" i="183" s="1"/>
  <c r="H19" i="187" s="1"/>
  <c r="H21" i="182"/>
  <c r="K21" i="182"/>
  <c r="B22" i="182"/>
  <c r="B22" i="183" s="1"/>
  <c r="J22" i="183" s="1"/>
  <c r="C22" i="182"/>
  <c r="F22" i="182"/>
  <c r="F22" i="183" s="1"/>
  <c r="G22" i="182"/>
  <c r="I22" i="182"/>
  <c r="B23" i="182"/>
  <c r="E23" i="182" s="1"/>
  <c r="C23" i="182"/>
  <c r="C23" i="183" s="1"/>
  <c r="D23" i="182"/>
  <c r="F23" i="182"/>
  <c r="F23" i="183" s="1"/>
  <c r="G23" i="182"/>
  <c r="G23" i="183" s="1"/>
  <c r="K23" i="183" s="1"/>
  <c r="K23" i="182"/>
  <c r="B24" i="182"/>
  <c r="B24" i="183" s="1"/>
  <c r="C24" i="182"/>
  <c r="D24" i="182" s="1"/>
  <c r="F24" i="182"/>
  <c r="F24" i="183" s="1"/>
  <c r="G24" i="182"/>
  <c r="G24" i="183" s="1"/>
  <c r="J24" i="182"/>
  <c r="B25" i="182"/>
  <c r="C25" i="182"/>
  <c r="D25" i="182" s="1"/>
  <c r="F25" i="182"/>
  <c r="I25" i="182" s="1"/>
  <c r="G25" i="182"/>
  <c r="G25" i="183" s="1"/>
  <c r="H25" i="182"/>
  <c r="K25" i="182"/>
  <c r="B26" i="182"/>
  <c r="J26" i="182" s="1"/>
  <c r="C26" i="182"/>
  <c r="C26" i="183" s="1"/>
  <c r="F26" i="182"/>
  <c r="F26" i="183" s="1"/>
  <c r="G26" i="182"/>
  <c r="I26" i="182"/>
  <c r="K26" i="182"/>
  <c r="B27" i="182"/>
  <c r="C27" i="182"/>
  <c r="D27" i="182" s="1"/>
  <c r="F27" i="182"/>
  <c r="F27" i="183" s="1"/>
  <c r="G27" i="182"/>
  <c r="G27" i="183" s="1"/>
  <c r="H27" i="182"/>
  <c r="B28" i="182"/>
  <c r="B28" i="183" s="1"/>
  <c r="C28" i="182"/>
  <c r="E28" i="182"/>
  <c r="F28" i="182"/>
  <c r="F28" i="183" s="1"/>
  <c r="G28" i="182"/>
  <c r="G28" i="183" s="1"/>
  <c r="B29" i="182"/>
  <c r="E29" i="182" s="1"/>
  <c r="C29" i="182"/>
  <c r="C29" i="183" s="1"/>
  <c r="D29" i="182"/>
  <c r="F29" i="182"/>
  <c r="G29" i="182"/>
  <c r="H29" i="182" s="1"/>
  <c r="J29" i="182"/>
  <c r="B30" i="182"/>
  <c r="B30" i="183" s="1"/>
  <c r="J30" i="183" s="1"/>
  <c r="C30" i="182"/>
  <c r="C30" i="183" s="1"/>
  <c r="F30" i="182"/>
  <c r="F30" i="183" s="1"/>
  <c r="G30" i="182"/>
  <c r="H30" i="182" s="1"/>
  <c r="J30" i="182"/>
  <c r="B31" i="182"/>
  <c r="C31" i="182"/>
  <c r="C31" i="183" s="1"/>
  <c r="K31" i="183" s="1"/>
  <c r="F31" i="182"/>
  <c r="F31" i="183" s="1"/>
  <c r="G31" i="182"/>
  <c r="H31" i="182"/>
  <c r="B32" i="182"/>
  <c r="B32" i="183" s="1"/>
  <c r="E32" i="183" s="1"/>
  <c r="C32" i="182"/>
  <c r="E32" i="182"/>
  <c r="F32" i="182"/>
  <c r="F32" i="183" s="1"/>
  <c r="G32" i="182"/>
  <c r="G32" i="183" s="1"/>
  <c r="B33" i="182"/>
  <c r="C33" i="182"/>
  <c r="C33" i="183" s="1"/>
  <c r="K33" i="183" s="1"/>
  <c r="D33" i="182"/>
  <c r="F33" i="182"/>
  <c r="G33" i="182"/>
  <c r="G33" i="183" s="1"/>
  <c r="J33" i="182"/>
  <c r="B34" i="182"/>
  <c r="B34" i="183" s="1"/>
  <c r="J34" i="183" s="1"/>
  <c r="C34" i="182"/>
  <c r="C34" i="183" s="1"/>
  <c r="F34" i="182"/>
  <c r="G34" i="182"/>
  <c r="J34" i="182"/>
  <c r="B35" i="182"/>
  <c r="B35" i="183" s="1"/>
  <c r="C35" i="182"/>
  <c r="C35" i="183" s="1"/>
  <c r="F35" i="182"/>
  <c r="F35" i="183" s="1"/>
  <c r="I35" i="183" s="1"/>
  <c r="G35" i="182"/>
  <c r="G35" i="183" s="1"/>
  <c r="I35" i="182"/>
  <c r="K35" i="182"/>
  <c r="B36" i="182"/>
  <c r="C36" i="182"/>
  <c r="C36" i="183" s="1"/>
  <c r="K36" i="183" s="1"/>
  <c r="F36" i="182"/>
  <c r="I36" i="182" s="1"/>
  <c r="G36" i="182"/>
  <c r="G36" i="183" s="1"/>
  <c r="H36" i="182"/>
  <c r="B37" i="182"/>
  <c r="B37" i="183" s="1"/>
  <c r="C37" i="182"/>
  <c r="E37" i="182"/>
  <c r="F37" i="182"/>
  <c r="F37" i="183" s="1"/>
  <c r="G37" i="182"/>
  <c r="H37" i="182" s="1"/>
  <c r="B39" i="182"/>
  <c r="B39" i="183" s="1"/>
  <c r="C39" i="182"/>
  <c r="E39" i="182" s="1"/>
  <c r="F39" i="182"/>
  <c r="F39" i="183" s="1"/>
  <c r="G39" i="182"/>
  <c r="G39" i="183" s="1"/>
  <c r="G38" i="183" s="1"/>
  <c r="H30" i="187" s="1"/>
  <c r="J39" i="182"/>
  <c r="B40" i="182"/>
  <c r="C40" i="182"/>
  <c r="D40" i="182" s="1"/>
  <c r="F40" i="182"/>
  <c r="I40" i="182" s="1"/>
  <c r="G40" i="182"/>
  <c r="G40" i="183" s="1"/>
  <c r="H40" i="182"/>
  <c r="K40" i="182"/>
  <c r="B42" i="182"/>
  <c r="C42" i="182"/>
  <c r="D42" i="182"/>
  <c r="F42" i="182"/>
  <c r="G42" i="182"/>
  <c r="H42" i="182"/>
  <c r="J42" i="182"/>
  <c r="K42" i="182"/>
  <c r="L42" i="182"/>
  <c r="D43" i="182"/>
  <c r="E43" i="182"/>
  <c r="H43" i="182"/>
  <c r="I43" i="182"/>
  <c r="J43" i="182"/>
  <c r="K43" i="182"/>
  <c r="L43" i="182" s="1"/>
  <c r="D44" i="182"/>
  <c r="E44" i="182"/>
  <c r="H44" i="182"/>
  <c r="I44" i="182"/>
  <c r="J44" i="182"/>
  <c r="K44" i="182"/>
  <c r="L44" i="182"/>
  <c r="D45" i="182"/>
  <c r="E45" i="182"/>
  <c r="H45" i="182"/>
  <c r="I45" i="182"/>
  <c r="J45" i="182"/>
  <c r="K45" i="182"/>
  <c r="L45" i="182" s="1"/>
  <c r="D46" i="182"/>
  <c r="E46" i="182"/>
  <c r="H46" i="182"/>
  <c r="I46" i="182"/>
  <c r="J46" i="182"/>
  <c r="K46" i="182"/>
  <c r="L46" i="182"/>
  <c r="D47" i="182"/>
  <c r="E47" i="182"/>
  <c r="H47" i="182"/>
  <c r="I47" i="182"/>
  <c r="J47" i="182"/>
  <c r="K47" i="182"/>
  <c r="L47" i="182" s="1"/>
  <c r="D48" i="182"/>
  <c r="E48" i="182"/>
  <c r="H48" i="182"/>
  <c r="I48" i="182"/>
  <c r="J48" i="182"/>
  <c r="K48" i="182"/>
  <c r="L48" i="182"/>
  <c r="D49" i="182"/>
  <c r="E49" i="182"/>
  <c r="H49" i="182"/>
  <c r="I49" i="182"/>
  <c r="J49" i="182"/>
  <c r="K49" i="182"/>
  <c r="L49" i="182" s="1"/>
  <c r="D50" i="182"/>
  <c r="E50" i="182"/>
  <c r="H50" i="182"/>
  <c r="I50" i="182"/>
  <c r="J50" i="182"/>
  <c r="K50" i="182"/>
  <c r="L50" i="182"/>
  <c r="D51" i="182"/>
  <c r="E51" i="182"/>
  <c r="H51" i="182"/>
  <c r="I51" i="182"/>
  <c r="J51" i="182"/>
  <c r="K51" i="182"/>
  <c r="L51" i="182" s="1"/>
  <c r="D52" i="182"/>
  <c r="E52" i="182"/>
  <c r="H52" i="182"/>
  <c r="I52" i="182"/>
  <c r="J52" i="182"/>
  <c r="K52" i="182"/>
  <c r="L52" i="182"/>
  <c r="D53" i="182"/>
  <c r="E53" i="182"/>
  <c r="H53" i="182"/>
  <c r="I53" i="182"/>
  <c r="J53" i="182"/>
  <c r="K53" i="182"/>
  <c r="L53" i="182" s="1"/>
  <c r="D54" i="182"/>
  <c r="E54" i="182"/>
  <c r="H54" i="182"/>
  <c r="I54" i="182"/>
  <c r="J54" i="182"/>
  <c r="K54" i="182"/>
  <c r="L54" i="182"/>
  <c r="D55" i="182"/>
  <c r="E55" i="182"/>
  <c r="H55" i="182"/>
  <c r="I55" i="182"/>
  <c r="J55" i="182"/>
  <c r="K55" i="182"/>
  <c r="L55" i="182" s="1"/>
  <c r="D56" i="182"/>
  <c r="E56" i="182"/>
  <c r="H56" i="182"/>
  <c r="I56" i="182"/>
  <c r="J56" i="182"/>
  <c r="K56" i="182"/>
  <c r="L56" i="182"/>
  <c r="D57" i="182"/>
  <c r="E57" i="182"/>
  <c r="H57" i="182"/>
  <c r="I57" i="182"/>
  <c r="J57" i="182"/>
  <c r="K57" i="182"/>
  <c r="L57" i="182" s="1"/>
  <c r="D58" i="182"/>
  <c r="E58" i="182"/>
  <c r="H58" i="182"/>
  <c r="I58" i="182"/>
  <c r="J58" i="182"/>
  <c r="K58" i="182"/>
  <c r="L58" i="182"/>
  <c r="D59" i="182"/>
  <c r="E59" i="182"/>
  <c r="H59" i="182"/>
  <c r="I59" i="182"/>
  <c r="J59" i="182"/>
  <c r="K59" i="182"/>
  <c r="L59" i="182" s="1"/>
  <c r="D60" i="182"/>
  <c r="E60" i="182"/>
  <c r="H60" i="182"/>
  <c r="I60" i="182"/>
  <c r="J60" i="182"/>
  <c r="K60" i="182"/>
  <c r="L60" i="182"/>
  <c r="D61" i="182"/>
  <c r="E61" i="182"/>
  <c r="H61" i="182"/>
  <c r="I61" i="182"/>
  <c r="J61" i="182"/>
  <c r="K61" i="182"/>
  <c r="L61" i="182" s="1"/>
  <c r="D62" i="182"/>
  <c r="E62" i="182"/>
  <c r="H62" i="182"/>
  <c r="I62" i="182"/>
  <c r="J62" i="182"/>
  <c r="K62" i="182"/>
  <c r="L62" i="182"/>
  <c r="B64" i="182"/>
  <c r="C64" i="182"/>
  <c r="D64" i="182" s="1"/>
  <c r="F64" i="182"/>
  <c r="J64" i="182" s="1"/>
  <c r="L64" i="182" s="1"/>
  <c r="G64" i="182"/>
  <c r="H64" i="182"/>
  <c r="K64" i="182"/>
  <c r="B65" i="182"/>
  <c r="J65" i="182" s="1"/>
  <c r="C65" i="182"/>
  <c r="F65" i="182"/>
  <c r="G65" i="182"/>
  <c r="I65" i="182"/>
  <c r="K65" i="182"/>
  <c r="B66" i="182"/>
  <c r="C66" i="182"/>
  <c r="D66" i="182" s="1"/>
  <c r="F66" i="182"/>
  <c r="I66" i="182" s="1"/>
  <c r="G66" i="182"/>
  <c r="H66" i="182"/>
  <c r="B67" i="182"/>
  <c r="J67" i="182" s="1"/>
  <c r="C67" i="182"/>
  <c r="E67" i="182"/>
  <c r="F67" i="182"/>
  <c r="G67" i="182"/>
  <c r="F4" i="181"/>
  <c r="G4" i="181"/>
  <c r="J4" i="181"/>
  <c r="K4" i="181"/>
  <c r="B7" i="181"/>
  <c r="F7" i="181"/>
  <c r="J7" i="181"/>
  <c r="B8" i="181"/>
  <c r="C8" i="181"/>
  <c r="E8" i="181"/>
  <c r="F8" i="181"/>
  <c r="G8" i="181"/>
  <c r="J8" i="181"/>
  <c r="D9" i="181"/>
  <c r="E9" i="181"/>
  <c r="H9" i="181"/>
  <c r="I9" i="181"/>
  <c r="J9" i="181"/>
  <c r="K9" i="181"/>
  <c r="L9" i="181"/>
  <c r="D10" i="181"/>
  <c r="E10" i="181"/>
  <c r="H10" i="181"/>
  <c r="I10" i="181"/>
  <c r="J10" i="181"/>
  <c r="K10" i="181"/>
  <c r="L10" i="181" s="1"/>
  <c r="D11" i="181"/>
  <c r="E11" i="181"/>
  <c r="H11" i="181"/>
  <c r="I11" i="181"/>
  <c r="J11" i="181"/>
  <c r="K11" i="181"/>
  <c r="L11" i="181"/>
  <c r="D12" i="181"/>
  <c r="E12" i="181"/>
  <c r="H12" i="181"/>
  <c r="I12" i="181"/>
  <c r="J12" i="181"/>
  <c r="K12" i="181"/>
  <c r="L12" i="181" s="1"/>
  <c r="D13" i="181"/>
  <c r="E13" i="181"/>
  <c r="H13" i="181"/>
  <c r="I13" i="181"/>
  <c r="J13" i="181"/>
  <c r="K13" i="181"/>
  <c r="L13" i="181"/>
  <c r="D14" i="181"/>
  <c r="E14" i="181"/>
  <c r="H14" i="181"/>
  <c r="I14" i="181"/>
  <c r="J14" i="181"/>
  <c r="K14" i="181"/>
  <c r="L14" i="181" s="1"/>
  <c r="D15" i="181"/>
  <c r="E15" i="181"/>
  <c r="H15" i="181"/>
  <c r="I15" i="181"/>
  <c r="J15" i="181"/>
  <c r="K15" i="181"/>
  <c r="L15" i="181"/>
  <c r="D16" i="181"/>
  <c r="E16" i="181"/>
  <c r="H16" i="181"/>
  <c r="I16" i="181"/>
  <c r="J16" i="181"/>
  <c r="K16" i="181"/>
  <c r="L16" i="181" s="1"/>
  <c r="D17" i="181"/>
  <c r="E17" i="181"/>
  <c r="H17" i="181"/>
  <c r="I17" i="181"/>
  <c r="J17" i="181"/>
  <c r="K17" i="181"/>
  <c r="L17" i="181"/>
  <c r="B18" i="181"/>
  <c r="C18" i="181"/>
  <c r="D18" i="181" s="1"/>
  <c r="F18" i="181"/>
  <c r="G18" i="181"/>
  <c r="H18" i="181" s="1"/>
  <c r="I18" i="181"/>
  <c r="J18" i="181"/>
  <c r="K18" i="181"/>
  <c r="L18" i="181" s="1"/>
  <c r="D19" i="181"/>
  <c r="E19" i="181"/>
  <c r="H19" i="181"/>
  <c r="I19" i="181"/>
  <c r="J19" i="181"/>
  <c r="K19" i="181"/>
  <c r="L19" i="181"/>
  <c r="D20" i="181"/>
  <c r="E20" i="181"/>
  <c r="H20" i="181"/>
  <c r="I20" i="181"/>
  <c r="J20" i="181"/>
  <c r="K20" i="181"/>
  <c r="L20" i="181" s="1"/>
  <c r="D21" i="181"/>
  <c r="E21" i="181"/>
  <c r="H21" i="181"/>
  <c r="I21" i="181"/>
  <c r="J21" i="181"/>
  <c r="K21" i="181"/>
  <c r="L21" i="181"/>
  <c r="D22" i="181"/>
  <c r="E22" i="181"/>
  <c r="H22" i="181"/>
  <c r="I22" i="181"/>
  <c r="J22" i="181"/>
  <c r="K22" i="181"/>
  <c r="L22" i="181" s="1"/>
  <c r="D23" i="181"/>
  <c r="E23" i="181"/>
  <c r="H23" i="181"/>
  <c r="I23" i="181"/>
  <c r="J23" i="181"/>
  <c r="K23" i="181"/>
  <c r="L23" i="181"/>
  <c r="D24" i="181"/>
  <c r="E24" i="181"/>
  <c r="H24" i="181"/>
  <c r="I24" i="181"/>
  <c r="J24" i="181"/>
  <c r="K24" i="181"/>
  <c r="L24" i="181" s="1"/>
  <c r="D25" i="181"/>
  <c r="E25" i="181"/>
  <c r="H25" i="181"/>
  <c r="I25" i="181"/>
  <c r="J25" i="181"/>
  <c r="K25" i="181"/>
  <c r="L25" i="181"/>
  <c r="D26" i="181"/>
  <c r="E26" i="181"/>
  <c r="H26" i="181"/>
  <c r="I26" i="181"/>
  <c r="J26" i="181"/>
  <c r="K26" i="181"/>
  <c r="L26" i="181" s="1"/>
  <c r="D27" i="181"/>
  <c r="E27" i="181"/>
  <c r="H27" i="181"/>
  <c r="I27" i="181"/>
  <c r="J27" i="181"/>
  <c r="K27" i="181"/>
  <c r="L27" i="181"/>
  <c r="D28" i="181"/>
  <c r="E28" i="181"/>
  <c r="H28" i="181"/>
  <c r="I28" i="181"/>
  <c r="J28" i="181"/>
  <c r="K28" i="181"/>
  <c r="L28" i="181" s="1"/>
  <c r="D29" i="181"/>
  <c r="E29" i="181"/>
  <c r="H29" i="181"/>
  <c r="I29" i="181"/>
  <c r="J29" i="181"/>
  <c r="K29" i="181"/>
  <c r="L29" i="181"/>
  <c r="D30" i="181"/>
  <c r="E30" i="181"/>
  <c r="H30" i="181"/>
  <c r="I30" i="181"/>
  <c r="J30" i="181"/>
  <c r="K30" i="181"/>
  <c r="L30" i="181" s="1"/>
  <c r="D31" i="181"/>
  <c r="E31" i="181"/>
  <c r="H31" i="181"/>
  <c r="I31" i="181"/>
  <c r="J31" i="181"/>
  <c r="K31" i="181"/>
  <c r="L31" i="181"/>
  <c r="D32" i="181"/>
  <c r="E32" i="181"/>
  <c r="H32" i="181"/>
  <c r="I32" i="181"/>
  <c r="J32" i="181"/>
  <c r="K32" i="181"/>
  <c r="L32" i="181" s="1"/>
  <c r="D33" i="181"/>
  <c r="E33" i="181"/>
  <c r="H33" i="181"/>
  <c r="I33" i="181"/>
  <c r="J33" i="181"/>
  <c r="K33" i="181"/>
  <c r="L33" i="181"/>
  <c r="D34" i="181"/>
  <c r="E34" i="181"/>
  <c r="H34" i="181"/>
  <c r="I34" i="181"/>
  <c r="J34" i="181"/>
  <c r="K34" i="181"/>
  <c r="L34" i="181" s="1"/>
  <c r="D35" i="181"/>
  <c r="E35" i="181"/>
  <c r="H35" i="181"/>
  <c r="I35" i="181"/>
  <c r="J35" i="181"/>
  <c r="K35" i="181"/>
  <c r="L35" i="181"/>
  <c r="D36" i="181"/>
  <c r="E36" i="181"/>
  <c r="H36" i="181"/>
  <c r="I36" i="181"/>
  <c r="J36" i="181"/>
  <c r="K36" i="181"/>
  <c r="L36" i="181" s="1"/>
  <c r="D37" i="181"/>
  <c r="E37" i="181"/>
  <c r="H37" i="181"/>
  <c r="I37" i="181"/>
  <c r="J37" i="181"/>
  <c r="K37" i="181"/>
  <c r="L37" i="181"/>
  <c r="B38" i="181"/>
  <c r="C38" i="181"/>
  <c r="D38" i="181" s="1"/>
  <c r="F38" i="181"/>
  <c r="G38" i="181"/>
  <c r="H38" i="181" s="1"/>
  <c r="I38" i="181"/>
  <c r="J38" i="181"/>
  <c r="K38" i="181"/>
  <c r="L38" i="181" s="1"/>
  <c r="D39" i="181"/>
  <c r="E39" i="181"/>
  <c r="H39" i="181"/>
  <c r="I39" i="181"/>
  <c r="J39" i="181"/>
  <c r="K39" i="181"/>
  <c r="L39" i="181"/>
  <c r="D40" i="181"/>
  <c r="E40" i="181"/>
  <c r="H40" i="181"/>
  <c r="I40" i="181"/>
  <c r="J40" i="181"/>
  <c r="K40" i="181"/>
  <c r="L40" i="181" s="1"/>
  <c r="B43" i="181"/>
  <c r="C43" i="181"/>
  <c r="F43" i="181"/>
  <c r="G43" i="181"/>
  <c r="B44" i="181"/>
  <c r="C44" i="181"/>
  <c r="E44" i="181"/>
  <c r="F44" i="181"/>
  <c r="G44" i="181"/>
  <c r="B45" i="181"/>
  <c r="C45" i="181"/>
  <c r="D45" i="181" s="1"/>
  <c r="F45" i="181"/>
  <c r="G45" i="181"/>
  <c r="J45" i="181"/>
  <c r="B46" i="181"/>
  <c r="C46" i="181"/>
  <c r="F46" i="181"/>
  <c r="G46" i="181"/>
  <c r="J46" i="181"/>
  <c r="B47" i="181"/>
  <c r="C47" i="181"/>
  <c r="D25" i="186" s="1"/>
  <c r="D47" i="181"/>
  <c r="F47" i="181"/>
  <c r="G25" i="186" s="1"/>
  <c r="G47" i="181"/>
  <c r="B48" i="181"/>
  <c r="C20" i="186" s="1"/>
  <c r="C48" i="181"/>
  <c r="F48" i="181"/>
  <c r="G48" i="181"/>
  <c r="J48" i="181"/>
  <c r="B49" i="181"/>
  <c r="C49" i="181"/>
  <c r="D49" i="181" s="1"/>
  <c r="F49" i="181"/>
  <c r="G49" i="181"/>
  <c r="H49" i="181" s="1"/>
  <c r="K49" i="181"/>
  <c r="B50" i="181"/>
  <c r="H50" i="181"/>
  <c r="I50" i="181"/>
  <c r="K50" i="181"/>
  <c r="B51" i="181"/>
  <c r="C51" i="181"/>
  <c r="F51" i="181"/>
  <c r="G51" i="181"/>
  <c r="K51" i="181"/>
  <c r="B52" i="181"/>
  <c r="C52" i="181"/>
  <c r="F52" i="181"/>
  <c r="G52" i="181"/>
  <c r="H52" i="181" s="1"/>
  <c r="B53" i="181"/>
  <c r="J53" i="181" s="1"/>
  <c r="C53" i="181"/>
  <c r="E53" i="181"/>
  <c r="F53" i="181"/>
  <c r="G53" i="181"/>
  <c r="H53" i="181" s="1"/>
  <c r="B54" i="181"/>
  <c r="C54" i="181"/>
  <c r="D54" i="181" s="1"/>
  <c r="F54" i="181"/>
  <c r="G54" i="181"/>
  <c r="J54" i="181"/>
  <c r="B55" i="181"/>
  <c r="C55" i="181"/>
  <c r="F55" i="181"/>
  <c r="G55" i="181"/>
  <c r="J55" i="181"/>
  <c r="B56" i="181"/>
  <c r="E56" i="181" s="1"/>
  <c r="C56" i="181"/>
  <c r="D56" i="181"/>
  <c r="F56" i="181"/>
  <c r="G56" i="181"/>
  <c r="H56" i="181" s="1"/>
  <c r="B57" i="181"/>
  <c r="C57" i="181"/>
  <c r="F57" i="181"/>
  <c r="G57" i="181"/>
  <c r="J57" i="181"/>
  <c r="B58" i="181"/>
  <c r="C58" i="181"/>
  <c r="D58" i="181" s="1"/>
  <c r="F58" i="181"/>
  <c r="G58" i="181"/>
  <c r="H58" i="181" s="1"/>
  <c r="K58" i="181"/>
  <c r="B59" i="181"/>
  <c r="C59" i="181"/>
  <c r="F59" i="181"/>
  <c r="G59" i="181"/>
  <c r="I59" i="181" s="1"/>
  <c r="K59" i="181"/>
  <c r="B60" i="181"/>
  <c r="C60" i="181"/>
  <c r="F60" i="181"/>
  <c r="J60" i="181" s="1"/>
  <c r="G60" i="181"/>
  <c r="I60" i="181" s="1"/>
  <c r="K60" i="181"/>
  <c r="B61" i="181"/>
  <c r="C61" i="181"/>
  <c r="D61" i="181" s="1"/>
  <c r="F61" i="181"/>
  <c r="G61" i="181"/>
  <c r="H61" i="181" s="1"/>
  <c r="K61" i="181"/>
  <c r="B62" i="181"/>
  <c r="C62" i="181"/>
  <c r="E62" i="181" s="1"/>
  <c r="F62" i="181"/>
  <c r="G62" i="181"/>
  <c r="B63" i="181"/>
  <c r="E63" i="181" s="1"/>
  <c r="C63" i="181"/>
  <c r="D63" i="181"/>
  <c r="F63" i="181"/>
  <c r="I63" i="181" s="1"/>
  <c r="G63" i="181"/>
  <c r="H63" i="181"/>
  <c r="J63" i="181"/>
  <c r="K63" i="181"/>
  <c r="L63" i="181"/>
  <c r="D64" i="181"/>
  <c r="E64" i="181"/>
  <c r="H64" i="181"/>
  <c r="I64" i="181"/>
  <c r="J64" i="181"/>
  <c r="K64" i="181"/>
  <c r="L64" i="181" s="1"/>
  <c r="D65" i="181"/>
  <c r="E65" i="181"/>
  <c r="H65" i="181"/>
  <c r="I65" i="181"/>
  <c r="J65" i="181"/>
  <c r="K65" i="181"/>
  <c r="L65" i="181"/>
  <c r="D66" i="181"/>
  <c r="E66" i="181"/>
  <c r="H66" i="181"/>
  <c r="I66" i="181"/>
  <c r="J66" i="181"/>
  <c r="K66" i="181"/>
  <c r="L66" i="181" s="1"/>
  <c r="D67" i="181"/>
  <c r="E67" i="181"/>
  <c r="H67" i="181"/>
  <c r="I67" i="181"/>
  <c r="J67" i="181"/>
  <c r="K67" i="181"/>
  <c r="L67" i="181"/>
  <c r="F4" i="180"/>
  <c r="G4" i="180"/>
  <c r="J4" i="180"/>
  <c r="K4" i="180"/>
  <c r="B7" i="180"/>
  <c r="F7" i="180"/>
  <c r="J7" i="180"/>
  <c r="B8" i="180"/>
  <c r="C8" i="180"/>
  <c r="E8" i="180"/>
  <c r="F8" i="180"/>
  <c r="G8" i="180"/>
  <c r="J8" i="180"/>
  <c r="D9" i="180"/>
  <c r="E9" i="180"/>
  <c r="H9" i="180"/>
  <c r="I9" i="180"/>
  <c r="J9" i="180"/>
  <c r="K9" i="180"/>
  <c r="L9" i="180"/>
  <c r="D10" i="180"/>
  <c r="E10" i="180"/>
  <c r="H10" i="180"/>
  <c r="I10" i="180"/>
  <c r="J10" i="180"/>
  <c r="K10" i="180"/>
  <c r="L10" i="180" s="1"/>
  <c r="D11" i="180"/>
  <c r="E11" i="180"/>
  <c r="H11" i="180"/>
  <c r="I11" i="180"/>
  <c r="J11" i="180"/>
  <c r="K11" i="180"/>
  <c r="L11" i="180"/>
  <c r="D12" i="180"/>
  <c r="E12" i="180"/>
  <c r="H12" i="180"/>
  <c r="I12" i="180"/>
  <c r="J12" i="180"/>
  <c r="K12" i="180"/>
  <c r="L12" i="180" s="1"/>
  <c r="D13" i="180"/>
  <c r="E13" i="180"/>
  <c r="H13" i="180"/>
  <c r="I13" i="180"/>
  <c r="J13" i="180"/>
  <c r="K13" i="180"/>
  <c r="L13" i="180"/>
  <c r="D14" i="180"/>
  <c r="E14" i="180"/>
  <c r="H14" i="180"/>
  <c r="I14" i="180"/>
  <c r="J14" i="180"/>
  <c r="K14" i="180"/>
  <c r="L14" i="180" s="1"/>
  <c r="D15" i="180"/>
  <c r="E15" i="180"/>
  <c r="H15" i="180"/>
  <c r="I15" i="180"/>
  <c r="J15" i="180"/>
  <c r="K15" i="180"/>
  <c r="L15" i="180"/>
  <c r="D16" i="180"/>
  <c r="E16" i="180"/>
  <c r="H16" i="180"/>
  <c r="I16" i="180"/>
  <c r="J16" i="180"/>
  <c r="K16" i="180"/>
  <c r="L16" i="180" s="1"/>
  <c r="D17" i="180"/>
  <c r="E17" i="180"/>
  <c r="H17" i="180"/>
  <c r="I17" i="180"/>
  <c r="J17" i="180"/>
  <c r="K17" i="180"/>
  <c r="L17" i="180"/>
  <c r="B18" i="180"/>
  <c r="C18" i="180"/>
  <c r="D18" i="180" s="1"/>
  <c r="F18" i="180"/>
  <c r="G18" i="180"/>
  <c r="H18" i="180" s="1"/>
  <c r="I18" i="180"/>
  <c r="J18" i="180"/>
  <c r="K18" i="180"/>
  <c r="L18" i="180" s="1"/>
  <c r="D19" i="180"/>
  <c r="E19" i="180"/>
  <c r="H19" i="180"/>
  <c r="I19" i="180"/>
  <c r="J19" i="180"/>
  <c r="K19" i="180"/>
  <c r="L19" i="180"/>
  <c r="D20" i="180"/>
  <c r="E20" i="180"/>
  <c r="H20" i="180"/>
  <c r="I20" i="180"/>
  <c r="J20" i="180"/>
  <c r="K20" i="180"/>
  <c r="L20" i="180" s="1"/>
  <c r="D21" i="180"/>
  <c r="E21" i="180"/>
  <c r="H21" i="180"/>
  <c r="I21" i="180"/>
  <c r="J21" i="180"/>
  <c r="K21" i="180"/>
  <c r="L21" i="180"/>
  <c r="D22" i="180"/>
  <c r="E22" i="180"/>
  <c r="H22" i="180"/>
  <c r="I22" i="180"/>
  <c r="J22" i="180"/>
  <c r="K22" i="180"/>
  <c r="L22" i="180" s="1"/>
  <c r="D23" i="180"/>
  <c r="E23" i="180"/>
  <c r="H23" i="180"/>
  <c r="I23" i="180"/>
  <c r="J23" i="180"/>
  <c r="K23" i="180"/>
  <c r="L23" i="180"/>
  <c r="D24" i="180"/>
  <c r="E24" i="180"/>
  <c r="H24" i="180"/>
  <c r="I24" i="180"/>
  <c r="J24" i="180"/>
  <c r="K24" i="180"/>
  <c r="L24" i="180" s="1"/>
  <c r="D25" i="180"/>
  <c r="E25" i="180"/>
  <c r="H25" i="180"/>
  <c r="I25" i="180"/>
  <c r="J25" i="180"/>
  <c r="K25" i="180"/>
  <c r="L25" i="180"/>
  <c r="D26" i="180"/>
  <c r="E26" i="180"/>
  <c r="H26" i="180"/>
  <c r="I26" i="180"/>
  <c r="J26" i="180"/>
  <c r="K26" i="180"/>
  <c r="L26" i="180" s="1"/>
  <c r="D27" i="180"/>
  <c r="E27" i="180"/>
  <c r="H27" i="180"/>
  <c r="I27" i="180"/>
  <c r="J27" i="180"/>
  <c r="K27" i="180"/>
  <c r="L27" i="180"/>
  <c r="D28" i="180"/>
  <c r="E28" i="180"/>
  <c r="H28" i="180"/>
  <c r="I28" i="180"/>
  <c r="J28" i="180"/>
  <c r="K28" i="180"/>
  <c r="L28" i="180" s="1"/>
  <c r="D29" i="180"/>
  <c r="E29" i="180"/>
  <c r="H29" i="180"/>
  <c r="I29" i="180"/>
  <c r="J29" i="180"/>
  <c r="K29" i="180"/>
  <c r="L29" i="180"/>
  <c r="D30" i="180"/>
  <c r="E30" i="180"/>
  <c r="H30" i="180"/>
  <c r="I30" i="180"/>
  <c r="J30" i="180"/>
  <c r="K30" i="180"/>
  <c r="L30" i="180" s="1"/>
  <c r="D31" i="180"/>
  <c r="E31" i="180"/>
  <c r="H31" i="180"/>
  <c r="I31" i="180"/>
  <c r="J31" i="180"/>
  <c r="K31" i="180"/>
  <c r="L31" i="180"/>
  <c r="D32" i="180"/>
  <c r="E32" i="180"/>
  <c r="H32" i="180"/>
  <c r="I32" i="180"/>
  <c r="J32" i="180"/>
  <c r="K32" i="180"/>
  <c r="L32" i="180" s="1"/>
  <c r="D33" i="180"/>
  <c r="E33" i="180"/>
  <c r="H33" i="180"/>
  <c r="I33" i="180"/>
  <c r="J33" i="180"/>
  <c r="K33" i="180"/>
  <c r="L33" i="180"/>
  <c r="D34" i="180"/>
  <c r="E34" i="180"/>
  <c r="H34" i="180"/>
  <c r="I34" i="180"/>
  <c r="J34" i="180"/>
  <c r="K34" i="180"/>
  <c r="L34" i="180" s="1"/>
  <c r="D35" i="180"/>
  <c r="E35" i="180"/>
  <c r="H35" i="180"/>
  <c r="I35" i="180"/>
  <c r="J35" i="180"/>
  <c r="K35" i="180"/>
  <c r="L35" i="180"/>
  <c r="D36" i="180"/>
  <c r="E36" i="180"/>
  <c r="H36" i="180"/>
  <c r="I36" i="180"/>
  <c r="J36" i="180"/>
  <c r="K36" i="180"/>
  <c r="L36" i="180" s="1"/>
  <c r="D37" i="180"/>
  <c r="E37" i="180"/>
  <c r="H37" i="180"/>
  <c r="I37" i="180"/>
  <c r="J37" i="180"/>
  <c r="K37" i="180"/>
  <c r="L37" i="180"/>
  <c r="B38" i="180"/>
  <c r="C38" i="180"/>
  <c r="D38" i="180" s="1"/>
  <c r="F38" i="180"/>
  <c r="G38" i="180"/>
  <c r="H38" i="180" s="1"/>
  <c r="I38" i="180"/>
  <c r="J38" i="180"/>
  <c r="K38" i="180"/>
  <c r="L38" i="180" s="1"/>
  <c r="D39" i="180"/>
  <c r="E39" i="180"/>
  <c r="H39" i="180"/>
  <c r="I39" i="180"/>
  <c r="J39" i="180"/>
  <c r="K39" i="180"/>
  <c r="L39" i="180"/>
  <c r="D40" i="180"/>
  <c r="E40" i="180"/>
  <c r="H40" i="180"/>
  <c r="I40" i="180"/>
  <c r="J40" i="180"/>
  <c r="K40" i="180"/>
  <c r="L40" i="180" s="1"/>
  <c r="B41" i="180"/>
  <c r="F41" i="180"/>
  <c r="J41" i="180"/>
  <c r="B42" i="180"/>
  <c r="C42" i="180"/>
  <c r="E42" i="180"/>
  <c r="F42" i="180"/>
  <c r="G42" i="180"/>
  <c r="J42" i="180"/>
  <c r="D43" i="180"/>
  <c r="E43" i="180"/>
  <c r="H43" i="180"/>
  <c r="I43" i="180"/>
  <c r="J43" i="180"/>
  <c r="K43" i="180"/>
  <c r="L43" i="180"/>
  <c r="D44" i="180"/>
  <c r="E44" i="180"/>
  <c r="H44" i="180"/>
  <c r="I44" i="180"/>
  <c r="J44" i="180"/>
  <c r="K44" i="180"/>
  <c r="L44" i="180" s="1"/>
  <c r="D45" i="180"/>
  <c r="E45" i="180"/>
  <c r="H45" i="180"/>
  <c r="I45" i="180"/>
  <c r="J45" i="180"/>
  <c r="K45" i="180"/>
  <c r="L45" i="180"/>
  <c r="D46" i="180"/>
  <c r="E46" i="180"/>
  <c r="H46" i="180"/>
  <c r="I46" i="180"/>
  <c r="J46" i="180"/>
  <c r="K46" i="180"/>
  <c r="L46" i="180" s="1"/>
  <c r="D47" i="180"/>
  <c r="E47" i="180"/>
  <c r="H47" i="180"/>
  <c r="I47" i="180"/>
  <c r="J47" i="180"/>
  <c r="K47" i="180"/>
  <c r="L47" i="180"/>
  <c r="D48" i="180"/>
  <c r="E48" i="180"/>
  <c r="H48" i="180"/>
  <c r="I48" i="180"/>
  <c r="J48" i="180"/>
  <c r="K48" i="180"/>
  <c r="L48" i="180" s="1"/>
  <c r="D49" i="180"/>
  <c r="E49" i="180"/>
  <c r="H49" i="180"/>
  <c r="I49" i="180"/>
  <c r="J49" i="180"/>
  <c r="K49" i="180"/>
  <c r="L49" i="180"/>
  <c r="D50" i="180"/>
  <c r="E50" i="180"/>
  <c r="H50" i="180"/>
  <c r="I50" i="180"/>
  <c r="J50" i="180"/>
  <c r="K50" i="180"/>
  <c r="L50" i="180" s="1"/>
  <c r="D51" i="180"/>
  <c r="E51" i="180"/>
  <c r="H51" i="180"/>
  <c r="I51" i="180"/>
  <c r="J51" i="180"/>
  <c r="K51" i="180"/>
  <c r="L51" i="180"/>
  <c r="D52" i="180"/>
  <c r="E52" i="180"/>
  <c r="H52" i="180"/>
  <c r="I52" i="180"/>
  <c r="J52" i="180"/>
  <c r="K52" i="180"/>
  <c r="L52" i="180" s="1"/>
  <c r="D53" i="180"/>
  <c r="E53" i="180"/>
  <c r="H53" i="180"/>
  <c r="I53" i="180"/>
  <c r="J53" i="180"/>
  <c r="K53" i="180"/>
  <c r="L53" i="180"/>
  <c r="D54" i="180"/>
  <c r="E54" i="180"/>
  <c r="H54" i="180"/>
  <c r="I54" i="180"/>
  <c r="J54" i="180"/>
  <c r="K54" i="180"/>
  <c r="L54" i="180" s="1"/>
  <c r="D55" i="180"/>
  <c r="E55" i="180"/>
  <c r="H55" i="180"/>
  <c r="I55" i="180"/>
  <c r="J55" i="180"/>
  <c r="K55" i="180"/>
  <c r="L55" i="180"/>
  <c r="D56" i="180"/>
  <c r="E56" i="180"/>
  <c r="H56" i="180"/>
  <c r="I56" i="180"/>
  <c r="J56" i="180"/>
  <c r="K56" i="180"/>
  <c r="L56" i="180" s="1"/>
  <c r="D57" i="180"/>
  <c r="E57" i="180"/>
  <c r="H57" i="180"/>
  <c r="I57" i="180"/>
  <c r="J57" i="180"/>
  <c r="K57" i="180"/>
  <c r="L57" i="180"/>
  <c r="D58" i="180"/>
  <c r="E58" i="180"/>
  <c r="H58" i="180"/>
  <c r="I58" i="180"/>
  <c r="J58" i="180"/>
  <c r="K58" i="180"/>
  <c r="L58" i="180" s="1"/>
  <c r="D59" i="180"/>
  <c r="E59" i="180"/>
  <c r="H59" i="180"/>
  <c r="I59" i="180"/>
  <c r="J59" i="180"/>
  <c r="K59" i="180"/>
  <c r="L59" i="180"/>
  <c r="D60" i="180"/>
  <c r="E60" i="180"/>
  <c r="H60" i="180"/>
  <c r="I60" i="180"/>
  <c r="J60" i="180"/>
  <c r="K60" i="180"/>
  <c r="L60" i="180" s="1"/>
  <c r="D61" i="180"/>
  <c r="E61" i="180"/>
  <c r="H61" i="180"/>
  <c r="I61" i="180"/>
  <c r="J61" i="180"/>
  <c r="K61" i="180"/>
  <c r="L61" i="180"/>
  <c r="B63" i="180"/>
  <c r="C63" i="180"/>
  <c r="D63" i="180" s="1"/>
  <c r="E63" i="180"/>
  <c r="F63" i="180"/>
  <c r="G63" i="180"/>
  <c r="H63" i="180" s="1"/>
  <c r="J63" i="180"/>
  <c r="D64" i="180"/>
  <c r="E64" i="180"/>
  <c r="H64" i="180"/>
  <c r="I64" i="180"/>
  <c r="J64" i="180"/>
  <c r="K64" i="180"/>
  <c r="L64" i="180"/>
  <c r="D65" i="180"/>
  <c r="E65" i="180"/>
  <c r="H65" i="180"/>
  <c r="I65" i="180"/>
  <c r="J65" i="180"/>
  <c r="K65" i="180"/>
  <c r="L65" i="180" s="1"/>
  <c r="D66" i="180"/>
  <c r="E66" i="180"/>
  <c r="H66" i="180"/>
  <c r="I66" i="180"/>
  <c r="J66" i="180"/>
  <c r="K66" i="180"/>
  <c r="L66" i="180"/>
  <c r="D67" i="180"/>
  <c r="E67" i="180"/>
  <c r="H67" i="180"/>
  <c r="I67" i="180"/>
  <c r="J67" i="180"/>
  <c r="K67" i="180"/>
  <c r="L67" i="180" s="1"/>
  <c r="F4" i="179"/>
  <c r="G4" i="179"/>
  <c r="J4" i="179"/>
  <c r="K4" i="179"/>
  <c r="B8" i="179"/>
  <c r="B7" i="179" s="1"/>
  <c r="C8" i="179"/>
  <c r="C7" i="179" s="1"/>
  <c r="D8" i="179"/>
  <c r="E8" i="179"/>
  <c r="F8" i="179"/>
  <c r="F7" i="179" s="1"/>
  <c r="G8" i="179"/>
  <c r="G7" i="179" s="1"/>
  <c r="I8" i="179"/>
  <c r="J8" i="179"/>
  <c r="K8" i="179"/>
  <c r="L8" i="179"/>
  <c r="D9" i="179"/>
  <c r="E9" i="179"/>
  <c r="H9" i="179"/>
  <c r="I9" i="179"/>
  <c r="J9" i="179"/>
  <c r="K9" i="179"/>
  <c r="L9" i="179" s="1"/>
  <c r="D10" i="179"/>
  <c r="E10" i="179"/>
  <c r="H10" i="179"/>
  <c r="I10" i="179"/>
  <c r="J10" i="179"/>
  <c r="K10" i="179"/>
  <c r="L10" i="179"/>
  <c r="D11" i="179"/>
  <c r="E11" i="179"/>
  <c r="H11" i="179"/>
  <c r="I11" i="179"/>
  <c r="J11" i="179"/>
  <c r="K11" i="179"/>
  <c r="L11" i="179" s="1"/>
  <c r="D12" i="179"/>
  <c r="E12" i="179"/>
  <c r="H12" i="179"/>
  <c r="I12" i="179"/>
  <c r="J12" i="179"/>
  <c r="K12" i="179"/>
  <c r="L12" i="179"/>
  <c r="D13" i="179"/>
  <c r="E13" i="179"/>
  <c r="H13" i="179"/>
  <c r="I13" i="179"/>
  <c r="J13" i="179"/>
  <c r="K13" i="179"/>
  <c r="L13" i="179" s="1"/>
  <c r="D14" i="179"/>
  <c r="E14" i="179"/>
  <c r="H14" i="179"/>
  <c r="I14" i="179"/>
  <c r="J14" i="179"/>
  <c r="K14" i="179"/>
  <c r="L14" i="179"/>
  <c r="D15" i="179"/>
  <c r="E15" i="179"/>
  <c r="H15" i="179"/>
  <c r="I15" i="179"/>
  <c r="J15" i="179"/>
  <c r="K15" i="179"/>
  <c r="L15" i="179" s="1"/>
  <c r="D16" i="179"/>
  <c r="E16" i="179"/>
  <c r="H16" i="179"/>
  <c r="I16" i="179"/>
  <c r="J16" i="179"/>
  <c r="K16" i="179"/>
  <c r="L16" i="179"/>
  <c r="D17" i="179"/>
  <c r="E17" i="179"/>
  <c r="H17" i="179"/>
  <c r="I17" i="179"/>
  <c r="J17" i="179"/>
  <c r="K17" i="179"/>
  <c r="L17" i="179" s="1"/>
  <c r="B18" i="179"/>
  <c r="E18" i="179" s="1"/>
  <c r="C18" i="179"/>
  <c r="D18" i="179"/>
  <c r="F18" i="179"/>
  <c r="I18" i="179" s="1"/>
  <c r="G18" i="179"/>
  <c r="H18" i="179"/>
  <c r="J18" i="179"/>
  <c r="K18" i="179"/>
  <c r="L18" i="179"/>
  <c r="D19" i="179"/>
  <c r="E19" i="179"/>
  <c r="H19" i="179"/>
  <c r="I19" i="179"/>
  <c r="J19" i="179"/>
  <c r="K19" i="179"/>
  <c r="L19" i="179" s="1"/>
  <c r="D20" i="179"/>
  <c r="E20" i="179"/>
  <c r="H20" i="179"/>
  <c r="I20" i="179"/>
  <c r="J20" i="179"/>
  <c r="K20" i="179"/>
  <c r="L20" i="179"/>
  <c r="D21" i="179"/>
  <c r="E21" i="179"/>
  <c r="H21" i="179"/>
  <c r="I21" i="179"/>
  <c r="J21" i="179"/>
  <c r="K21" i="179"/>
  <c r="L21" i="179" s="1"/>
  <c r="D22" i="179"/>
  <c r="E22" i="179"/>
  <c r="H22" i="179"/>
  <c r="I22" i="179"/>
  <c r="J22" i="179"/>
  <c r="K22" i="179"/>
  <c r="L22" i="179"/>
  <c r="D23" i="179"/>
  <c r="E23" i="179"/>
  <c r="H23" i="179"/>
  <c r="I23" i="179"/>
  <c r="J23" i="179"/>
  <c r="K23" i="179"/>
  <c r="L23" i="179" s="1"/>
  <c r="D24" i="179"/>
  <c r="E24" i="179"/>
  <c r="H24" i="179"/>
  <c r="I24" i="179"/>
  <c r="J24" i="179"/>
  <c r="K24" i="179"/>
  <c r="L24" i="179"/>
  <c r="D25" i="179"/>
  <c r="E25" i="179"/>
  <c r="H25" i="179"/>
  <c r="I25" i="179"/>
  <c r="J25" i="179"/>
  <c r="K25" i="179"/>
  <c r="L25" i="179" s="1"/>
  <c r="D26" i="179"/>
  <c r="E26" i="179"/>
  <c r="H26" i="179"/>
  <c r="I26" i="179"/>
  <c r="J26" i="179"/>
  <c r="K26" i="179"/>
  <c r="L26" i="179"/>
  <c r="D27" i="179"/>
  <c r="E27" i="179"/>
  <c r="H27" i="179"/>
  <c r="I27" i="179"/>
  <c r="J27" i="179"/>
  <c r="K27" i="179"/>
  <c r="L27" i="179" s="1"/>
  <c r="D28" i="179"/>
  <c r="E28" i="179"/>
  <c r="H28" i="179"/>
  <c r="I28" i="179"/>
  <c r="J28" i="179"/>
  <c r="K28" i="179"/>
  <c r="L28" i="179"/>
  <c r="D29" i="179"/>
  <c r="E29" i="179"/>
  <c r="H29" i="179"/>
  <c r="I29" i="179"/>
  <c r="J29" i="179"/>
  <c r="K29" i="179"/>
  <c r="L29" i="179" s="1"/>
  <c r="D30" i="179"/>
  <c r="E30" i="179"/>
  <c r="H30" i="179"/>
  <c r="I30" i="179"/>
  <c r="J30" i="179"/>
  <c r="K30" i="179"/>
  <c r="L30" i="179"/>
  <c r="D31" i="179"/>
  <c r="E31" i="179"/>
  <c r="H31" i="179"/>
  <c r="I31" i="179"/>
  <c r="J31" i="179"/>
  <c r="K31" i="179"/>
  <c r="L31" i="179" s="1"/>
  <c r="D32" i="179"/>
  <c r="E32" i="179"/>
  <c r="H32" i="179"/>
  <c r="I32" i="179"/>
  <c r="J32" i="179"/>
  <c r="K32" i="179"/>
  <c r="L32" i="179"/>
  <c r="D33" i="179"/>
  <c r="E33" i="179"/>
  <c r="H33" i="179"/>
  <c r="I33" i="179"/>
  <c r="J33" i="179"/>
  <c r="K33" i="179"/>
  <c r="L33" i="179" s="1"/>
  <c r="D34" i="179"/>
  <c r="E34" i="179"/>
  <c r="H34" i="179"/>
  <c r="I34" i="179"/>
  <c r="J34" i="179"/>
  <c r="K34" i="179"/>
  <c r="L34" i="179"/>
  <c r="D35" i="179"/>
  <c r="E35" i="179"/>
  <c r="H35" i="179"/>
  <c r="I35" i="179"/>
  <c r="J35" i="179"/>
  <c r="K35" i="179"/>
  <c r="L35" i="179" s="1"/>
  <c r="D36" i="179"/>
  <c r="E36" i="179"/>
  <c r="H36" i="179"/>
  <c r="I36" i="179"/>
  <c r="J36" i="179"/>
  <c r="K36" i="179"/>
  <c r="L36" i="179"/>
  <c r="D37" i="179"/>
  <c r="E37" i="179"/>
  <c r="H37" i="179"/>
  <c r="I37" i="179"/>
  <c r="J37" i="179"/>
  <c r="K37" i="179"/>
  <c r="L37" i="179" s="1"/>
  <c r="B38" i="179"/>
  <c r="E38" i="179" s="1"/>
  <c r="C38" i="179"/>
  <c r="D38" i="179"/>
  <c r="F38" i="179"/>
  <c r="I38" i="179" s="1"/>
  <c r="G38" i="179"/>
  <c r="H38" i="179"/>
  <c r="J38" i="179"/>
  <c r="K38" i="179"/>
  <c r="L38" i="179"/>
  <c r="D39" i="179"/>
  <c r="E39" i="179"/>
  <c r="H39" i="179"/>
  <c r="I39" i="179"/>
  <c r="J39" i="179"/>
  <c r="K39" i="179"/>
  <c r="L39" i="179" s="1"/>
  <c r="D40" i="179"/>
  <c r="E40" i="179"/>
  <c r="H40" i="179"/>
  <c r="I40" i="179"/>
  <c r="J40" i="179"/>
  <c r="K40" i="179"/>
  <c r="L40" i="179"/>
  <c r="B42" i="179"/>
  <c r="C42" i="179"/>
  <c r="D42" i="179"/>
  <c r="F42" i="179"/>
  <c r="G42" i="179"/>
  <c r="H42" i="179"/>
  <c r="J42" i="179"/>
  <c r="K42" i="179"/>
  <c r="L42" i="179"/>
  <c r="D43" i="179"/>
  <c r="E43" i="179"/>
  <c r="H43" i="179"/>
  <c r="I43" i="179"/>
  <c r="J43" i="179"/>
  <c r="K43" i="179"/>
  <c r="L43" i="179" s="1"/>
  <c r="D44" i="179"/>
  <c r="E44" i="179"/>
  <c r="H44" i="179"/>
  <c r="I44" i="179"/>
  <c r="J44" i="179"/>
  <c r="K44" i="179"/>
  <c r="L44" i="179"/>
  <c r="D45" i="179"/>
  <c r="E45" i="179"/>
  <c r="H45" i="179"/>
  <c r="I45" i="179"/>
  <c r="J45" i="179"/>
  <c r="K45" i="179"/>
  <c r="L45" i="179" s="1"/>
  <c r="D46" i="179"/>
  <c r="E46" i="179"/>
  <c r="H46" i="179"/>
  <c r="I46" i="179"/>
  <c r="J46" i="179"/>
  <c r="K46" i="179"/>
  <c r="L46" i="179"/>
  <c r="D47" i="179"/>
  <c r="E47" i="179"/>
  <c r="H47" i="179"/>
  <c r="I47" i="179"/>
  <c r="J47" i="179"/>
  <c r="K47" i="179"/>
  <c r="L47" i="179" s="1"/>
  <c r="D48" i="179"/>
  <c r="E48" i="179"/>
  <c r="H48" i="179"/>
  <c r="I48" i="179"/>
  <c r="J48" i="179"/>
  <c r="K48" i="179"/>
  <c r="L48" i="179"/>
  <c r="D49" i="179"/>
  <c r="E49" i="179"/>
  <c r="H49" i="179"/>
  <c r="I49" i="179"/>
  <c r="J49" i="179"/>
  <c r="K49" i="179"/>
  <c r="L49" i="179" s="1"/>
  <c r="D50" i="179"/>
  <c r="E50" i="179"/>
  <c r="H50" i="179"/>
  <c r="I50" i="179"/>
  <c r="J50" i="179"/>
  <c r="K50" i="179"/>
  <c r="L50" i="179"/>
  <c r="D51" i="179"/>
  <c r="E51" i="179"/>
  <c r="H51" i="179"/>
  <c r="I51" i="179"/>
  <c r="J51" i="179"/>
  <c r="K51" i="179"/>
  <c r="L51" i="179" s="1"/>
  <c r="D52" i="179"/>
  <c r="E52" i="179"/>
  <c r="H52" i="179"/>
  <c r="I52" i="179"/>
  <c r="J52" i="179"/>
  <c r="K52" i="179"/>
  <c r="L52" i="179"/>
  <c r="D53" i="179"/>
  <c r="E53" i="179"/>
  <c r="H53" i="179"/>
  <c r="I53" i="179"/>
  <c r="J53" i="179"/>
  <c r="K53" i="179"/>
  <c r="L53" i="179" s="1"/>
  <c r="D54" i="179"/>
  <c r="E54" i="179"/>
  <c r="H54" i="179"/>
  <c r="I54" i="179"/>
  <c r="J54" i="179"/>
  <c r="K54" i="179"/>
  <c r="L54" i="179"/>
  <c r="D55" i="179"/>
  <c r="E55" i="179"/>
  <c r="H55" i="179"/>
  <c r="I55" i="179"/>
  <c r="J55" i="179"/>
  <c r="K55" i="179"/>
  <c r="L55" i="179" s="1"/>
  <c r="D56" i="179"/>
  <c r="E56" i="179"/>
  <c r="H56" i="179"/>
  <c r="I56" i="179"/>
  <c r="J56" i="179"/>
  <c r="K56" i="179"/>
  <c r="L56" i="179"/>
  <c r="D57" i="179"/>
  <c r="E57" i="179"/>
  <c r="H57" i="179"/>
  <c r="I57" i="179"/>
  <c r="J57" i="179"/>
  <c r="K57" i="179"/>
  <c r="L57" i="179" s="1"/>
  <c r="D58" i="179"/>
  <c r="E58" i="179"/>
  <c r="H58" i="179"/>
  <c r="I58" i="179"/>
  <c r="J58" i="179"/>
  <c r="K58" i="179"/>
  <c r="L58" i="179"/>
  <c r="D59" i="179"/>
  <c r="E59" i="179"/>
  <c r="H59" i="179"/>
  <c r="I59" i="179"/>
  <c r="J59" i="179"/>
  <c r="K59" i="179"/>
  <c r="L59" i="179" s="1"/>
  <c r="D60" i="179"/>
  <c r="E60" i="179"/>
  <c r="H60" i="179"/>
  <c r="I60" i="179"/>
  <c r="J60" i="179"/>
  <c r="K60" i="179"/>
  <c r="L60" i="179"/>
  <c r="D61" i="179"/>
  <c r="E61" i="179"/>
  <c r="H61" i="179"/>
  <c r="I61" i="179"/>
  <c r="J61" i="179"/>
  <c r="K61" i="179"/>
  <c r="L61" i="179" s="1"/>
  <c r="D62" i="179"/>
  <c r="E62" i="179"/>
  <c r="H62" i="179"/>
  <c r="I62" i="179"/>
  <c r="J62" i="179"/>
  <c r="K62" i="179"/>
  <c r="L62" i="179"/>
  <c r="B68" i="179"/>
  <c r="E68" i="179" s="1"/>
  <c r="C68" i="179"/>
  <c r="D68" i="179"/>
  <c r="F68" i="179"/>
  <c r="I68" i="179" s="1"/>
  <c r="G68" i="179"/>
  <c r="H68" i="179"/>
  <c r="J68" i="179"/>
  <c r="K68" i="179"/>
  <c r="L68" i="179"/>
  <c r="D69" i="179"/>
  <c r="E69" i="179"/>
  <c r="H69" i="179"/>
  <c r="I69" i="179"/>
  <c r="J69" i="179"/>
  <c r="K69" i="179"/>
  <c r="L69" i="179" s="1"/>
  <c r="D70" i="179"/>
  <c r="E70" i="179"/>
  <c r="H70" i="179"/>
  <c r="I70" i="179"/>
  <c r="J70" i="179"/>
  <c r="K70" i="179"/>
  <c r="L70" i="179"/>
  <c r="D71" i="179"/>
  <c r="E71" i="179"/>
  <c r="H71" i="179"/>
  <c r="I71" i="179"/>
  <c r="J71" i="179"/>
  <c r="K71" i="179"/>
  <c r="L71" i="179" s="1"/>
  <c r="D72" i="179"/>
  <c r="E72" i="179"/>
  <c r="H72" i="179"/>
  <c r="I72" i="179"/>
  <c r="J72" i="179"/>
  <c r="K72" i="179"/>
  <c r="L72" i="179"/>
  <c r="D73" i="179"/>
  <c r="E73" i="179"/>
  <c r="H73" i="179"/>
  <c r="I73" i="179"/>
  <c r="J73" i="179"/>
  <c r="K73" i="179"/>
  <c r="L73" i="179" s="1"/>
  <c r="D74" i="179"/>
  <c r="E74" i="179"/>
  <c r="H74" i="179"/>
  <c r="I74" i="179"/>
  <c r="J74" i="179"/>
  <c r="K74" i="179"/>
  <c r="L74" i="179"/>
  <c r="D75" i="179"/>
  <c r="E75" i="179"/>
  <c r="H75" i="179"/>
  <c r="I75" i="179"/>
  <c r="J75" i="179"/>
  <c r="K75" i="179"/>
  <c r="L75" i="179" s="1"/>
  <c r="D76" i="179"/>
  <c r="E76" i="179"/>
  <c r="H76" i="179"/>
  <c r="I76" i="179"/>
  <c r="J76" i="179"/>
  <c r="K76" i="179"/>
  <c r="L76" i="179"/>
  <c r="B77" i="179"/>
  <c r="C77" i="179"/>
  <c r="D77" i="179" s="1"/>
  <c r="E77" i="179"/>
  <c r="F77" i="179"/>
  <c r="G77" i="179"/>
  <c r="H77" i="179" s="1"/>
  <c r="I77" i="179"/>
  <c r="J77" i="179"/>
  <c r="K77" i="179"/>
  <c r="L77" i="179" s="1"/>
  <c r="D78" i="179"/>
  <c r="E78" i="179"/>
  <c r="H78" i="179"/>
  <c r="I78" i="179"/>
  <c r="J78" i="179"/>
  <c r="K78" i="179"/>
  <c r="L78" i="179"/>
  <c r="B64" i="179"/>
  <c r="F64" i="179"/>
  <c r="G64" i="179"/>
  <c r="C65" i="179"/>
  <c r="B66" i="179"/>
  <c r="C66" i="179"/>
  <c r="F67" i="179"/>
  <c r="G3" i="178"/>
  <c r="H3" i="178"/>
  <c r="C32" i="178"/>
  <c r="D32" i="178"/>
  <c r="F32" i="178"/>
  <c r="G32" i="178"/>
  <c r="H32" i="178"/>
  <c r="G3" i="177"/>
  <c r="H3" i="177"/>
  <c r="C8" i="177"/>
  <c r="D8" i="177"/>
  <c r="F8" i="177"/>
  <c r="G8" i="177"/>
  <c r="H8" i="177"/>
  <c r="C9" i="177"/>
  <c r="D9" i="177"/>
  <c r="F9" i="177"/>
  <c r="G9" i="177"/>
  <c r="H9" i="177"/>
  <c r="C13" i="177"/>
  <c r="D13" i="177"/>
  <c r="F13" i="177"/>
  <c r="G13" i="177"/>
  <c r="H13" i="177"/>
  <c r="C14" i="177"/>
  <c r="D14" i="177"/>
  <c r="F14" i="177"/>
  <c r="G14" i="177"/>
  <c r="H14" i="177"/>
  <c r="C18" i="177"/>
  <c r="D18" i="177"/>
  <c r="F18" i="177"/>
  <c r="G18" i="177"/>
  <c r="H18" i="177"/>
  <c r="C19" i="177"/>
  <c r="D19" i="177"/>
  <c r="F19" i="177"/>
  <c r="G19" i="177"/>
  <c r="H19" i="177"/>
  <c r="C23" i="177"/>
  <c r="D23" i="177"/>
  <c r="F23" i="177"/>
  <c r="G23" i="177"/>
  <c r="H23" i="177"/>
  <c r="C24" i="177"/>
  <c r="D24" i="177"/>
  <c r="F24" i="177"/>
  <c r="G24" i="177"/>
  <c r="H24" i="177"/>
  <c r="C28" i="177"/>
  <c r="D28" i="177"/>
  <c r="F28" i="177"/>
  <c r="G28" i="177"/>
  <c r="H28" i="177"/>
  <c r="C29" i="177"/>
  <c r="D29" i="177"/>
  <c r="F29" i="177"/>
  <c r="G29" i="177"/>
  <c r="H29" i="177"/>
  <c r="I29" i="177" s="1"/>
  <c r="C30" i="177"/>
  <c r="D30" i="177"/>
  <c r="F30" i="177"/>
  <c r="G30" i="177"/>
  <c r="H30" i="177"/>
  <c r="I30" i="177" s="1"/>
  <c r="C32" i="177"/>
  <c r="D32" i="177"/>
  <c r="F32" i="177"/>
  <c r="G32" i="177"/>
  <c r="H32" i="177"/>
  <c r="I32" i="177" s="1"/>
  <c r="G3" i="176"/>
  <c r="H3" i="176"/>
  <c r="C8" i="176"/>
  <c r="D8" i="176"/>
  <c r="F8" i="176"/>
  <c r="G8" i="176"/>
  <c r="H8" i="176"/>
  <c r="C9" i="176"/>
  <c r="D9" i="176"/>
  <c r="F9" i="176"/>
  <c r="G9" i="176"/>
  <c r="H9" i="176"/>
  <c r="C10" i="176"/>
  <c r="D10" i="176"/>
  <c r="F10" i="176"/>
  <c r="G10" i="176"/>
  <c r="H10" i="176"/>
  <c r="C13" i="176"/>
  <c r="D13" i="176"/>
  <c r="F13" i="176"/>
  <c r="G13" i="176"/>
  <c r="H13" i="176"/>
  <c r="C14" i="176"/>
  <c r="D14" i="176"/>
  <c r="F14" i="176"/>
  <c r="G14" i="176"/>
  <c r="H14" i="176"/>
  <c r="C15" i="176"/>
  <c r="D15" i="176"/>
  <c r="F15" i="176"/>
  <c r="G15" i="176"/>
  <c r="H15" i="176"/>
  <c r="C18" i="176"/>
  <c r="D18" i="176"/>
  <c r="F18" i="176"/>
  <c r="G18" i="176"/>
  <c r="H18" i="176"/>
  <c r="C19" i="176"/>
  <c r="D19" i="176"/>
  <c r="F19" i="176"/>
  <c r="G19" i="176"/>
  <c r="H19" i="176"/>
  <c r="C20" i="176"/>
  <c r="D20" i="176"/>
  <c r="F20" i="176"/>
  <c r="G20" i="176"/>
  <c r="H20" i="176"/>
  <c r="C23" i="176"/>
  <c r="D23" i="176"/>
  <c r="F23" i="176"/>
  <c r="G23" i="176"/>
  <c r="H23" i="176"/>
  <c r="C24" i="176"/>
  <c r="D24" i="176"/>
  <c r="F24" i="176"/>
  <c r="G24" i="176"/>
  <c r="H24" i="176"/>
  <c r="C25" i="176"/>
  <c r="D25" i="176"/>
  <c r="F25" i="176"/>
  <c r="G25" i="176"/>
  <c r="H25" i="176"/>
  <c r="C28" i="176"/>
  <c r="D28" i="176"/>
  <c r="F28" i="176"/>
  <c r="G28" i="176"/>
  <c r="H28" i="176"/>
  <c r="C29" i="176"/>
  <c r="D29" i="176"/>
  <c r="F29" i="176"/>
  <c r="G29" i="176"/>
  <c r="H29" i="176"/>
  <c r="C30" i="176"/>
  <c r="D30" i="176"/>
  <c r="F30" i="176"/>
  <c r="G30" i="176"/>
  <c r="H30" i="176"/>
  <c r="C31" i="176"/>
  <c r="D31" i="176"/>
  <c r="F31" i="176"/>
  <c r="G31" i="176"/>
  <c r="H31" i="176"/>
  <c r="C32" i="176"/>
  <c r="D32" i="176"/>
  <c r="F32" i="176"/>
  <c r="G32" i="176"/>
  <c r="H32" i="176"/>
  <c r="G3" i="175"/>
  <c r="H3" i="175"/>
  <c r="C8" i="175"/>
  <c r="D8" i="175"/>
  <c r="F8" i="175"/>
  <c r="G8" i="175"/>
  <c r="H8" i="175"/>
  <c r="C9" i="175"/>
  <c r="D9" i="175"/>
  <c r="F9" i="175"/>
  <c r="G9" i="175"/>
  <c r="H9" i="175"/>
  <c r="C10" i="175"/>
  <c r="D10" i="175"/>
  <c r="F10" i="175"/>
  <c r="G10" i="175"/>
  <c r="H10" i="175"/>
  <c r="C11" i="175"/>
  <c r="D11" i="175"/>
  <c r="F11" i="175"/>
  <c r="G11" i="175"/>
  <c r="H11" i="175"/>
  <c r="C13" i="175"/>
  <c r="D13" i="175"/>
  <c r="F13" i="175"/>
  <c r="G13" i="175"/>
  <c r="H13" i="175"/>
  <c r="C14" i="175"/>
  <c r="D14" i="175"/>
  <c r="F14" i="175"/>
  <c r="G14" i="175"/>
  <c r="H14" i="175"/>
  <c r="C15" i="175"/>
  <c r="D15" i="175"/>
  <c r="F15" i="175"/>
  <c r="G15" i="175"/>
  <c r="H15" i="175"/>
  <c r="C16" i="175"/>
  <c r="D16" i="175"/>
  <c r="F16" i="175"/>
  <c r="G16" i="175"/>
  <c r="H16" i="175"/>
  <c r="C18" i="175"/>
  <c r="D18" i="175"/>
  <c r="F18" i="175"/>
  <c r="G18" i="175"/>
  <c r="H18" i="175"/>
  <c r="C19" i="175"/>
  <c r="D19" i="175"/>
  <c r="G19" i="175"/>
  <c r="H19" i="175"/>
  <c r="C20" i="175"/>
  <c r="D20" i="175"/>
  <c r="F20" i="175"/>
  <c r="G20" i="175"/>
  <c r="H20" i="175"/>
  <c r="I20" i="175" s="1"/>
  <c r="C21" i="175"/>
  <c r="D21" i="175"/>
  <c r="G21" i="175"/>
  <c r="H21" i="175"/>
  <c r="C23" i="175"/>
  <c r="D23" i="175"/>
  <c r="G23" i="175"/>
  <c r="G22" i="175" s="1"/>
  <c r="H23" i="175"/>
  <c r="C24" i="175"/>
  <c r="D24" i="175"/>
  <c r="F24" i="175"/>
  <c r="G24" i="175"/>
  <c r="H24" i="175"/>
  <c r="I24" i="175" s="1"/>
  <c r="C25" i="175"/>
  <c r="D25" i="175"/>
  <c r="G25" i="175"/>
  <c r="H25" i="175"/>
  <c r="C26" i="175"/>
  <c r="D26" i="175"/>
  <c r="F26" i="175"/>
  <c r="G26" i="175"/>
  <c r="H26" i="175"/>
  <c r="I26" i="175" s="1"/>
  <c r="C28" i="175"/>
  <c r="D28" i="175"/>
  <c r="F28" i="175"/>
  <c r="G28" i="175"/>
  <c r="H28" i="175"/>
  <c r="I28" i="175" s="1"/>
  <c r="C29" i="175"/>
  <c r="D29" i="175"/>
  <c r="G29" i="175"/>
  <c r="H29" i="175"/>
  <c r="C30" i="175"/>
  <c r="D30" i="175"/>
  <c r="F30" i="175"/>
  <c r="G30" i="175"/>
  <c r="H30" i="175"/>
  <c r="I30" i="175" s="1"/>
  <c r="C31" i="175"/>
  <c r="D31" i="175"/>
  <c r="G31" i="175"/>
  <c r="H31" i="175"/>
  <c r="C33" i="175"/>
  <c r="D33" i="175"/>
  <c r="G33" i="175"/>
  <c r="H33" i="175"/>
  <c r="C34" i="175"/>
  <c r="D34" i="175"/>
  <c r="F34" i="175"/>
  <c r="G34" i="175"/>
  <c r="H34" i="175"/>
  <c r="I34" i="175" s="1"/>
  <c r="F4" i="174"/>
  <c r="G4" i="174"/>
  <c r="J4" i="174"/>
  <c r="K4" i="174"/>
  <c r="B13" i="174"/>
  <c r="C14" i="174"/>
  <c r="F15" i="174"/>
  <c r="F16" i="174"/>
  <c r="F17" i="174"/>
  <c r="G19" i="174"/>
  <c r="B23" i="174"/>
  <c r="G23" i="174"/>
  <c r="C24" i="174"/>
  <c r="F25" i="174"/>
  <c r="F26" i="174"/>
  <c r="F27" i="174"/>
  <c r="B28" i="174"/>
  <c r="G28" i="174"/>
  <c r="C30" i="174"/>
  <c r="C36" i="174"/>
  <c r="F36" i="174"/>
  <c r="B37" i="174"/>
  <c r="G37" i="174"/>
  <c r="B43" i="174"/>
  <c r="C43" i="174"/>
  <c r="F43" i="174"/>
  <c r="G10" i="178" s="1"/>
  <c r="G43" i="174"/>
  <c r="I43" i="174"/>
  <c r="K43" i="174"/>
  <c r="B44" i="174"/>
  <c r="C44" i="174"/>
  <c r="F44" i="174"/>
  <c r="G44" i="174"/>
  <c r="H44" i="174"/>
  <c r="K44" i="174"/>
  <c r="B45" i="174"/>
  <c r="C45" i="174"/>
  <c r="E45" i="174"/>
  <c r="F45" i="174"/>
  <c r="G45" i="174"/>
  <c r="H45" i="174" s="1"/>
  <c r="J45" i="174"/>
  <c r="B46" i="174"/>
  <c r="E46" i="174" s="1"/>
  <c r="C46" i="174"/>
  <c r="D46" i="174"/>
  <c r="F46" i="174"/>
  <c r="G46" i="174"/>
  <c r="H46" i="174" s="1"/>
  <c r="J46" i="174"/>
  <c r="B47" i="174"/>
  <c r="C25" i="178" s="1"/>
  <c r="C47" i="174"/>
  <c r="F47" i="174"/>
  <c r="G25" i="178" s="1"/>
  <c r="G47" i="174"/>
  <c r="I47" i="174"/>
  <c r="K47" i="174"/>
  <c r="B48" i="174"/>
  <c r="C48" i="174"/>
  <c r="D20" i="178" s="1"/>
  <c r="F48" i="174"/>
  <c r="G48" i="174"/>
  <c r="H48" i="174"/>
  <c r="K48" i="174"/>
  <c r="B49" i="174"/>
  <c r="C49" i="174"/>
  <c r="E49" i="174"/>
  <c r="F49" i="174"/>
  <c r="G49" i="174"/>
  <c r="H49" i="174" s="1"/>
  <c r="J49" i="174"/>
  <c r="B50" i="174"/>
  <c r="C50" i="174"/>
  <c r="D50" i="174"/>
  <c r="F50" i="174"/>
  <c r="G50" i="174"/>
  <c r="J50" i="174"/>
  <c r="B51" i="174"/>
  <c r="C51" i="174"/>
  <c r="D51" i="174" s="1"/>
  <c r="F51" i="174"/>
  <c r="J51" i="174" s="1"/>
  <c r="G51" i="174"/>
  <c r="I51" i="174"/>
  <c r="K51" i="174"/>
  <c r="B52" i="174"/>
  <c r="C52" i="174"/>
  <c r="D52" i="174" s="1"/>
  <c r="F52" i="174"/>
  <c r="I52" i="174" s="1"/>
  <c r="G52" i="174"/>
  <c r="H52" i="174"/>
  <c r="K52" i="174"/>
  <c r="B53" i="174"/>
  <c r="C53" i="174"/>
  <c r="E53" i="174"/>
  <c r="F53" i="174"/>
  <c r="G53" i="174"/>
  <c r="H53" i="174" s="1"/>
  <c r="J53" i="174"/>
  <c r="B54" i="174"/>
  <c r="E54" i="174" s="1"/>
  <c r="C54" i="174"/>
  <c r="D54" i="174"/>
  <c r="F54" i="174"/>
  <c r="G54" i="174"/>
  <c r="H54" i="174" s="1"/>
  <c r="J54" i="174"/>
  <c r="B55" i="174"/>
  <c r="C55" i="174"/>
  <c r="D55" i="174" s="1"/>
  <c r="F55" i="174"/>
  <c r="J55" i="174" s="1"/>
  <c r="G55" i="174"/>
  <c r="I55" i="174"/>
  <c r="K55" i="174"/>
  <c r="B56" i="174"/>
  <c r="C56" i="174"/>
  <c r="D56" i="174" s="1"/>
  <c r="F56" i="174"/>
  <c r="I56" i="174" s="1"/>
  <c r="G56" i="174"/>
  <c r="H56" i="174"/>
  <c r="K56" i="174"/>
  <c r="B57" i="174"/>
  <c r="C57" i="174"/>
  <c r="E57" i="174"/>
  <c r="F57" i="174"/>
  <c r="G57" i="174"/>
  <c r="H57" i="174" s="1"/>
  <c r="J57" i="174"/>
  <c r="B58" i="174"/>
  <c r="E58" i="174" s="1"/>
  <c r="C58" i="174"/>
  <c r="D58" i="174"/>
  <c r="F58" i="174"/>
  <c r="G58" i="174"/>
  <c r="H58" i="174" s="1"/>
  <c r="J58" i="174"/>
  <c r="B59" i="174"/>
  <c r="C59" i="174"/>
  <c r="D59" i="174" s="1"/>
  <c r="F59" i="174"/>
  <c r="J59" i="174" s="1"/>
  <c r="G59" i="174"/>
  <c r="I59" i="174"/>
  <c r="K59" i="174"/>
  <c r="B60" i="174"/>
  <c r="C60" i="174"/>
  <c r="D60" i="174" s="1"/>
  <c r="F60" i="174"/>
  <c r="I60" i="174" s="1"/>
  <c r="G60" i="174"/>
  <c r="H60" i="174"/>
  <c r="K60" i="174"/>
  <c r="B61" i="174"/>
  <c r="C61" i="174"/>
  <c r="E61" i="174"/>
  <c r="F61" i="174"/>
  <c r="G61" i="174"/>
  <c r="H61" i="174" s="1"/>
  <c r="J61" i="174"/>
  <c r="B62" i="174"/>
  <c r="E62" i="174" s="1"/>
  <c r="C62" i="174"/>
  <c r="D62" i="174"/>
  <c r="F62" i="174"/>
  <c r="I62" i="174" s="1"/>
  <c r="G62" i="174"/>
  <c r="H62" i="174"/>
  <c r="J62" i="174"/>
  <c r="K62" i="174"/>
  <c r="L62" i="174"/>
  <c r="D63" i="174"/>
  <c r="E63" i="174"/>
  <c r="H63" i="174"/>
  <c r="I63" i="174"/>
  <c r="J63" i="174"/>
  <c r="K63" i="174"/>
  <c r="L63" i="174" s="1"/>
  <c r="D64" i="174"/>
  <c r="E64" i="174"/>
  <c r="H64" i="174"/>
  <c r="I64" i="174"/>
  <c r="J64" i="174"/>
  <c r="K64" i="174"/>
  <c r="L64" i="174"/>
  <c r="D65" i="174"/>
  <c r="E65" i="174"/>
  <c r="H65" i="174"/>
  <c r="I65" i="174"/>
  <c r="J65" i="174"/>
  <c r="K65" i="174"/>
  <c r="L65" i="174" s="1"/>
  <c r="D66" i="174"/>
  <c r="E66" i="174"/>
  <c r="H66" i="174"/>
  <c r="I66" i="174"/>
  <c r="J66" i="174"/>
  <c r="K66" i="174"/>
  <c r="L66" i="174"/>
  <c r="F4" i="173"/>
  <c r="G4" i="173"/>
  <c r="J4" i="173"/>
  <c r="K4" i="173"/>
  <c r="B9" i="173"/>
  <c r="B9" i="174" s="1"/>
  <c r="C9" i="173"/>
  <c r="C9" i="174" s="1"/>
  <c r="F9" i="173"/>
  <c r="F9" i="174" s="1"/>
  <c r="G8" i="178" s="1"/>
  <c r="G9" i="173"/>
  <c r="G9" i="174" s="1"/>
  <c r="H9" i="173"/>
  <c r="B10" i="173"/>
  <c r="B10" i="174" s="1"/>
  <c r="C10" i="173"/>
  <c r="E10" i="173"/>
  <c r="F10" i="173"/>
  <c r="F10" i="174" s="1"/>
  <c r="G10" i="173"/>
  <c r="G10" i="174" s="1"/>
  <c r="B11" i="173"/>
  <c r="E11" i="173" s="1"/>
  <c r="C11" i="173"/>
  <c r="C11" i="174" s="1"/>
  <c r="D11" i="173"/>
  <c r="F11" i="173"/>
  <c r="G11" i="173"/>
  <c r="G11" i="174" s="1"/>
  <c r="J11" i="173"/>
  <c r="B12" i="173"/>
  <c r="B12" i="174" s="1"/>
  <c r="C12" i="173"/>
  <c r="C12" i="174" s="1"/>
  <c r="F12" i="173"/>
  <c r="F12" i="174" s="1"/>
  <c r="G12" i="173"/>
  <c r="H12" i="173" s="1"/>
  <c r="J12" i="173"/>
  <c r="B13" i="173"/>
  <c r="C13" i="173"/>
  <c r="C13" i="174" s="1"/>
  <c r="F13" i="173"/>
  <c r="F13" i="174" s="1"/>
  <c r="G13" i="173"/>
  <c r="G13" i="174" s="1"/>
  <c r="H23" i="178" s="1"/>
  <c r="H13" i="173"/>
  <c r="B14" i="173"/>
  <c r="B14" i="174" s="1"/>
  <c r="E14" i="174" s="1"/>
  <c r="C14" i="173"/>
  <c r="E14" i="173"/>
  <c r="F14" i="173"/>
  <c r="F14" i="174" s="1"/>
  <c r="G14" i="173"/>
  <c r="G14" i="174" s="1"/>
  <c r="H14" i="174" s="1"/>
  <c r="B15" i="173"/>
  <c r="B15" i="174" s="1"/>
  <c r="C15" i="173"/>
  <c r="C15" i="174" s="1"/>
  <c r="D15" i="173"/>
  <c r="F15" i="173"/>
  <c r="G15" i="173"/>
  <c r="G15" i="174" s="1"/>
  <c r="J15" i="173"/>
  <c r="B16" i="173"/>
  <c r="B16" i="174" s="1"/>
  <c r="C16" i="173"/>
  <c r="C16" i="174" s="1"/>
  <c r="D16" i="174" s="1"/>
  <c r="F16" i="173"/>
  <c r="G16" i="173"/>
  <c r="J16" i="173"/>
  <c r="B17" i="173"/>
  <c r="C17" i="173"/>
  <c r="C17" i="174" s="1"/>
  <c r="D17" i="173"/>
  <c r="F17" i="173"/>
  <c r="G17" i="173"/>
  <c r="G17" i="174" s="1"/>
  <c r="K17" i="173"/>
  <c r="B19" i="173"/>
  <c r="B19" i="174" s="1"/>
  <c r="C19" i="173"/>
  <c r="C19" i="174" s="1"/>
  <c r="F19" i="173"/>
  <c r="F19" i="174" s="1"/>
  <c r="G19" i="173"/>
  <c r="H19" i="173"/>
  <c r="B20" i="173"/>
  <c r="B20" i="174" s="1"/>
  <c r="C20" i="173"/>
  <c r="E20" i="173"/>
  <c r="F20" i="173"/>
  <c r="F20" i="174" s="1"/>
  <c r="G20" i="173"/>
  <c r="G20" i="174" s="1"/>
  <c r="B21" i="173"/>
  <c r="C21" i="173"/>
  <c r="C21" i="174" s="1"/>
  <c r="D21" i="173"/>
  <c r="F21" i="173"/>
  <c r="G21" i="173"/>
  <c r="G21" i="174" s="1"/>
  <c r="J21" i="173"/>
  <c r="B22" i="173"/>
  <c r="B22" i="174" s="1"/>
  <c r="J22" i="174" s="1"/>
  <c r="C22" i="173"/>
  <c r="C22" i="174" s="1"/>
  <c r="F22" i="173"/>
  <c r="F22" i="174" s="1"/>
  <c r="G22" i="173"/>
  <c r="H22" i="173" s="1"/>
  <c r="J22" i="173"/>
  <c r="B23" i="173"/>
  <c r="C23" i="173"/>
  <c r="C23" i="174" s="1"/>
  <c r="K23" i="174" s="1"/>
  <c r="F23" i="173"/>
  <c r="F23" i="174" s="1"/>
  <c r="G23" i="173"/>
  <c r="H23" i="173"/>
  <c r="B24" i="173"/>
  <c r="B24" i="174" s="1"/>
  <c r="E24" i="174" s="1"/>
  <c r="C24" i="173"/>
  <c r="E24" i="173"/>
  <c r="F24" i="173"/>
  <c r="F24" i="174" s="1"/>
  <c r="G24" i="173"/>
  <c r="G24" i="174" s="1"/>
  <c r="B25" i="173"/>
  <c r="C25" i="173"/>
  <c r="C25" i="174" s="1"/>
  <c r="K25" i="174" s="1"/>
  <c r="D25" i="173"/>
  <c r="F25" i="173"/>
  <c r="G25" i="173"/>
  <c r="G25" i="174" s="1"/>
  <c r="J25" i="173"/>
  <c r="B26" i="173"/>
  <c r="B26" i="174" s="1"/>
  <c r="J26" i="174" s="1"/>
  <c r="C26" i="173"/>
  <c r="C26" i="174" s="1"/>
  <c r="F26" i="173"/>
  <c r="G26" i="173"/>
  <c r="J26" i="173"/>
  <c r="B27" i="173"/>
  <c r="C27" i="173"/>
  <c r="C27" i="174" s="1"/>
  <c r="K27" i="174" s="1"/>
  <c r="D27" i="173"/>
  <c r="F27" i="173"/>
  <c r="G27" i="173"/>
  <c r="G27" i="174" s="1"/>
  <c r="K27" i="173"/>
  <c r="B28" i="173"/>
  <c r="C28" i="173"/>
  <c r="F28" i="173"/>
  <c r="F28" i="174" s="1"/>
  <c r="G28" i="173"/>
  <c r="J28" i="173"/>
  <c r="B29" i="173"/>
  <c r="B29" i="174" s="1"/>
  <c r="C29" i="173"/>
  <c r="C29" i="174" s="1"/>
  <c r="F29" i="173"/>
  <c r="G29" i="173"/>
  <c r="G29" i="174" s="1"/>
  <c r="H29" i="173"/>
  <c r="K29" i="173"/>
  <c r="B30" i="173"/>
  <c r="B30" i="174" s="1"/>
  <c r="J30" i="174" s="1"/>
  <c r="C30" i="173"/>
  <c r="F30" i="173"/>
  <c r="F30" i="174" s="1"/>
  <c r="G30" i="173"/>
  <c r="I30" i="173"/>
  <c r="B31" i="173"/>
  <c r="E31" i="173" s="1"/>
  <c r="C31" i="173"/>
  <c r="C31" i="174" s="1"/>
  <c r="D31" i="173"/>
  <c r="F31" i="173"/>
  <c r="F31" i="174" s="1"/>
  <c r="G31" i="173"/>
  <c r="G31" i="174" s="1"/>
  <c r="K31" i="174" s="1"/>
  <c r="K31" i="173"/>
  <c r="B32" i="173"/>
  <c r="B32" i="174" s="1"/>
  <c r="C32" i="173"/>
  <c r="D32" i="173" s="1"/>
  <c r="F32" i="173"/>
  <c r="F32" i="174" s="1"/>
  <c r="G32" i="173"/>
  <c r="G32" i="174" s="1"/>
  <c r="J32" i="173"/>
  <c r="B33" i="173"/>
  <c r="C33" i="173"/>
  <c r="D33" i="173" s="1"/>
  <c r="F33" i="173"/>
  <c r="I33" i="173" s="1"/>
  <c r="G33" i="173"/>
  <c r="G33" i="174" s="1"/>
  <c r="H33" i="173"/>
  <c r="K33" i="173"/>
  <c r="B34" i="173"/>
  <c r="J34" i="173" s="1"/>
  <c r="C34" i="173"/>
  <c r="C34" i="174" s="1"/>
  <c r="F34" i="173"/>
  <c r="F34" i="174" s="1"/>
  <c r="G34" i="173"/>
  <c r="I34" i="173"/>
  <c r="K34" i="173"/>
  <c r="B35" i="173"/>
  <c r="B35" i="174" s="1"/>
  <c r="C35" i="173"/>
  <c r="K35" i="173" s="1"/>
  <c r="L35" i="173" s="1"/>
  <c r="F35" i="173"/>
  <c r="F35" i="174" s="1"/>
  <c r="G35" i="173"/>
  <c r="J35" i="173"/>
  <c r="B36" i="173"/>
  <c r="B36" i="174" s="1"/>
  <c r="E36" i="174" s="1"/>
  <c r="C36" i="173"/>
  <c r="D36" i="173"/>
  <c r="F36" i="173"/>
  <c r="G36" i="173"/>
  <c r="G36" i="174" s="1"/>
  <c r="K36" i="173"/>
  <c r="B37" i="173"/>
  <c r="C37" i="173"/>
  <c r="D37" i="173" s="1"/>
  <c r="F37" i="173"/>
  <c r="F37" i="174" s="1"/>
  <c r="G37" i="173"/>
  <c r="J37" i="173"/>
  <c r="B39" i="173"/>
  <c r="J39" i="173" s="1"/>
  <c r="C39" i="173"/>
  <c r="C39" i="174" s="1"/>
  <c r="E39" i="173"/>
  <c r="F39" i="173"/>
  <c r="F39" i="174" s="1"/>
  <c r="G39" i="173"/>
  <c r="G39" i="174" s="1"/>
  <c r="B40" i="173"/>
  <c r="B40" i="174" s="1"/>
  <c r="C40" i="173"/>
  <c r="C40" i="174" s="1"/>
  <c r="D40" i="173"/>
  <c r="F40" i="173"/>
  <c r="G40" i="173"/>
  <c r="H40" i="173" s="1"/>
  <c r="J40" i="173"/>
  <c r="B42" i="173"/>
  <c r="C42" i="173"/>
  <c r="D42" i="173"/>
  <c r="F42" i="173"/>
  <c r="G42" i="173"/>
  <c r="H42" i="173"/>
  <c r="J42" i="173"/>
  <c r="K42" i="173"/>
  <c r="L42" i="173"/>
  <c r="D43" i="173"/>
  <c r="E43" i="173"/>
  <c r="H43" i="173"/>
  <c r="I43" i="173"/>
  <c r="J43" i="173"/>
  <c r="K43" i="173"/>
  <c r="L43" i="173" s="1"/>
  <c r="D44" i="173"/>
  <c r="E44" i="173"/>
  <c r="H44" i="173"/>
  <c r="I44" i="173"/>
  <c r="J44" i="173"/>
  <c r="K44" i="173"/>
  <c r="L44" i="173"/>
  <c r="D45" i="173"/>
  <c r="E45" i="173"/>
  <c r="H45" i="173"/>
  <c r="I45" i="173"/>
  <c r="J45" i="173"/>
  <c r="K45" i="173"/>
  <c r="L45" i="173" s="1"/>
  <c r="D46" i="173"/>
  <c r="E46" i="173"/>
  <c r="H46" i="173"/>
  <c r="I46" i="173"/>
  <c r="J46" i="173"/>
  <c r="K46" i="173"/>
  <c r="L46" i="173"/>
  <c r="D47" i="173"/>
  <c r="E47" i="173"/>
  <c r="H47" i="173"/>
  <c r="I47" i="173"/>
  <c r="J47" i="173"/>
  <c r="K47" i="173"/>
  <c r="L47" i="173" s="1"/>
  <c r="D48" i="173"/>
  <c r="E48" i="173"/>
  <c r="H48" i="173"/>
  <c r="I48" i="173"/>
  <c r="J48" i="173"/>
  <c r="K48" i="173"/>
  <c r="L48" i="173"/>
  <c r="D49" i="173"/>
  <c r="E49" i="173"/>
  <c r="H49" i="173"/>
  <c r="I49" i="173"/>
  <c r="J49" i="173"/>
  <c r="K49" i="173"/>
  <c r="L49" i="173" s="1"/>
  <c r="D50" i="173"/>
  <c r="E50" i="173"/>
  <c r="H50" i="173"/>
  <c r="I50" i="173"/>
  <c r="J50" i="173"/>
  <c r="K50" i="173"/>
  <c r="L50" i="173"/>
  <c r="D51" i="173"/>
  <c r="E51" i="173"/>
  <c r="H51" i="173"/>
  <c r="I51" i="173"/>
  <c r="J51" i="173"/>
  <c r="K51" i="173"/>
  <c r="L51" i="173" s="1"/>
  <c r="D52" i="173"/>
  <c r="E52" i="173"/>
  <c r="H52" i="173"/>
  <c r="I52" i="173"/>
  <c r="J52" i="173"/>
  <c r="K52" i="173"/>
  <c r="L52" i="173"/>
  <c r="D53" i="173"/>
  <c r="E53" i="173"/>
  <c r="H53" i="173"/>
  <c r="I53" i="173"/>
  <c r="J53" i="173"/>
  <c r="K53" i="173"/>
  <c r="L53" i="173" s="1"/>
  <c r="D54" i="173"/>
  <c r="E54" i="173"/>
  <c r="H54" i="173"/>
  <c r="I54" i="173"/>
  <c r="J54" i="173"/>
  <c r="K54" i="173"/>
  <c r="L54" i="173"/>
  <c r="D55" i="173"/>
  <c r="E55" i="173"/>
  <c r="H55" i="173"/>
  <c r="I55" i="173"/>
  <c r="J55" i="173"/>
  <c r="K55" i="173"/>
  <c r="L55" i="173" s="1"/>
  <c r="D56" i="173"/>
  <c r="E56" i="173"/>
  <c r="H56" i="173"/>
  <c r="I56" i="173"/>
  <c r="J56" i="173"/>
  <c r="K56" i="173"/>
  <c r="L56" i="173"/>
  <c r="D57" i="173"/>
  <c r="E57" i="173"/>
  <c r="H57" i="173"/>
  <c r="I57" i="173"/>
  <c r="J57" i="173"/>
  <c r="K57" i="173"/>
  <c r="L57" i="173" s="1"/>
  <c r="D58" i="173"/>
  <c r="E58" i="173"/>
  <c r="H58" i="173"/>
  <c r="I58" i="173"/>
  <c r="J58" i="173"/>
  <c r="K58" i="173"/>
  <c r="L58" i="173"/>
  <c r="D59" i="173"/>
  <c r="E59" i="173"/>
  <c r="H59" i="173"/>
  <c r="I59" i="173"/>
  <c r="J59" i="173"/>
  <c r="K59" i="173"/>
  <c r="L59" i="173" s="1"/>
  <c r="D60" i="173"/>
  <c r="E60" i="173"/>
  <c r="H60" i="173"/>
  <c r="I60" i="173"/>
  <c r="J60" i="173"/>
  <c r="K60" i="173"/>
  <c r="L60" i="173"/>
  <c r="D61" i="173"/>
  <c r="E61" i="173"/>
  <c r="H61" i="173"/>
  <c r="I61" i="173"/>
  <c r="J61" i="173"/>
  <c r="K61" i="173"/>
  <c r="L61" i="173" s="1"/>
  <c r="B63" i="173"/>
  <c r="C63" i="173"/>
  <c r="E63" i="173" s="1"/>
  <c r="F63" i="173"/>
  <c r="G63" i="173"/>
  <c r="J63" i="173"/>
  <c r="B64" i="173"/>
  <c r="C64" i="173"/>
  <c r="D64" i="173" s="1"/>
  <c r="F64" i="173"/>
  <c r="J64" i="173" s="1"/>
  <c r="L64" i="173" s="1"/>
  <c r="G64" i="173"/>
  <c r="H64" i="173"/>
  <c r="K64" i="173"/>
  <c r="B65" i="173"/>
  <c r="J65" i="173" s="1"/>
  <c r="C65" i="173"/>
  <c r="F65" i="173"/>
  <c r="G65" i="173"/>
  <c r="I65" i="173"/>
  <c r="K65" i="173"/>
  <c r="B66" i="173"/>
  <c r="C66" i="173"/>
  <c r="D66" i="173" s="1"/>
  <c r="F66" i="173"/>
  <c r="G66" i="173"/>
  <c r="H66" i="173"/>
  <c r="F4" i="172"/>
  <c r="G4" i="172"/>
  <c r="J4" i="172"/>
  <c r="K4" i="172"/>
  <c r="B7" i="172"/>
  <c r="F7" i="172"/>
  <c r="B8" i="172"/>
  <c r="C8" i="172"/>
  <c r="E8" i="172"/>
  <c r="F8" i="172"/>
  <c r="G8" i="172"/>
  <c r="J8" i="172"/>
  <c r="D9" i="172"/>
  <c r="E9" i="172"/>
  <c r="H9" i="172"/>
  <c r="I9" i="172"/>
  <c r="J9" i="172"/>
  <c r="K9" i="172"/>
  <c r="L9" i="172"/>
  <c r="D10" i="172"/>
  <c r="E10" i="172"/>
  <c r="H10" i="172"/>
  <c r="I10" i="172"/>
  <c r="J10" i="172"/>
  <c r="K10" i="172"/>
  <c r="L10" i="172" s="1"/>
  <c r="D11" i="172"/>
  <c r="E11" i="172"/>
  <c r="H11" i="172"/>
  <c r="I11" i="172"/>
  <c r="J11" i="172"/>
  <c r="K11" i="172"/>
  <c r="L11" i="172"/>
  <c r="D12" i="172"/>
  <c r="E12" i="172"/>
  <c r="H12" i="172"/>
  <c r="I12" i="172"/>
  <c r="J12" i="172"/>
  <c r="K12" i="172"/>
  <c r="L12" i="172" s="1"/>
  <c r="D13" i="172"/>
  <c r="E13" i="172"/>
  <c r="H13" i="172"/>
  <c r="I13" i="172"/>
  <c r="J13" i="172"/>
  <c r="K13" i="172"/>
  <c r="L13" i="172"/>
  <c r="D14" i="172"/>
  <c r="E14" i="172"/>
  <c r="H14" i="172"/>
  <c r="I14" i="172"/>
  <c r="J14" i="172"/>
  <c r="K14" i="172"/>
  <c r="L14" i="172" s="1"/>
  <c r="D15" i="172"/>
  <c r="E15" i="172"/>
  <c r="H15" i="172"/>
  <c r="I15" i="172"/>
  <c r="J15" i="172"/>
  <c r="K15" i="172"/>
  <c r="L15" i="172"/>
  <c r="D16" i="172"/>
  <c r="E16" i="172"/>
  <c r="H16" i="172"/>
  <c r="I16" i="172"/>
  <c r="J16" i="172"/>
  <c r="K16" i="172"/>
  <c r="L16" i="172" s="1"/>
  <c r="D17" i="172"/>
  <c r="E17" i="172"/>
  <c r="H17" i="172"/>
  <c r="I17" i="172"/>
  <c r="J17" i="172"/>
  <c r="K17" i="172"/>
  <c r="L17" i="172"/>
  <c r="B18" i="172"/>
  <c r="C18" i="172"/>
  <c r="F18" i="172"/>
  <c r="G18" i="172"/>
  <c r="H18" i="172" s="1"/>
  <c r="I18" i="172"/>
  <c r="J18" i="172"/>
  <c r="D19" i="172"/>
  <c r="E19" i="172"/>
  <c r="H19" i="172"/>
  <c r="I19" i="172"/>
  <c r="J19" i="172"/>
  <c r="K19" i="172"/>
  <c r="L19" i="172"/>
  <c r="D20" i="172"/>
  <c r="E20" i="172"/>
  <c r="H20" i="172"/>
  <c r="I20" i="172"/>
  <c r="J20" i="172"/>
  <c r="K20" i="172"/>
  <c r="L20" i="172" s="1"/>
  <c r="D21" i="172"/>
  <c r="E21" i="172"/>
  <c r="H21" i="172"/>
  <c r="I21" i="172"/>
  <c r="J21" i="172"/>
  <c r="K21" i="172"/>
  <c r="L21" i="172"/>
  <c r="D22" i="172"/>
  <c r="E22" i="172"/>
  <c r="H22" i="172"/>
  <c r="I22" i="172"/>
  <c r="J22" i="172"/>
  <c r="K22" i="172"/>
  <c r="L22" i="172" s="1"/>
  <c r="D23" i="172"/>
  <c r="E23" i="172"/>
  <c r="H23" i="172"/>
  <c r="I23" i="172"/>
  <c r="J23" i="172"/>
  <c r="K23" i="172"/>
  <c r="L23" i="172"/>
  <c r="D24" i="172"/>
  <c r="E24" i="172"/>
  <c r="H24" i="172"/>
  <c r="I24" i="172"/>
  <c r="J24" i="172"/>
  <c r="K24" i="172"/>
  <c r="L24" i="172" s="1"/>
  <c r="D25" i="172"/>
  <c r="E25" i="172"/>
  <c r="H25" i="172"/>
  <c r="I25" i="172"/>
  <c r="J25" i="172"/>
  <c r="K25" i="172"/>
  <c r="L25" i="172"/>
  <c r="D26" i="172"/>
  <c r="E26" i="172"/>
  <c r="H26" i="172"/>
  <c r="I26" i="172"/>
  <c r="J26" i="172"/>
  <c r="K26" i="172"/>
  <c r="L26" i="172" s="1"/>
  <c r="D27" i="172"/>
  <c r="E27" i="172"/>
  <c r="H27" i="172"/>
  <c r="I27" i="172"/>
  <c r="J27" i="172"/>
  <c r="K27" i="172"/>
  <c r="L27" i="172"/>
  <c r="D28" i="172"/>
  <c r="E28" i="172"/>
  <c r="H28" i="172"/>
  <c r="I28" i="172"/>
  <c r="J28" i="172"/>
  <c r="K28" i="172"/>
  <c r="L28" i="172" s="1"/>
  <c r="D29" i="172"/>
  <c r="E29" i="172"/>
  <c r="H29" i="172"/>
  <c r="I29" i="172"/>
  <c r="J29" i="172"/>
  <c r="K29" i="172"/>
  <c r="L29" i="172"/>
  <c r="D30" i="172"/>
  <c r="E30" i="172"/>
  <c r="H30" i="172"/>
  <c r="I30" i="172"/>
  <c r="J30" i="172"/>
  <c r="K30" i="172"/>
  <c r="L30" i="172" s="1"/>
  <c r="D31" i="172"/>
  <c r="E31" i="172"/>
  <c r="H31" i="172"/>
  <c r="I31" i="172"/>
  <c r="J31" i="172"/>
  <c r="K31" i="172"/>
  <c r="L31" i="172"/>
  <c r="D32" i="172"/>
  <c r="E32" i="172"/>
  <c r="H32" i="172"/>
  <c r="I32" i="172"/>
  <c r="J32" i="172"/>
  <c r="K32" i="172"/>
  <c r="L32" i="172" s="1"/>
  <c r="D33" i="172"/>
  <c r="E33" i="172"/>
  <c r="H33" i="172"/>
  <c r="I33" i="172"/>
  <c r="J33" i="172"/>
  <c r="K33" i="172"/>
  <c r="L33" i="172"/>
  <c r="D34" i="172"/>
  <c r="E34" i="172"/>
  <c r="H34" i="172"/>
  <c r="I34" i="172"/>
  <c r="J34" i="172"/>
  <c r="K34" i="172"/>
  <c r="L34" i="172" s="1"/>
  <c r="D35" i="172"/>
  <c r="E35" i="172"/>
  <c r="H35" i="172"/>
  <c r="I35" i="172"/>
  <c r="J35" i="172"/>
  <c r="K35" i="172"/>
  <c r="L35" i="172"/>
  <c r="D36" i="172"/>
  <c r="E36" i="172"/>
  <c r="H36" i="172"/>
  <c r="I36" i="172"/>
  <c r="J36" i="172"/>
  <c r="K36" i="172"/>
  <c r="L36" i="172" s="1"/>
  <c r="D37" i="172"/>
  <c r="E37" i="172"/>
  <c r="H37" i="172"/>
  <c r="I37" i="172"/>
  <c r="J37" i="172"/>
  <c r="K37" i="172"/>
  <c r="L37" i="172"/>
  <c r="B38" i="172"/>
  <c r="C38" i="172"/>
  <c r="F38" i="172"/>
  <c r="G38" i="172"/>
  <c r="H38" i="172" s="1"/>
  <c r="I38" i="172"/>
  <c r="J38" i="172"/>
  <c r="K38" i="172"/>
  <c r="L38" i="172" s="1"/>
  <c r="D39" i="172"/>
  <c r="E39" i="172"/>
  <c r="H39" i="172"/>
  <c r="I39" i="172"/>
  <c r="J39" i="172"/>
  <c r="K39" i="172"/>
  <c r="L39" i="172"/>
  <c r="D40" i="172"/>
  <c r="E40" i="172"/>
  <c r="H40" i="172"/>
  <c r="I40" i="172"/>
  <c r="J40" i="172"/>
  <c r="K40" i="172"/>
  <c r="L40" i="172" s="1"/>
  <c r="B43" i="172"/>
  <c r="C43" i="172"/>
  <c r="D10" i="177" s="1"/>
  <c r="F43" i="172"/>
  <c r="G10" i="177" s="1"/>
  <c r="G43" i="172"/>
  <c r="K43" i="172"/>
  <c r="B44" i="172"/>
  <c r="C44" i="172"/>
  <c r="D15" i="177" s="1"/>
  <c r="F44" i="172"/>
  <c r="G44" i="172"/>
  <c r="J44" i="172"/>
  <c r="B45" i="172"/>
  <c r="C45" i="172"/>
  <c r="F45" i="172"/>
  <c r="G45" i="172"/>
  <c r="H45" i="172"/>
  <c r="K45" i="172"/>
  <c r="B46" i="172"/>
  <c r="C46" i="172"/>
  <c r="F46" i="172"/>
  <c r="G46" i="172"/>
  <c r="I46" i="172"/>
  <c r="K46" i="172"/>
  <c r="B47" i="172"/>
  <c r="C25" i="177" s="1"/>
  <c r="F25" i="177" s="1"/>
  <c r="C47" i="172"/>
  <c r="D25" i="177" s="1"/>
  <c r="F47" i="172"/>
  <c r="G25" i="177" s="1"/>
  <c r="J25" i="177" s="1"/>
  <c r="G47" i="172"/>
  <c r="H25" i="177" s="1"/>
  <c r="H47" i="172"/>
  <c r="B48" i="172"/>
  <c r="C48" i="172"/>
  <c r="D20" i="177" s="1"/>
  <c r="F48" i="172"/>
  <c r="G48" i="172"/>
  <c r="B49" i="172"/>
  <c r="J49" i="172" s="1"/>
  <c r="C49" i="172"/>
  <c r="D49" i="172"/>
  <c r="F49" i="172"/>
  <c r="G49" i="172"/>
  <c r="B50" i="172"/>
  <c r="C50" i="172"/>
  <c r="F50" i="172"/>
  <c r="G50" i="172"/>
  <c r="J50" i="172"/>
  <c r="B51" i="172"/>
  <c r="C51" i="172"/>
  <c r="F51" i="172"/>
  <c r="G51" i="172"/>
  <c r="H51" i="172"/>
  <c r="B52" i="172"/>
  <c r="C52" i="172"/>
  <c r="E52" i="172" s="1"/>
  <c r="F52" i="172"/>
  <c r="G52" i="172"/>
  <c r="B53" i="172"/>
  <c r="J53" i="172" s="1"/>
  <c r="C53" i="172"/>
  <c r="D53" i="172"/>
  <c r="F53" i="172"/>
  <c r="G53" i="172"/>
  <c r="B54" i="172"/>
  <c r="C54" i="172"/>
  <c r="F54" i="172"/>
  <c r="G54" i="172"/>
  <c r="J54" i="172"/>
  <c r="B55" i="172"/>
  <c r="E55" i="172" s="1"/>
  <c r="C55" i="172"/>
  <c r="D55" i="172"/>
  <c r="F55" i="172"/>
  <c r="G55" i="172"/>
  <c r="H55" i="172" s="1"/>
  <c r="B56" i="172"/>
  <c r="C56" i="172"/>
  <c r="F56" i="172"/>
  <c r="G56" i="172"/>
  <c r="J56" i="172"/>
  <c r="B57" i="172"/>
  <c r="C57" i="172"/>
  <c r="F57" i="172"/>
  <c r="G57" i="172"/>
  <c r="H57" i="172"/>
  <c r="K57" i="172"/>
  <c r="B58" i="172"/>
  <c r="C58" i="172"/>
  <c r="F58" i="172"/>
  <c r="G58" i="172"/>
  <c r="I58" i="172"/>
  <c r="B59" i="172"/>
  <c r="C59" i="172"/>
  <c r="E59" i="172" s="1"/>
  <c r="F59" i="172"/>
  <c r="G59" i="172"/>
  <c r="B60" i="172"/>
  <c r="E60" i="172" s="1"/>
  <c r="C60" i="172"/>
  <c r="D60" i="172"/>
  <c r="F60" i="172"/>
  <c r="G60" i="172"/>
  <c r="B61" i="172"/>
  <c r="C61" i="172"/>
  <c r="F61" i="172"/>
  <c r="G61" i="172"/>
  <c r="J61" i="172"/>
  <c r="B62" i="172"/>
  <c r="C62" i="172"/>
  <c r="D62" i="172"/>
  <c r="F62" i="172"/>
  <c r="I62" i="172" s="1"/>
  <c r="G62" i="172"/>
  <c r="H62" i="172"/>
  <c r="K62" i="172"/>
  <c r="D63" i="172"/>
  <c r="E63" i="172"/>
  <c r="H63" i="172"/>
  <c r="I63" i="172"/>
  <c r="J63" i="172"/>
  <c r="K63" i="172"/>
  <c r="L63" i="172" s="1"/>
  <c r="D64" i="172"/>
  <c r="E64" i="172"/>
  <c r="H64" i="172"/>
  <c r="I64" i="172"/>
  <c r="J64" i="172"/>
  <c r="K64" i="172"/>
  <c r="L64" i="172"/>
  <c r="D65" i="172"/>
  <c r="E65" i="172"/>
  <c r="H65" i="172"/>
  <c r="I65" i="172"/>
  <c r="J65" i="172"/>
  <c r="K65" i="172"/>
  <c r="L65" i="172" s="1"/>
  <c r="D66" i="172"/>
  <c r="E66" i="172"/>
  <c r="H66" i="172"/>
  <c r="I66" i="172"/>
  <c r="J66" i="172"/>
  <c r="K66" i="172"/>
  <c r="L66" i="172"/>
  <c r="F4" i="171"/>
  <c r="G4" i="171"/>
  <c r="J4" i="171"/>
  <c r="K4" i="171"/>
  <c r="B7" i="171"/>
  <c r="F7" i="171"/>
  <c r="J7" i="171"/>
  <c r="B8" i="171"/>
  <c r="C8" i="171"/>
  <c r="E8" i="171"/>
  <c r="F8" i="171"/>
  <c r="G8" i="171"/>
  <c r="J8" i="171"/>
  <c r="D9" i="171"/>
  <c r="E9" i="171"/>
  <c r="H9" i="171"/>
  <c r="I9" i="171"/>
  <c r="J9" i="171"/>
  <c r="K9" i="171"/>
  <c r="L9" i="171"/>
  <c r="D10" i="171"/>
  <c r="E10" i="171"/>
  <c r="H10" i="171"/>
  <c r="I10" i="171"/>
  <c r="J10" i="171"/>
  <c r="K10" i="171"/>
  <c r="L10" i="171" s="1"/>
  <c r="D11" i="171"/>
  <c r="E11" i="171"/>
  <c r="H11" i="171"/>
  <c r="I11" i="171"/>
  <c r="J11" i="171"/>
  <c r="K11" i="171"/>
  <c r="L11" i="171"/>
  <c r="D12" i="171"/>
  <c r="E12" i="171"/>
  <c r="H12" i="171"/>
  <c r="I12" i="171"/>
  <c r="J12" i="171"/>
  <c r="K12" i="171"/>
  <c r="L12" i="171" s="1"/>
  <c r="D13" i="171"/>
  <c r="E13" i="171"/>
  <c r="H13" i="171"/>
  <c r="I13" i="171"/>
  <c r="J13" i="171"/>
  <c r="K13" i="171"/>
  <c r="L13" i="171"/>
  <c r="D14" i="171"/>
  <c r="E14" i="171"/>
  <c r="H14" i="171"/>
  <c r="I14" i="171"/>
  <c r="J14" i="171"/>
  <c r="K14" i="171"/>
  <c r="L14" i="171" s="1"/>
  <c r="D15" i="171"/>
  <c r="E15" i="171"/>
  <c r="H15" i="171"/>
  <c r="I15" i="171"/>
  <c r="J15" i="171"/>
  <c r="K15" i="171"/>
  <c r="L15" i="171"/>
  <c r="D16" i="171"/>
  <c r="E16" i="171"/>
  <c r="H16" i="171"/>
  <c r="I16" i="171"/>
  <c r="J16" i="171"/>
  <c r="K16" i="171"/>
  <c r="L16" i="171" s="1"/>
  <c r="D17" i="171"/>
  <c r="E17" i="171"/>
  <c r="H17" i="171"/>
  <c r="I17" i="171"/>
  <c r="J17" i="171"/>
  <c r="K17" i="171"/>
  <c r="L17" i="171"/>
  <c r="B18" i="171"/>
  <c r="C18" i="171"/>
  <c r="D18" i="171" s="1"/>
  <c r="F18" i="171"/>
  <c r="G18" i="171"/>
  <c r="H18" i="171" s="1"/>
  <c r="I18" i="171"/>
  <c r="J18" i="171"/>
  <c r="K18" i="171"/>
  <c r="L18" i="171" s="1"/>
  <c r="D19" i="171"/>
  <c r="E19" i="171"/>
  <c r="H19" i="171"/>
  <c r="I19" i="171"/>
  <c r="J19" i="171"/>
  <c r="K19" i="171"/>
  <c r="L19" i="171"/>
  <c r="D20" i="171"/>
  <c r="E20" i="171"/>
  <c r="H20" i="171"/>
  <c r="I20" i="171"/>
  <c r="J20" i="171"/>
  <c r="K20" i="171"/>
  <c r="L20" i="171" s="1"/>
  <c r="D21" i="171"/>
  <c r="E21" i="171"/>
  <c r="H21" i="171"/>
  <c r="I21" i="171"/>
  <c r="J21" i="171"/>
  <c r="K21" i="171"/>
  <c r="L21" i="171"/>
  <c r="D22" i="171"/>
  <c r="E22" i="171"/>
  <c r="H22" i="171"/>
  <c r="I22" i="171"/>
  <c r="J22" i="171"/>
  <c r="K22" i="171"/>
  <c r="L22" i="171" s="1"/>
  <c r="D23" i="171"/>
  <c r="E23" i="171"/>
  <c r="H23" i="171"/>
  <c r="I23" i="171"/>
  <c r="J23" i="171"/>
  <c r="K23" i="171"/>
  <c r="L23" i="171"/>
  <c r="D24" i="171"/>
  <c r="E24" i="171"/>
  <c r="H24" i="171"/>
  <c r="I24" i="171"/>
  <c r="J24" i="171"/>
  <c r="K24" i="171"/>
  <c r="L24" i="171" s="1"/>
  <c r="D25" i="171"/>
  <c r="E25" i="171"/>
  <c r="H25" i="171"/>
  <c r="I25" i="171"/>
  <c r="J25" i="171"/>
  <c r="K25" i="171"/>
  <c r="L25" i="171"/>
  <c r="D26" i="171"/>
  <c r="E26" i="171"/>
  <c r="H26" i="171"/>
  <c r="I26" i="171"/>
  <c r="J26" i="171"/>
  <c r="K26" i="171"/>
  <c r="L26" i="171" s="1"/>
  <c r="D27" i="171"/>
  <c r="E27" i="171"/>
  <c r="H27" i="171"/>
  <c r="I27" i="171"/>
  <c r="J27" i="171"/>
  <c r="K27" i="171"/>
  <c r="L27" i="171"/>
  <c r="D28" i="171"/>
  <c r="E28" i="171"/>
  <c r="H28" i="171"/>
  <c r="I28" i="171"/>
  <c r="J28" i="171"/>
  <c r="K28" i="171"/>
  <c r="L28" i="171" s="1"/>
  <c r="D29" i="171"/>
  <c r="E29" i="171"/>
  <c r="H29" i="171"/>
  <c r="I29" i="171"/>
  <c r="J29" i="171"/>
  <c r="K29" i="171"/>
  <c r="L29" i="171"/>
  <c r="D30" i="171"/>
  <c r="E30" i="171"/>
  <c r="H30" i="171"/>
  <c r="I30" i="171"/>
  <c r="J30" i="171"/>
  <c r="K30" i="171"/>
  <c r="L30" i="171" s="1"/>
  <c r="D31" i="171"/>
  <c r="E31" i="171"/>
  <c r="H31" i="171"/>
  <c r="I31" i="171"/>
  <c r="J31" i="171"/>
  <c r="K31" i="171"/>
  <c r="L31" i="171"/>
  <c r="D32" i="171"/>
  <c r="E32" i="171"/>
  <c r="H32" i="171"/>
  <c r="I32" i="171"/>
  <c r="J32" i="171"/>
  <c r="K32" i="171"/>
  <c r="L32" i="171" s="1"/>
  <c r="D33" i="171"/>
  <c r="E33" i="171"/>
  <c r="H33" i="171"/>
  <c r="I33" i="171"/>
  <c r="J33" i="171"/>
  <c r="K33" i="171"/>
  <c r="L33" i="171"/>
  <c r="D34" i="171"/>
  <c r="E34" i="171"/>
  <c r="H34" i="171"/>
  <c r="I34" i="171"/>
  <c r="J34" i="171"/>
  <c r="K34" i="171"/>
  <c r="L34" i="171" s="1"/>
  <c r="D35" i="171"/>
  <c r="E35" i="171"/>
  <c r="H35" i="171"/>
  <c r="I35" i="171"/>
  <c r="J35" i="171"/>
  <c r="K35" i="171"/>
  <c r="L35" i="171"/>
  <c r="D36" i="171"/>
  <c r="E36" i="171"/>
  <c r="H36" i="171"/>
  <c r="I36" i="171"/>
  <c r="J36" i="171"/>
  <c r="K36" i="171"/>
  <c r="L36" i="171" s="1"/>
  <c r="D37" i="171"/>
  <c r="E37" i="171"/>
  <c r="H37" i="171"/>
  <c r="I37" i="171"/>
  <c r="J37" i="171"/>
  <c r="K37" i="171"/>
  <c r="L37" i="171"/>
  <c r="B38" i="171"/>
  <c r="C38" i="171"/>
  <c r="D38" i="171" s="1"/>
  <c r="F38" i="171"/>
  <c r="G38" i="171"/>
  <c r="H38" i="171" s="1"/>
  <c r="I38" i="171"/>
  <c r="J38" i="171"/>
  <c r="K38" i="171"/>
  <c r="L38" i="171" s="1"/>
  <c r="D39" i="171"/>
  <c r="E39" i="171"/>
  <c r="H39" i="171"/>
  <c r="I39" i="171"/>
  <c r="J39" i="171"/>
  <c r="K39" i="171"/>
  <c r="L39" i="171"/>
  <c r="D40" i="171"/>
  <c r="E40" i="171"/>
  <c r="H40" i="171"/>
  <c r="I40" i="171"/>
  <c r="J40" i="171"/>
  <c r="K40" i="171"/>
  <c r="L40" i="171" s="1"/>
  <c r="B41" i="171"/>
  <c r="F41" i="171"/>
  <c r="J41" i="171"/>
  <c r="B42" i="171"/>
  <c r="C42" i="171"/>
  <c r="E42" i="171"/>
  <c r="F42" i="171"/>
  <c r="G42" i="171"/>
  <c r="J42" i="171"/>
  <c r="D43" i="171"/>
  <c r="E43" i="171"/>
  <c r="H43" i="171"/>
  <c r="I43" i="171"/>
  <c r="J43" i="171"/>
  <c r="K43" i="171"/>
  <c r="L43" i="171"/>
  <c r="D44" i="171"/>
  <c r="E44" i="171"/>
  <c r="H44" i="171"/>
  <c r="I44" i="171"/>
  <c r="J44" i="171"/>
  <c r="K44" i="171"/>
  <c r="L44" i="171" s="1"/>
  <c r="D45" i="171"/>
  <c r="E45" i="171"/>
  <c r="H45" i="171"/>
  <c r="I45" i="171"/>
  <c r="J45" i="171"/>
  <c r="K45" i="171"/>
  <c r="L45" i="171"/>
  <c r="D46" i="171"/>
  <c r="E46" i="171"/>
  <c r="H46" i="171"/>
  <c r="I46" i="171"/>
  <c r="J46" i="171"/>
  <c r="K46" i="171"/>
  <c r="L46" i="171" s="1"/>
  <c r="D47" i="171"/>
  <c r="E47" i="171"/>
  <c r="H47" i="171"/>
  <c r="I47" i="171"/>
  <c r="J47" i="171"/>
  <c r="K47" i="171"/>
  <c r="L47" i="171"/>
  <c r="D48" i="171"/>
  <c r="E48" i="171"/>
  <c r="H48" i="171"/>
  <c r="I48" i="171"/>
  <c r="J48" i="171"/>
  <c r="K48" i="171"/>
  <c r="L48" i="171" s="1"/>
  <c r="D49" i="171"/>
  <c r="E49" i="171"/>
  <c r="H49" i="171"/>
  <c r="I49" i="171"/>
  <c r="J49" i="171"/>
  <c r="K49" i="171"/>
  <c r="L49" i="171"/>
  <c r="D50" i="171"/>
  <c r="E50" i="171"/>
  <c r="H50" i="171"/>
  <c r="I50" i="171"/>
  <c r="J50" i="171"/>
  <c r="K50" i="171"/>
  <c r="L50" i="171" s="1"/>
  <c r="D51" i="171"/>
  <c r="E51" i="171"/>
  <c r="H51" i="171"/>
  <c r="I51" i="171"/>
  <c r="J51" i="171"/>
  <c r="K51" i="171"/>
  <c r="L51" i="171"/>
  <c r="D52" i="171"/>
  <c r="E52" i="171"/>
  <c r="H52" i="171"/>
  <c r="I52" i="171"/>
  <c r="J52" i="171"/>
  <c r="K52" i="171"/>
  <c r="L52" i="171" s="1"/>
  <c r="D53" i="171"/>
  <c r="E53" i="171"/>
  <c r="H53" i="171"/>
  <c r="I53" i="171"/>
  <c r="J53" i="171"/>
  <c r="K53" i="171"/>
  <c r="L53" i="171"/>
  <c r="D54" i="171"/>
  <c r="E54" i="171"/>
  <c r="H54" i="171"/>
  <c r="I54" i="171"/>
  <c r="J54" i="171"/>
  <c r="K54" i="171"/>
  <c r="L54" i="171" s="1"/>
  <c r="D55" i="171"/>
  <c r="E55" i="171"/>
  <c r="H55" i="171"/>
  <c r="I55" i="171"/>
  <c r="J55" i="171"/>
  <c r="K55" i="171"/>
  <c r="L55" i="171"/>
  <c r="D56" i="171"/>
  <c r="E56" i="171"/>
  <c r="H56" i="171"/>
  <c r="I56" i="171"/>
  <c r="J56" i="171"/>
  <c r="K56" i="171"/>
  <c r="L56" i="171" s="1"/>
  <c r="D57" i="171"/>
  <c r="E57" i="171"/>
  <c r="H57" i="171"/>
  <c r="I57" i="171"/>
  <c r="J57" i="171"/>
  <c r="K57" i="171"/>
  <c r="L57" i="171"/>
  <c r="D58" i="171"/>
  <c r="E58" i="171"/>
  <c r="H58" i="171"/>
  <c r="I58" i="171"/>
  <c r="J58" i="171"/>
  <c r="K58" i="171"/>
  <c r="L58" i="171" s="1"/>
  <c r="D59" i="171"/>
  <c r="E59" i="171"/>
  <c r="H59" i="171"/>
  <c r="I59" i="171"/>
  <c r="J59" i="171"/>
  <c r="K59" i="171"/>
  <c r="L59" i="171"/>
  <c r="D60" i="171"/>
  <c r="E60" i="171"/>
  <c r="H60" i="171"/>
  <c r="I60" i="171"/>
  <c r="J60" i="171"/>
  <c r="K60" i="171"/>
  <c r="L60" i="171" s="1"/>
  <c r="D61" i="171"/>
  <c r="E61" i="171"/>
  <c r="H61" i="171"/>
  <c r="I61" i="171"/>
  <c r="J61" i="171"/>
  <c r="K61" i="171"/>
  <c r="L61" i="171"/>
  <c r="B62" i="171"/>
  <c r="C62" i="171"/>
  <c r="D62" i="171" s="1"/>
  <c r="E62" i="171"/>
  <c r="F62" i="171"/>
  <c r="G62" i="171"/>
  <c r="H62" i="171" s="1"/>
  <c r="J62" i="171"/>
  <c r="D63" i="171"/>
  <c r="E63" i="171"/>
  <c r="H63" i="171"/>
  <c r="I63" i="171"/>
  <c r="J63" i="171"/>
  <c r="K63" i="171"/>
  <c r="L63" i="171"/>
  <c r="D64" i="171"/>
  <c r="E64" i="171"/>
  <c r="H64" i="171"/>
  <c r="I64" i="171"/>
  <c r="J64" i="171"/>
  <c r="K64" i="171"/>
  <c r="L64" i="171" s="1"/>
  <c r="D65" i="171"/>
  <c r="E65" i="171"/>
  <c r="H65" i="171"/>
  <c r="I65" i="171"/>
  <c r="J65" i="171"/>
  <c r="K65" i="171"/>
  <c r="L65" i="171"/>
  <c r="D66" i="171"/>
  <c r="E66" i="171"/>
  <c r="H66" i="171"/>
  <c r="I66" i="171"/>
  <c r="J66" i="171"/>
  <c r="K66" i="171"/>
  <c r="L66" i="171" s="1"/>
  <c r="F4" i="170"/>
  <c r="G4" i="170"/>
  <c r="J4" i="170"/>
  <c r="K4" i="170"/>
  <c r="B7" i="170"/>
  <c r="F7" i="170"/>
  <c r="B8" i="170"/>
  <c r="C8" i="170"/>
  <c r="E8" i="170"/>
  <c r="F8" i="170"/>
  <c r="G8" i="170"/>
  <c r="J8" i="170"/>
  <c r="D9" i="170"/>
  <c r="E9" i="170"/>
  <c r="H9" i="170"/>
  <c r="I9" i="170"/>
  <c r="J9" i="170"/>
  <c r="K9" i="170"/>
  <c r="L9" i="170"/>
  <c r="D10" i="170"/>
  <c r="E10" i="170"/>
  <c r="H10" i="170"/>
  <c r="I10" i="170"/>
  <c r="J10" i="170"/>
  <c r="K10" i="170"/>
  <c r="L10" i="170" s="1"/>
  <c r="D11" i="170"/>
  <c r="E11" i="170"/>
  <c r="H11" i="170"/>
  <c r="I11" i="170"/>
  <c r="J11" i="170"/>
  <c r="K11" i="170"/>
  <c r="L11" i="170"/>
  <c r="D12" i="170"/>
  <c r="E12" i="170"/>
  <c r="H12" i="170"/>
  <c r="I12" i="170"/>
  <c r="J12" i="170"/>
  <c r="K12" i="170"/>
  <c r="L12" i="170" s="1"/>
  <c r="D13" i="170"/>
  <c r="E13" i="170"/>
  <c r="H13" i="170"/>
  <c r="I13" i="170"/>
  <c r="J13" i="170"/>
  <c r="K13" i="170"/>
  <c r="L13" i="170"/>
  <c r="D14" i="170"/>
  <c r="E14" i="170"/>
  <c r="H14" i="170"/>
  <c r="I14" i="170"/>
  <c r="J14" i="170"/>
  <c r="K14" i="170"/>
  <c r="L14" i="170" s="1"/>
  <c r="D15" i="170"/>
  <c r="E15" i="170"/>
  <c r="H15" i="170"/>
  <c r="I15" i="170"/>
  <c r="J15" i="170"/>
  <c r="K15" i="170"/>
  <c r="L15" i="170"/>
  <c r="D16" i="170"/>
  <c r="E16" i="170"/>
  <c r="H16" i="170"/>
  <c r="I16" i="170"/>
  <c r="J16" i="170"/>
  <c r="K16" i="170"/>
  <c r="L16" i="170" s="1"/>
  <c r="D17" i="170"/>
  <c r="E17" i="170"/>
  <c r="H17" i="170"/>
  <c r="I17" i="170"/>
  <c r="J17" i="170"/>
  <c r="K17" i="170"/>
  <c r="L17" i="170"/>
  <c r="B18" i="170"/>
  <c r="C18" i="170"/>
  <c r="F18" i="170"/>
  <c r="G18" i="170"/>
  <c r="H18" i="170" s="1"/>
  <c r="I18" i="170"/>
  <c r="J18" i="170"/>
  <c r="D19" i="170"/>
  <c r="E19" i="170"/>
  <c r="H19" i="170"/>
  <c r="I19" i="170"/>
  <c r="J19" i="170"/>
  <c r="K19" i="170"/>
  <c r="L19" i="170"/>
  <c r="D20" i="170"/>
  <c r="E20" i="170"/>
  <c r="H20" i="170"/>
  <c r="I20" i="170"/>
  <c r="J20" i="170"/>
  <c r="K20" i="170"/>
  <c r="L20" i="170" s="1"/>
  <c r="D21" i="170"/>
  <c r="E21" i="170"/>
  <c r="H21" i="170"/>
  <c r="I21" i="170"/>
  <c r="J21" i="170"/>
  <c r="K21" i="170"/>
  <c r="L21" i="170"/>
  <c r="D22" i="170"/>
  <c r="E22" i="170"/>
  <c r="H22" i="170"/>
  <c r="I22" i="170"/>
  <c r="J22" i="170"/>
  <c r="K22" i="170"/>
  <c r="L22" i="170" s="1"/>
  <c r="D23" i="170"/>
  <c r="E23" i="170"/>
  <c r="H23" i="170"/>
  <c r="I23" i="170"/>
  <c r="J23" i="170"/>
  <c r="K23" i="170"/>
  <c r="L23" i="170"/>
  <c r="D24" i="170"/>
  <c r="E24" i="170"/>
  <c r="H24" i="170"/>
  <c r="I24" i="170"/>
  <c r="J24" i="170"/>
  <c r="K24" i="170"/>
  <c r="L24" i="170" s="1"/>
  <c r="D25" i="170"/>
  <c r="E25" i="170"/>
  <c r="H25" i="170"/>
  <c r="I25" i="170"/>
  <c r="J25" i="170"/>
  <c r="K25" i="170"/>
  <c r="L25" i="170"/>
  <c r="D26" i="170"/>
  <c r="E26" i="170"/>
  <c r="H26" i="170"/>
  <c r="I26" i="170"/>
  <c r="J26" i="170"/>
  <c r="K26" i="170"/>
  <c r="L26" i="170" s="1"/>
  <c r="D27" i="170"/>
  <c r="E27" i="170"/>
  <c r="H27" i="170"/>
  <c r="I27" i="170"/>
  <c r="J27" i="170"/>
  <c r="K27" i="170"/>
  <c r="L27" i="170"/>
  <c r="D28" i="170"/>
  <c r="E28" i="170"/>
  <c r="H28" i="170"/>
  <c r="I28" i="170"/>
  <c r="J28" i="170"/>
  <c r="K28" i="170"/>
  <c r="L28" i="170" s="1"/>
  <c r="D29" i="170"/>
  <c r="E29" i="170"/>
  <c r="H29" i="170"/>
  <c r="I29" i="170"/>
  <c r="J29" i="170"/>
  <c r="K29" i="170"/>
  <c r="L29" i="170"/>
  <c r="D30" i="170"/>
  <c r="E30" i="170"/>
  <c r="H30" i="170"/>
  <c r="I30" i="170"/>
  <c r="J30" i="170"/>
  <c r="K30" i="170"/>
  <c r="L30" i="170" s="1"/>
  <c r="D31" i="170"/>
  <c r="E31" i="170"/>
  <c r="H31" i="170"/>
  <c r="I31" i="170"/>
  <c r="J31" i="170"/>
  <c r="K31" i="170"/>
  <c r="L31" i="170"/>
  <c r="D32" i="170"/>
  <c r="E32" i="170"/>
  <c r="H32" i="170"/>
  <c r="I32" i="170"/>
  <c r="J32" i="170"/>
  <c r="K32" i="170"/>
  <c r="L32" i="170" s="1"/>
  <c r="D33" i="170"/>
  <c r="E33" i="170"/>
  <c r="H33" i="170"/>
  <c r="I33" i="170"/>
  <c r="J33" i="170"/>
  <c r="K33" i="170"/>
  <c r="L33" i="170"/>
  <c r="D34" i="170"/>
  <c r="E34" i="170"/>
  <c r="H34" i="170"/>
  <c r="I34" i="170"/>
  <c r="J34" i="170"/>
  <c r="K34" i="170"/>
  <c r="L34" i="170" s="1"/>
  <c r="D35" i="170"/>
  <c r="E35" i="170"/>
  <c r="H35" i="170"/>
  <c r="I35" i="170"/>
  <c r="J35" i="170"/>
  <c r="K35" i="170"/>
  <c r="L35" i="170"/>
  <c r="D36" i="170"/>
  <c r="E36" i="170"/>
  <c r="H36" i="170"/>
  <c r="I36" i="170"/>
  <c r="J36" i="170"/>
  <c r="K36" i="170"/>
  <c r="L36" i="170" s="1"/>
  <c r="D37" i="170"/>
  <c r="E37" i="170"/>
  <c r="H37" i="170"/>
  <c r="I37" i="170"/>
  <c r="J37" i="170"/>
  <c r="K37" i="170"/>
  <c r="L37" i="170"/>
  <c r="B38" i="170"/>
  <c r="C38" i="170"/>
  <c r="F38" i="170"/>
  <c r="G38" i="170"/>
  <c r="H38" i="170" s="1"/>
  <c r="I38" i="170"/>
  <c r="J38" i="170"/>
  <c r="K38" i="170"/>
  <c r="L38" i="170" s="1"/>
  <c r="D39" i="170"/>
  <c r="E39" i="170"/>
  <c r="H39" i="170"/>
  <c r="I39" i="170"/>
  <c r="J39" i="170"/>
  <c r="K39" i="170"/>
  <c r="L39" i="170"/>
  <c r="D40" i="170"/>
  <c r="E40" i="170"/>
  <c r="H40" i="170"/>
  <c r="I40" i="170"/>
  <c r="J40" i="170"/>
  <c r="K40" i="170"/>
  <c r="L40" i="170" s="1"/>
  <c r="B42" i="170"/>
  <c r="C42" i="170"/>
  <c r="E42" i="170"/>
  <c r="F42" i="170"/>
  <c r="G42" i="170"/>
  <c r="J42" i="170"/>
  <c r="D43" i="170"/>
  <c r="E43" i="170"/>
  <c r="H43" i="170"/>
  <c r="I43" i="170"/>
  <c r="J43" i="170"/>
  <c r="K43" i="170"/>
  <c r="L43" i="170"/>
  <c r="D44" i="170"/>
  <c r="E44" i="170"/>
  <c r="H44" i="170"/>
  <c r="I44" i="170"/>
  <c r="J44" i="170"/>
  <c r="K44" i="170"/>
  <c r="L44" i="170" s="1"/>
  <c r="D45" i="170"/>
  <c r="E45" i="170"/>
  <c r="H45" i="170"/>
  <c r="I45" i="170"/>
  <c r="J45" i="170"/>
  <c r="K45" i="170"/>
  <c r="L45" i="170"/>
  <c r="D46" i="170"/>
  <c r="E46" i="170"/>
  <c r="H46" i="170"/>
  <c r="I46" i="170"/>
  <c r="J46" i="170"/>
  <c r="K46" i="170"/>
  <c r="L46" i="170" s="1"/>
  <c r="D47" i="170"/>
  <c r="E47" i="170"/>
  <c r="H47" i="170"/>
  <c r="I47" i="170"/>
  <c r="J47" i="170"/>
  <c r="K47" i="170"/>
  <c r="L47" i="170"/>
  <c r="D48" i="170"/>
  <c r="E48" i="170"/>
  <c r="H48" i="170"/>
  <c r="I48" i="170"/>
  <c r="J48" i="170"/>
  <c r="K48" i="170"/>
  <c r="L48" i="170" s="1"/>
  <c r="D49" i="170"/>
  <c r="E49" i="170"/>
  <c r="H49" i="170"/>
  <c r="I49" i="170"/>
  <c r="J49" i="170"/>
  <c r="K49" i="170"/>
  <c r="L49" i="170"/>
  <c r="D50" i="170"/>
  <c r="E50" i="170"/>
  <c r="J50" i="170"/>
  <c r="D51" i="170"/>
  <c r="E51" i="170"/>
  <c r="H51" i="170"/>
  <c r="I51" i="170"/>
  <c r="J51" i="170"/>
  <c r="K51" i="170"/>
  <c r="L51" i="170"/>
  <c r="D52" i="170"/>
  <c r="E52" i="170"/>
  <c r="H52" i="170"/>
  <c r="I52" i="170"/>
  <c r="J52" i="170"/>
  <c r="K52" i="170"/>
  <c r="L52" i="170" s="1"/>
  <c r="D53" i="170"/>
  <c r="E53" i="170"/>
  <c r="H53" i="170"/>
  <c r="I53" i="170"/>
  <c r="J53" i="170"/>
  <c r="K53" i="170"/>
  <c r="L53" i="170"/>
  <c r="D54" i="170"/>
  <c r="E54" i="170"/>
  <c r="H54" i="170"/>
  <c r="I54" i="170"/>
  <c r="J54" i="170"/>
  <c r="K54" i="170"/>
  <c r="L54" i="170" s="1"/>
  <c r="D55" i="170"/>
  <c r="E55" i="170"/>
  <c r="H55" i="170"/>
  <c r="I55" i="170"/>
  <c r="J55" i="170"/>
  <c r="K55" i="170"/>
  <c r="L55" i="170"/>
  <c r="D56" i="170"/>
  <c r="E56" i="170"/>
  <c r="H56" i="170"/>
  <c r="I56" i="170"/>
  <c r="J56" i="170"/>
  <c r="K56" i="170"/>
  <c r="L56" i="170" s="1"/>
  <c r="D57" i="170"/>
  <c r="E57" i="170"/>
  <c r="H57" i="170"/>
  <c r="I57" i="170"/>
  <c r="J57" i="170"/>
  <c r="K57" i="170"/>
  <c r="L57" i="170"/>
  <c r="D58" i="170"/>
  <c r="E58" i="170"/>
  <c r="H58" i="170"/>
  <c r="I58" i="170"/>
  <c r="J58" i="170"/>
  <c r="K58" i="170"/>
  <c r="L58" i="170" s="1"/>
  <c r="D59" i="170"/>
  <c r="E59" i="170"/>
  <c r="H59" i="170"/>
  <c r="I59" i="170"/>
  <c r="J59" i="170"/>
  <c r="K59" i="170"/>
  <c r="L59" i="170"/>
  <c r="D60" i="170"/>
  <c r="E60" i="170"/>
  <c r="H60" i="170"/>
  <c r="I60" i="170"/>
  <c r="J60" i="170"/>
  <c r="K60" i="170"/>
  <c r="L60" i="170" s="1"/>
  <c r="D61" i="170"/>
  <c r="E61" i="170"/>
  <c r="H61" i="170"/>
  <c r="I61" i="170"/>
  <c r="J61" i="170"/>
  <c r="K61" i="170"/>
  <c r="L61" i="170"/>
  <c r="D62" i="170"/>
  <c r="E62" i="170"/>
  <c r="H62" i="170"/>
  <c r="I62" i="170"/>
  <c r="J62" i="170"/>
  <c r="K62" i="170"/>
  <c r="L62" i="170" s="1"/>
  <c r="B68" i="170"/>
  <c r="C68" i="170"/>
  <c r="F68" i="170"/>
  <c r="G68" i="170"/>
  <c r="H68" i="170" s="1"/>
  <c r="I68" i="170"/>
  <c r="J68" i="170"/>
  <c r="K68" i="170"/>
  <c r="L68" i="170" s="1"/>
  <c r="D69" i="170"/>
  <c r="E69" i="170"/>
  <c r="H69" i="170"/>
  <c r="I69" i="170"/>
  <c r="J69" i="170"/>
  <c r="K69" i="170"/>
  <c r="L69" i="170"/>
  <c r="D70" i="170"/>
  <c r="E70" i="170"/>
  <c r="H70" i="170"/>
  <c r="I70" i="170"/>
  <c r="J70" i="170"/>
  <c r="K70" i="170"/>
  <c r="L70" i="170" s="1"/>
  <c r="D71" i="170"/>
  <c r="E71" i="170"/>
  <c r="H71" i="170"/>
  <c r="I71" i="170"/>
  <c r="J71" i="170"/>
  <c r="K71" i="170"/>
  <c r="L71" i="170"/>
  <c r="D72" i="170"/>
  <c r="E72" i="170"/>
  <c r="H72" i="170"/>
  <c r="I72" i="170"/>
  <c r="J72" i="170"/>
  <c r="K72" i="170"/>
  <c r="L72" i="170" s="1"/>
  <c r="D73" i="170"/>
  <c r="E73" i="170"/>
  <c r="H73" i="170"/>
  <c r="I73" i="170"/>
  <c r="J73" i="170"/>
  <c r="K73" i="170"/>
  <c r="L73" i="170"/>
  <c r="D74" i="170"/>
  <c r="E74" i="170"/>
  <c r="H74" i="170"/>
  <c r="I74" i="170"/>
  <c r="J74" i="170"/>
  <c r="K74" i="170"/>
  <c r="L74" i="170" s="1"/>
  <c r="D75" i="170"/>
  <c r="E75" i="170"/>
  <c r="H75" i="170"/>
  <c r="I75" i="170"/>
  <c r="J75" i="170"/>
  <c r="K75" i="170"/>
  <c r="L75" i="170"/>
  <c r="D76" i="170"/>
  <c r="E76" i="170"/>
  <c r="H76" i="170"/>
  <c r="I76" i="170"/>
  <c r="J76" i="170"/>
  <c r="K76" i="170"/>
  <c r="L76" i="170" s="1"/>
  <c r="B77" i="170"/>
  <c r="E77" i="170" s="1"/>
  <c r="C77" i="170"/>
  <c r="D77" i="170"/>
  <c r="F77" i="170"/>
  <c r="G77" i="170"/>
  <c r="H77" i="170"/>
  <c r="K77" i="170"/>
  <c r="D78" i="170"/>
  <c r="E78" i="170"/>
  <c r="H78" i="170"/>
  <c r="I78" i="170"/>
  <c r="J78" i="170"/>
  <c r="K78" i="170"/>
  <c r="L78" i="170" s="1"/>
  <c r="B64" i="170"/>
  <c r="G66" i="170"/>
  <c r="G3" i="169"/>
  <c r="H3" i="169"/>
  <c r="C11" i="169"/>
  <c r="D11" i="169"/>
  <c r="G11" i="169"/>
  <c r="H11" i="169"/>
  <c r="J11" i="169"/>
  <c r="C12" i="169"/>
  <c r="D12" i="169"/>
  <c r="H12" i="169"/>
  <c r="I12" i="169" s="1"/>
  <c r="J12" i="169"/>
  <c r="C13" i="169"/>
  <c r="D13" i="169"/>
  <c r="E13" i="169" s="1"/>
  <c r="H13" i="169"/>
  <c r="C18" i="169"/>
  <c r="D18" i="169"/>
  <c r="F18" i="169"/>
  <c r="G18" i="169"/>
  <c r="H18" i="169"/>
  <c r="C23" i="169"/>
  <c r="D23" i="169"/>
  <c r="F23" i="169"/>
  <c r="G23" i="169"/>
  <c r="H23" i="169"/>
  <c r="C28" i="169"/>
  <c r="D28" i="169"/>
  <c r="F28" i="169"/>
  <c r="G28" i="169"/>
  <c r="H28" i="169"/>
  <c r="C34" i="169"/>
  <c r="D34" i="169"/>
  <c r="F34" i="169"/>
  <c r="G34" i="169"/>
  <c r="H34" i="169"/>
  <c r="C35" i="169"/>
  <c r="D35" i="169"/>
  <c r="F35" i="169"/>
  <c r="G35" i="169"/>
  <c r="H35" i="169"/>
  <c r="C36" i="169"/>
  <c r="D36" i="169"/>
  <c r="F36" i="169"/>
  <c r="G36" i="169"/>
  <c r="H36" i="169"/>
  <c r="G3" i="168"/>
  <c r="H3" i="168"/>
  <c r="C8" i="168"/>
  <c r="D8" i="168"/>
  <c r="F8" i="168"/>
  <c r="G8" i="168"/>
  <c r="H8" i="168"/>
  <c r="C9" i="168"/>
  <c r="D9" i="168"/>
  <c r="F9" i="168"/>
  <c r="G9" i="168"/>
  <c r="H9" i="168"/>
  <c r="C11" i="168"/>
  <c r="D11" i="168"/>
  <c r="F11" i="168"/>
  <c r="G11" i="168"/>
  <c r="H11" i="168"/>
  <c r="C12" i="168"/>
  <c r="D12" i="168"/>
  <c r="F12" i="168"/>
  <c r="H12" i="168"/>
  <c r="I12" i="168"/>
  <c r="J12" i="168"/>
  <c r="C13" i="168"/>
  <c r="F13" i="168" s="1"/>
  <c r="D13" i="168"/>
  <c r="E13" i="168"/>
  <c r="H13" i="168"/>
  <c r="I13" i="168" s="1"/>
  <c r="J13" i="168"/>
  <c r="C15" i="168"/>
  <c r="D15" i="168"/>
  <c r="G15" i="168"/>
  <c r="H15" i="168"/>
  <c r="J15" i="168"/>
  <c r="C16" i="168"/>
  <c r="D16" i="168"/>
  <c r="G16" i="168"/>
  <c r="H16" i="168"/>
  <c r="J16" i="168"/>
  <c r="H17" i="168"/>
  <c r="C18" i="168"/>
  <c r="D18" i="168"/>
  <c r="G18" i="168"/>
  <c r="H18" i="168"/>
  <c r="J18" i="168"/>
  <c r="C20" i="168"/>
  <c r="D20" i="168"/>
  <c r="G20" i="168"/>
  <c r="H20" i="168"/>
  <c r="J20" i="168"/>
  <c r="C21" i="168"/>
  <c r="D21" i="168"/>
  <c r="G21" i="168"/>
  <c r="H21" i="168"/>
  <c r="J21" i="168"/>
  <c r="C23" i="168"/>
  <c r="D23" i="168"/>
  <c r="E23" i="168" s="1"/>
  <c r="G23" i="168"/>
  <c r="H23" i="168"/>
  <c r="C25" i="168"/>
  <c r="D25" i="168"/>
  <c r="F25" i="168"/>
  <c r="G25" i="168"/>
  <c r="H25" i="168"/>
  <c r="C26" i="168"/>
  <c r="D26" i="168"/>
  <c r="F26" i="168"/>
  <c r="G26" i="168"/>
  <c r="H26" i="168"/>
  <c r="G27" i="168"/>
  <c r="C28" i="168"/>
  <c r="D28" i="168"/>
  <c r="F28" i="168"/>
  <c r="G28" i="168"/>
  <c r="H28" i="168"/>
  <c r="C30" i="168"/>
  <c r="D30" i="168"/>
  <c r="F30" i="168"/>
  <c r="G30" i="168"/>
  <c r="H30" i="168"/>
  <c r="C31" i="168"/>
  <c r="D31" i="168"/>
  <c r="G31" i="168"/>
  <c r="H31" i="168"/>
  <c r="C32" i="168"/>
  <c r="D32" i="168"/>
  <c r="F32" i="168"/>
  <c r="G32" i="168"/>
  <c r="H32" i="168"/>
  <c r="C34" i="168"/>
  <c r="D34" i="168"/>
  <c r="F34" i="168"/>
  <c r="G34" i="168"/>
  <c r="H34" i="168"/>
  <c r="C35" i="168"/>
  <c r="D35" i="168"/>
  <c r="F35" i="168"/>
  <c r="G35" i="168"/>
  <c r="H35" i="168"/>
  <c r="C36" i="168"/>
  <c r="D36" i="168"/>
  <c r="F36" i="168"/>
  <c r="G36" i="168"/>
  <c r="H36" i="168"/>
  <c r="G3" i="167"/>
  <c r="H3" i="167"/>
  <c r="C8" i="167"/>
  <c r="D8" i="167"/>
  <c r="F8" i="167"/>
  <c r="G8" i="167"/>
  <c r="H8" i="167"/>
  <c r="C9" i="167"/>
  <c r="D9" i="167"/>
  <c r="F9" i="167"/>
  <c r="G9" i="167"/>
  <c r="H9" i="167"/>
  <c r="C10" i="167"/>
  <c r="D10" i="167"/>
  <c r="F10" i="167"/>
  <c r="G10" i="167"/>
  <c r="H10" i="167"/>
  <c r="C11" i="167"/>
  <c r="D11" i="167"/>
  <c r="F11" i="167"/>
  <c r="G11" i="167"/>
  <c r="H11" i="167"/>
  <c r="C12" i="167"/>
  <c r="D12" i="167"/>
  <c r="F12" i="167"/>
  <c r="H12" i="167"/>
  <c r="I12" i="167"/>
  <c r="J12" i="167"/>
  <c r="C13" i="167"/>
  <c r="F13" i="167" s="1"/>
  <c r="D13" i="167"/>
  <c r="E13" i="167"/>
  <c r="H13" i="167"/>
  <c r="I13" i="167" s="1"/>
  <c r="J13" i="167"/>
  <c r="C15" i="167"/>
  <c r="D15" i="167"/>
  <c r="G15" i="167"/>
  <c r="H15" i="167"/>
  <c r="J15" i="167"/>
  <c r="C16" i="167"/>
  <c r="D16" i="167"/>
  <c r="G16" i="167"/>
  <c r="H16" i="167"/>
  <c r="J16" i="167"/>
  <c r="C17" i="167"/>
  <c r="D17" i="167"/>
  <c r="G17" i="167"/>
  <c r="H17" i="167"/>
  <c r="J17" i="167"/>
  <c r="C18" i="167"/>
  <c r="D18" i="167"/>
  <c r="G18" i="167"/>
  <c r="H18" i="167"/>
  <c r="J18" i="167"/>
  <c r="C20" i="167"/>
  <c r="D20" i="167"/>
  <c r="G20" i="167"/>
  <c r="H20" i="167"/>
  <c r="J20" i="167"/>
  <c r="C21" i="167"/>
  <c r="D21" i="167"/>
  <c r="G21" i="167"/>
  <c r="H21" i="167"/>
  <c r="J21" i="167"/>
  <c r="C22" i="167"/>
  <c r="D22" i="167"/>
  <c r="G22" i="167"/>
  <c r="H22" i="167"/>
  <c r="J22" i="167"/>
  <c r="C23" i="167"/>
  <c r="D23" i="167"/>
  <c r="G23" i="167"/>
  <c r="H23" i="167"/>
  <c r="J23" i="167"/>
  <c r="C25" i="167"/>
  <c r="D25" i="167"/>
  <c r="G25" i="167"/>
  <c r="H25" i="167"/>
  <c r="J25" i="167"/>
  <c r="C26" i="167"/>
  <c r="D26" i="167"/>
  <c r="G26" i="167"/>
  <c r="H26" i="167"/>
  <c r="J26" i="167"/>
  <c r="C27" i="167"/>
  <c r="D27" i="167"/>
  <c r="G27" i="167"/>
  <c r="H27" i="167"/>
  <c r="J27" i="167"/>
  <c r="C28" i="167"/>
  <c r="D28" i="167"/>
  <c r="G28" i="167"/>
  <c r="H28" i="167"/>
  <c r="J28" i="167"/>
  <c r="C30" i="167"/>
  <c r="D30" i="167"/>
  <c r="G30" i="167"/>
  <c r="H30" i="167"/>
  <c r="J30" i="167"/>
  <c r="C31" i="167"/>
  <c r="D31" i="167"/>
  <c r="G31" i="167"/>
  <c r="H31" i="167"/>
  <c r="J31" i="167"/>
  <c r="C32" i="167"/>
  <c r="D32" i="167"/>
  <c r="G32" i="167"/>
  <c r="H32" i="167"/>
  <c r="J32" i="167"/>
  <c r="C33" i="167"/>
  <c r="D33" i="167"/>
  <c r="G33" i="167"/>
  <c r="H33" i="167"/>
  <c r="J33" i="167"/>
  <c r="C34" i="167"/>
  <c r="D34" i="167"/>
  <c r="G34" i="167"/>
  <c r="H34" i="167"/>
  <c r="J34" i="167"/>
  <c r="C35" i="167"/>
  <c r="D35" i="167"/>
  <c r="G35" i="167"/>
  <c r="H35" i="167"/>
  <c r="J35" i="167"/>
  <c r="C36" i="167"/>
  <c r="D36" i="167"/>
  <c r="G36" i="167"/>
  <c r="H36" i="167"/>
  <c r="J36" i="167"/>
  <c r="G3" i="166"/>
  <c r="H3" i="166"/>
  <c r="C8" i="166"/>
  <c r="D8" i="166"/>
  <c r="G8" i="166"/>
  <c r="H8" i="166"/>
  <c r="J8" i="166"/>
  <c r="C9" i="166"/>
  <c r="D9" i="166"/>
  <c r="G9" i="166"/>
  <c r="H9" i="166"/>
  <c r="J9" i="166"/>
  <c r="C10" i="166"/>
  <c r="D10" i="166"/>
  <c r="G10" i="166"/>
  <c r="H10" i="166"/>
  <c r="J10" i="166"/>
  <c r="C11" i="166"/>
  <c r="D11" i="166"/>
  <c r="G11" i="166"/>
  <c r="H11" i="166"/>
  <c r="J11" i="166"/>
  <c r="C12" i="166"/>
  <c r="D12" i="166"/>
  <c r="H12" i="166"/>
  <c r="I12" i="166" s="1"/>
  <c r="J12" i="166"/>
  <c r="C13" i="166"/>
  <c r="D13" i="166"/>
  <c r="E13" i="166" s="1"/>
  <c r="G13" i="166"/>
  <c r="J13" i="166" s="1"/>
  <c r="H13" i="166"/>
  <c r="I13" i="166"/>
  <c r="C15" i="166"/>
  <c r="D15" i="166"/>
  <c r="G15" i="166"/>
  <c r="H15" i="166"/>
  <c r="I15" i="166"/>
  <c r="C16" i="166"/>
  <c r="D16" i="166"/>
  <c r="E16" i="166" s="1"/>
  <c r="G16" i="166"/>
  <c r="J16" i="166" s="1"/>
  <c r="H16" i="166"/>
  <c r="I16" i="166"/>
  <c r="C17" i="166"/>
  <c r="D17" i="166"/>
  <c r="E17" i="166" s="1"/>
  <c r="G17" i="166"/>
  <c r="J17" i="166" s="1"/>
  <c r="H17" i="166"/>
  <c r="I17" i="166"/>
  <c r="C18" i="166"/>
  <c r="D18" i="166"/>
  <c r="E18" i="166" s="1"/>
  <c r="G18" i="166"/>
  <c r="J18" i="166" s="1"/>
  <c r="H18" i="166"/>
  <c r="I18" i="166"/>
  <c r="C20" i="166"/>
  <c r="D20" i="166"/>
  <c r="G20" i="166"/>
  <c r="J20" i="166" s="1"/>
  <c r="H20" i="166"/>
  <c r="I20" i="166"/>
  <c r="C21" i="166"/>
  <c r="D21" i="166"/>
  <c r="E21" i="166" s="1"/>
  <c r="G21" i="166"/>
  <c r="J21" i="166" s="1"/>
  <c r="H21" i="166"/>
  <c r="I21" i="166"/>
  <c r="C22" i="166"/>
  <c r="D22" i="166"/>
  <c r="E22" i="166" s="1"/>
  <c r="G22" i="166"/>
  <c r="J22" i="166" s="1"/>
  <c r="H22" i="166"/>
  <c r="I22" i="166"/>
  <c r="C23" i="166"/>
  <c r="D23" i="166"/>
  <c r="E23" i="166" s="1"/>
  <c r="G23" i="166"/>
  <c r="J23" i="166" s="1"/>
  <c r="H23" i="166"/>
  <c r="I23" i="166"/>
  <c r="C25" i="166"/>
  <c r="D25" i="166"/>
  <c r="G25" i="166"/>
  <c r="J25" i="166" s="1"/>
  <c r="H25" i="166"/>
  <c r="I25" i="166"/>
  <c r="C26" i="166"/>
  <c r="D26" i="166"/>
  <c r="E26" i="166" s="1"/>
  <c r="G26" i="166"/>
  <c r="J26" i="166" s="1"/>
  <c r="H26" i="166"/>
  <c r="I26" i="166"/>
  <c r="C27" i="166"/>
  <c r="D27" i="166"/>
  <c r="E27" i="166" s="1"/>
  <c r="G27" i="166"/>
  <c r="J27" i="166" s="1"/>
  <c r="H27" i="166"/>
  <c r="I27" i="166"/>
  <c r="C28" i="166"/>
  <c r="D28" i="166"/>
  <c r="E28" i="166" s="1"/>
  <c r="G28" i="166"/>
  <c r="J28" i="166" s="1"/>
  <c r="H28" i="166"/>
  <c r="I28" i="166"/>
  <c r="C30" i="166"/>
  <c r="D30" i="166"/>
  <c r="G30" i="166"/>
  <c r="J30" i="166" s="1"/>
  <c r="H30" i="166"/>
  <c r="I30" i="166"/>
  <c r="C31" i="166"/>
  <c r="D31" i="166"/>
  <c r="E31" i="166" s="1"/>
  <c r="G31" i="166"/>
  <c r="J31" i="166" s="1"/>
  <c r="H31" i="166"/>
  <c r="I31" i="166"/>
  <c r="C32" i="166"/>
  <c r="D32" i="166"/>
  <c r="E32" i="166" s="1"/>
  <c r="G32" i="166"/>
  <c r="J32" i="166" s="1"/>
  <c r="H32" i="166"/>
  <c r="I32" i="166"/>
  <c r="C33" i="166"/>
  <c r="D33" i="166"/>
  <c r="E33" i="166" s="1"/>
  <c r="G33" i="166"/>
  <c r="J33" i="166" s="1"/>
  <c r="H33" i="166"/>
  <c r="I33" i="166"/>
  <c r="C35" i="166"/>
  <c r="D35" i="166"/>
  <c r="E35" i="166" s="1"/>
  <c r="G35" i="166"/>
  <c r="J35" i="166" s="1"/>
  <c r="H35" i="166"/>
  <c r="I35" i="166"/>
  <c r="C36" i="166"/>
  <c r="D36" i="166"/>
  <c r="E36" i="166"/>
  <c r="G36" i="166"/>
  <c r="H36" i="166"/>
  <c r="I36" i="166" s="1"/>
  <c r="F4" i="165"/>
  <c r="G4" i="165"/>
  <c r="J4" i="165"/>
  <c r="K4" i="165"/>
  <c r="B9" i="165"/>
  <c r="G9" i="165"/>
  <c r="C10" i="165"/>
  <c r="F10" i="165"/>
  <c r="G15" i="169" s="1"/>
  <c r="C11" i="165"/>
  <c r="F11" i="165"/>
  <c r="B12" i="165"/>
  <c r="F12" i="165"/>
  <c r="G20" i="169" s="1"/>
  <c r="C13" i="165"/>
  <c r="F13" i="165"/>
  <c r="B14" i="165"/>
  <c r="G14" i="165"/>
  <c r="B15" i="165"/>
  <c r="G15" i="165"/>
  <c r="H30" i="169" s="1"/>
  <c r="C16" i="165"/>
  <c r="G16" i="165"/>
  <c r="H16" i="165" s="1"/>
  <c r="B17" i="165"/>
  <c r="G17" i="165"/>
  <c r="C19" i="165"/>
  <c r="F19" i="165"/>
  <c r="B20" i="165"/>
  <c r="G20" i="165"/>
  <c r="B21" i="165"/>
  <c r="G21" i="165"/>
  <c r="C22" i="165"/>
  <c r="G22" i="165"/>
  <c r="H22" i="165" s="1"/>
  <c r="B23" i="165"/>
  <c r="G23" i="165"/>
  <c r="C24" i="165"/>
  <c r="F24" i="165"/>
  <c r="C25" i="165"/>
  <c r="F25" i="165"/>
  <c r="B26" i="165"/>
  <c r="F26" i="165"/>
  <c r="C27" i="165"/>
  <c r="F27" i="165"/>
  <c r="B28" i="165"/>
  <c r="G28" i="165"/>
  <c r="B29" i="165"/>
  <c r="G29" i="165"/>
  <c r="C30" i="165"/>
  <c r="G30" i="165"/>
  <c r="B31" i="165"/>
  <c r="G31" i="165"/>
  <c r="C32" i="165"/>
  <c r="F32" i="165"/>
  <c r="C33" i="165"/>
  <c r="F33" i="165"/>
  <c r="B34" i="165"/>
  <c r="J34" i="165" s="1"/>
  <c r="F34" i="165"/>
  <c r="C35" i="165"/>
  <c r="F35" i="165"/>
  <c r="C36" i="165"/>
  <c r="F36" i="165"/>
  <c r="B37" i="165"/>
  <c r="G37" i="165"/>
  <c r="B39" i="165"/>
  <c r="G39" i="165"/>
  <c r="B40" i="165"/>
  <c r="G40" i="165"/>
  <c r="B43" i="165"/>
  <c r="C43" i="165"/>
  <c r="F43" i="165"/>
  <c r="G43" i="165"/>
  <c r="I43" i="165"/>
  <c r="K43" i="165"/>
  <c r="B44" i="165"/>
  <c r="C44" i="165"/>
  <c r="F44" i="165"/>
  <c r="G44" i="165"/>
  <c r="H17" i="169" s="1"/>
  <c r="H44" i="165"/>
  <c r="K44" i="165"/>
  <c r="B45" i="165"/>
  <c r="C45" i="165"/>
  <c r="E45" i="165"/>
  <c r="F45" i="165"/>
  <c r="G45" i="165"/>
  <c r="J45" i="165"/>
  <c r="B46" i="165"/>
  <c r="E46" i="165" s="1"/>
  <c r="C46" i="165"/>
  <c r="D46" i="165"/>
  <c r="F46" i="165"/>
  <c r="G46" i="165"/>
  <c r="J46" i="165"/>
  <c r="B47" i="165"/>
  <c r="C47" i="165"/>
  <c r="F47" i="165"/>
  <c r="G47" i="165"/>
  <c r="I47" i="165"/>
  <c r="K47" i="165"/>
  <c r="B48" i="165"/>
  <c r="C48" i="165"/>
  <c r="D48" i="165" s="1"/>
  <c r="F48" i="165"/>
  <c r="G48" i="165"/>
  <c r="H48" i="165"/>
  <c r="K48" i="165"/>
  <c r="B49" i="165"/>
  <c r="C27" i="169" s="1"/>
  <c r="C49" i="165"/>
  <c r="E49" i="165"/>
  <c r="F49" i="165"/>
  <c r="G27" i="169" s="1"/>
  <c r="G49" i="165"/>
  <c r="B50" i="165"/>
  <c r="C50" i="165"/>
  <c r="D50" i="165"/>
  <c r="F50" i="165"/>
  <c r="G50" i="165"/>
  <c r="B51" i="165"/>
  <c r="C51" i="165"/>
  <c r="F51" i="165"/>
  <c r="J51" i="165" s="1"/>
  <c r="G51" i="165"/>
  <c r="I51" i="165"/>
  <c r="K51" i="165"/>
  <c r="L51" i="165" s="1"/>
  <c r="B52" i="165"/>
  <c r="C52" i="165"/>
  <c r="D52" i="165" s="1"/>
  <c r="F52" i="165"/>
  <c r="G52" i="165"/>
  <c r="H52" i="165"/>
  <c r="K52" i="165"/>
  <c r="B53" i="165"/>
  <c r="C53" i="165"/>
  <c r="E53" i="165"/>
  <c r="F53" i="165"/>
  <c r="G53" i="165"/>
  <c r="J53" i="165"/>
  <c r="B54" i="165"/>
  <c r="E54" i="165" s="1"/>
  <c r="C54" i="165"/>
  <c r="D54" i="165"/>
  <c r="F54" i="165"/>
  <c r="G54" i="165"/>
  <c r="J54" i="165"/>
  <c r="B55" i="165"/>
  <c r="C55" i="165"/>
  <c r="F55" i="165"/>
  <c r="J55" i="165" s="1"/>
  <c r="G55" i="165"/>
  <c r="I55" i="165"/>
  <c r="K55" i="165"/>
  <c r="B56" i="165"/>
  <c r="C56" i="165"/>
  <c r="D56" i="165" s="1"/>
  <c r="F56" i="165"/>
  <c r="G56" i="165"/>
  <c r="H56" i="165"/>
  <c r="K56" i="165"/>
  <c r="B57" i="165"/>
  <c r="J57" i="165" s="1"/>
  <c r="C57" i="165"/>
  <c r="E57" i="165"/>
  <c r="F57" i="165"/>
  <c r="G57" i="165"/>
  <c r="B58" i="165"/>
  <c r="E58" i="165" s="1"/>
  <c r="C58" i="165"/>
  <c r="D58" i="165"/>
  <c r="F58" i="165"/>
  <c r="G58" i="165"/>
  <c r="B59" i="165"/>
  <c r="C59" i="165"/>
  <c r="F59" i="165"/>
  <c r="J59" i="165" s="1"/>
  <c r="G59" i="165"/>
  <c r="I59" i="165"/>
  <c r="K59" i="165"/>
  <c r="L59" i="165" s="1"/>
  <c r="B60" i="165"/>
  <c r="C60" i="165"/>
  <c r="D60" i="165" s="1"/>
  <c r="F60" i="165"/>
  <c r="G60" i="165"/>
  <c r="H60" i="165"/>
  <c r="K60" i="165"/>
  <c r="B61" i="165"/>
  <c r="C22" i="169" s="1"/>
  <c r="C61" i="165"/>
  <c r="E61" i="165"/>
  <c r="F61" i="165"/>
  <c r="G61" i="165"/>
  <c r="J61" i="165"/>
  <c r="B62" i="165"/>
  <c r="E62" i="165" s="1"/>
  <c r="C62" i="165"/>
  <c r="D62" i="165"/>
  <c r="F62" i="165"/>
  <c r="I62" i="165" s="1"/>
  <c r="G62" i="165"/>
  <c r="H62" i="165"/>
  <c r="J62" i="165"/>
  <c r="K62" i="165"/>
  <c r="L62" i="165"/>
  <c r="D63" i="165"/>
  <c r="E63" i="165"/>
  <c r="H63" i="165"/>
  <c r="I63" i="165"/>
  <c r="J63" i="165"/>
  <c r="K63" i="165"/>
  <c r="L63" i="165" s="1"/>
  <c r="D64" i="165"/>
  <c r="E64" i="165"/>
  <c r="H64" i="165"/>
  <c r="I64" i="165"/>
  <c r="J64" i="165"/>
  <c r="K64" i="165"/>
  <c r="L64" i="165"/>
  <c r="D65" i="165"/>
  <c r="E65" i="165"/>
  <c r="H65" i="165"/>
  <c r="I65" i="165"/>
  <c r="J65" i="165"/>
  <c r="K65" i="165"/>
  <c r="L65" i="165" s="1"/>
  <c r="D66" i="165"/>
  <c r="E66" i="165"/>
  <c r="H66" i="165"/>
  <c r="I66" i="165"/>
  <c r="J66" i="165"/>
  <c r="K66" i="165"/>
  <c r="L66" i="165"/>
  <c r="F4" i="164"/>
  <c r="G4" i="164"/>
  <c r="J4" i="164"/>
  <c r="K4" i="164"/>
  <c r="B9" i="164"/>
  <c r="C9" i="164"/>
  <c r="F9" i="164"/>
  <c r="F9" i="165" s="1"/>
  <c r="G9" i="164"/>
  <c r="H9" i="164"/>
  <c r="B10" i="164"/>
  <c r="C10" i="164"/>
  <c r="E10" i="164"/>
  <c r="F10" i="164"/>
  <c r="G10" i="164"/>
  <c r="B11" i="164"/>
  <c r="C11" i="164"/>
  <c r="D11" i="164"/>
  <c r="F11" i="164"/>
  <c r="G11" i="164"/>
  <c r="B12" i="164"/>
  <c r="C12" i="164"/>
  <c r="F12" i="164"/>
  <c r="G12" i="164"/>
  <c r="J12" i="164"/>
  <c r="B13" i="164"/>
  <c r="C13" i="164"/>
  <c r="D13" i="164"/>
  <c r="F13" i="164"/>
  <c r="G13" i="164"/>
  <c r="B14" i="164"/>
  <c r="C14" i="164"/>
  <c r="F14" i="164"/>
  <c r="F14" i="165" s="1"/>
  <c r="G14" i="164"/>
  <c r="J14" i="164"/>
  <c r="B15" i="164"/>
  <c r="C15" i="164"/>
  <c r="F15" i="164"/>
  <c r="G15" i="164"/>
  <c r="H15" i="164"/>
  <c r="K15" i="164"/>
  <c r="B16" i="164"/>
  <c r="C16" i="164"/>
  <c r="F16" i="164"/>
  <c r="F16" i="165" s="1"/>
  <c r="G16" i="164"/>
  <c r="I16" i="164"/>
  <c r="K16" i="164"/>
  <c r="B17" i="164"/>
  <c r="C17" i="164"/>
  <c r="F17" i="164"/>
  <c r="G17" i="164"/>
  <c r="H17" i="164"/>
  <c r="B19" i="164"/>
  <c r="B19" i="165" s="1"/>
  <c r="C19" i="164"/>
  <c r="D19" i="164"/>
  <c r="F19" i="164"/>
  <c r="G19" i="164"/>
  <c r="B20" i="164"/>
  <c r="C20" i="164"/>
  <c r="F20" i="164"/>
  <c r="F20" i="165" s="1"/>
  <c r="G16" i="169" s="1"/>
  <c r="G20" i="164"/>
  <c r="J20" i="164"/>
  <c r="B21" i="164"/>
  <c r="C21" i="164"/>
  <c r="F21" i="164"/>
  <c r="G21" i="164"/>
  <c r="H21" i="164"/>
  <c r="K21" i="164"/>
  <c r="B22" i="164"/>
  <c r="C22" i="164"/>
  <c r="F22" i="164"/>
  <c r="F22" i="165" s="1"/>
  <c r="G22" i="164"/>
  <c r="I22" i="164"/>
  <c r="K22" i="164"/>
  <c r="B23" i="164"/>
  <c r="C23" i="164"/>
  <c r="F23" i="164"/>
  <c r="G23" i="164"/>
  <c r="H23" i="164"/>
  <c r="B24" i="164"/>
  <c r="C24" i="164"/>
  <c r="E24" i="164"/>
  <c r="F24" i="164"/>
  <c r="G24" i="164"/>
  <c r="B25" i="164"/>
  <c r="C25" i="164"/>
  <c r="D25" i="164"/>
  <c r="F25" i="164"/>
  <c r="G25" i="164"/>
  <c r="J25" i="164"/>
  <c r="B26" i="164"/>
  <c r="C26" i="164"/>
  <c r="F26" i="164"/>
  <c r="G26" i="164"/>
  <c r="J26" i="164"/>
  <c r="B27" i="164"/>
  <c r="C27" i="164"/>
  <c r="D27" i="164"/>
  <c r="F27" i="164"/>
  <c r="G27" i="164"/>
  <c r="K27" i="164"/>
  <c r="B28" i="164"/>
  <c r="C28" i="164"/>
  <c r="F28" i="164"/>
  <c r="F28" i="165" s="1"/>
  <c r="G28" i="164"/>
  <c r="J28" i="164"/>
  <c r="B29" i="164"/>
  <c r="C29" i="164"/>
  <c r="F29" i="164"/>
  <c r="G29" i="164"/>
  <c r="H29" i="164"/>
  <c r="K29" i="164"/>
  <c r="B30" i="164"/>
  <c r="C30" i="164"/>
  <c r="F30" i="164"/>
  <c r="F30" i="165" s="1"/>
  <c r="I30" i="165" s="1"/>
  <c r="G30" i="164"/>
  <c r="I30" i="164"/>
  <c r="K30" i="164"/>
  <c r="B31" i="164"/>
  <c r="C31" i="164"/>
  <c r="F31" i="164"/>
  <c r="G31" i="164"/>
  <c r="H31" i="164"/>
  <c r="B32" i="164"/>
  <c r="C32" i="164"/>
  <c r="E32" i="164"/>
  <c r="F32" i="164"/>
  <c r="G32" i="164"/>
  <c r="B33" i="164"/>
  <c r="C33" i="164"/>
  <c r="D33" i="164"/>
  <c r="F33" i="164"/>
  <c r="G33" i="164"/>
  <c r="B34" i="164"/>
  <c r="C34" i="164"/>
  <c r="F34" i="164"/>
  <c r="G34" i="164"/>
  <c r="J34" i="164"/>
  <c r="B35" i="164"/>
  <c r="B35" i="165" s="1"/>
  <c r="C35" i="164"/>
  <c r="E35" i="164"/>
  <c r="F35" i="164"/>
  <c r="G35" i="164"/>
  <c r="B36" i="164"/>
  <c r="C36" i="164"/>
  <c r="D36" i="164"/>
  <c r="F36" i="164"/>
  <c r="G36" i="164"/>
  <c r="B37" i="164"/>
  <c r="C37" i="164"/>
  <c r="F37" i="164"/>
  <c r="G37" i="164"/>
  <c r="I37" i="164"/>
  <c r="K37" i="164"/>
  <c r="B39" i="164"/>
  <c r="C39" i="164"/>
  <c r="F39" i="164"/>
  <c r="G39" i="164"/>
  <c r="I39" i="164"/>
  <c r="K39" i="164"/>
  <c r="B40" i="164"/>
  <c r="C40" i="164"/>
  <c r="F40" i="164"/>
  <c r="G40" i="164"/>
  <c r="H40" i="164"/>
  <c r="K40" i="164"/>
  <c r="B42" i="164"/>
  <c r="C42" i="164"/>
  <c r="D42" i="164"/>
  <c r="F42" i="164"/>
  <c r="G42" i="164"/>
  <c r="H42" i="164"/>
  <c r="J42" i="164"/>
  <c r="K42" i="164"/>
  <c r="L42" i="164"/>
  <c r="D43" i="164"/>
  <c r="E43" i="164"/>
  <c r="H43" i="164"/>
  <c r="I43" i="164"/>
  <c r="J43" i="164"/>
  <c r="K43" i="164"/>
  <c r="L43" i="164" s="1"/>
  <c r="D44" i="164"/>
  <c r="E44" i="164"/>
  <c r="H44" i="164"/>
  <c r="I44" i="164"/>
  <c r="J44" i="164"/>
  <c r="K44" i="164"/>
  <c r="L44" i="164"/>
  <c r="D45" i="164"/>
  <c r="E45" i="164"/>
  <c r="H45" i="164"/>
  <c r="I45" i="164"/>
  <c r="J45" i="164"/>
  <c r="K45" i="164"/>
  <c r="L45" i="164" s="1"/>
  <c r="D46" i="164"/>
  <c r="E46" i="164"/>
  <c r="H46" i="164"/>
  <c r="I46" i="164"/>
  <c r="J46" i="164"/>
  <c r="K46" i="164"/>
  <c r="L46" i="164"/>
  <c r="D47" i="164"/>
  <c r="E47" i="164"/>
  <c r="H47" i="164"/>
  <c r="I47" i="164"/>
  <c r="J47" i="164"/>
  <c r="K47" i="164"/>
  <c r="L47" i="164" s="1"/>
  <c r="D48" i="164"/>
  <c r="E48" i="164"/>
  <c r="H48" i="164"/>
  <c r="I48" i="164"/>
  <c r="J48" i="164"/>
  <c r="K48" i="164"/>
  <c r="L48" i="164"/>
  <c r="D49" i="164"/>
  <c r="E49" i="164"/>
  <c r="H49" i="164"/>
  <c r="I49" i="164"/>
  <c r="J49" i="164"/>
  <c r="K49" i="164"/>
  <c r="L49" i="164" s="1"/>
  <c r="D50" i="164"/>
  <c r="E50" i="164"/>
  <c r="H50" i="164"/>
  <c r="I50" i="164"/>
  <c r="J50" i="164"/>
  <c r="K50" i="164"/>
  <c r="L50" i="164"/>
  <c r="D51" i="164"/>
  <c r="E51" i="164"/>
  <c r="H51" i="164"/>
  <c r="I51" i="164"/>
  <c r="J51" i="164"/>
  <c r="K51" i="164"/>
  <c r="L51" i="164" s="1"/>
  <c r="D52" i="164"/>
  <c r="E52" i="164"/>
  <c r="H52" i="164"/>
  <c r="I52" i="164"/>
  <c r="J52" i="164"/>
  <c r="K52" i="164"/>
  <c r="L52" i="164"/>
  <c r="D53" i="164"/>
  <c r="E53" i="164"/>
  <c r="H53" i="164"/>
  <c r="I53" i="164"/>
  <c r="J53" i="164"/>
  <c r="K53" i="164"/>
  <c r="L53" i="164" s="1"/>
  <c r="D54" i="164"/>
  <c r="E54" i="164"/>
  <c r="H54" i="164"/>
  <c r="I54" i="164"/>
  <c r="J54" i="164"/>
  <c r="K54" i="164"/>
  <c r="L54" i="164"/>
  <c r="D55" i="164"/>
  <c r="E55" i="164"/>
  <c r="H55" i="164"/>
  <c r="I55" i="164"/>
  <c r="J55" i="164"/>
  <c r="K55" i="164"/>
  <c r="L55" i="164" s="1"/>
  <c r="D56" i="164"/>
  <c r="E56" i="164"/>
  <c r="H56" i="164"/>
  <c r="I56" i="164"/>
  <c r="J56" i="164"/>
  <c r="K56" i="164"/>
  <c r="L56" i="164"/>
  <c r="D57" i="164"/>
  <c r="E57" i="164"/>
  <c r="H57" i="164"/>
  <c r="I57" i="164"/>
  <c r="J57" i="164"/>
  <c r="K57" i="164"/>
  <c r="L57" i="164" s="1"/>
  <c r="D58" i="164"/>
  <c r="E58" i="164"/>
  <c r="H58" i="164"/>
  <c r="I58" i="164"/>
  <c r="J58" i="164"/>
  <c r="K58" i="164"/>
  <c r="L58" i="164"/>
  <c r="D59" i="164"/>
  <c r="E59" i="164"/>
  <c r="H59" i="164"/>
  <c r="I59" i="164"/>
  <c r="J59" i="164"/>
  <c r="K59" i="164"/>
  <c r="L59" i="164" s="1"/>
  <c r="D60" i="164"/>
  <c r="E60" i="164"/>
  <c r="H60" i="164"/>
  <c r="I60" i="164"/>
  <c r="J60" i="164"/>
  <c r="K60" i="164"/>
  <c r="L60" i="164"/>
  <c r="D61" i="164"/>
  <c r="E61" i="164"/>
  <c r="H61" i="164"/>
  <c r="I61" i="164"/>
  <c r="J61" i="164"/>
  <c r="K61" i="164"/>
  <c r="L61" i="164" s="1"/>
  <c r="B63" i="164"/>
  <c r="B63" i="161" s="1"/>
  <c r="C63" i="164"/>
  <c r="E63" i="164"/>
  <c r="F63" i="164"/>
  <c r="G63" i="164"/>
  <c r="J63" i="164"/>
  <c r="B64" i="164"/>
  <c r="E64" i="164" s="1"/>
  <c r="C64" i="164"/>
  <c r="D64" i="164"/>
  <c r="F64" i="164"/>
  <c r="G64" i="164"/>
  <c r="J64" i="164"/>
  <c r="B65" i="164"/>
  <c r="C65" i="164"/>
  <c r="F65" i="164"/>
  <c r="J65" i="164" s="1"/>
  <c r="G65" i="164"/>
  <c r="I65" i="164"/>
  <c r="K65" i="164"/>
  <c r="B66" i="164"/>
  <c r="C66" i="164"/>
  <c r="D66" i="164" s="1"/>
  <c r="F66" i="164"/>
  <c r="G66" i="164"/>
  <c r="H66" i="164"/>
  <c r="K66" i="164"/>
  <c r="I74" i="164"/>
  <c r="F4" i="163"/>
  <c r="G4" i="163"/>
  <c r="J4" i="163"/>
  <c r="K4" i="163"/>
  <c r="B7" i="163"/>
  <c r="F7" i="163"/>
  <c r="J7" i="163"/>
  <c r="B8" i="163"/>
  <c r="C8" i="163"/>
  <c r="E8" i="163"/>
  <c r="F8" i="163"/>
  <c r="G8" i="163"/>
  <c r="J8" i="163"/>
  <c r="D9" i="163"/>
  <c r="E9" i="163"/>
  <c r="H9" i="163"/>
  <c r="I9" i="163"/>
  <c r="J9" i="163"/>
  <c r="K9" i="163"/>
  <c r="L9" i="163"/>
  <c r="D10" i="163"/>
  <c r="E10" i="163"/>
  <c r="H10" i="163"/>
  <c r="I10" i="163"/>
  <c r="J10" i="163"/>
  <c r="K10" i="163"/>
  <c r="L10" i="163" s="1"/>
  <c r="D11" i="163"/>
  <c r="E11" i="163"/>
  <c r="H11" i="163"/>
  <c r="I11" i="163"/>
  <c r="J11" i="163"/>
  <c r="K11" i="163"/>
  <c r="L11" i="163"/>
  <c r="D12" i="163"/>
  <c r="E12" i="163"/>
  <c r="H12" i="163"/>
  <c r="I12" i="163"/>
  <c r="J12" i="163"/>
  <c r="K12" i="163"/>
  <c r="L12" i="163" s="1"/>
  <c r="D13" i="163"/>
  <c r="E13" i="163"/>
  <c r="H13" i="163"/>
  <c r="I13" i="163"/>
  <c r="J13" i="163"/>
  <c r="K13" i="163"/>
  <c r="L13" i="163"/>
  <c r="D14" i="163"/>
  <c r="E14" i="163"/>
  <c r="H14" i="163"/>
  <c r="I14" i="163"/>
  <c r="J14" i="163"/>
  <c r="K14" i="163"/>
  <c r="L14" i="163" s="1"/>
  <c r="D15" i="163"/>
  <c r="E15" i="163"/>
  <c r="H15" i="163"/>
  <c r="I15" i="163"/>
  <c r="J15" i="163"/>
  <c r="K15" i="163"/>
  <c r="L15" i="163"/>
  <c r="D16" i="163"/>
  <c r="E16" i="163"/>
  <c r="H16" i="163"/>
  <c r="I16" i="163"/>
  <c r="J16" i="163"/>
  <c r="K16" i="163"/>
  <c r="L16" i="163" s="1"/>
  <c r="D17" i="163"/>
  <c r="E17" i="163"/>
  <c r="H17" i="163"/>
  <c r="I17" i="163"/>
  <c r="J17" i="163"/>
  <c r="K17" i="163"/>
  <c r="L17" i="163"/>
  <c r="B18" i="163"/>
  <c r="C18" i="163"/>
  <c r="D18" i="163" s="1"/>
  <c r="F18" i="163"/>
  <c r="G18" i="163"/>
  <c r="H18" i="163" s="1"/>
  <c r="I18" i="163"/>
  <c r="J18" i="163"/>
  <c r="K18" i="163"/>
  <c r="L18" i="163" s="1"/>
  <c r="D19" i="163"/>
  <c r="E19" i="163"/>
  <c r="H19" i="163"/>
  <c r="I19" i="163"/>
  <c r="J19" i="163"/>
  <c r="K19" i="163"/>
  <c r="L19" i="163"/>
  <c r="D20" i="163"/>
  <c r="E20" i="163"/>
  <c r="H20" i="163"/>
  <c r="I20" i="163"/>
  <c r="J20" i="163"/>
  <c r="K20" i="163"/>
  <c r="L20" i="163" s="1"/>
  <c r="D21" i="163"/>
  <c r="E21" i="163"/>
  <c r="H21" i="163"/>
  <c r="I21" i="163"/>
  <c r="J21" i="163"/>
  <c r="K21" i="163"/>
  <c r="L21" i="163"/>
  <c r="D22" i="163"/>
  <c r="E22" i="163"/>
  <c r="H22" i="163"/>
  <c r="I22" i="163"/>
  <c r="J22" i="163"/>
  <c r="K22" i="163"/>
  <c r="L22" i="163" s="1"/>
  <c r="D23" i="163"/>
  <c r="E23" i="163"/>
  <c r="H23" i="163"/>
  <c r="I23" i="163"/>
  <c r="J23" i="163"/>
  <c r="K23" i="163"/>
  <c r="L23" i="163"/>
  <c r="D24" i="163"/>
  <c r="E24" i="163"/>
  <c r="H24" i="163"/>
  <c r="I24" i="163"/>
  <c r="J24" i="163"/>
  <c r="K24" i="163"/>
  <c r="L24" i="163" s="1"/>
  <c r="D25" i="163"/>
  <c r="E25" i="163"/>
  <c r="H25" i="163"/>
  <c r="I25" i="163"/>
  <c r="J25" i="163"/>
  <c r="L25" i="163" s="1"/>
  <c r="K25" i="163"/>
  <c r="D26" i="163"/>
  <c r="E26" i="163"/>
  <c r="H26" i="163"/>
  <c r="I26" i="163"/>
  <c r="J26" i="163"/>
  <c r="K26" i="163"/>
  <c r="L26" i="163" s="1"/>
  <c r="D27" i="163"/>
  <c r="E27" i="163"/>
  <c r="H27" i="163"/>
  <c r="I27" i="163"/>
  <c r="J27" i="163"/>
  <c r="K27" i="163"/>
  <c r="L27" i="163"/>
  <c r="D28" i="163"/>
  <c r="E28" i="163"/>
  <c r="H28" i="163"/>
  <c r="I28" i="163"/>
  <c r="J28" i="163"/>
  <c r="K28" i="163"/>
  <c r="L28" i="163" s="1"/>
  <c r="D29" i="163"/>
  <c r="E29" i="163"/>
  <c r="H29" i="163"/>
  <c r="I29" i="163"/>
  <c r="J29" i="163"/>
  <c r="K29" i="163"/>
  <c r="L29" i="163"/>
  <c r="D30" i="163"/>
  <c r="E30" i="163"/>
  <c r="H30" i="163"/>
  <c r="I30" i="163"/>
  <c r="J30" i="163"/>
  <c r="K30" i="163"/>
  <c r="L30" i="163" s="1"/>
  <c r="D31" i="163"/>
  <c r="E31" i="163"/>
  <c r="H31" i="163"/>
  <c r="I31" i="163"/>
  <c r="J31" i="163"/>
  <c r="K31" i="163"/>
  <c r="L31" i="163"/>
  <c r="D32" i="163"/>
  <c r="E32" i="163"/>
  <c r="H32" i="163"/>
  <c r="I32" i="163"/>
  <c r="J32" i="163"/>
  <c r="K32" i="163"/>
  <c r="L32" i="163" s="1"/>
  <c r="D33" i="163"/>
  <c r="E33" i="163"/>
  <c r="H33" i="163"/>
  <c r="I33" i="163"/>
  <c r="J33" i="163"/>
  <c r="K33" i="163"/>
  <c r="L33" i="163"/>
  <c r="D34" i="163"/>
  <c r="E34" i="163"/>
  <c r="H34" i="163"/>
  <c r="I34" i="163"/>
  <c r="J34" i="163"/>
  <c r="K34" i="163"/>
  <c r="L34" i="163" s="1"/>
  <c r="D35" i="163"/>
  <c r="E35" i="163"/>
  <c r="H35" i="163"/>
  <c r="I35" i="163"/>
  <c r="J35" i="163"/>
  <c r="K35" i="163"/>
  <c r="L35" i="163"/>
  <c r="D36" i="163"/>
  <c r="E36" i="163"/>
  <c r="H36" i="163"/>
  <c r="I36" i="163"/>
  <c r="J36" i="163"/>
  <c r="K36" i="163"/>
  <c r="L36" i="163" s="1"/>
  <c r="D37" i="163"/>
  <c r="E37" i="163"/>
  <c r="H37" i="163"/>
  <c r="I37" i="163"/>
  <c r="J37" i="163"/>
  <c r="K37" i="163"/>
  <c r="L37" i="163"/>
  <c r="B38" i="163"/>
  <c r="C38" i="163"/>
  <c r="D38" i="163" s="1"/>
  <c r="F38" i="163"/>
  <c r="G38" i="163"/>
  <c r="H38" i="163" s="1"/>
  <c r="I38" i="163"/>
  <c r="J38" i="163"/>
  <c r="K38" i="163"/>
  <c r="L38" i="163" s="1"/>
  <c r="D39" i="163"/>
  <c r="E39" i="163"/>
  <c r="H39" i="163"/>
  <c r="I39" i="163"/>
  <c r="J39" i="163"/>
  <c r="K39" i="163"/>
  <c r="L39" i="163"/>
  <c r="D40" i="163"/>
  <c r="E40" i="163"/>
  <c r="H40" i="163"/>
  <c r="I40" i="163"/>
  <c r="J40" i="163"/>
  <c r="K40" i="163"/>
  <c r="L40" i="163" s="1"/>
  <c r="B43" i="163"/>
  <c r="C43" i="163"/>
  <c r="F43" i="163"/>
  <c r="G43" i="163"/>
  <c r="B44" i="163"/>
  <c r="C44" i="163"/>
  <c r="F44" i="163"/>
  <c r="G44" i="163"/>
  <c r="J44" i="163"/>
  <c r="B45" i="163"/>
  <c r="C45" i="163"/>
  <c r="F45" i="163"/>
  <c r="I45" i="163" s="1"/>
  <c r="G45" i="163"/>
  <c r="H45" i="163"/>
  <c r="K45" i="163"/>
  <c r="B46" i="163"/>
  <c r="C46" i="163"/>
  <c r="F46" i="163"/>
  <c r="G46" i="163"/>
  <c r="I46" i="163"/>
  <c r="K46" i="163"/>
  <c r="B47" i="163"/>
  <c r="C22" i="168" s="1"/>
  <c r="C47" i="163"/>
  <c r="F47" i="163"/>
  <c r="G47" i="163"/>
  <c r="H47" i="163"/>
  <c r="B48" i="163"/>
  <c r="C48" i="163"/>
  <c r="E48" i="163" s="1"/>
  <c r="F48" i="163"/>
  <c r="G48" i="163"/>
  <c r="B49" i="163"/>
  <c r="C49" i="163"/>
  <c r="D27" i="168" s="1"/>
  <c r="D49" i="163"/>
  <c r="F49" i="163"/>
  <c r="G49" i="163"/>
  <c r="B50" i="163"/>
  <c r="C50" i="163"/>
  <c r="F50" i="163"/>
  <c r="G50" i="163"/>
  <c r="J50" i="163"/>
  <c r="B51" i="163"/>
  <c r="C51" i="163"/>
  <c r="D51" i="163" s="1"/>
  <c r="F51" i="163"/>
  <c r="G51" i="163"/>
  <c r="K51" i="163"/>
  <c r="B52" i="163"/>
  <c r="C52" i="163"/>
  <c r="D52" i="163" s="1"/>
  <c r="F52" i="163"/>
  <c r="G52" i="163"/>
  <c r="J52" i="163"/>
  <c r="B53" i="163"/>
  <c r="C33" i="168" s="1"/>
  <c r="C53" i="163"/>
  <c r="F53" i="163"/>
  <c r="I53" i="163" s="1"/>
  <c r="G53" i="163"/>
  <c r="H53" i="163"/>
  <c r="K53" i="163"/>
  <c r="B54" i="163"/>
  <c r="C54" i="163"/>
  <c r="F54" i="163"/>
  <c r="G54" i="163"/>
  <c r="I54" i="163"/>
  <c r="K54" i="163"/>
  <c r="B55" i="163"/>
  <c r="C55" i="163"/>
  <c r="F55" i="163"/>
  <c r="I55" i="163" s="1"/>
  <c r="G55" i="163"/>
  <c r="H55" i="163"/>
  <c r="B56" i="163"/>
  <c r="C56" i="163"/>
  <c r="E56" i="163" s="1"/>
  <c r="F56" i="163"/>
  <c r="G56" i="163"/>
  <c r="B57" i="163"/>
  <c r="C57" i="163"/>
  <c r="D57" i="163"/>
  <c r="F57" i="163"/>
  <c r="G57" i="163"/>
  <c r="H57" i="163" s="1"/>
  <c r="B58" i="163"/>
  <c r="C58" i="163"/>
  <c r="F58" i="163"/>
  <c r="G58" i="163"/>
  <c r="J58" i="163"/>
  <c r="B59" i="163"/>
  <c r="C59" i="163"/>
  <c r="E59" i="163" s="1"/>
  <c r="F59" i="163"/>
  <c r="G59" i="163"/>
  <c r="J59" i="163"/>
  <c r="B60" i="163"/>
  <c r="C60" i="163"/>
  <c r="D60" i="163" s="1"/>
  <c r="F60" i="163"/>
  <c r="G60" i="163"/>
  <c r="J60" i="163"/>
  <c r="B61" i="163"/>
  <c r="C61" i="163"/>
  <c r="D61" i="163" s="1"/>
  <c r="F61" i="163"/>
  <c r="J61" i="163" s="1"/>
  <c r="G61" i="163"/>
  <c r="I61" i="163" s="1"/>
  <c r="B62" i="163"/>
  <c r="E62" i="163" s="1"/>
  <c r="C62" i="163"/>
  <c r="D62" i="163"/>
  <c r="F62" i="163"/>
  <c r="I62" i="163" s="1"/>
  <c r="G62" i="163"/>
  <c r="H62" i="163"/>
  <c r="J62" i="163"/>
  <c r="K62" i="163"/>
  <c r="L62" i="163"/>
  <c r="D63" i="163"/>
  <c r="E63" i="163"/>
  <c r="H63" i="163"/>
  <c r="I63" i="163"/>
  <c r="J63" i="163"/>
  <c r="K63" i="163"/>
  <c r="L63" i="163" s="1"/>
  <c r="D64" i="163"/>
  <c r="E64" i="163"/>
  <c r="H64" i="163"/>
  <c r="I64" i="163"/>
  <c r="J64" i="163"/>
  <c r="K64" i="163"/>
  <c r="L64" i="163"/>
  <c r="D65" i="163"/>
  <c r="E65" i="163"/>
  <c r="H65" i="163"/>
  <c r="I65" i="163"/>
  <c r="J65" i="163"/>
  <c r="K65" i="163"/>
  <c r="L65" i="163" s="1"/>
  <c r="D66" i="163"/>
  <c r="E66" i="163"/>
  <c r="H66" i="163"/>
  <c r="I66" i="163"/>
  <c r="J66" i="163"/>
  <c r="K66" i="163"/>
  <c r="L66" i="163"/>
  <c r="F4" i="162"/>
  <c r="G4" i="162"/>
  <c r="J4" i="162"/>
  <c r="K4" i="162"/>
  <c r="B7" i="162"/>
  <c r="F7" i="162"/>
  <c r="B8" i="162"/>
  <c r="C8" i="162"/>
  <c r="E8" i="162"/>
  <c r="F8" i="162"/>
  <c r="G8" i="162"/>
  <c r="J8" i="162"/>
  <c r="D9" i="162"/>
  <c r="E9" i="162"/>
  <c r="H9" i="162"/>
  <c r="I9" i="162"/>
  <c r="J9" i="162"/>
  <c r="K9" i="162"/>
  <c r="L9" i="162"/>
  <c r="D10" i="162"/>
  <c r="E10" i="162"/>
  <c r="H10" i="162"/>
  <c r="I10" i="162"/>
  <c r="J10" i="162"/>
  <c r="K10" i="162"/>
  <c r="L10" i="162" s="1"/>
  <c r="D11" i="162"/>
  <c r="E11" i="162"/>
  <c r="H11" i="162"/>
  <c r="I11" i="162"/>
  <c r="J11" i="162"/>
  <c r="K11" i="162"/>
  <c r="L11" i="162"/>
  <c r="D12" i="162"/>
  <c r="E12" i="162"/>
  <c r="H12" i="162"/>
  <c r="I12" i="162"/>
  <c r="J12" i="162"/>
  <c r="K12" i="162"/>
  <c r="L12" i="162" s="1"/>
  <c r="D13" i="162"/>
  <c r="E13" i="162"/>
  <c r="H13" i="162"/>
  <c r="I13" i="162"/>
  <c r="J13" i="162"/>
  <c r="K13" i="162"/>
  <c r="L13" i="162"/>
  <c r="D14" i="162"/>
  <c r="E14" i="162"/>
  <c r="H14" i="162"/>
  <c r="I14" i="162"/>
  <c r="J14" i="162"/>
  <c r="K14" i="162"/>
  <c r="L14" i="162" s="1"/>
  <c r="D15" i="162"/>
  <c r="E15" i="162"/>
  <c r="H15" i="162"/>
  <c r="I15" i="162"/>
  <c r="J15" i="162"/>
  <c r="K15" i="162"/>
  <c r="L15" i="162"/>
  <c r="D16" i="162"/>
  <c r="E16" i="162"/>
  <c r="H16" i="162"/>
  <c r="I16" i="162"/>
  <c r="J16" i="162"/>
  <c r="K16" i="162"/>
  <c r="L16" i="162" s="1"/>
  <c r="D17" i="162"/>
  <c r="E17" i="162"/>
  <c r="H17" i="162"/>
  <c r="I17" i="162"/>
  <c r="J17" i="162"/>
  <c r="K17" i="162"/>
  <c r="L17" i="162"/>
  <c r="B18" i="162"/>
  <c r="C18" i="162"/>
  <c r="F18" i="162"/>
  <c r="G18" i="162"/>
  <c r="H18" i="162" s="1"/>
  <c r="I18" i="162"/>
  <c r="J18" i="162"/>
  <c r="D19" i="162"/>
  <c r="E19" i="162"/>
  <c r="H19" i="162"/>
  <c r="I19" i="162"/>
  <c r="J19" i="162"/>
  <c r="K19" i="162"/>
  <c r="L19" i="162"/>
  <c r="D20" i="162"/>
  <c r="E20" i="162"/>
  <c r="H20" i="162"/>
  <c r="I20" i="162"/>
  <c r="J20" i="162"/>
  <c r="K20" i="162"/>
  <c r="L20" i="162" s="1"/>
  <c r="D21" i="162"/>
  <c r="E21" i="162"/>
  <c r="H21" i="162"/>
  <c r="I21" i="162"/>
  <c r="J21" i="162"/>
  <c r="K21" i="162"/>
  <c r="L21" i="162"/>
  <c r="D22" i="162"/>
  <c r="E22" i="162"/>
  <c r="H22" i="162"/>
  <c r="I22" i="162"/>
  <c r="J22" i="162"/>
  <c r="K22" i="162"/>
  <c r="L22" i="162" s="1"/>
  <c r="D23" i="162"/>
  <c r="E23" i="162"/>
  <c r="H23" i="162"/>
  <c r="I23" i="162"/>
  <c r="J23" i="162"/>
  <c r="K23" i="162"/>
  <c r="L23" i="162"/>
  <c r="D24" i="162"/>
  <c r="E24" i="162"/>
  <c r="H24" i="162"/>
  <c r="I24" i="162"/>
  <c r="J24" i="162"/>
  <c r="K24" i="162"/>
  <c r="L24" i="162" s="1"/>
  <c r="D25" i="162"/>
  <c r="E25" i="162"/>
  <c r="H25" i="162"/>
  <c r="I25" i="162"/>
  <c r="J25" i="162"/>
  <c r="K25" i="162"/>
  <c r="L25" i="162"/>
  <c r="D26" i="162"/>
  <c r="E26" i="162"/>
  <c r="H26" i="162"/>
  <c r="I26" i="162"/>
  <c r="J26" i="162"/>
  <c r="K26" i="162"/>
  <c r="L26" i="162" s="1"/>
  <c r="D27" i="162"/>
  <c r="E27" i="162"/>
  <c r="H27" i="162"/>
  <c r="I27" i="162"/>
  <c r="J27" i="162"/>
  <c r="K27" i="162"/>
  <c r="L27" i="162"/>
  <c r="D28" i="162"/>
  <c r="E28" i="162"/>
  <c r="H28" i="162"/>
  <c r="I28" i="162"/>
  <c r="J28" i="162"/>
  <c r="K28" i="162"/>
  <c r="L28" i="162" s="1"/>
  <c r="D29" i="162"/>
  <c r="E29" i="162"/>
  <c r="H29" i="162"/>
  <c r="I29" i="162"/>
  <c r="J29" i="162"/>
  <c r="K29" i="162"/>
  <c r="L29" i="162"/>
  <c r="D30" i="162"/>
  <c r="E30" i="162"/>
  <c r="H30" i="162"/>
  <c r="I30" i="162"/>
  <c r="J30" i="162"/>
  <c r="K30" i="162"/>
  <c r="L30" i="162" s="1"/>
  <c r="D31" i="162"/>
  <c r="E31" i="162"/>
  <c r="H31" i="162"/>
  <c r="I31" i="162"/>
  <c r="J31" i="162"/>
  <c r="K31" i="162"/>
  <c r="L31" i="162"/>
  <c r="D32" i="162"/>
  <c r="E32" i="162"/>
  <c r="H32" i="162"/>
  <c r="I32" i="162"/>
  <c r="J32" i="162"/>
  <c r="K32" i="162"/>
  <c r="L32" i="162" s="1"/>
  <c r="D33" i="162"/>
  <c r="E33" i="162"/>
  <c r="H33" i="162"/>
  <c r="I33" i="162"/>
  <c r="J33" i="162"/>
  <c r="K33" i="162"/>
  <c r="L33" i="162"/>
  <c r="D34" i="162"/>
  <c r="E34" i="162"/>
  <c r="H34" i="162"/>
  <c r="I34" i="162"/>
  <c r="J34" i="162"/>
  <c r="K34" i="162"/>
  <c r="L34" i="162" s="1"/>
  <c r="D35" i="162"/>
  <c r="E35" i="162"/>
  <c r="H35" i="162"/>
  <c r="I35" i="162"/>
  <c r="J35" i="162"/>
  <c r="K35" i="162"/>
  <c r="L35" i="162"/>
  <c r="D36" i="162"/>
  <c r="E36" i="162"/>
  <c r="H36" i="162"/>
  <c r="I36" i="162"/>
  <c r="J36" i="162"/>
  <c r="K36" i="162"/>
  <c r="L36" i="162" s="1"/>
  <c r="D37" i="162"/>
  <c r="E37" i="162"/>
  <c r="H37" i="162"/>
  <c r="I37" i="162"/>
  <c r="J37" i="162"/>
  <c r="K37" i="162"/>
  <c r="L37" i="162"/>
  <c r="B38" i="162"/>
  <c r="C38" i="162"/>
  <c r="F38" i="162"/>
  <c r="G38" i="162"/>
  <c r="H38" i="162" s="1"/>
  <c r="I38" i="162"/>
  <c r="J38" i="162"/>
  <c r="K38" i="162"/>
  <c r="L38" i="162" s="1"/>
  <c r="D39" i="162"/>
  <c r="E39" i="162"/>
  <c r="H39" i="162"/>
  <c r="I39" i="162"/>
  <c r="J39" i="162"/>
  <c r="K39" i="162"/>
  <c r="L39" i="162"/>
  <c r="D40" i="162"/>
  <c r="E40" i="162"/>
  <c r="H40" i="162"/>
  <c r="I40" i="162"/>
  <c r="J40" i="162"/>
  <c r="K40" i="162"/>
  <c r="L40" i="162" s="1"/>
  <c r="B41" i="162"/>
  <c r="F41" i="162"/>
  <c r="J41" i="162"/>
  <c r="B42" i="162"/>
  <c r="C42" i="162"/>
  <c r="E42" i="162"/>
  <c r="F42" i="162"/>
  <c r="G42" i="162"/>
  <c r="J42" i="162"/>
  <c r="D43" i="162"/>
  <c r="E43" i="162"/>
  <c r="H43" i="162"/>
  <c r="I43" i="162"/>
  <c r="J43" i="162"/>
  <c r="K43" i="162"/>
  <c r="L43" i="162"/>
  <c r="D44" i="162"/>
  <c r="E44" i="162"/>
  <c r="H44" i="162"/>
  <c r="I44" i="162"/>
  <c r="J44" i="162"/>
  <c r="K44" i="162"/>
  <c r="L44" i="162" s="1"/>
  <c r="D45" i="162"/>
  <c r="E45" i="162"/>
  <c r="H45" i="162"/>
  <c r="I45" i="162"/>
  <c r="J45" i="162"/>
  <c r="K45" i="162"/>
  <c r="L45" i="162"/>
  <c r="D46" i="162"/>
  <c r="E46" i="162"/>
  <c r="H46" i="162"/>
  <c r="I46" i="162"/>
  <c r="J46" i="162"/>
  <c r="K46" i="162"/>
  <c r="L46" i="162" s="1"/>
  <c r="D47" i="162"/>
  <c r="E47" i="162"/>
  <c r="H47" i="162"/>
  <c r="I47" i="162"/>
  <c r="J47" i="162"/>
  <c r="K47" i="162"/>
  <c r="L47" i="162"/>
  <c r="D48" i="162"/>
  <c r="E48" i="162"/>
  <c r="H48" i="162"/>
  <c r="I48" i="162"/>
  <c r="J48" i="162"/>
  <c r="K48" i="162"/>
  <c r="L48" i="162" s="1"/>
  <c r="D49" i="162"/>
  <c r="E49" i="162"/>
  <c r="H49" i="162"/>
  <c r="I49" i="162"/>
  <c r="J49" i="162"/>
  <c r="K49" i="162"/>
  <c r="L49" i="162"/>
  <c r="D50" i="162"/>
  <c r="E50" i="162"/>
  <c r="H50" i="162"/>
  <c r="I50" i="162"/>
  <c r="J50" i="162"/>
  <c r="K50" i="162"/>
  <c r="L50" i="162" s="1"/>
  <c r="D51" i="162"/>
  <c r="E51" i="162"/>
  <c r="H51" i="162"/>
  <c r="I51" i="162"/>
  <c r="J51" i="162"/>
  <c r="K51" i="162"/>
  <c r="L51" i="162"/>
  <c r="D52" i="162"/>
  <c r="E52" i="162"/>
  <c r="H52" i="162"/>
  <c r="I52" i="162"/>
  <c r="J52" i="162"/>
  <c r="K52" i="162"/>
  <c r="L52" i="162" s="1"/>
  <c r="D53" i="162"/>
  <c r="E53" i="162"/>
  <c r="H53" i="162"/>
  <c r="I53" i="162"/>
  <c r="J53" i="162"/>
  <c r="K53" i="162"/>
  <c r="L53" i="162"/>
  <c r="D54" i="162"/>
  <c r="E54" i="162"/>
  <c r="H54" i="162"/>
  <c r="I54" i="162"/>
  <c r="J54" i="162"/>
  <c r="K54" i="162"/>
  <c r="L54" i="162" s="1"/>
  <c r="D55" i="162"/>
  <c r="E55" i="162"/>
  <c r="H55" i="162"/>
  <c r="I55" i="162"/>
  <c r="J55" i="162"/>
  <c r="K55" i="162"/>
  <c r="L55" i="162"/>
  <c r="D56" i="162"/>
  <c r="E56" i="162"/>
  <c r="H56" i="162"/>
  <c r="I56" i="162"/>
  <c r="J56" i="162"/>
  <c r="K56" i="162"/>
  <c r="L56" i="162" s="1"/>
  <c r="D57" i="162"/>
  <c r="E57" i="162"/>
  <c r="H57" i="162"/>
  <c r="I57" i="162"/>
  <c r="J57" i="162"/>
  <c r="K57" i="162"/>
  <c r="L57" i="162"/>
  <c r="D58" i="162"/>
  <c r="E58" i="162"/>
  <c r="H58" i="162"/>
  <c r="I58" i="162"/>
  <c r="J58" i="162"/>
  <c r="K58" i="162"/>
  <c r="L58" i="162" s="1"/>
  <c r="D59" i="162"/>
  <c r="E59" i="162"/>
  <c r="H59" i="162"/>
  <c r="I59" i="162"/>
  <c r="J59" i="162"/>
  <c r="K59" i="162"/>
  <c r="L59" i="162"/>
  <c r="D60" i="162"/>
  <c r="E60" i="162"/>
  <c r="H60" i="162"/>
  <c r="I60" i="162"/>
  <c r="J60" i="162"/>
  <c r="K60" i="162"/>
  <c r="L60" i="162" s="1"/>
  <c r="D61" i="162"/>
  <c r="E61" i="162"/>
  <c r="H61" i="162"/>
  <c r="I61" i="162"/>
  <c r="J61" i="162"/>
  <c r="K61" i="162"/>
  <c r="L61" i="162"/>
  <c r="B62" i="162"/>
  <c r="C62" i="162"/>
  <c r="D62" i="162" s="1"/>
  <c r="E62" i="162"/>
  <c r="F62" i="162"/>
  <c r="G62" i="162"/>
  <c r="J62" i="162"/>
  <c r="D63" i="162"/>
  <c r="E63" i="162"/>
  <c r="H63" i="162"/>
  <c r="I63" i="162"/>
  <c r="J63" i="162"/>
  <c r="K63" i="162"/>
  <c r="L63" i="162"/>
  <c r="D64" i="162"/>
  <c r="E64" i="162"/>
  <c r="H64" i="162"/>
  <c r="I64" i="162"/>
  <c r="J64" i="162"/>
  <c r="K64" i="162"/>
  <c r="L64" i="162" s="1"/>
  <c r="D65" i="162"/>
  <c r="E65" i="162"/>
  <c r="H65" i="162"/>
  <c r="I65" i="162"/>
  <c r="J65" i="162"/>
  <c r="K65" i="162"/>
  <c r="L65" i="162"/>
  <c r="D66" i="162"/>
  <c r="E66" i="162"/>
  <c r="H66" i="162"/>
  <c r="I66" i="162"/>
  <c r="J66" i="162"/>
  <c r="K66" i="162"/>
  <c r="L66" i="162" s="1"/>
  <c r="F4" i="161"/>
  <c r="G4" i="161"/>
  <c r="J4" i="161"/>
  <c r="K4" i="161"/>
  <c r="B7" i="161"/>
  <c r="F7" i="161"/>
  <c r="B8" i="161"/>
  <c r="C8" i="161"/>
  <c r="E8" i="161"/>
  <c r="F8" i="161"/>
  <c r="G8" i="161"/>
  <c r="J8" i="161"/>
  <c r="D9" i="161"/>
  <c r="E9" i="161"/>
  <c r="H9" i="161"/>
  <c r="I9" i="161"/>
  <c r="J9" i="161"/>
  <c r="K9" i="161"/>
  <c r="L9" i="161"/>
  <c r="D10" i="161"/>
  <c r="E10" i="161"/>
  <c r="H10" i="161"/>
  <c r="I10" i="161"/>
  <c r="J10" i="161"/>
  <c r="K10" i="161"/>
  <c r="L10" i="161" s="1"/>
  <c r="D11" i="161"/>
  <c r="E11" i="161"/>
  <c r="H11" i="161"/>
  <c r="I11" i="161"/>
  <c r="J11" i="161"/>
  <c r="K11" i="161"/>
  <c r="L11" i="161"/>
  <c r="D12" i="161"/>
  <c r="E12" i="161"/>
  <c r="H12" i="161"/>
  <c r="I12" i="161"/>
  <c r="J12" i="161"/>
  <c r="K12" i="161"/>
  <c r="L12" i="161" s="1"/>
  <c r="D13" i="161"/>
  <c r="E13" i="161"/>
  <c r="H13" i="161"/>
  <c r="I13" i="161"/>
  <c r="J13" i="161"/>
  <c r="K13" i="161"/>
  <c r="L13" i="161"/>
  <c r="D14" i="161"/>
  <c r="E14" i="161"/>
  <c r="H14" i="161"/>
  <c r="I14" i="161"/>
  <c r="J14" i="161"/>
  <c r="K14" i="161"/>
  <c r="L14" i="161" s="1"/>
  <c r="D15" i="161"/>
  <c r="E15" i="161"/>
  <c r="H15" i="161"/>
  <c r="I15" i="161"/>
  <c r="J15" i="161"/>
  <c r="K15" i="161"/>
  <c r="L15" i="161"/>
  <c r="D16" i="161"/>
  <c r="E16" i="161"/>
  <c r="H16" i="161"/>
  <c r="I16" i="161"/>
  <c r="J16" i="161"/>
  <c r="K16" i="161"/>
  <c r="L16" i="161" s="1"/>
  <c r="D17" i="161"/>
  <c r="E17" i="161"/>
  <c r="H17" i="161"/>
  <c r="I17" i="161"/>
  <c r="J17" i="161"/>
  <c r="K17" i="161"/>
  <c r="L17" i="161"/>
  <c r="B18" i="161"/>
  <c r="C18" i="161"/>
  <c r="F18" i="161"/>
  <c r="G18" i="161"/>
  <c r="H18" i="161" s="1"/>
  <c r="I18" i="161"/>
  <c r="J18" i="161"/>
  <c r="D19" i="161"/>
  <c r="E19" i="161"/>
  <c r="H19" i="161"/>
  <c r="I19" i="161"/>
  <c r="J19" i="161"/>
  <c r="K19" i="161"/>
  <c r="L19" i="161"/>
  <c r="D20" i="161"/>
  <c r="E20" i="161"/>
  <c r="H20" i="161"/>
  <c r="I20" i="161"/>
  <c r="J20" i="161"/>
  <c r="K20" i="161"/>
  <c r="L20" i="161" s="1"/>
  <c r="D21" i="161"/>
  <c r="E21" i="161"/>
  <c r="H21" i="161"/>
  <c r="I21" i="161"/>
  <c r="J21" i="161"/>
  <c r="K21" i="161"/>
  <c r="L21" i="161"/>
  <c r="D22" i="161"/>
  <c r="E22" i="161"/>
  <c r="H22" i="161"/>
  <c r="I22" i="161"/>
  <c r="J22" i="161"/>
  <c r="K22" i="161"/>
  <c r="L22" i="161" s="1"/>
  <c r="D23" i="161"/>
  <c r="E23" i="161"/>
  <c r="H23" i="161"/>
  <c r="I23" i="161"/>
  <c r="J23" i="161"/>
  <c r="K23" i="161"/>
  <c r="L23" i="161"/>
  <c r="D24" i="161"/>
  <c r="E24" i="161"/>
  <c r="H24" i="161"/>
  <c r="I24" i="161"/>
  <c r="J24" i="161"/>
  <c r="K24" i="161"/>
  <c r="L24" i="161" s="1"/>
  <c r="D25" i="161"/>
  <c r="E25" i="161"/>
  <c r="H25" i="161"/>
  <c r="I25" i="161"/>
  <c r="J25" i="161"/>
  <c r="K25" i="161"/>
  <c r="L25" i="161"/>
  <c r="D26" i="161"/>
  <c r="E26" i="161"/>
  <c r="H26" i="161"/>
  <c r="I26" i="161"/>
  <c r="J26" i="161"/>
  <c r="K26" i="161"/>
  <c r="L26" i="161" s="1"/>
  <c r="D27" i="161"/>
  <c r="E27" i="161"/>
  <c r="H27" i="161"/>
  <c r="I27" i="161"/>
  <c r="J27" i="161"/>
  <c r="K27" i="161"/>
  <c r="L27" i="161"/>
  <c r="D28" i="161"/>
  <c r="E28" i="161"/>
  <c r="H28" i="161"/>
  <c r="I28" i="161"/>
  <c r="J28" i="161"/>
  <c r="K28" i="161"/>
  <c r="L28" i="161" s="1"/>
  <c r="D29" i="161"/>
  <c r="E29" i="161"/>
  <c r="H29" i="161"/>
  <c r="I29" i="161"/>
  <c r="J29" i="161"/>
  <c r="K29" i="161"/>
  <c r="L29" i="161"/>
  <c r="D30" i="161"/>
  <c r="E30" i="161"/>
  <c r="H30" i="161"/>
  <c r="I30" i="161"/>
  <c r="J30" i="161"/>
  <c r="K30" i="161"/>
  <c r="L30" i="161" s="1"/>
  <c r="D31" i="161"/>
  <c r="E31" i="161"/>
  <c r="H31" i="161"/>
  <c r="I31" i="161"/>
  <c r="J31" i="161"/>
  <c r="K31" i="161"/>
  <c r="L31" i="161"/>
  <c r="D32" i="161"/>
  <c r="E32" i="161"/>
  <c r="H32" i="161"/>
  <c r="I32" i="161"/>
  <c r="J32" i="161"/>
  <c r="K32" i="161"/>
  <c r="L32" i="161" s="1"/>
  <c r="D33" i="161"/>
  <c r="E33" i="161"/>
  <c r="H33" i="161"/>
  <c r="I33" i="161"/>
  <c r="J33" i="161"/>
  <c r="K33" i="161"/>
  <c r="L33" i="161"/>
  <c r="D34" i="161"/>
  <c r="E34" i="161"/>
  <c r="H34" i="161"/>
  <c r="I34" i="161"/>
  <c r="J34" i="161"/>
  <c r="K34" i="161"/>
  <c r="L34" i="161" s="1"/>
  <c r="D35" i="161"/>
  <c r="E35" i="161"/>
  <c r="H35" i="161"/>
  <c r="I35" i="161"/>
  <c r="J35" i="161"/>
  <c r="K35" i="161"/>
  <c r="L35" i="161"/>
  <c r="D36" i="161"/>
  <c r="E36" i="161"/>
  <c r="H36" i="161"/>
  <c r="I36" i="161"/>
  <c r="J36" i="161"/>
  <c r="K36" i="161"/>
  <c r="L36" i="161" s="1"/>
  <c r="D37" i="161"/>
  <c r="E37" i="161"/>
  <c r="H37" i="161"/>
  <c r="I37" i="161"/>
  <c r="J37" i="161"/>
  <c r="K37" i="161"/>
  <c r="L37" i="161"/>
  <c r="B38" i="161"/>
  <c r="C38" i="161"/>
  <c r="F38" i="161"/>
  <c r="G38" i="161"/>
  <c r="H38" i="161" s="1"/>
  <c r="I38" i="161"/>
  <c r="J38" i="161"/>
  <c r="K38" i="161"/>
  <c r="L38" i="161" s="1"/>
  <c r="D39" i="161"/>
  <c r="E39" i="161"/>
  <c r="H39" i="161"/>
  <c r="I39" i="161"/>
  <c r="J39" i="161"/>
  <c r="K39" i="161"/>
  <c r="L39" i="161"/>
  <c r="D40" i="161"/>
  <c r="E40" i="161"/>
  <c r="H40" i="161"/>
  <c r="I40" i="161"/>
  <c r="J40" i="161"/>
  <c r="K40" i="161"/>
  <c r="L40" i="161" s="1"/>
  <c r="B42" i="161"/>
  <c r="C42" i="161"/>
  <c r="E42" i="161"/>
  <c r="F42" i="161"/>
  <c r="G42" i="161"/>
  <c r="J42" i="161"/>
  <c r="D43" i="161"/>
  <c r="E43" i="161"/>
  <c r="H43" i="161"/>
  <c r="I43" i="161"/>
  <c r="J43" i="161"/>
  <c r="K43" i="161"/>
  <c r="L43" i="161"/>
  <c r="D44" i="161"/>
  <c r="E44" i="161"/>
  <c r="H44" i="161"/>
  <c r="I44" i="161"/>
  <c r="J44" i="161"/>
  <c r="K44" i="161"/>
  <c r="L44" i="161" s="1"/>
  <c r="D45" i="161"/>
  <c r="E45" i="161"/>
  <c r="H45" i="161"/>
  <c r="I45" i="161"/>
  <c r="J45" i="161"/>
  <c r="K45" i="161"/>
  <c r="L45" i="161"/>
  <c r="D46" i="161"/>
  <c r="E46" i="161"/>
  <c r="H46" i="161"/>
  <c r="I46" i="161"/>
  <c r="J46" i="161"/>
  <c r="K46" i="161"/>
  <c r="L46" i="161" s="1"/>
  <c r="D47" i="161"/>
  <c r="E47" i="161"/>
  <c r="H47" i="161"/>
  <c r="I47" i="161"/>
  <c r="J47" i="161"/>
  <c r="K47" i="161"/>
  <c r="L47" i="161"/>
  <c r="D48" i="161"/>
  <c r="E48" i="161"/>
  <c r="H48" i="161"/>
  <c r="I48" i="161"/>
  <c r="J48" i="161"/>
  <c r="K48" i="161"/>
  <c r="L48" i="161" s="1"/>
  <c r="D49" i="161"/>
  <c r="E49" i="161"/>
  <c r="H49" i="161"/>
  <c r="I49" i="161"/>
  <c r="J49" i="161"/>
  <c r="K49" i="161"/>
  <c r="L49" i="161"/>
  <c r="D50" i="161"/>
  <c r="E50" i="161"/>
  <c r="H50" i="161"/>
  <c r="I50" i="161"/>
  <c r="J50" i="161"/>
  <c r="K50" i="161"/>
  <c r="L50" i="161" s="1"/>
  <c r="D51" i="161"/>
  <c r="E51" i="161"/>
  <c r="H51" i="161"/>
  <c r="I51" i="161"/>
  <c r="J51" i="161"/>
  <c r="K51" i="161"/>
  <c r="L51" i="161"/>
  <c r="D52" i="161"/>
  <c r="E52" i="161"/>
  <c r="H52" i="161"/>
  <c r="I52" i="161"/>
  <c r="J52" i="161"/>
  <c r="K52" i="161"/>
  <c r="L52" i="161" s="1"/>
  <c r="D53" i="161"/>
  <c r="E53" i="161"/>
  <c r="H53" i="161"/>
  <c r="I53" i="161"/>
  <c r="J53" i="161"/>
  <c r="K53" i="161"/>
  <c r="L53" i="161"/>
  <c r="D54" i="161"/>
  <c r="E54" i="161"/>
  <c r="H54" i="161"/>
  <c r="I54" i="161"/>
  <c r="J54" i="161"/>
  <c r="K54" i="161"/>
  <c r="L54" i="161" s="1"/>
  <c r="D55" i="161"/>
  <c r="E55" i="161"/>
  <c r="H55" i="161"/>
  <c r="I55" i="161"/>
  <c r="J55" i="161"/>
  <c r="K55" i="161"/>
  <c r="L55" i="161"/>
  <c r="D56" i="161"/>
  <c r="E56" i="161"/>
  <c r="H56" i="161"/>
  <c r="I56" i="161"/>
  <c r="J56" i="161"/>
  <c r="K56" i="161"/>
  <c r="L56" i="161" s="1"/>
  <c r="D57" i="161"/>
  <c r="E57" i="161"/>
  <c r="H57" i="161"/>
  <c r="I57" i="161"/>
  <c r="J57" i="161"/>
  <c r="K57" i="161"/>
  <c r="L57" i="161"/>
  <c r="D58" i="161"/>
  <c r="E58" i="161"/>
  <c r="H58" i="161"/>
  <c r="I58" i="161"/>
  <c r="J58" i="161"/>
  <c r="K58" i="161"/>
  <c r="L58" i="161" s="1"/>
  <c r="D59" i="161"/>
  <c r="E59" i="161"/>
  <c r="H59" i="161"/>
  <c r="I59" i="161"/>
  <c r="J59" i="161"/>
  <c r="K59" i="161"/>
  <c r="L59" i="161"/>
  <c r="D60" i="161"/>
  <c r="E60" i="161"/>
  <c r="H60" i="161"/>
  <c r="I60" i="161"/>
  <c r="J60" i="161"/>
  <c r="K60" i="161"/>
  <c r="L60" i="161" s="1"/>
  <c r="D61" i="161"/>
  <c r="E61" i="161"/>
  <c r="H61" i="161"/>
  <c r="I61" i="161"/>
  <c r="J61" i="161"/>
  <c r="K61" i="161"/>
  <c r="L61" i="161"/>
  <c r="B67" i="161"/>
  <c r="E67" i="161" s="1"/>
  <c r="C67" i="161"/>
  <c r="D67" i="161"/>
  <c r="F67" i="161"/>
  <c r="G67" i="161"/>
  <c r="H67" i="161"/>
  <c r="K67" i="161"/>
  <c r="D68" i="161"/>
  <c r="E68" i="161"/>
  <c r="H68" i="161"/>
  <c r="I68" i="161"/>
  <c r="J68" i="161"/>
  <c r="K68" i="161"/>
  <c r="L68" i="161" s="1"/>
  <c r="D69" i="161"/>
  <c r="E69" i="161"/>
  <c r="H69" i="161"/>
  <c r="I69" i="161"/>
  <c r="J69" i="161"/>
  <c r="K69" i="161"/>
  <c r="L69" i="161"/>
  <c r="D70" i="161"/>
  <c r="E70" i="161"/>
  <c r="H70" i="161"/>
  <c r="I70" i="161"/>
  <c r="J70" i="161"/>
  <c r="K70" i="161"/>
  <c r="L70" i="161" s="1"/>
  <c r="D71" i="161"/>
  <c r="E71" i="161"/>
  <c r="H71" i="161"/>
  <c r="I71" i="161"/>
  <c r="J71" i="161"/>
  <c r="K71" i="161"/>
  <c r="L71" i="161"/>
  <c r="D72" i="161"/>
  <c r="E72" i="161"/>
  <c r="H72" i="161"/>
  <c r="I72" i="161"/>
  <c r="J72" i="161"/>
  <c r="K72" i="161"/>
  <c r="L72" i="161" s="1"/>
  <c r="D73" i="161"/>
  <c r="E73" i="161"/>
  <c r="H73" i="161"/>
  <c r="I73" i="161"/>
  <c r="J73" i="161"/>
  <c r="K73" i="161"/>
  <c r="L73" i="161"/>
  <c r="D74" i="161"/>
  <c r="E74" i="161"/>
  <c r="H74" i="161"/>
  <c r="I74" i="161"/>
  <c r="J74" i="161"/>
  <c r="K74" i="161"/>
  <c r="L74" i="161" s="1"/>
  <c r="D75" i="161"/>
  <c r="E75" i="161"/>
  <c r="H75" i="161"/>
  <c r="I75" i="161"/>
  <c r="J75" i="161"/>
  <c r="K75" i="161"/>
  <c r="L75" i="161"/>
  <c r="B76" i="161"/>
  <c r="C76" i="161"/>
  <c r="D76" i="161" s="1"/>
  <c r="E76" i="161"/>
  <c r="F76" i="161"/>
  <c r="G76" i="161"/>
  <c r="J76" i="161"/>
  <c r="D77" i="161"/>
  <c r="E77" i="161"/>
  <c r="H77" i="161"/>
  <c r="I77" i="161"/>
  <c r="J77" i="161"/>
  <c r="K77" i="161"/>
  <c r="L77" i="161"/>
  <c r="B79" i="161"/>
  <c r="C79" i="161"/>
  <c r="D79" i="161"/>
  <c r="F79" i="161"/>
  <c r="G79" i="161"/>
  <c r="H79" i="161"/>
  <c r="J79" i="161"/>
  <c r="K79" i="161"/>
  <c r="L79" i="161"/>
  <c r="D80" i="161"/>
  <c r="E80" i="161"/>
  <c r="H80" i="161"/>
  <c r="I80" i="161"/>
  <c r="J80" i="161"/>
  <c r="K80" i="161"/>
  <c r="L80" i="161" s="1"/>
  <c r="B81" i="161"/>
  <c r="C81" i="161"/>
  <c r="E81" i="161"/>
  <c r="F81" i="161"/>
  <c r="G81" i="161"/>
  <c r="J81" i="161"/>
  <c r="D82" i="161"/>
  <c r="E82" i="161"/>
  <c r="H82" i="161"/>
  <c r="I82" i="161"/>
  <c r="J82" i="161"/>
  <c r="K82" i="161"/>
  <c r="L82" i="161"/>
  <c r="G63" i="161"/>
  <c r="F64" i="161"/>
  <c r="G65" i="161"/>
  <c r="G3" i="160"/>
  <c r="H3" i="160"/>
  <c r="C8" i="160"/>
  <c r="D8" i="160"/>
  <c r="G8" i="160"/>
  <c r="H8" i="160"/>
  <c r="J8" i="160"/>
  <c r="C9" i="160"/>
  <c r="D9" i="160"/>
  <c r="G9" i="160"/>
  <c r="H9" i="160"/>
  <c r="J9" i="160" s="1"/>
  <c r="C11" i="160"/>
  <c r="D11" i="160"/>
  <c r="G11" i="160"/>
  <c r="H11" i="160"/>
  <c r="J11" i="160" s="1"/>
  <c r="C12" i="160"/>
  <c r="D12" i="160"/>
  <c r="H12" i="160"/>
  <c r="C13" i="160"/>
  <c r="D13" i="160"/>
  <c r="H13" i="160"/>
  <c r="C15" i="160"/>
  <c r="D15" i="160"/>
  <c r="F15" i="160" s="1"/>
  <c r="G15" i="160"/>
  <c r="H15" i="160"/>
  <c r="C16" i="160"/>
  <c r="D16" i="160"/>
  <c r="G16" i="160"/>
  <c r="H16" i="160"/>
  <c r="C18" i="160"/>
  <c r="D18" i="160"/>
  <c r="G18" i="160"/>
  <c r="H18" i="160"/>
  <c r="C20" i="160"/>
  <c r="D20" i="160"/>
  <c r="G20" i="160"/>
  <c r="H20" i="160"/>
  <c r="C21" i="160"/>
  <c r="D21" i="160"/>
  <c r="G21" i="160"/>
  <c r="H21" i="160"/>
  <c r="C23" i="160"/>
  <c r="D23" i="160"/>
  <c r="F23" i="160" s="1"/>
  <c r="G23" i="160"/>
  <c r="H23" i="160"/>
  <c r="C25" i="160"/>
  <c r="D25" i="160"/>
  <c r="F25" i="160" s="1"/>
  <c r="G25" i="160"/>
  <c r="H25" i="160"/>
  <c r="C26" i="160"/>
  <c r="D26" i="160"/>
  <c r="G26" i="160"/>
  <c r="H26" i="160"/>
  <c r="C28" i="160"/>
  <c r="D28" i="160"/>
  <c r="G28" i="160"/>
  <c r="H28" i="160"/>
  <c r="C30" i="160"/>
  <c r="D30" i="160"/>
  <c r="G30" i="160"/>
  <c r="H30" i="160"/>
  <c r="C31" i="160"/>
  <c r="D31" i="160"/>
  <c r="F31" i="160"/>
  <c r="G31" i="160"/>
  <c r="H31" i="160"/>
  <c r="I31" i="160" s="1"/>
  <c r="C35" i="160"/>
  <c r="D35" i="160"/>
  <c r="G35" i="160"/>
  <c r="H35" i="160"/>
  <c r="C36" i="160"/>
  <c r="D36" i="160"/>
  <c r="G36" i="160"/>
  <c r="H36" i="160"/>
  <c r="G3" i="159"/>
  <c r="H3" i="159"/>
  <c r="C8" i="159"/>
  <c r="D8" i="159"/>
  <c r="F8" i="159"/>
  <c r="G8" i="159"/>
  <c r="H8" i="159"/>
  <c r="C9" i="159"/>
  <c r="D9" i="159"/>
  <c r="F9" i="159" s="1"/>
  <c r="G9" i="159"/>
  <c r="H9" i="159"/>
  <c r="C10" i="159"/>
  <c r="D10" i="159"/>
  <c r="F10" i="159" s="1"/>
  <c r="G10" i="159"/>
  <c r="H10" i="159"/>
  <c r="C11" i="159"/>
  <c r="D11" i="159"/>
  <c r="G11" i="159"/>
  <c r="H11" i="159"/>
  <c r="C12" i="159"/>
  <c r="D12" i="159"/>
  <c r="F12" i="159"/>
  <c r="H12" i="159"/>
  <c r="I12" i="159"/>
  <c r="J12" i="159"/>
  <c r="C13" i="159"/>
  <c r="F13" i="159" s="1"/>
  <c r="D13" i="159"/>
  <c r="E13" i="159"/>
  <c r="H13" i="159"/>
  <c r="I13" i="159" s="1"/>
  <c r="J13" i="159"/>
  <c r="C15" i="159"/>
  <c r="D15" i="159"/>
  <c r="F15" i="159" s="1"/>
  <c r="G15" i="159"/>
  <c r="H15" i="159"/>
  <c r="C16" i="159"/>
  <c r="D16" i="159"/>
  <c r="F16" i="159" s="1"/>
  <c r="G16" i="159"/>
  <c r="H16" i="159"/>
  <c r="C17" i="159"/>
  <c r="D17" i="159"/>
  <c r="G17" i="159"/>
  <c r="H17" i="159"/>
  <c r="C18" i="159"/>
  <c r="D18" i="159"/>
  <c r="F18" i="159" s="1"/>
  <c r="G18" i="159"/>
  <c r="H18" i="159"/>
  <c r="C20" i="159"/>
  <c r="D20" i="159"/>
  <c r="G20" i="159"/>
  <c r="H20" i="159"/>
  <c r="C21" i="159"/>
  <c r="D21" i="159"/>
  <c r="G21" i="159"/>
  <c r="H21" i="159"/>
  <c r="C22" i="159"/>
  <c r="D22" i="159"/>
  <c r="F22" i="159"/>
  <c r="G22" i="159"/>
  <c r="H22" i="159"/>
  <c r="I22" i="159" s="1"/>
  <c r="C23" i="159"/>
  <c r="D23" i="159"/>
  <c r="G23" i="159"/>
  <c r="H23" i="159"/>
  <c r="C25" i="159"/>
  <c r="D25" i="159"/>
  <c r="G25" i="159"/>
  <c r="H25" i="159"/>
  <c r="C26" i="159"/>
  <c r="D26" i="159"/>
  <c r="F26" i="159" s="1"/>
  <c r="G26" i="159"/>
  <c r="H26" i="159"/>
  <c r="C27" i="159"/>
  <c r="D27" i="159"/>
  <c r="G27" i="159"/>
  <c r="H27" i="159"/>
  <c r="C28" i="159"/>
  <c r="D28" i="159"/>
  <c r="F28" i="159" s="1"/>
  <c r="G28" i="159"/>
  <c r="H28" i="159"/>
  <c r="C30" i="159"/>
  <c r="D30" i="159"/>
  <c r="G30" i="159"/>
  <c r="H30" i="159"/>
  <c r="C31" i="159"/>
  <c r="D31" i="159"/>
  <c r="F31" i="159"/>
  <c r="G31" i="159"/>
  <c r="H31" i="159"/>
  <c r="I31" i="159" s="1"/>
  <c r="C33" i="159"/>
  <c r="D33" i="159"/>
  <c r="F33" i="159" s="1"/>
  <c r="G33" i="159"/>
  <c r="H33" i="159"/>
  <c r="C35" i="159"/>
  <c r="D35" i="159"/>
  <c r="F35" i="159" s="1"/>
  <c r="G35" i="159"/>
  <c r="H35" i="159"/>
  <c r="C36" i="159"/>
  <c r="D36" i="159"/>
  <c r="G36" i="159"/>
  <c r="H36" i="159"/>
  <c r="G3" i="158"/>
  <c r="H3" i="158"/>
  <c r="C8" i="158"/>
  <c r="D8" i="158"/>
  <c r="G8" i="158"/>
  <c r="H8" i="158"/>
  <c r="C9" i="158"/>
  <c r="D9" i="158"/>
  <c r="F9" i="158"/>
  <c r="G9" i="158"/>
  <c r="H9" i="158"/>
  <c r="C10" i="158"/>
  <c r="D10" i="158"/>
  <c r="F10" i="158" s="1"/>
  <c r="G10" i="158"/>
  <c r="H10" i="158"/>
  <c r="C11" i="158"/>
  <c r="D11" i="158"/>
  <c r="F11" i="158" s="1"/>
  <c r="G11" i="158"/>
  <c r="H11" i="158"/>
  <c r="D13" i="158"/>
  <c r="H13" i="158"/>
  <c r="C15" i="158"/>
  <c r="F15" i="158" s="1"/>
  <c r="D15" i="158"/>
  <c r="E15" i="158"/>
  <c r="G15" i="158"/>
  <c r="H15" i="158"/>
  <c r="C16" i="158"/>
  <c r="D16" i="158"/>
  <c r="E16" i="158" s="1"/>
  <c r="G16" i="158"/>
  <c r="H16" i="158"/>
  <c r="C17" i="158"/>
  <c r="D17" i="158"/>
  <c r="E17" i="158" s="1"/>
  <c r="G17" i="158"/>
  <c r="H17" i="158"/>
  <c r="C18" i="158"/>
  <c r="D18" i="158"/>
  <c r="G18" i="158"/>
  <c r="H18" i="158"/>
  <c r="C20" i="158"/>
  <c r="F20" i="158" s="1"/>
  <c r="D20" i="158"/>
  <c r="E20" i="158"/>
  <c r="G20" i="158"/>
  <c r="H20" i="158"/>
  <c r="C21" i="158"/>
  <c r="D21" i="158"/>
  <c r="E21" i="158" s="1"/>
  <c r="G21" i="158"/>
  <c r="H21" i="158"/>
  <c r="C22" i="158"/>
  <c r="D22" i="158"/>
  <c r="E22" i="158" s="1"/>
  <c r="G22" i="158"/>
  <c r="H22" i="158"/>
  <c r="C23" i="158"/>
  <c r="D23" i="158"/>
  <c r="G23" i="158"/>
  <c r="H23" i="158"/>
  <c r="C25" i="158"/>
  <c r="F25" i="158" s="1"/>
  <c r="D25" i="158"/>
  <c r="E25" i="158"/>
  <c r="G25" i="158"/>
  <c r="H25" i="158"/>
  <c r="C26" i="158"/>
  <c r="D26" i="158"/>
  <c r="E26" i="158" s="1"/>
  <c r="G26" i="158"/>
  <c r="H26" i="158"/>
  <c r="C27" i="158"/>
  <c r="D27" i="158"/>
  <c r="E27" i="158" s="1"/>
  <c r="G27" i="158"/>
  <c r="H27" i="158"/>
  <c r="C28" i="158"/>
  <c r="D28" i="158"/>
  <c r="G28" i="158"/>
  <c r="H28" i="158"/>
  <c r="C30" i="158"/>
  <c r="D30" i="158"/>
  <c r="G30" i="158"/>
  <c r="H30" i="158"/>
  <c r="C31" i="158"/>
  <c r="D31" i="158"/>
  <c r="G31" i="158"/>
  <c r="H31" i="158"/>
  <c r="C33" i="158"/>
  <c r="D33" i="158"/>
  <c r="G33" i="158"/>
  <c r="H33" i="158"/>
  <c r="C35" i="158"/>
  <c r="F35" i="158" s="1"/>
  <c r="D35" i="158"/>
  <c r="E35" i="158"/>
  <c r="G35" i="158"/>
  <c r="H35" i="158"/>
  <c r="I35" i="158" s="1"/>
  <c r="C36" i="158"/>
  <c r="D36" i="158"/>
  <c r="E36" i="158" s="1"/>
  <c r="G36" i="158"/>
  <c r="H36" i="158"/>
  <c r="F4" i="157"/>
  <c r="G4" i="157"/>
  <c r="J4" i="157"/>
  <c r="K4" i="157"/>
  <c r="J22" i="157"/>
  <c r="B43" i="157"/>
  <c r="C43" i="157"/>
  <c r="F43" i="157"/>
  <c r="J43" i="157" s="1"/>
  <c r="G43" i="157"/>
  <c r="B44" i="157"/>
  <c r="C44" i="157"/>
  <c r="F44" i="157"/>
  <c r="G44" i="157"/>
  <c r="K44" i="157"/>
  <c r="B45" i="157"/>
  <c r="C45" i="157"/>
  <c r="E45" i="157" s="1"/>
  <c r="F45" i="157"/>
  <c r="G45" i="157"/>
  <c r="J45" i="157"/>
  <c r="B46" i="157"/>
  <c r="C46" i="157"/>
  <c r="F46" i="157"/>
  <c r="G46" i="157"/>
  <c r="J46" i="157"/>
  <c r="B47" i="157"/>
  <c r="C47" i="157"/>
  <c r="F47" i="157"/>
  <c r="J47" i="157" s="1"/>
  <c r="G47" i="157"/>
  <c r="I47" i="157" s="1"/>
  <c r="B48" i="157"/>
  <c r="C48" i="157"/>
  <c r="F48" i="157"/>
  <c r="G48" i="157"/>
  <c r="H48" i="157" s="1"/>
  <c r="B49" i="157"/>
  <c r="C49" i="157"/>
  <c r="F49" i="157"/>
  <c r="G49" i="157"/>
  <c r="J49" i="157"/>
  <c r="B50" i="157"/>
  <c r="C50" i="157"/>
  <c r="D50" i="157" s="1"/>
  <c r="F50" i="157"/>
  <c r="G50" i="157"/>
  <c r="B51" i="157"/>
  <c r="C51" i="157"/>
  <c r="F51" i="157"/>
  <c r="J51" i="157" s="1"/>
  <c r="G51" i="157"/>
  <c r="I51" i="157"/>
  <c r="K51" i="157"/>
  <c r="B52" i="157"/>
  <c r="C52" i="157"/>
  <c r="F52" i="157"/>
  <c r="I52" i="157" s="1"/>
  <c r="G52" i="157"/>
  <c r="H52" i="157"/>
  <c r="K52" i="157"/>
  <c r="B53" i="157"/>
  <c r="J53" i="157" s="1"/>
  <c r="C53" i="157"/>
  <c r="E53" i="157"/>
  <c r="F53" i="157"/>
  <c r="G53" i="157"/>
  <c r="H53" i="157" s="1"/>
  <c r="B54" i="157"/>
  <c r="C54" i="157"/>
  <c r="D54" i="157" s="1"/>
  <c r="F54" i="157"/>
  <c r="G54" i="157"/>
  <c r="B55" i="157"/>
  <c r="C55" i="157"/>
  <c r="F55" i="157"/>
  <c r="J55" i="157" s="1"/>
  <c r="G55" i="157"/>
  <c r="I55" i="157"/>
  <c r="K55" i="157"/>
  <c r="B56" i="157"/>
  <c r="C56" i="157"/>
  <c r="F56" i="157"/>
  <c r="I56" i="157" s="1"/>
  <c r="G56" i="157"/>
  <c r="H56" i="157"/>
  <c r="K56" i="157"/>
  <c r="B57" i="157"/>
  <c r="J57" i="157" s="1"/>
  <c r="C57" i="157"/>
  <c r="E57" i="157"/>
  <c r="F57" i="157"/>
  <c r="G57" i="157"/>
  <c r="H57" i="157" s="1"/>
  <c r="B58" i="157"/>
  <c r="C58" i="157"/>
  <c r="D58" i="157" s="1"/>
  <c r="F58" i="157"/>
  <c r="G58" i="157"/>
  <c r="B59" i="157"/>
  <c r="C59" i="157"/>
  <c r="F59" i="157"/>
  <c r="J59" i="157" s="1"/>
  <c r="G59" i="157"/>
  <c r="I59" i="157"/>
  <c r="K59" i="157"/>
  <c r="B60" i="157"/>
  <c r="C60" i="157"/>
  <c r="F60" i="157"/>
  <c r="I60" i="157" s="1"/>
  <c r="G60" i="157"/>
  <c r="H60" i="157"/>
  <c r="K60" i="157"/>
  <c r="B61" i="157"/>
  <c r="J61" i="157" s="1"/>
  <c r="C61" i="157"/>
  <c r="E61" i="157"/>
  <c r="F61" i="157"/>
  <c r="G61" i="157"/>
  <c r="H61" i="157" s="1"/>
  <c r="B62" i="157"/>
  <c r="C62" i="157"/>
  <c r="D62" i="157" s="1"/>
  <c r="F62" i="157"/>
  <c r="G62" i="157"/>
  <c r="D63" i="157"/>
  <c r="E63" i="157"/>
  <c r="H63" i="157"/>
  <c r="I63" i="157"/>
  <c r="J63" i="157"/>
  <c r="K63" i="157"/>
  <c r="D64" i="157"/>
  <c r="E64" i="157"/>
  <c r="H64" i="157"/>
  <c r="I64" i="157"/>
  <c r="J64" i="157"/>
  <c r="K64" i="157"/>
  <c r="D65" i="157"/>
  <c r="E65" i="157"/>
  <c r="H65" i="157"/>
  <c r="I65" i="157"/>
  <c r="J65" i="157"/>
  <c r="K65" i="157"/>
  <c r="D66" i="157"/>
  <c r="E66" i="157"/>
  <c r="H66" i="157"/>
  <c r="I66" i="157"/>
  <c r="J66" i="157"/>
  <c r="K66" i="157"/>
  <c r="L66" i="157"/>
  <c r="F4" i="156"/>
  <c r="G4" i="156"/>
  <c r="J4" i="156"/>
  <c r="K4" i="156"/>
  <c r="B9" i="156"/>
  <c r="B9" i="157" s="1"/>
  <c r="C9" i="156"/>
  <c r="C9" i="157" s="1"/>
  <c r="F9" i="156"/>
  <c r="F9" i="157" s="1"/>
  <c r="G9" i="156"/>
  <c r="B10" i="156"/>
  <c r="B10" i="157" s="1"/>
  <c r="C10" i="156"/>
  <c r="F10" i="156"/>
  <c r="F10" i="157" s="1"/>
  <c r="G10" i="156"/>
  <c r="G10" i="157" s="1"/>
  <c r="B11" i="156"/>
  <c r="C11" i="156"/>
  <c r="F11" i="156"/>
  <c r="F11" i="157" s="1"/>
  <c r="H11" i="157" s="1"/>
  <c r="G11" i="156"/>
  <c r="G11" i="157" s="1"/>
  <c r="J11" i="156"/>
  <c r="B12" i="156"/>
  <c r="B12" i="157" s="1"/>
  <c r="C12" i="156"/>
  <c r="C12" i="157" s="1"/>
  <c r="F12" i="156"/>
  <c r="F12" i="157" s="1"/>
  <c r="G12" i="156"/>
  <c r="I12" i="156" s="1"/>
  <c r="J12" i="156"/>
  <c r="B13" i="156"/>
  <c r="C13" i="156"/>
  <c r="C13" i="157" s="1"/>
  <c r="F13" i="156"/>
  <c r="F13" i="157" s="1"/>
  <c r="G13" i="156"/>
  <c r="G13" i="157" s="1"/>
  <c r="H13" i="156"/>
  <c r="B14" i="156"/>
  <c r="B14" i="157" s="1"/>
  <c r="C14" i="156"/>
  <c r="E14" i="156" s="1"/>
  <c r="F14" i="156"/>
  <c r="F14" i="157" s="1"/>
  <c r="G14" i="156"/>
  <c r="G14" i="157" s="1"/>
  <c r="B15" i="156"/>
  <c r="C15" i="156"/>
  <c r="F15" i="156"/>
  <c r="G15" i="156"/>
  <c r="G15" i="157" s="1"/>
  <c r="B16" i="156"/>
  <c r="B16" i="157" s="1"/>
  <c r="C16" i="156"/>
  <c r="C16" i="157" s="1"/>
  <c r="F16" i="156"/>
  <c r="F16" i="157" s="1"/>
  <c r="G16" i="156"/>
  <c r="J16" i="156"/>
  <c r="B17" i="156"/>
  <c r="C17" i="156"/>
  <c r="F17" i="156"/>
  <c r="F17" i="157" s="1"/>
  <c r="G17" i="156"/>
  <c r="G17" i="157" s="1"/>
  <c r="B19" i="156"/>
  <c r="B19" i="157" s="1"/>
  <c r="C19" i="156"/>
  <c r="C19" i="157" s="1"/>
  <c r="F19" i="156"/>
  <c r="F19" i="157" s="1"/>
  <c r="G19" i="156"/>
  <c r="B20" i="156"/>
  <c r="B20" i="157" s="1"/>
  <c r="C20" i="156"/>
  <c r="E20" i="156"/>
  <c r="F20" i="156"/>
  <c r="F20" i="157" s="1"/>
  <c r="G20" i="156"/>
  <c r="G20" i="157" s="1"/>
  <c r="H20" i="157" s="1"/>
  <c r="B21" i="156"/>
  <c r="C21" i="156"/>
  <c r="F21" i="156"/>
  <c r="G21" i="156"/>
  <c r="G21" i="157" s="1"/>
  <c r="J21" i="156"/>
  <c r="B22" i="156"/>
  <c r="B22" i="157" s="1"/>
  <c r="C22" i="156"/>
  <c r="C22" i="157" s="1"/>
  <c r="F22" i="156"/>
  <c r="F22" i="157" s="1"/>
  <c r="G22" i="156"/>
  <c r="J22" i="156"/>
  <c r="B23" i="156"/>
  <c r="C23" i="156"/>
  <c r="C23" i="157" s="1"/>
  <c r="F23" i="156"/>
  <c r="F23" i="157" s="1"/>
  <c r="G23" i="156"/>
  <c r="B24" i="156"/>
  <c r="C24" i="156"/>
  <c r="F24" i="156"/>
  <c r="F24" i="157" s="1"/>
  <c r="G24" i="156"/>
  <c r="G24" i="157" s="1"/>
  <c r="B25" i="156"/>
  <c r="J25" i="156" s="1"/>
  <c r="C25" i="156"/>
  <c r="C25" i="157" s="1"/>
  <c r="D25" i="156"/>
  <c r="F25" i="156"/>
  <c r="G25" i="156"/>
  <c r="B26" i="156"/>
  <c r="B26" i="157" s="1"/>
  <c r="C26" i="156"/>
  <c r="F26" i="156"/>
  <c r="F26" i="157" s="1"/>
  <c r="G26" i="156"/>
  <c r="J26" i="156"/>
  <c r="B27" i="156"/>
  <c r="C27" i="156"/>
  <c r="F27" i="156"/>
  <c r="F27" i="157" s="1"/>
  <c r="G27" i="156"/>
  <c r="B28" i="156"/>
  <c r="B28" i="157" s="1"/>
  <c r="C28" i="156"/>
  <c r="F28" i="156"/>
  <c r="F28" i="157" s="1"/>
  <c r="G28" i="156"/>
  <c r="G28" i="157" s="1"/>
  <c r="J28" i="156"/>
  <c r="B29" i="156"/>
  <c r="B29" i="157" s="1"/>
  <c r="C29" i="156"/>
  <c r="K29" i="156" s="1"/>
  <c r="F29" i="156"/>
  <c r="G29" i="156"/>
  <c r="B30" i="156"/>
  <c r="C30" i="156"/>
  <c r="C30" i="157" s="1"/>
  <c r="F30" i="156"/>
  <c r="F30" i="157" s="1"/>
  <c r="G30" i="156"/>
  <c r="B31" i="156"/>
  <c r="C31" i="156"/>
  <c r="F31" i="156"/>
  <c r="F31" i="157" s="1"/>
  <c r="G31" i="156"/>
  <c r="K31" i="156"/>
  <c r="B32" i="156"/>
  <c r="B32" i="157" s="1"/>
  <c r="C32" i="156"/>
  <c r="F32" i="156"/>
  <c r="F32" i="157" s="1"/>
  <c r="J32" i="157" s="1"/>
  <c r="G32" i="156"/>
  <c r="G32" i="157" s="1"/>
  <c r="J32" i="156"/>
  <c r="B33" i="156"/>
  <c r="C33" i="156"/>
  <c r="F33" i="156"/>
  <c r="G33" i="156"/>
  <c r="G33" i="157" s="1"/>
  <c r="H33" i="156"/>
  <c r="K33" i="156"/>
  <c r="B34" i="156"/>
  <c r="C34" i="156"/>
  <c r="C34" i="157" s="1"/>
  <c r="F34" i="156"/>
  <c r="F34" i="157" s="1"/>
  <c r="G34" i="156"/>
  <c r="I34" i="156"/>
  <c r="K34" i="156"/>
  <c r="B35" i="156"/>
  <c r="B35" i="157" s="1"/>
  <c r="C35" i="156"/>
  <c r="F35" i="156"/>
  <c r="F35" i="157" s="1"/>
  <c r="G35" i="156"/>
  <c r="J35" i="156"/>
  <c r="B36" i="156"/>
  <c r="C36" i="156"/>
  <c r="F36" i="156"/>
  <c r="F36" i="157" s="1"/>
  <c r="G36" i="156"/>
  <c r="B37" i="156"/>
  <c r="B37" i="157" s="1"/>
  <c r="C37" i="156"/>
  <c r="F37" i="156"/>
  <c r="F37" i="157" s="1"/>
  <c r="G37" i="156"/>
  <c r="G37" i="157" s="1"/>
  <c r="J37" i="156"/>
  <c r="B39" i="156"/>
  <c r="C39" i="156"/>
  <c r="C39" i="157" s="1"/>
  <c r="E39" i="156"/>
  <c r="F39" i="156"/>
  <c r="F39" i="157" s="1"/>
  <c r="G39" i="156"/>
  <c r="G39" i="157" s="1"/>
  <c r="B40" i="156"/>
  <c r="C40" i="156"/>
  <c r="F40" i="156"/>
  <c r="F40" i="157" s="1"/>
  <c r="G40" i="156"/>
  <c r="J40" i="156"/>
  <c r="B42" i="156"/>
  <c r="C42" i="156"/>
  <c r="F42" i="156"/>
  <c r="J42" i="156" s="1"/>
  <c r="G42" i="156"/>
  <c r="H42" i="156"/>
  <c r="K42" i="156"/>
  <c r="D43" i="156"/>
  <c r="E43" i="156"/>
  <c r="H43" i="156"/>
  <c r="I43" i="156"/>
  <c r="J43" i="156"/>
  <c r="K43" i="156"/>
  <c r="D44" i="156"/>
  <c r="E44" i="156"/>
  <c r="H44" i="156"/>
  <c r="I44" i="156"/>
  <c r="J44" i="156"/>
  <c r="K44" i="156"/>
  <c r="L44" i="156"/>
  <c r="D45" i="156"/>
  <c r="E45" i="156"/>
  <c r="H45" i="156"/>
  <c r="I45" i="156"/>
  <c r="J45" i="156"/>
  <c r="K45" i="156"/>
  <c r="L45" i="156" s="1"/>
  <c r="D46" i="156"/>
  <c r="E46" i="156"/>
  <c r="H46" i="156"/>
  <c r="I46" i="156"/>
  <c r="J46" i="156"/>
  <c r="K46" i="156"/>
  <c r="L46" i="156" s="1"/>
  <c r="D47" i="156"/>
  <c r="E47" i="156"/>
  <c r="H47" i="156"/>
  <c r="I47" i="156"/>
  <c r="J47" i="156"/>
  <c r="K47" i="156"/>
  <c r="D48" i="156"/>
  <c r="E48" i="156"/>
  <c r="H48" i="156"/>
  <c r="I48" i="156"/>
  <c r="J48" i="156"/>
  <c r="K48" i="156"/>
  <c r="L48" i="156" s="1"/>
  <c r="D49" i="156"/>
  <c r="E49" i="156"/>
  <c r="H49" i="156"/>
  <c r="I49" i="156"/>
  <c r="J49" i="156"/>
  <c r="K49" i="156"/>
  <c r="D50" i="156"/>
  <c r="E50" i="156"/>
  <c r="H50" i="156"/>
  <c r="I50" i="156"/>
  <c r="J50" i="156"/>
  <c r="K50" i="156"/>
  <c r="D51" i="156"/>
  <c r="E51" i="156"/>
  <c r="H51" i="156"/>
  <c r="I51" i="156"/>
  <c r="J51" i="156"/>
  <c r="K51" i="156"/>
  <c r="D52" i="156"/>
  <c r="E52" i="156"/>
  <c r="H52" i="156"/>
  <c r="I52" i="156"/>
  <c r="J52" i="156"/>
  <c r="K52" i="156"/>
  <c r="L52" i="156"/>
  <c r="D53" i="156"/>
  <c r="E53" i="156"/>
  <c r="H53" i="156"/>
  <c r="I53" i="156"/>
  <c r="J53" i="156"/>
  <c r="K53" i="156"/>
  <c r="L53" i="156" s="1"/>
  <c r="D54" i="156"/>
  <c r="E54" i="156"/>
  <c r="H54" i="156"/>
  <c r="I54" i="156"/>
  <c r="J54" i="156"/>
  <c r="K54" i="156"/>
  <c r="L54" i="156" s="1"/>
  <c r="D55" i="156"/>
  <c r="E55" i="156"/>
  <c r="H55" i="156"/>
  <c r="I55" i="156"/>
  <c r="J55" i="156"/>
  <c r="K55" i="156"/>
  <c r="D56" i="156"/>
  <c r="E56" i="156"/>
  <c r="H56" i="156"/>
  <c r="I56" i="156"/>
  <c r="J56" i="156"/>
  <c r="K56" i="156"/>
  <c r="L56" i="156" s="1"/>
  <c r="D57" i="156"/>
  <c r="E57" i="156"/>
  <c r="H57" i="156"/>
  <c r="I57" i="156"/>
  <c r="J57" i="156"/>
  <c r="K57" i="156"/>
  <c r="D58" i="156"/>
  <c r="E58" i="156"/>
  <c r="H58" i="156"/>
  <c r="I58" i="156"/>
  <c r="J58" i="156"/>
  <c r="K58" i="156"/>
  <c r="D59" i="156"/>
  <c r="E59" i="156"/>
  <c r="H59" i="156"/>
  <c r="I59" i="156"/>
  <c r="J59" i="156"/>
  <c r="K59" i="156"/>
  <c r="D60" i="156"/>
  <c r="E60" i="156"/>
  <c r="H60" i="156"/>
  <c r="I60" i="156"/>
  <c r="J60" i="156"/>
  <c r="K60" i="156"/>
  <c r="L60" i="156"/>
  <c r="D61" i="156"/>
  <c r="E61" i="156"/>
  <c r="H61" i="156"/>
  <c r="I61" i="156"/>
  <c r="J61" i="156"/>
  <c r="K61" i="156"/>
  <c r="L61" i="156" s="1"/>
  <c r="B63" i="156"/>
  <c r="C63" i="156"/>
  <c r="E63" i="156" s="1"/>
  <c r="F63" i="156"/>
  <c r="G63" i="156"/>
  <c r="J63" i="156"/>
  <c r="B64" i="156"/>
  <c r="C64" i="156"/>
  <c r="F64" i="156"/>
  <c r="G64" i="156"/>
  <c r="H64" i="156"/>
  <c r="K64" i="156"/>
  <c r="B65" i="156"/>
  <c r="C65" i="156"/>
  <c r="F65" i="156"/>
  <c r="G65" i="156"/>
  <c r="I65" i="156"/>
  <c r="K65" i="156"/>
  <c r="B66" i="156"/>
  <c r="C66" i="156"/>
  <c r="F66" i="156"/>
  <c r="I66" i="156" s="1"/>
  <c r="G66" i="156"/>
  <c r="H66" i="156"/>
  <c r="I74" i="156"/>
  <c r="F4" i="155"/>
  <c r="G4" i="155"/>
  <c r="J4" i="155"/>
  <c r="K4" i="155"/>
  <c r="B8" i="155"/>
  <c r="C8" i="155"/>
  <c r="F8" i="155"/>
  <c r="G8" i="155"/>
  <c r="J8" i="155"/>
  <c r="D9" i="155"/>
  <c r="E9" i="155"/>
  <c r="H9" i="155"/>
  <c r="I9" i="155"/>
  <c r="J9" i="155"/>
  <c r="K9" i="155"/>
  <c r="L9" i="155" s="1"/>
  <c r="D10" i="155"/>
  <c r="E10" i="155"/>
  <c r="H10" i="155"/>
  <c r="I10" i="155"/>
  <c r="J10" i="155"/>
  <c r="K10" i="155"/>
  <c r="D11" i="155"/>
  <c r="E11" i="155"/>
  <c r="H11" i="155"/>
  <c r="I11" i="155"/>
  <c r="J11" i="155"/>
  <c r="K11" i="155"/>
  <c r="L11" i="155" s="1"/>
  <c r="D12" i="155"/>
  <c r="E12" i="155"/>
  <c r="H12" i="155"/>
  <c r="I12" i="155"/>
  <c r="J12" i="155"/>
  <c r="K12" i="155"/>
  <c r="D13" i="155"/>
  <c r="E13" i="155"/>
  <c r="H13" i="155"/>
  <c r="I13" i="155"/>
  <c r="J13" i="155"/>
  <c r="K13" i="155"/>
  <c r="D14" i="155"/>
  <c r="E14" i="155"/>
  <c r="H14" i="155"/>
  <c r="I14" i="155"/>
  <c r="J14" i="155"/>
  <c r="K14" i="155"/>
  <c r="D15" i="155"/>
  <c r="E15" i="155"/>
  <c r="H15" i="155"/>
  <c r="I15" i="155"/>
  <c r="J15" i="155"/>
  <c r="K15" i="155"/>
  <c r="L15" i="155"/>
  <c r="D16" i="155"/>
  <c r="E16" i="155"/>
  <c r="H16" i="155"/>
  <c r="I16" i="155"/>
  <c r="J16" i="155"/>
  <c r="K16" i="155"/>
  <c r="L16" i="155" s="1"/>
  <c r="D17" i="155"/>
  <c r="E17" i="155"/>
  <c r="H17" i="155"/>
  <c r="I17" i="155"/>
  <c r="J17" i="155"/>
  <c r="K17" i="155"/>
  <c r="L17" i="155" s="1"/>
  <c r="B18" i="155"/>
  <c r="C18" i="155"/>
  <c r="F18" i="155"/>
  <c r="G18" i="155"/>
  <c r="I18" i="155" s="1"/>
  <c r="K18" i="155"/>
  <c r="D19" i="155"/>
  <c r="E19" i="155"/>
  <c r="H19" i="155"/>
  <c r="I19" i="155"/>
  <c r="J19" i="155"/>
  <c r="K19" i="155"/>
  <c r="L19" i="155" s="1"/>
  <c r="D20" i="155"/>
  <c r="E20" i="155"/>
  <c r="H20" i="155"/>
  <c r="I20" i="155"/>
  <c r="J20" i="155"/>
  <c r="K20" i="155"/>
  <c r="D21" i="155"/>
  <c r="E21" i="155"/>
  <c r="H21" i="155"/>
  <c r="I21" i="155"/>
  <c r="J21" i="155"/>
  <c r="K21" i="155"/>
  <c r="L21" i="155" s="1"/>
  <c r="D22" i="155"/>
  <c r="E22" i="155"/>
  <c r="H22" i="155"/>
  <c r="I22" i="155"/>
  <c r="J22" i="155"/>
  <c r="K22" i="155"/>
  <c r="D23" i="155"/>
  <c r="E23" i="155"/>
  <c r="H23" i="155"/>
  <c r="I23" i="155"/>
  <c r="J23" i="155"/>
  <c r="K23" i="155"/>
  <c r="D24" i="155"/>
  <c r="E24" i="155"/>
  <c r="H24" i="155"/>
  <c r="I24" i="155"/>
  <c r="J24" i="155"/>
  <c r="K24" i="155"/>
  <c r="D25" i="155"/>
  <c r="E25" i="155"/>
  <c r="H25" i="155"/>
  <c r="I25" i="155"/>
  <c r="J25" i="155"/>
  <c r="K25" i="155"/>
  <c r="L25" i="155"/>
  <c r="D26" i="155"/>
  <c r="E26" i="155"/>
  <c r="H26" i="155"/>
  <c r="I26" i="155"/>
  <c r="J26" i="155"/>
  <c r="K26" i="155"/>
  <c r="L26" i="155" s="1"/>
  <c r="D27" i="155"/>
  <c r="E27" i="155"/>
  <c r="H27" i="155"/>
  <c r="I27" i="155"/>
  <c r="J27" i="155"/>
  <c r="K27" i="155"/>
  <c r="L27" i="155" s="1"/>
  <c r="D28" i="155"/>
  <c r="E28" i="155"/>
  <c r="H28" i="155"/>
  <c r="I28" i="155"/>
  <c r="J28" i="155"/>
  <c r="K28" i="155"/>
  <c r="D29" i="155"/>
  <c r="E29" i="155"/>
  <c r="H29" i="155"/>
  <c r="I29" i="155"/>
  <c r="J29" i="155"/>
  <c r="K29" i="155"/>
  <c r="L29" i="155" s="1"/>
  <c r="D30" i="155"/>
  <c r="E30" i="155"/>
  <c r="H30" i="155"/>
  <c r="I30" i="155"/>
  <c r="J30" i="155"/>
  <c r="K30" i="155"/>
  <c r="D31" i="155"/>
  <c r="E31" i="155"/>
  <c r="H31" i="155"/>
  <c r="I31" i="155"/>
  <c r="J31" i="155"/>
  <c r="K31" i="155"/>
  <c r="D32" i="155"/>
  <c r="E32" i="155"/>
  <c r="H32" i="155"/>
  <c r="I32" i="155"/>
  <c r="J32" i="155"/>
  <c r="K32" i="155"/>
  <c r="D33" i="155"/>
  <c r="E33" i="155"/>
  <c r="H33" i="155"/>
  <c r="I33" i="155"/>
  <c r="J33" i="155"/>
  <c r="K33" i="155"/>
  <c r="L33" i="155"/>
  <c r="D34" i="155"/>
  <c r="E34" i="155"/>
  <c r="H34" i="155"/>
  <c r="I34" i="155"/>
  <c r="J34" i="155"/>
  <c r="K34" i="155"/>
  <c r="L34" i="155" s="1"/>
  <c r="D35" i="155"/>
  <c r="E35" i="155"/>
  <c r="H35" i="155"/>
  <c r="I35" i="155"/>
  <c r="J35" i="155"/>
  <c r="K35" i="155"/>
  <c r="L35" i="155" s="1"/>
  <c r="D36" i="155"/>
  <c r="E36" i="155"/>
  <c r="H36" i="155"/>
  <c r="I36" i="155"/>
  <c r="J36" i="155"/>
  <c r="K36" i="155"/>
  <c r="D37" i="155"/>
  <c r="E37" i="155"/>
  <c r="H37" i="155"/>
  <c r="I37" i="155"/>
  <c r="J37" i="155"/>
  <c r="K37" i="155"/>
  <c r="L37" i="155" s="1"/>
  <c r="B38" i="155"/>
  <c r="C32" i="160" s="1"/>
  <c r="C38" i="155"/>
  <c r="F38" i="155"/>
  <c r="G32" i="160" s="1"/>
  <c r="G38" i="155"/>
  <c r="J38" i="155"/>
  <c r="D39" i="155"/>
  <c r="E39" i="155"/>
  <c r="H39" i="155"/>
  <c r="I39" i="155"/>
  <c r="J39" i="155"/>
  <c r="K39" i="155"/>
  <c r="L39" i="155" s="1"/>
  <c r="D40" i="155"/>
  <c r="E40" i="155"/>
  <c r="H40" i="155"/>
  <c r="I40" i="155"/>
  <c r="J40" i="155"/>
  <c r="K40" i="155"/>
  <c r="B43" i="155"/>
  <c r="C43" i="155"/>
  <c r="F43" i="155"/>
  <c r="G43" i="155"/>
  <c r="B44" i="155"/>
  <c r="C44" i="155"/>
  <c r="F44" i="155"/>
  <c r="G44" i="155"/>
  <c r="B45" i="155"/>
  <c r="E45" i="155" s="1"/>
  <c r="C45" i="155"/>
  <c r="D45" i="155"/>
  <c r="F45" i="155"/>
  <c r="G45" i="155"/>
  <c r="B46" i="155"/>
  <c r="C46" i="155"/>
  <c r="F46" i="155"/>
  <c r="G46" i="155"/>
  <c r="J46" i="155"/>
  <c r="B47" i="155"/>
  <c r="C47" i="155"/>
  <c r="D22" i="160" s="1"/>
  <c r="D47" i="155"/>
  <c r="F47" i="155"/>
  <c r="G47" i="155"/>
  <c r="B48" i="155"/>
  <c r="C48" i="155"/>
  <c r="F48" i="155"/>
  <c r="G48" i="155"/>
  <c r="J48" i="155"/>
  <c r="B49" i="155"/>
  <c r="C27" i="160" s="1"/>
  <c r="C49" i="155"/>
  <c r="F49" i="155"/>
  <c r="G27" i="160" s="1"/>
  <c r="G49" i="155"/>
  <c r="H27" i="160" s="1"/>
  <c r="H49" i="155"/>
  <c r="K49" i="155"/>
  <c r="B50" i="155"/>
  <c r="C50" i="155"/>
  <c r="F50" i="155"/>
  <c r="G50" i="155"/>
  <c r="I50" i="155"/>
  <c r="K50" i="155"/>
  <c r="B51" i="155"/>
  <c r="C51" i="155"/>
  <c r="F51" i="155"/>
  <c r="I51" i="155" s="1"/>
  <c r="G51" i="155"/>
  <c r="H51" i="155"/>
  <c r="B52" i="155"/>
  <c r="C52" i="155"/>
  <c r="E52" i="155" s="1"/>
  <c r="F52" i="155"/>
  <c r="G52" i="155"/>
  <c r="B53" i="155"/>
  <c r="C53" i="155"/>
  <c r="D53" i="155" s="1"/>
  <c r="F53" i="155"/>
  <c r="G53" i="155"/>
  <c r="B54" i="155"/>
  <c r="C54" i="155"/>
  <c r="F54" i="155"/>
  <c r="G54" i="155"/>
  <c r="J54" i="155"/>
  <c r="B55" i="155"/>
  <c r="C55" i="155"/>
  <c r="F55" i="155"/>
  <c r="G55" i="155"/>
  <c r="B56" i="155"/>
  <c r="C56" i="155"/>
  <c r="F56" i="155"/>
  <c r="G56" i="155"/>
  <c r="J56" i="155"/>
  <c r="B57" i="155"/>
  <c r="C57" i="155"/>
  <c r="F57" i="155"/>
  <c r="G57" i="155"/>
  <c r="H57" i="155" s="1"/>
  <c r="K57" i="155"/>
  <c r="B58" i="155"/>
  <c r="C58" i="155"/>
  <c r="F58" i="155"/>
  <c r="G58" i="155"/>
  <c r="I58" i="155" s="1"/>
  <c r="K58" i="155"/>
  <c r="B59" i="155"/>
  <c r="C59" i="155"/>
  <c r="F59" i="155"/>
  <c r="J59" i="155" s="1"/>
  <c r="G59" i="155"/>
  <c r="I59" i="155" s="1"/>
  <c r="K59" i="155"/>
  <c r="B60" i="155"/>
  <c r="C60" i="155"/>
  <c r="F60" i="155"/>
  <c r="G60" i="155"/>
  <c r="H60" i="155" s="1"/>
  <c r="K60" i="155"/>
  <c r="B61" i="155"/>
  <c r="C61" i="155"/>
  <c r="E61" i="155" s="1"/>
  <c r="F61" i="155"/>
  <c r="G61" i="155"/>
  <c r="B62" i="155"/>
  <c r="C62" i="155"/>
  <c r="F62" i="155"/>
  <c r="G62" i="155"/>
  <c r="H34" i="160" s="1"/>
  <c r="H62" i="155"/>
  <c r="K62" i="155"/>
  <c r="D63" i="155"/>
  <c r="E63" i="155"/>
  <c r="H63" i="155"/>
  <c r="I63" i="155"/>
  <c r="J63" i="155"/>
  <c r="K63" i="155"/>
  <c r="D64" i="155"/>
  <c r="E64" i="155"/>
  <c r="H64" i="155"/>
  <c r="I64" i="155"/>
  <c r="J64" i="155"/>
  <c r="K64" i="155"/>
  <c r="L64" i="155"/>
  <c r="D65" i="155"/>
  <c r="E65" i="155"/>
  <c r="H65" i="155"/>
  <c r="I65" i="155"/>
  <c r="J65" i="155"/>
  <c r="K65" i="155"/>
  <c r="L65" i="155" s="1"/>
  <c r="D66" i="155"/>
  <c r="E66" i="155"/>
  <c r="H66" i="155"/>
  <c r="I66" i="155"/>
  <c r="J66" i="155"/>
  <c r="K66" i="155"/>
  <c r="L66" i="155" s="1"/>
  <c r="F4" i="154"/>
  <c r="G4" i="154"/>
  <c r="J4" i="154"/>
  <c r="K4" i="154"/>
  <c r="B8" i="154"/>
  <c r="J8" i="154" s="1"/>
  <c r="C8" i="154"/>
  <c r="E8" i="154"/>
  <c r="F8" i="154"/>
  <c r="G8" i="154"/>
  <c r="D9" i="154"/>
  <c r="E9" i="154"/>
  <c r="H9" i="154"/>
  <c r="I9" i="154"/>
  <c r="J9" i="154"/>
  <c r="K9" i="154"/>
  <c r="L9" i="154" s="1"/>
  <c r="D10" i="154"/>
  <c r="E10" i="154"/>
  <c r="H10" i="154"/>
  <c r="I10" i="154"/>
  <c r="J10" i="154"/>
  <c r="K10" i="154"/>
  <c r="D11" i="154"/>
  <c r="E11" i="154"/>
  <c r="H11" i="154"/>
  <c r="I11" i="154"/>
  <c r="J11" i="154"/>
  <c r="K11" i="154"/>
  <c r="D12" i="154"/>
  <c r="E12" i="154"/>
  <c r="H12" i="154"/>
  <c r="I12" i="154"/>
  <c r="J12" i="154"/>
  <c r="K12" i="154"/>
  <c r="D13" i="154"/>
  <c r="E13" i="154"/>
  <c r="H13" i="154"/>
  <c r="I13" i="154"/>
  <c r="J13" i="154"/>
  <c r="K13" i="154"/>
  <c r="L13" i="154"/>
  <c r="D14" i="154"/>
  <c r="E14" i="154"/>
  <c r="H14" i="154"/>
  <c r="I14" i="154"/>
  <c r="J14" i="154"/>
  <c r="K14" i="154"/>
  <c r="L14" i="154" s="1"/>
  <c r="D15" i="154"/>
  <c r="E15" i="154"/>
  <c r="H15" i="154"/>
  <c r="I15" i="154"/>
  <c r="J15" i="154"/>
  <c r="K15" i="154"/>
  <c r="L15" i="154" s="1"/>
  <c r="D16" i="154"/>
  <c r="E16" i="154"/>
  <c r="H16" i="154"/>
  <c r="I16" i="154"/>
  <c r="J16" i="154"/>
  <c r="K16" i="154"/>
  <c r="D17" i="154"/>
  <c r="E17" i="154"/>
  <c r="H17" i="154"/>
  <c r="I17" i="154"/>
  <c r="J17" i="154"/>
  <c r="K17" i="154"/>
  <c r="L17" i="154" s="1"/>
  <c r="B18" i="154"/>
  <c r="C18" i="154"/>
  <c r="F18" i="154"/>
  <c r="G18" i="154"/>
  <c r="J18" i="154"/>
  <c r="D19" i="154"/>
  <c r="E19" i="154"/>
  <c r="H19" i="154"/>
  <c r="I19" i="154"/>
  <c r="J19" i="154"/>
  <c r="K19" i="154"/>
  <c r="L19" i="154" s="1"/>
  <c r="D20" i="154"/>
  <c r="E20" i="154"/>
  <c r="H20" i="154"/>
  <c r="I20" i="154"/>
  <c r="J20" i="154"/>
  <c r="K20" i="154"/>
  <c r="D21" i="154"/>
  <c r="E21" i="154"/>
  <c r="H21" i="154"/>
  <c r="I21" i="154"/>
  <c r="J21" i="154"/>
  <c r="K21" i="154"/>
  <c r="L21" i="154" s="1"/>
  <c r="D22" i="154"/>
  <c r="E22" i="154"/>
  <c r="H22" i="154"/>
  <c r="I22" i="154"/>
  <c r="J22" i="154"/>
  <c r="K22" i="154"/>
  <c r="D23" i="154"/>
  <c r="E23" i="154"/>
  <c r="H23" i="154"/>
  <c r="I23" i="154"/>
  <c r="J23" i="154"/>
  <c r="K23" i="154"/>
  <c r="D24" i="154"/>
  <c r="E24" i="154"/>
  <c r="H24" i="154"/>
  <c r="I24" i="154"/>
  <c r="J24" i="154"/>
  <c r="K24" i="154"/>
  <c r="D25" i="154"/>
  <c r="E25" i="154"/>
  <c r="H25" i="154"/>
  <c r="I25" i="154"/>
  <c r="J25" i="154"/>
  <c r="K25" i="154"/>
  <c r="L25" i="154"/>
  <c r="D26" i="154"/>
  <c r="E26" i="154"/>
  <c r="H26" i="154"/>
  <c r="I26" i="154"/>
  <c r="J26" i="154"/>
  <c r="K26" i="154"/>
  <c r="L26" i="154" s="1"/>
  <c r="D27" i="154"/>
  <c r="E27" i="154"/>
  <c r="H27" i="154"/>
  <c r="I27" i="154"/>
  <c r="J27" i="154"/>
  <c r="K27" i="154"/>
  <c r="L27" i="154" s="1"/>
  <c r="D28" i="154"/>
  <c r="E28" i="154"/>
  <c r="H28" i="154"/>
  <c r="I28" i="154"/>
  <c r="J28" i="154"/>
  <c r="K28" i="154"/>
  <c r="D29" i="154"/>
  <c r="E29" i="154"/>
  <c r="H29" i="154"/>
  <c r="I29" i="154"/>
  <c r="J29" i="154"/>
  <c r="K29" i="154"/>
  <c r="L29" i="154" s="1"/>
  <c r="D30" i="154"/>
  <c r="E30" i="154"/>
  <c r="H30" i="154"/>
  <c r="I30" i="154"/>
  <c r="J30" i="154"/>
  <c r="K30" i="154"/>
  <c r="D31" i="154"/>
  <c r="E31" i="154"/>
  <c r="H31" i="154"/>
  <c r="I31" i="154"/>
  <c r="J31" i="154"/>
  <c r="K31" i="154"/>
  <c r="D32" i="154"/>
  <c r="E32" i="154"/>
  <c r="H32" i="154"/>
  <c r="I32" i="154"/>
  <c r="J32" i="154"/>
  <c r="K32" i="154"/>
  <c r="D33" i="154"/>
  <c r="E33" i="154"/>
  <c r="H33" i="154"/>
  <c r="I33" i="154"/>
  <c r="J33" i="154"/>
  <c r="K33" i="154"/>
  <c r="L33" i="154"/>
  <c r="D34" i="154"/>
  <c r="E34" i="154"/>
  <c r="H34" i="154"/>
  <c r="I34" i="154"/>
  <c r="J34" i="154"/>
  <c r="K34" i="154"/>
  <c r="L34" i="154" s="1"/>
  <c r="D35" i="154"/>
  <c r="E35" i="154"/>
  <c r="H35" i="154"/>
  <c r="I35" i="154"/>
  <c r="J35" i="154"/>
  <c r="K35" i="154"/>
  <c r="L35" i="154" s="1"/>
  <c r="D36" i="154"/>
  <c r="E36" i="154"/>
  <c r="H36" i="154"/>
  <c r="I36" i="154"/>
  <c r="J36" i="154"/>
  <c r="K36" i="154"/>
  <c r="D37" i="154"/>
  <c r="E37" i="154"/>
  <c r="H37" i="154"/>
  <c r="I37" i="154"/>
  <c r="J37" i="154"/>
  <c r="K37" i="154"/>
  <c r="L37" i="154" s="1"/>
  <c r="B38" i="154"/>
  <c r="C32" i="159" s="1"/>
  <c r="C38" i="154"/>
  <c r="F38" i="154"/>
  <c r="G32" i="159" s="1"/>
  <c r="G38" i="154"/>
  <c r="J38" i="154"/>
  <c r="D39" i="154"/>
  <c r="E39" i="154"/>
  <c r="H39" i="154"/>
  <c r="I39" i="154"/>
  <c r="J39" i="154"/>
  <c r="K39" i="154"/>
  <c r="L39" i="154" s="1"/>
  <c r="D40" i="154"/>
  <c r="E40" i="154"/>
  <c r="H40" i="154"/>
  <c r="I40" i="154"/>
  <c r="J40" i="154"/>
  <c r="K40" i="154"/>
  <c r="B42" i="154"/>
  <c r="C42" i="154"/>
  <c r="E42" i="154" s="1"/>
  <c r="F42" i="154"/>
  <c r="F41" i="154" s="1"/>
  <c r="G42" i="154"/>
  <c r="D43" i="154"/>
  <c r="E43" i="154"/>
  <c r="H43" i="154"/>
  <c r="I43" i="154"/>
  <c r="J43" i="154"/>
  <c r="K43" i="154"/>
  <c r="L43" i="154"/>
  <c r="D44" i="154"/>
  <c r="E44" i="154"/>
  <c r="H44" i="154"/>
  <c r="I44" i="154"/>
  <c r="J44" i="154"/>
  <c r="K44" i="154"/>
  <c r="L44" i="154" s="1"/>
  <c r="D45" i="154"/>
  <c r="E45" i="154"/>
  <c r="H45" i="154"/>
  <c r="I45" i="154"/>
  <c r="J45" i="154"/>
  <c r="K45" i="154"/>
  <c r="L45" i="154" s="1"/>
  <c r="D46" i="154"/>
  <c r="E46" i="154"/>
  <c r="H46" i="154"/>
  <c r="I46" i="154"/>
  <c r="J46" i="154"/>
  <c r="K46" i="154"/>
  <c r="D47" i="154"/>
  <c r="E47" i="154"/>
  <c r="H47" i="154"/>
  <c r="I47" i="154"/>
  <c r="J47" i="154"/>
  <c r="K47" i="154"/>
  <c r="L47" i="154" s="1"/>
  <c r="D48" i="154"/>
  <c r="E48" i="154"/>
  <c r="H48" i="154"/>
  <c r="I48" i="154"/>
  <c r="J48" i="154"/>
  <c r="K48" i="154"/>
  <c r="D49" i="154"/>
  <c r="E49" i="154"/>
  <c r="H49" i="154"/>
  <c r="I49" i="154"/>
  <c r="J49" i="154"/>
  <c r="K49" i="154"/>
  <c r="D50" i="154"/>
  <c r="E50" i="154"/>
  <c r="H50" i="154"/>
  <c r="I50" i="154"/>
  <c r="J50" i="154"/>
  <c r="K50" i="154"/>
  <c r="D51" i="154"/>
  <c r="E51" i="154"/>
  <c r="H51" i="154"/>
  <c r="I51" i="154"/>
  <c r="J51" i="154"/>
  <c r="K51" i="154"/>
  <c r="L51" i="154"/>
  <c r="D52" i="154"/>
  <c r="E52" i="154"/>
  <c r="H52" i="154"/>
  <c r="I52" i="154"/>
  <c r="J52" i="154"/>
  <c r="K52" i="154"/>
  <c r="L52" i="154" s="1"/>
  <c r="D53" i="154"/>
  <c r="E53" i="154"/>
  <c r="H53" i="154"/>
  <c r="I53" i="154"/>
  <c r="J53" i="154"/>
  <c r="K53" i="154"/>
  <c r="L53" i="154" s="1"/>
  <c r="D54" i="154"/>
  <c r="E54" i="154"/>
  <c r="H54" i="154"/>
  <c r="I54" i="154"/>
  <c r="J54" i="154"/>
  <c r="K54" i="154"/>
  <c r="D55" i="154"/>
  <c r="E55" i="154"/>
  <c r="H55" i="154"/>
  <c r="I55" i="154"/>
  <c r="J55" i="154"/>
  <c r="K55" i="154"/>
  <c r="L55" i="154" s="1"/>
  <c r="D56" i="154"/>
  <c r="E56" i="154"/>
  <c r="H56" i="154"/>
  <c r="I56" i="154"/>
  <c r="J56" i="154"/>
  <c r="K56" i="154"/>
  <c r="D57" i="154"/>
  <c r="E57" i="154"/>
  <c r="H57" i="154"/>
  <c r="I57" i="154"/>
  <c r="J57" i="154"/>
  <c r="K57" i="154"/>
  <c r="D58" i="154"/>
  <c r="E58" i="154"/>
  <c r="H58" i="154"/>
  <c r="I58" i="154"/>
  <c r="J58" i="154"/>
  <c r="K58" i="154"/>
  <c r="D59" i="154"/>
  <c r="E59" i="154"/>
  <c r="H59" i="154"/>
  <c r="I59" i="154"/>
  <c r="J59" i="154"/>
  <c r="K59" i="154"/>
  <c r="L59" i="154"/>
  <c r="D60" i="154"/>
  <c r="E60" i="154"/>
  <c r="H60" i="154"/>
  <c r="I60" i="154"/>
  <c r="J60" i="154"/>
  <c r="K60" i="154"/>
  <c r="L60" i="154" s="1"/>
  <c r="D61" i="154"/>
  <c r="E61" i="154"/>
  <c r="H61" i="154"/>
  <c r="I61" i="154"/>
  <c r="J61" i="154"/>
  <c r="K61" i="154"/>
  <c r="L61" i="154" s="1"/>
  <c r="B62" i="154"/>
  <c r="C62" i="154"/>
  <c r="E62" i="154" s="1"/>
  <c r="F62" i="154"/>
  <c r="G34" i="159" s="1"/>
  <c r="G62" i="154"/>
  <c r="H34" i="159" s="1"/>
  <c r="D63" i="154"/>
  <c r="E63" i="154"/>
  <c r="H63" i="154"/>
  <c r="I63" i="154"/>
  <c r="J63" i="154"/>
  <c r="K63" i="154"/>
  <c r="L63" i="154"/>
  <c r="D64" i="154"/>
  <c r="E64" i="154"/>
  <c r="H64" i="154"/>
  <c r="I64" i="154"/>
  <c r="J64" i="154"/>
  <c r="K64" i="154"/>
  <c r="L64" i="154" s="1"/>
  <c r="D65" i="154"/>
  <c r="E65" i="154"/>
  <c r="H65" i="154"/>
  <c r="I65" i="154"/>
  <c r="J65" i="154"/>
  <c r="K65" i="154"/>
  <c r="L65" i="154" s="1"/>
  <c r="D66" i="154"/>
  <c r="E66" i="154"/>
  <c r="H66" i="154"/>
  <c r="I66" i="154"/>
  <c r="J66" i="154"/>
  <c r="K66" i="154"/>
  <c r="F4" i="153"/>
  <c r="G4" i="153"/>
  <c r="J4" i="153"/>
  <c r="K4" i="153"/>
  <c r="B8" i="153"/>
  <c r="J8" i="153" s="1"/>
  <c r="C8" i="153"/>
  <c r="E8" i="153"/>
  <c r="F8" i="153"/>
  <c r="G8" i="153"/>
  <c r="D9" i="153"/>
  <c r="E9" i="153"/>
  <c r="H9" i="153"/>
  <c r="I9" i="153"/>
  <c r="J9" i="153"/>
  <c r="K9" i="153"/>
  <c r="L9" i="153" s="1"/>
  <c r="D10" i="153"/>
  <c r="E10" i="153"/>
  <c r="H10" i="153"/>
  <c r="I10" i="153"/>
  <c r="J10" i="153"/>
  <c r="K10" i="153"/>
  <c r="D11" i="153"/>
  <c r="E11" i="153"/>
  <c r="H11" i="153"/>
  <c r="I11" i="153"/>
  <c r="J11" i="153"/>
  <c r="K11" i="153"/>
  <c r="D12" i="153"/>
  <c r="E12" i="153"/>
  <c r="H12" i="153"/>
  <c r="I12" i="153"/>
  <c r="J12" i="153"/>
  <c r="K12" i="153"/>
  <c r="D13" i="153"/>
  <c r="E13" i="153"/>
  <c r="H13" i="153"/>
  <c r="I13" i="153"/>
  <c r="J13" i="153"/>
  <c r="K13" i="153"/>
  <c r="L13" i="153"/>
  <c r="D14" i="153"/>
  <c r="E14" i="153"/>
  <c r="H14" i="153"/>
  <c r="I14" i="153"/>
  <c r="J14" i="153"/>
  <c r="K14" i="153"/>
  <c r="L14" i="153" s="1"/>
  <c r="D15" i="153"/>
  <c r="E15" i="153"/>
  <c r="H15" i="153"/>
  <c r="I15" i="153"/>
  <c r="J15" i="153"/>
  <c r="K15" i="153"/>
  <c r="L15" i="153" s="1"/>
  <c r="D16" i="153"/>
  <c r="E16" i="153"/>
  <c r="H16" i="153"/>
  <c r="I16" i="153"/>
  <c r="J16" i="153"/>
  <c r="K16" i="153"/>
  <c r="D17" i="153"/>
  <c r="E17" i="153"/>
  <c r="H17" i="153"/>
  <c r="I17" i="153"/>
  <c r="J17" i="153"/>
  <c r="K17" i="153"/>
  <c r="L17" i="153" s="1"/>
  <c r="B18" i="153"/>
  <c r="C18" i="153"/>
  <c r="F18" i="153"/>
  <c r="G18" i="153"/>
  <c r="J18" i="153"/>
  <c r="D19" i="153"/>
  <c r="E19" i="153"/>
  <c r="H19" i="153"/>
  <c r="I19" i="153"/>
  <c r="J19" i="153"/>
  <c r="K19" i="153"/>
  <c r="L19" i="153" s="1"/>
  <c r="D20" i="153"/>
  <c r="E20" i="153"/>
  <c r="H20" i="153"/>
  <c r="I20" i="153"/>
  <c r="J20" i="153"/>
  <c r="K20" i="153"/>
  <c r="D21" i="153"/>
  <c r="E21" i="153"/>
  <c r="H21" i="153"/>
  <c r="I21" i="153"/>
  <c r="J21" i="153"/>
  <c r="K21" i="153"/>
  <c r="L21" i="153" s="1"/>
  <c r="D22" i="153"/>
  <c r="E22" i="153"/>
  <c r="H22" i="153"/>
  <c r="I22" i="153"/>
  <c r="J22" i="153"/>
  <c r="K22" i="153"/>
  <c r="D23" i="153"/>
  <c r="E23" i="153"/>
  <c r="H23" i="153"/>
  <c r="I23" i="153"/>
  <c r="J23" i="153"/>
  <c r="K23" i="153"/>
  <c r="D24" i="153"/>
  <c r="E24" i="153"/>
  <c r="H24" i="153"/>
  <c r="I24" i="153"/>
  <c r="J24" i="153"/>
  <c r="K24" i="153"/>
  <c r="D25" i="153"/>
  <c r="E25" i="153"/>
  <c r="H25" i="153"/>
  <c r="I25" i="153"/>
  <c r="J25" i="153"/>
  <c r="K25" i="153"/>
  <c r="L25" i="153"/>
  <c r="D26" i="153"/>
  <c r="E26" i="153"/>
  <c r="H26" i="153"/>
  <c r="I26" i="153"/>
  <c r="J26" i="153"/>
  <c r="K26" i="153"/>
  <c r="L26" i="153" s="1"/>
  <c r="D27" i="153"/>
  <c r="E27" i="153"/>
  <c r="H27" i="153"/>
  <c r="I27" i="153"/>
  <c r="J27" i="153"/>
  <c r="K27" i="153"/>
  <c r="L27" i="153" s="1"/>
  <c r="D28" i="153"/>
  <c r="E28" i="153"/>
  <c r="H28" i="153"/>
  <c r="I28" i="153"/>
  <c r="J28" i="153"/>
  <c r="K28" i="153"/>
  <c r="D29" i="153"/>
  <c r="E29" i="153"/>
  <c r="H29" i="153"/>
  <c r="I29" i="153"/>
  <c r="J29" i="153"/>
  <c r="K29" i="153"/>
  <c r="L29" i="153" s="1"/>
  <c r="D30" i="153"/>
  <c r="E30" i="153"/>
  <c r="H30" i="153"/>
  <c r="I30" i="153"/>
  <c r="J30" i="153"/>
  <c r="K30" i="153"/>
  <c r="D31" i="153"/>
  <c r="E31" i="153"/>
  <c r="H31" i="153"/>
  <c r="I31" i="153"/>
  <c r="J31" i="153"/>
  <c r="K31" i="153"/>
  <c r="D32" i="153"/>
  <c r="E32" i="153"/>
  <c r="H32" i="153"/>
  <c r="I32" i="153"/>
  <c r="J32" i="153"/>
  <c r="K32" i="153"/>
  <c r="D33" i="153"/>
  <c r="E33" i="153"/>
  <c r="H33" i="153"/>
  <c r="I33" i="153"/>
  <c r="J33" i="153"/>
  <c r="K33" i="153"/>
  <c r="L33" i="153"/>
  <c r="D34" i="153"/>
  <c r="E34" i="153"/>
  <c r="H34" i="153"/>
  <c r="I34" i="153"/>
  <c r="J34" i="153"/>
  <c r="K34" i="153"/>
  <c r="L34" i="153" s="1"/>
  <c r="D35" i="153"/>
  <c r="E35" i="153"/>
  <c r="H35" i="153"/>
  <c r="I35" i="153"/>
  <c r="J35" i="153"/>
  <c r="K35" i="153"/>
  <c r="L35" i="153" s="1"/>
  <c r="D36" i="153"/>
  <c r="E36" i="153"/>
  <c r="H36" i="153"/>
  <c r="I36" i="153"/>
  <c r="J36" i="153"/>
  <c r="K36" i="153"/>
  <c r="D37" i="153"/>
  <c r="E37" i="153"/>
  <c r="H37" i="153"/>
  <c r="I37" i="153"/>
  <c r="J37" i="153"/>
  <c r="K37" i="153"/>
  <c r="L37" i="153" s="1"/>
  <c r="B38" i="153"/>
  <c r="C32" i="158" s="1"/>
  <c r="C38" i="153"/>
  <c r="F38" i="153"/>
  <c r="G32" i="158" s="1"/>
  <c r="G38" i="153"/>
  <c r="J38" i="153"/>
  <c r="D39" i="153"/>
  <c r="E39" i="153"/>
  <c r="H39" i="153"/>
  <c r="I39" i="153"/>
  <c r="J39" i="153"/>
  <c r="K39" i="153"/>
  <c r="L39" i="153" s="1"/>
  <c r="D40" i="153"/>
  <c r="E40" i="153"/>
  <c r="H40" i="153"/>
  <c r="I40" i="153"/>
  <c r="J40" i="153"/>
  <c r="K40" i="153"/>
  <c r="B42" i="153"/>
  <c r="C42" i="153"/>
  <c r="F42" i="153"/>
  <c r="G42" i="153"/>
  <c r="J42" i="153"/>
  <c r="D43" i="153"/>
  <c r="E43" i="153"/>
  <c r="H43" i="153"/>
  <c r="I43" i="153"/>
  <c r="J43" i="153"/>
  <c r="K43" i="153"/>
  <c r="L43" i="153" s="1"/>
  <c r="D44" i="153"/>
  <c r="E44" i="153"/>
  <c r="H44" i="153"/>
  <c r="I44" i="153"/>
  <c r="J44" i="153"/>
  <c r="K44" i="153"/>
  <c r="D45" i="153"/>
  <c r="E45" i="153"/>
  <c r="H45" i="153"/>
  <c r="I45" i="153"/>
  <c r="J45" i="153"/>
  <c r="K45" i="153"/>
  <c r="L45" i="153" s="1"/>
  <c r="D46" i="153"/>
  <c r="E46" i="153"/>
  <c r="H46" i="153"/>
  <c r="I46" i="153"/>
  <c r="J46" i="153"/>
  <c r="K46" i="153"/>
  <c r="D47" i="153"/>
  <c r="E47" i="153"/>
  <c r="H47" i="153"/>
  <c r="I47" i="153"/>
  <c r="J47" i="153"/>
  <c r="K47" i="153"/>
  <c r="D48" i="153"/>
  <c r="E48" i="153"/>
  <c r="H48" i="153"/>
  <c r="I48" i="153"/>
  <c r="J48" i="153"/>
  <c r="K48" i="153"/>
  <c r="D49" i="153"/>
  <c r="E49" i="153"/>
  <c r="H49" i="153"/>
  <c r="I49" i="153"/>
  <c r="J49" i="153"/>
  <c r="K49" i="153"/>
  <c r="L49" i="153"/>
  <c r="D50" i="153"/>
  <c r="E50" i="153"/>
  <c r="H50" i="153"/>
  <c r="I50" i="153"/>
  <c r="J50" i="153"/>
  <c r="K50" i="153"/>
  <c r="L50" i="153" s="1"/>
  <c r="D51" i="153"/>
  <c r="E51" i="153"/>
  <c r="H51" i="153"/>
  <c r="I51" i="153"/>
  <c r="J51" i="153"/>
  <c r="K51" i="153"/>
  <c r="L51" i="153" s="1"/>
  <c r="D52" i="153"/>
  <c r="E52" i="153"/>
  <c r="H52" i="153"/>
  <c r="I52" i="153"/>
  <c r="J52" i="153"/>
  <c r="K52" i="153"/>
  <c r="D53" i="153"/>
  <c r="E53" i="153"/>
  <c r="H53" i="153"/>
  <c r="I53" i="153"/>
  <c r="J53" i="153"/>
  <c r="K53" i="153"/>
  <c r="L53" i="153" s="1"/>
  <c r="D54" i="153"/>
  <c r="E54" i="153"/>
  <c r="H54" i="153"/>
  <c r="I54" i="153"/>
  <c r="J54" i="153"/>
  <c r="K54" i="153"/>
  <c r="D55" i="153"/>
  <c r="E55" i="153"/>
  <c r="H55" i="153"/>
  <c r="I55" i="153"/>
  <c r="J55" i="153"/>
  <c r="K55" i="153"/>
  <c r="D56" i="153"/>
  <c r="E56" i="153"/>
  <c r="H56" i="153"/>
  <c r="I56" i="153"/>
  <c r="J56" i="153"/>
  <c r="K56" i="153"/>
  <c r="D57" i="153"/>
  <c r="E57" i="153"/>
  <c r="H57" i="153"/>
  <c r="I57" i="153"/>
  <c r="J57" i="153"/>
  <c r="K57" i="153"/>
  <c r="L57" i="153"/>
  <c r="D58" i="153"/>
  <c r="E58" i="153"/>
  <c r="H58" i="153"/>
  <c r="I58" i="153"/>
  <c r="J58" i="153"/>
  <c r="K58" i="153"/>
  <c r="L58" i="153" s="1"/>
  <c r="D59" i="153"/>
  <c r="E59" i="153"/>
  <c r="H59" i="153"/>
  <c r="I59" i="153"/>
  <c r="J59" i="153"/>
  <c r="K59" i="153"/>
  <c r="L59" i="153" s="1"/>
  <c r="D60" i="153"/>
  <c r="E60" i="153"/>
  <c r="H60" i="153"/>
  <c r="I60" i="153"/>
  <c r="J60" i="153"/>
  <c r="K60" i="153"/>
  <c r="D61" i="153"/>
  <c r="E61" i="153"/>
  <c r="H61" i="153"/>
  <c r="I61" i="153"/>
  <c r="J61" i="153"/>
  <c r="K61" i="153"/>
  <c r="L61" i="153" s="1"/>
  <c r="B67" i="153"/>
  <c r="C67" i="153"/>
  <c r="F67" i="153"/>
  <c r="G67" i="153"/>
  <c r="H67" i="153"/>
  <c r="D68" i="153"/>
  <c r="E68" i="153"/>
  <c r="H68" i="153"/>
  <c r="I68" i="153"/>
  <c r="J68" i="153"/>
  <c r="K68" i="153"/>
  <c r="D69" i="153"/>
  <c r="E69" i="153"/>
  <c r="H69" i="153"/>
  <c r="I69" i="153"/>
  <c r="J69" i="153"/>
  <c r="K69" i="153"/>
  <c r="L69" i="153" s="1"/>
  <c r="D70" i="153"/>
  <c r="E70" i="153"/>
  <c r="H70" i="153"/>
  <c r="I70" i="153"/>
  <c r="J70" i="153"/>
  <c r="K70" i="153"/>
  <c r="D71" i="153"/>
  <c r="E71" i="153"/>
  <c r="H71" i="153"/>
  <c r="I71" i="153"/>
  <c r="J71" i="153"/>
  <c r="K71" i="153"/>
  <c r="D72" i="153"/>
  <c r="E72" i="153"/>
  <c r="H72" i="153"/>
  <c r="I72" i="153"/>
  <c r="J72" i="153"/>
  <c r="K72" i="153"/>
  <c r="D73" i="153"/>
  <c r="E73" i="153"/>
  <c r="H73" i="153"/>
  <c r="I73" i="153"/>
  <c r="J73" i="153"/>
  <c r="K73" i="153"/>
  <c r="D74" i="153"/>
  <c r="E74" i="153"/>
  <c r="H74" i="153"/>
  <c r="I74" i="153"/>
  <c r="J74" i="153"/>
  <c r="K74" i="153"/>
  <c r="D75" i="153"/>
  <c r="E75" i="153"/>
  <c r="H75" i="153"/>
  <c r="I75" i="153"/>
  <c r="J75" i="153"/>
  <c r="K75" i="153"/>
  <c r="L75" i="153"/>
  <c r="B76" i="153"/>
  <c r="C76" i="153"/>
  <c r="D76" i="153" s="1"/>
  <c r="F76" i="153"/>
  <c r="G76" i="153"/>
  <c r="J76" i="153"/>
  <c r="D77" i="153"/>
  <c r="E77" i="153"/>
  <c r="H77" i="153"/>
  <c r="I77" i="153"/>
  <c r="J77" i="153"/>
  <c r="K77" i="153"/>
  <c r="B79" i="153"/>
  <c r="C12" i="158" s="1"/>
  <c r="F12" i="158" s="1"/>
  <c r="C79" i="153"/>
  <c r="D12" i="158" s="1"/>
  <c r="D79" i="153"/>
  <c r="F79" i="153"/>
  <c r="G79" i="153"/>
  <c r="H12" i="158" s="1"/>
  <c r="D80" i="153"/>
  <c r="E80" i="153"/>
  <c r="H80" i="153"/>
  <c r="I80" i="153"/>
  <c r="J80" i="153"/>
  <c r="K80" i="153"/>
  <c r="B81" i="153"/>
  <c r="C13" i="158" s="1"/>
  <c r="C81" i="153"/>
  <c r="F81" i="153"/>
  <c r="G13" i="158" s="1"/>
  <c r="G81" i="153"/>
  <c r="J81" i="153"/>
  <c r="D82" i="153"/>
  <c r="E82" i="153"/>
  <c r="H82" i="153"/>
  <c r="I82" i="153"/>
  <c r="J82" i="153"/>
  <c r="K82" i="153"/>
  <c r="B63" i="153"/>
  <c r="G3" i="152"/>
  <c r="H3" i="152"/>
  <c r="C8" i="152"/>
  <c r="D8" i="152"/>
  <c r="F8" i="152"/>
  <c r="G8" i="152"/>
  <c r="H8" i="152"/>
  <c r="C9" i="152"/>
  <c r="D9" i="152"/>
  <c r="F9" i="152"/>
  <c r="G9" i="152"/>
  <c r="H9" i="152"/>
  <c r="C14" i="152"/>
  <c r="D14" i="152"/>
  <c r="F14" i="152"/>
  <c r="G14" i="152"/>
  <c r="H14" i="152"/>
  <c r="C15" i="152"/>
  <c r="D15" i="152"/>
  <c r="F15" i="152"/>
  <c r="G15" i="152"/>
  <c r="H15" i="152"/>
  <c r="C19" i="152"/>
  <c r="D19" i="152"/>
  <c r="F19" i="152"/>
  <c r="G19" i="152"/>
  <c r="H19" i="152"/>
  <c r="C20" i="152"/>
  <c r="D20" i="152"/>
  <c r="F20" i="152"/>
  <c r="G20" i="152"/>
  <c r="H20" i="152"/>
  <c r="C24" i="152"/>
  <c r="D24" i="152"/>
  <c r="F24" i="152"/>
  <c r="G24" i="152"/>
  <c r="H24" i="152"/>
  <c r="C25" i="152"/>
  <c r="D25" i="152"/>
  <c r="F25" i="152"/>
  <c r="G25" i="152"/>
  <c r="H25" i="152"/>
  <c r="C29" i="152"/>
  <c r="D29" i="152"/>
  <c r="F29" i="152"/>
  <c r="G29" i="152"/>
  <c r="H29" i="152"/>
  <c r="C30" i="152"/>
  <c r="D30" i="152"/>
  <c r="F30" i="152"/>
  <c r="G30" i="152"/>
  <c r="H30" i="152"/>
  <c r="C31" i="152"/>
  <c r="D31" i="152"/>
  <c r="F31" i="152"/>
  <c r="G31" i="152"/>
  <c r="H31" i="152"/>
  <c r="C33" i="152"/>
  <c r="D33" i="152"/>
  <c r="F33" i="152"/>
  <c r="G33" i="152"/>
  <c r="H33" i="152"/>
  <c r="G3" i="151"/>
  <c r="H3" i="151"/>
  <c r="C8" i="151"/>
  <c r="D8" i="151"/>
  <c r="F8" i="151"/>
  <c r="G8" i="151"/>
  <c r="H8" i="151"/>
  <c r="C9" i="151"/>
  <c r="D9" i="151"/>
  <c r="F9" i="151"/>
  <c r="G9" i="151"/>
  <c r="H9" i="151"/>
  <c r="C11" i="151"/>
  <c r="D11" i="151"/>
  <c r="F11" i="151"/>
  <c r="G11" i="151"/>
  <c r="H11" i="151"/>
  <c r="C14" i="151"/>
  <c r="D14" i="151"/>
  <c r="F14" i="151"/>
  <c r="G14" i="151"/>
  <c r="H14" i="151"/>
  <c r="C15" i="151"/>
  <c r="D15" i="151"/>
  <c r="F15" i="151"/>
  <c r="G15" i="151"/>
  <c r="H15" i="151"/>
  <c r="C16" i="151"/>
  <c r="D16" i="151"/>
  <c r="F16" i="151"/>
  <c r="G16" i="151"/>
  <c r="H16" i="151"/>
  <c r="C19" i="151"/>
  <c r="D19" i="151"/>
  <c r="F19" i="151"/>
  <c r="G19" i="151"/>
  <c r="H19" i="151"/>
  <c r="C20" i="151"/>
  <c r="D20" i="151"/>
  <c r="F20" i="151"/>
  <c r="G20" i="151"/>
  <c r="H20" i="151"/>
  <c r="C21" i="151"/>
  <c r="D21" i="151"/>
  <c r="F21" i="151"/>
  <c r="G21" i="151"/>
  <c r="H21" i="151"/>
  <c r="C24" i="151"/>
  <c r="D24" i="151"/>
  <c r="F24" i="151"/>
  <c r="G24" i="151"/>
  <c r="H24" i="151"/>
  <c r="C25" i="151"/>
  <c r="D25" i="151"/>
  <c r="F25" i="151"/>
  <c r="G25" i="151"/>
  <c r="H25" i="151"/>
  <c r="C26" i="151"/>
  <c r="D26" i="151"/>
  <c r="F26" i="151"/>
  <c r="G26" i="151"/>
  <c r="H26" i="151"/>
  <c r="C29" i="151"/>
  <c r="D29" i="151"/>
  <c r="F29" i="151"/>
  <c r="G29" i="151"/>
  <c r="H29" i="151"/>
  <c r="C30" i="151"/>
  <c r="D30" i="151"/>
  <c r="F30" i="151"/>
  <c r="G30" i="151"/>
  <c r="H30" i="151"/>
  <c r="C31" i="151"/>
  <c r="D31" i="151"/>
  <c r="F31" i="151"/>
  <c r="G31" i="151"/>
  <c r="H31" i="151"/>
  <c r="C32" i="151"/>
  <c r="D32" i="151"/>
  <c r="F32" i="151"/>
  <c r="G32" i="151"/>
  <c r="H32" i="151"/>
  <c r="C33" i="151"/>
  <c r="D33" i="151"/>
  <c r="F33" i="151"/>
  <c r="G33" i="151"/>
  <c r="H33" i="151"/>
  <c r="G3" i="150"/>
  <c r="H3" i="150"/>
  <c r="C8" i="150"/>
  <c r="D8" i="150"/>
  <c r="F8" i="150"/>
  <c r="G8" i="150"/>
  <c r="H8" i="150"/>
  <c r="I8" i="150" s="1"/>
  <c r="C9" i="150"/>
  <c r="D9" i="150"/>
  <c r="F9" i="150"/>
  <c r="G9" i="150"/>
  <c r="H9" i="150"/>
  <c r="I9" i="150" s="1"/>
  <c r="C10" i="150"/>
  <c r="D10" i="150"/>
  <c r="F10" i="150"/>
  <c r="H10" i="150"/>
  <c r="I10" i="150"/>
  <c r="J10" i="150"/>
  <c r="C11" i="150"/>
  <c r="F11" i="150" s="1"/>
  <c r="D11" i="150"/>
  <c r="E11" i="150"/>
  <c r="G11" i="150"/>
  <c r="H11" i="150"/>
  <c r="I11" i="150" s="1"/>
  <c r="C12" i="150"/>
  <c r="F12" i="150" s="1"/>
  <c r="D12" i="150"/>
  <c r="E12" i="150"/>
  <c r="G12" i="150"/>
  <c r="H12" i="150"/>
  <c r="I12" i="150" s="1"/>
  <c r="C14" i="150"/>
  <c r="F14" i="150" s="1"/>
  <c r="D14" i="150"/>
  <c r="E14" i="150"/>
  <c r="G14" i="150"/>
  <c r="H14" i="150"/>
  <c r="C15" i="150"/>
  <c r="F15" i="150" s="1"/>
  <c r="D15" i="150"/>
  <c r="E15" i="150"/>
  <c r="G15" i="150"/>
  <c r="H15" i="150"/>
  <c r="I15" i="150" s="1"/>
  <c r="C16" i="150"/>
  <c r="F16" i="150" s="1"/>
  <c r="D16" i="150"/>
  <c r="E16" i="150"/>
  <c r="G16" i="150"/>
  <c r="H16" i="150"/>
  <c r="I16" i="150" s="1"/>
  <c r="C17" i="150"/>
  <c r="F17" i="150" s="1"/>
  <c r="D17" i="150"/>
  <c r="E17" i="150"/>
  <c r="G17" i="150"/>
  <c r="H17" i="150"/>
  <c r="I17" i="150" s="1"/>
  <c r="C19" i="150"/>
  <c r="D19" i="150"/>
  <c r="E19" i="150"/>
  <c r="G19" i="150"/>
  <c r="H19" i="150"/>
  <c r="C20" i="150"/>
  <c r="F20" i="150" s="1"/>
  <c r="D20" i="150"/>
  <c r="E20" i="150"/>
  <c r="G20" i="150"/>
  <c r="H20" i="150"/>
  <c r="I20" i="150" s="1"/>
  <c r="C21" i="150"/>
  <c r="F21" i="150" s="1"/>
  <c r="D21" i="150"/>
  <c r="E21" i="150"/>
  <c r="G21" i="150"/>
  <c r="H21" i="150"/>
  <c r="I21" i="150" s="1"/>
  <c r="C22" i="150"/>
  <c r="F22" i="150" s="1"/>
  <c r="D22" i="150"/>
  <c r="E22" i="150"/>
  <c r="G22" i="150"/>
  <c r="H22" i="150"/>
  <c r="I22" i="150" s="1"/>
  <c r="C24" i="150"/>
  <c r="F24" i="150" s="1"/>
  <c r="D24" i="150"/>
  <c r="E24" i="150"/>
  <c r="G24" i="150"/>
  <c r="H24" i="150"/>
  <c r="C25" i="150"/>
  <c r="F25" i="150" s="1"/>
  <c r="D25" i="150"/>
  <c r="E25" i="150"/>
  <c r="G25" i="150"/>
  <c r="H25" i="150"/>
  <c r="I25" i="150" s="1"/>
  <c r="C26" i="150"/>
  <c r="F26" i="150" s="1"/>
  <c r="D26" i="150"/>
  <c r="E26" i="150"/>
  <c r="G26" i="150"/>
  <c r="H26" i="150"/>
  <c r="I26" i="150" s="1"/>
  <c r="C27" i="150"/>
  <c r="F27" i="150" s="1"/>
  <c r="D27" i="150"/>
  <c r="E27" i="150"/>
  <c r="G27" i="150"/>
  <c r="H27" i="150"/>
  <c r="I27" i="150" s="1"/>
  <c r="C29" i="150"/>
  <c r="F29" i="150" s="1"/>
  <c r="D29" i="150"/>
  <c r="E29" i="150"/>
  <c r="G29" i="150"/>
  <c r="H29" i="150"/>
  <c r="C30" i="150"/>
  <c r="F30" i="150" s="1"/>
  <c r="D30" i="150"/>
  <c r="E30" i="150"/>
  <c r="G30" i="150"/>
  <c r="H30" i="150"/>
  <c r="I30" i="150" s="1"/>
  <c r="C31" i="150"/>
  <c r="F31" i="150" s="1"/>
  <c r="D31" i="150"/>
  <c r="E31" i="150"/>
  <c r="G31" i="150"/>
  <c r="H31" i="150"/>
  <c r="I31" i="150" s="1"/>
  <c r="C32" i="150"/>
  <c r="F32" i="150" s="1"/>
  <c r="D32" i="150"/>
  <c r="E32" i="150"/>
  <c r="G32" i="150"/>
  <c r="H32" i="150"/>
  <c r="I32" i="150" s="1"/>
  <c r="C34" i="150"/>
  <c r="F34" i="150" s="1"/>
  <c r="D34" i="150"/>
  <c r="E34" i="150"/>
  <c r="G34" i="150"/>
  <c r="H34" i="150"/>
  <c r="I34" i="150" s="1"/>
  <c r="F4" i="149"/>
  <c r="G4" i="149"/>
  <c r="J4" i="149"/>
  <c r="K4" i="149"/>
  <c r="F27" i="149"/>
  <c r="B28" i="149"/>
  <c r="G28" i="149"/>
  <c r="H28" i="149" s="1"/>
  <c r="C30" i="149"/>
  <c r="C33" i="149"/>
  <c r="K33" i="149" s="1"/>
  <c r="C34" i="149"/>
  <c r="G34" i="149"/>
  <c r="B35" i="149"/>
  <c r="G35" i="149"/>
  <c r="B36" i="149"/>
  <c r="D36" i="149" s="1"/>
  <c r="G36" i="149"/>
  <c r="F37" i="149"/>
  <c r="C39" i="149"/>
  <c r="F39" i="149"/>
  <c r="I39" i="149" s="1"/>
  <c r="C40" i="149"/>
  <c r="F40" i="149"/>
  <c r="B43" i="149"/>
  <c r="C43" i="149"/>
  <c r="E43" i="149"/>
  <c r="F43" i="149"/>
  <c r="G43" i="149"/>
  <c r="J43" i="149"/>
  <c r="B44" i="149"/>
  <c r="E44" i="149" s="1"/>
  <c r="C44" i="149"/>
  <c r="D44" i="149"/>
  <c r="F44" i="149"/>
  <c r="G44" i="149"/>
  <c r="J44" i="149"/>
  <c r="B45" i="149"/>
  <c r="C45" i="149"/>
  <c r="F45" i="149"/>
  <c r="J45" i="149" s="1"/>
  <c r="G45" i="149"/>
  <c r="I45" i="149"/>
  <c r="K45" i="149"/>
  <c r="B46" i="149"/>
  <c r="C46" i="149"/>
  <c r="D46" i="149" s="1"/>
  <c r="F46" i="149"/>
  <c r="G46" i="149"/>
  <c r="H46" i="149"/>
  <c r="K46" i="149"/>
  <c r="B47" i="149"/>
  <c r="J47" i="149" s="1"/>
  <c r="C47" i="149"/>
  <c r="E47" i="149"/>
  <c r="F47" i="149"/>
  <c r="G47" i="149"/>
  <c r="B48" i="149"/>
  <c r="E48" i="149" s="1"/>
  <c r="C48" i="149"/>
  <c r="D48" i="149"/>
  <c r="F48" i="149"/>
  <c r="G48" i="149"/>
  <c r="B49" i="149"/>
  <c r="C49" i="149"/>
  <c r="F49" i="149"/>
  <c r="J49" i="149" s="1"/>
  <c r="G49" i="149"/>
  <c r="I49" i="149"/>
  <c r="K49" i="149"/>
  <c r="L49" i="149" s="1"/>
  <c r="B50" i="149"/>
  <c r="C50" i="149"/>
  <c r="D50" i="149" s="1"/>
  <c r="F50" i="149"/>
  <c r="G50" i="149"/>
  <c r="H50" i="149"/>
  <c r="K50" i="149"/>
  <c r="B51" i="149"/>
  <c r="C51" i="149"/>
  <c r="E51" i="149"/>
  <c r="F51" i="149"/>
  <c r="G51" i="149"/>
  <c r="J51" i="149"/>
  <c r="B52" i="149"/>
  <c r="E52" i="149" s="1"/>
  <c r="C52" i="149"/>
  <c r="D52" i="149"/>
  <c r="F52" i="149"/>
  <c r="G52" i="149"/>
  <c r="J52" i="149"/>
  <c r="B53" i="149"/>
  <c r="C53" i="149"/>
  <c r="F53" i="149"/>
  <c r="J53" i="149" s="1"/>
  <c r="G53" i="149"/>
  <c r="I53" i="149"/>
  <c r="K53" i="149"/>
  <c r="B54" i="149"/>
  <c r="C54" i="149"/>
  <c r="D54" i="149" s="1"/>
  <c r="F54" i="149"/>
  <c r="G54" i="149"/>
  <c r="H54" i="149"/>
  <c r="K54" i="149"/>
  <c r="B55" i="149"/>
  <c r="J55" i="149" s="1"/>
  <c r="C55" i="149"/>
  <c r="E55" i="149"/>
  <c r="F55" i="149"/>
  <c r="G55" i="149"/>
  <c r="B56" i="149"/>
  <c r="E56" i="149" s="1"/>
  <c r="C56" i="149"/>
  <c r="D56" i="149"/>
  <c r="F56" i="149"/>
  <c r="G56" i="149"/>
  <c r="B57" i="149"/>
  <c r="C57" i="149"/>
  <c r="F57" i="149"/>
  <c r="J57" i="149" s="1"/>
  <c r="G57" i="149"/>
  <c r="I57" i="149"/>
  <c r="K57" i="149"/>
  <c r="L57" i="149" s="1"/>
  <c r="B58" i="149"/>
  <c r="C58" i="149"/>
  <c r="D58" i="149" s="1"/>
  <c r="F58" i="149"/>
  <c r="G58" i="149"/>
  <c r="H58" i="149"/>
  <c r="K58" i="149"/>
  <c r="B59" i="149"/>
  <c r="C59" i="149"/>
  <c r="E59" i="149"/>
  <c r="F59" i="149"/>
  <c r="G59" i="149"/>
  <c r="J59" i="149"/>
  <c r="B60" i="149"/>
  <c r="E60" i="149" s="1"/>
  <c r="C60" i="149"/>
  <c r="D60" i="149"/>
  <c r="F60" i="149"/>
  <c r="G60" i="149"/>
  <c r="J60" i="149"/>
  <c r="B61" i="149"/>
  <c r="C61" i="149"/>
  <c r="F61" i="149"/>
  <c r="J61" i="149" s="1"/>
  <c r="G61" i="149"/>
  <c r="I61" i="149"/>
  <c r="K61" i="149"/>
  <c r="B62" i="149"/>
  <c r="E62" i="149" s="1"/>
  <c r="C62" i="149"/>
  <c r="D62" i="149"/>
  <c r="F62" i="149"/>
  <c r="I62" i="149" s="1"/>
  <c r="G62" i="149"/>
  <c r="H62" i="149"/>
  <c r="J62" i="149"/>
  <c r="K62" i="149"/>
  <c r="L62" i="149"/>
  <c r="D63" i="149"/>
  <c r="E63" i="149"/>
  <c r="H63" i="149"/>
  <c r="I63" i="149"/>
  <c r="J63" i="149"/>
  <c r="K63" i="149"/>
  <c r="L63" i="149" s="1"/>
  <c r="D64" i="149"/>
  <c r="E64" i="149"/>
  <c r="H64" i="149"/>
  <c r="I64" i="149"/>
  <c r="J64" i="149"/>
  <c r="K64" i="149"/>
  <c r="L64" i="149"/>
  <c r="D65" i="149"/>
  <c r="E65" i="149"/>
  <c r="H65" i="149"/>
  <c r="I65" i="149"/>
  <c r="J65" i="149"/>
  <c r="K65" i="149"/>
  <c r="L65" i="149" s="1"/>
  <c r="D66" i="149"/>
  <c r="E66" i="149"/>
  <c r="H66" i="149"/>
  <c r="I66" i="149"/>
  <c r="J66" i="149"/>
  <c r="K66" i="149"/>
  <c r="L66" i="149"/>
  <c r="F4" i="148"/>
  <c r="G4" i="148"/>
  <c r="J4" i="148"/>
  <c r="K4" i="148"/>
  <c r="B9" i="148"/>
  <c r="B9" i="149" s="1"/>
  <c r="D9" i="149" s="1"/>
  <c r="C9" i="148"/>
  <c r="C9" i="149" s="1"/>
  <c r="D9" i="148"/>
  <c r="F9" i="148"/>
  <c r="F9" i="149" s="1"/>
  <c r="G9" i="148"/>
  <c r="K9" i="148"/>
  <c r="B10" i="148"/>
  <c r="B10" i="149" s="1"/>
  <c r="C10" i="148"/>
  <c r="F10" i="148"/>
  <c r="F10" i="149" s="1"/>
  <c r="G10" i="148"/>
  <c r="G10" i="149" s="1"/>
  <c r="J10" i="148"/>
  <c r="B11" i="148"/>
  <c r="B11" i="149" s="1"/>
  <c r="C11" i="148"/>
  <c r="F11" i="148"/>
  <c r="G11" i="148"/>
  <c r="G11" i="149" s="1"/>
  <c r="H11" i="148"/>
  <c r="K11" i="148"/>
  <c r="B12" i="148"/>
  <c r="C12" i="148"/>
  <c r="C12" i="149" s="1"/>
  <c r="F12" i="148"/>
  <c r="F12" i="149" s="1"/>
  <c r="G12" i="148"/>
  <c r="I12" i="148"/>
  <c r="B13" i="148"/>
  <c r="C13" i="148"/>
  <c r="C13" i="149" s="1"/>
  <c r="D13" i="148"/>
  <c r="F13" i="148"/>
  <c r="F13" i="149" s="1"/>
  <c r="G13" i="148"/>
  <c r="K13" i="148"/>
  <c r="B14" i="148"/>
  <c r="B14" i="149" s="1"/>
  <c r="C14" i="148"/>
  <c r="F14" i="148"/>
  <c r="F14" i="149" s="1"/>
  <c r="G14" i="148"/>
  <c r="G14" i="149" s="1"/>
  <c r="J14" i="148"/>
  <c r="B15" i="148"/>
  <c r="B15" i="149" s="1"/>
  <c r="C15" i="148"/>
  <c r="F15" i="148"/>
  <c r="G15" i="148"/>
  <c r="G15" i="149" s="1"/>
  <c r="H15" i="148"/>
  <c r="K15" i="148"/>
  <c r="B16" i="148"/>
  <c r="C16" i="148"/>
  <c r="F16" i="148"/>
  <c r="F16" i="149" s="1"/>
  <c r="G16" i="148"/>
  <c r="I16" i="148"/>
  <c r="B17" i="148"/>
  <c r="C17" i="148"/>
  <c r="C17" i="149" s="1"/>
  <c r="D17" i="148"/>
  <c r="F17" i="148"/>
  <c r="F17" i="149" s="1"/>
  <c r="G17" i="148"/>
  <c r="K17" i="148"/>
  <c r="B19" i="148"/>
  <c r="B19" i="149" s="1"/>
  <c r="C19" i="148"/>
  <c r="F19" i="148"/>
  <c r="F19" i="149" s="1"/>
  <c r="H19" i="149" s="1"/>
  <c r="G19" i="148"/>
  <c r="G19" i="149" s="1"/>
  <c r="H19" i="148"/>
  <c r="B20" i="148"/>
  <c r="C20" i="148"/>
  <c r="E20" i="148"/>
  <c r="F20" i="148"/>
  <c r="F20" i="149" s="1"/>
  <c r="G20" i="148"/>
  <c r="G20" i="149" s="1"/>
  <c r="H20" i="149" s="1"/>
  <c r="B21" i="148"/>
  <c r="C21" i="148"/>
  <c r="C21" i="149" s="1"/>
  <c r="D21" i="148"/>
  <c r="F21" i="148"/>
  <c r="G21" i="148"/>
  <c r="J21" i="148"/>
  <c r="B22" i="148"/>
  <c r="B22" i="149" s="1"/>
  <c r="C22" i="148"/>
  <c r="C22" i="149" s="1"/>
  <c r="F22" i="148"/>
  <c r="F22" i="149" s="1"/>
  <c r="G22" i="148"/>
  <c r="J22" i="148"/>
  <c r="B23" i="148"/>
  <c r="C23" i="148"/>
  <c r="F23" i="148"/>
  <c r="F23" i="149" s="1"/>
  <c r="G23" i="148"/>
  <c r="G23" i="149" s="1"/>
  <c r="H23" i="148"/>
  <c r="B24" i="148"/>
  <c r="C24" i="148"/>
  <c r="E24" i="148"/>
  <c r="F24" i="148"/>
  <c r="F24" i="149" s="1"/>
  <c r="G24" i="148"/>
  <c r="G24" i="149" s="1"/>
  <c r="H24" i="149" s="1"/>
  <c r="B25" i="148"/>
  <c r="B25" i="149" s="1"/>
  <c r="C25" i="148"/>
  <c r="C25" i="149" s="1"/>
  <c r="D25" i="148"/>
  <c r="F25" i="148"/>
  <c r="G25" i="148"/>
  <c r="J25" i="148"/>
  <c r="B26" i="148"/>
  <c r="B26" i="149" s="1"/>
  <c r="C26" i="148"/>
  <c r="F26" i="148"/>
  <c r="F26" i="149" s="1"/>
  <c r="G26" i="148"/>
  <c r="J26" i="148"/>
  <c r="B27" i="148"/>
  <c r="C27" i="148"/>
  <c r="C27" i="149" s="1"/>
  <c r="D27" i="148"/>
  <c r="F27" i="148"/>
  <c r="G27" i="148"/>
  <c r="K27" i="148"/>
  <c r="B28" i="148"/>
  <c r="C28" i="148"/>
  <c r="F28" i="148"/>
  <c r="F28" i="149" s="1"/>
  <c r="G28" i="148"/>
  <c r="J28" i="148"/>
  <c r="B29" i="148"/>
  <c r="C29" i="148"/>
  <c r="F29" i="148"/>
  <c r="G29" i="148"/>
  <c r="G29" i="149" s="1"/>
  <c r="H29" i="148"/>
  <c r="K29" i="148"/>
  <c r="B30" i="148"/>
  <c r="C30" i="148"/>
  <c r="F30" i="148"/>
  <c r="F30" i="149" s="1"/>
  <c r="G30" i="148"/>
  <c r="I30" i="148"/>
  <c r="B31" i="148"/>
  <c r="C31" i="148"/>
  <c r="C31" i="149" s="1"/>
  <c r="D31" i="148"/>
  <c r="F31" i="148"/>
  <c r="F31" i="149" s="1"/>
  <c r="G31" i="148"/>
  <c r="K31" i="148"/>
  <c r="B32" i="148"/>
  <c r="B32" i="149" s="1"/>
  <c r="C32" i="148"/>
  <c r="F32" i="148"/>
  <c r="F32" i="149" s="1"/>
  <c r="G32" i="148"/>
  <c r="G32" i="149" s="1"/>
  <c r="J32" i="148"/>
  <c r="B33" i="148"/>
  <c r="C33" i="148"/>
  <c r="D33" i="148" s="1"/>
  <c r="F33" i="148"/>
  <c r="G33" i="148"/>
  <c r="G33" i="149" s="1"/>
  <c r="H33" i="148"/>
  <c r="K33" i="148"/>
  <c r="B34" i="148"/>
  <c r="C34" i="148"/>
  <c r="F34" i="148"/>
  <c r="F34" i="149" s="1"/>
  <c r="I34" i="149" s="1"/>
  <c r="G34" i="148"/>
  <c r="I34" i="148"/>
  <c r="K34" i="148"/>
  <c r="B35" i="148"/>
  <c r="C35" i="148"/>
  <c r="F35" i="148"/>
  <c r="F35" i="149" s="1"/>
  <c r="I35" i="149" s="1"/>
  <c r="G35" i="148"/>
  <c r="J35" i="148"/>
  <c r="B36" i="148"/>
  <c r="E36" i="148" s="1"/>
  <c r="C36" i="148"/>
  <c r="C36" i="149" s="1"/>
  <c r="K36" i="149" s="1"/>
  <c r="D36" i="148"/>
  <c r="F36" i="148"/>
  <c r="G36" i="148"/>
  <c r="H36" i="148" s="1"/>
  <c r="K36" i="148"/>
  <c r="B37" i="148"/>
  <c r="B37" i="149" s="1"/>
  <c r="C37" i="148"/>
  <c r="C37" i="149" s="1"/>
  <c r="F37" i="148"/>
  <c r="G37" i="148"/>
  <c r="J37" i="148"/>
  <c r="B39" i="148"/>
  <c r="C39" i="148"/>
  <c r="E39" i="148"/>
  <c r="F39" i="148"/>
  <c r="F38" i="148" s="1"/>
  <c r="G39" i="148"/>
  <c r="G39" i="149" s="1"/>
  <c r="B40" i="148"/>
  <c r="C40" i="148"/>
  <c r="D40" i="148"/>
  <c r="F40" i="148"/>
  <c r="G40" i="148"/>
  <c r="J40" i="148"/>
  <c r="K40" i="148"/>
  <c r="L40" i="148"/>
  <c r="B42" i="148"/>
  <c r="C42" i="148"/>
  <c r="D42" i="148"/>
  <c r="F42" i="148"/>
  <c r="G42" i="148"/>
  <c r="H42" i="148"/>
  <c r="J42" i="148"/>
  <c r="K42" i="148"/>
  <c r="L42" i="148"/>
  <c r="D43" i="148"/>
  <c r="E43" i="148"/>
  <c r="H43" i="148"/>
  <c r="I43" i="148"/>
  <c r="J43" i="148"/>
  <c r="K43" i="148"/>
  <c r="L43" i="148" s="1"/>
  <c r="D44" i="148"/>
  <c r="E44" i="148"/>
  <c r="H44" i="148"/>
  <c r="I44" i="148"/>
  <c r="J44" i="148"/>
  <c r="K44" i="148"/>
  <c r="L44" i="148"/>
  <c r="D45" i="148"/>
  <c r="E45" i="148"/>
  <c r="H45" i="148"/>
  <c r="I45" i="148"/>
  <c r="J45" i="148"/>
  <c r="K45" i="148"/>
  <c r="L45" i="148" s="1"/>
  <c r="D46" i="148"/>
  <c r="E46" i="148"/>
  <c r="H46" i="148"/>
  <c r="I46" i="148"/>
  <c r="J46" i="148"/>
  <c r="K46" i="148"/>
  <c r="L46" i="148"/>
  <c r="D47" i="148"/>
  <c r="E47" i="148"/>
  <c r="H47" i="148"/>
  <c r="I47" i="148"/>
  <c r="J47" i="148"/>
  <c r="K47" i="148"/>
  <c r="L47" i="148" s="1"/>
  <c r="D48" i="148"/>
  <c r="E48" i="148"/>
  <c r="H48" i="148"/>
  <c r="I48" i="148"/>
  <c r="J48" i="148"/>
  <c r="K48" i="148"/>
  <c r="L48" i="148"/>
  <c r="D49" i="148"/>
  <c r="E49" i="148"/>
  <c r="H49" i="148"/>
  <c r="I49" i="148"/>
  <c r="J49" i="148"/>
  <c r="K49" i="148"/>
  <c r="L49" i="148" s="1"/>
  <c r="D50" i="148"/>
  <c r="E50" i="148"/>
  <c r="H50" i="148"/>
  <c r="I50" i="148"/>
  <c r="J50" i="148"/>
  <c r="K50" i="148"/>
  <c r="L50" i="148"/>
  <c r="D51" i="148"/>
  <c r="E51" i="148"/>
  <c r="H51" i="148"/>
  <c r="I51" i="148"/>
  <c r="J51" i="148"/>
  <c r="K51" i="148"/>
  <c r="L51" i="148" s="1"/>
  <c r="D52" i="148"/>
  <c r="E52" i="148"/>
  <c r="H52" i="148"/>
  <c r="I52" i="148"/>
  <c r="J52" i="148"/>
  <c r="K52" i="148"/>
  <c r="L52" i="148"/>
  <c r="D53" i="148"/>
  <c r="E53" i="148"/>
  <c r="H53" i="148"/>
  <c r="I53" i="148"/>
  <c r="J53" i="148"/>
  <c r="K53" i="148"/>
  <c r="L53" i="148" s="1"/>
  <c r="D54" i="148"/>
  <c r="E54" i="148"/>
  <c r="H54" i="148"/>
  <c r="I54" i="148"/>
  <c r="J54" i="148"/>
  <c r="K54" i="148"/>
  <c r="L54" i="148"/>
  <c r="D55" i="148"/>
  <c r="E55" i="148"/>
  <c r="H55" i="148"/>
  <c r="I55" i="148"/>
  <c r="J55" i="148"/>
  <c r="K55" i="148"/>
  <c r="L55" i="148" s="1"/>
  <c r="D56" i="148"/>
  <c r="E56" i="148"/>
  <c r="H56" i="148"/>
  <c r="I56" i="148"/>
  <c r="J56" i="148"/>
  <c r="K56" i="148"/>
  <c r="L56" i="148"/>
  <c r="D57" i="148"/>
  <c r="E57" i="148"/>
  <c r="H57" i="148"/>
  <c r="I57" i="148"/>
  <c r="J57" i="148"/>
  <c r="K57" i="148"/>
  <c r="L57" i="148" s="1"/>
  <c r="D58" i="148"/>
  <c r="E58" i="148"/>
  <c r="H58" i="148"/>
  <c r="I58" i="148"/>
  <c r="J58" i="148"/>
  <c r="K58" i="148"/>
  <c r="L58" i="148"/>
  <c r="D59" i="148"/>
  <c r="E59" i="148"/>
  <c r="H59" i="148"/>
  <c r="I59" i="148"/>
  <c r="J59" i="148"/>
  <c r="K59" i="148"/>
  <c r="L59" i="148" s="1"/>
  <c r="D60" i="148"/>
  <c r="E60" i="148"/>
  <c r="H60" i="148"/>
  <c r="I60" i="148"/>
  <c r="J60" i="148"/>
  <c r="K60" i="148"/>
  <c r="L60" i="148"/>
  <c r="D61" i="148"/>
  <c r="E61" i="148"/>
  <c r="H61" i="148"/>
  <c r="I61" i="148"/>
  <c r="J61" i="148"/>
  <c r="K61" i="148"/>
  <c r="L61" i="148" s="1"/>
  <c r="B63" i="148"/>
  <c r="C63" i="148"/>
  <c r="E63" i="148" s="1"/>
  <c r="F63" i="148"/>
  <c r="F63" i="145" s="1"/>
  <c r="G63" i="148"/>
  <c r="J63" i="148"/>
  <c r="B64" i="148"/>
  <c r="C64" i="148"/>
  <c r="D64" i="148" s="1"/>
  <c r="F64" i="148"/>
  <c r="I64" i="148" s="1"/>
  <c r="G64" i="148"/>
  <c r="H64" i="148"/>
  <c r="K64" i="148"/>
  <c r="B65" i="148"/>
  <c r="J65" i="148" s="1"/>
  <c r="C65" i="148"/>
  <c r="F65" i="148"/>
  <c r="F65" i="145" s="1"/>
  <c r="G65" i="148"/>
  <c r="I65" i="148"/>
  <c r="K65" i="148"/>
  <c r="B66" i="148"/>
  <c r="C66" i="148"/>
  <c r="D66" i="148" s="1"/>
  <c r="F66" i="148"/>
  <c r="I66" i="148" s="1"/>
  <c r="G66" i="148"/>
  <c r="H66" i="148"/>
  <c r="I74" i="148"/>
  <c r="F4" i="147"/>
  <c r="G4" i="147"/>
  <c r="J4" i="147"/>
  <c r="K4" i="147"/>
  <c r="B8" i="147"/>
  <c r="B7" i="147" s="1"/>
  <c r="C8" i="147"/>
  <c r="C7" i="147" s="1"/>
  <c r="E8" i="147"/>
  <c r="F8" i="147"/>
  <c r="F7" i="147" s="1"/>
  <c r="G8" i="147"/>
  <c r="G7" i="147" s="1"/>
  <c r="I8" i="147"/>
  <c r="J8" i="147"/>
  <c r="K8" i="147"/>
  <c r="L8" i="147" s="1"/>
  <c r="D9" i="147"/>
  <c r="E9" i="147"/>
  <c r="H9" i="147"/>
  <c r="I9" i="147"/>
  <c r="J9" i="147"/>
  <c r="K9" i="147"/>
  <c r="L9" i="147"/>
  <c r="D10" i="147"/>
  <c r="E10" i="147"/>
  <c r="H10" i="147"/>
  <c r="I10" i="147"/>
  <c r="J10" i="147"/>
  <c r="K10" i="147"/>
  <c r="L10" i="147" s="1"/>
  <c r="D11" i="147"/>
  <c r="E11" i="147"/>
  <c r="H11" i="147"/>
  <c r="I11" i="147"/>
  <c r="J11" i="147"/>
  <c r="K11" i="147"/>
  <c r="L11" i="147"/>
  <c r="D12" i="147"/>
  <c r="E12" i="147"/>
  <c r="H12" i="147"/>
  <c r="I12" i="147"/>
  <c r="J12" i="147"/>
  <c r="K12" i="147"/>
  <c r="L12" i="147" s="1"/>
  <c r="D13" i="147"/>
  <c r="E13" i="147"/>
  <c r="H13" i="147"/>
  <c r="I13" i="147"/>
  <c r="J13" i="147"/>
  <c r="K13" i="147"/>
  <c r="L13" i="147"/>
  <c r="D14" i="147"/>
  <c r="E14" i="147"/>
  <c r="H14" i="147"/>
  <c r="I14" i="147"/>
  <c r="J14" i="147"/>
  <c r="K14" i="147"/>
  <c r="L14" i="147" s="1"/>
  <c r="D15" i="147"/>
  <c r="E15" i="147"/>
  <c r="H15" i="147"/>
  <c r="I15" i="147"/>
  <c r="J15" i="147"/>
  <c r="K15" i="147"/>
  <c r="L15" i="147"/>
  <c r="D16" i="147"/>
  <c r="E16" i="147"/>
  <c r="H16" i="147"/>
  <c r="I16" i="147"/>
  <c r="J16" i="147"/>
  <c r="K16" i="147"/>
  <c r="L16" i="147" s="1"/>
  <c r="D17" i="147"/>
  <c r="E17" i="147"/>
  <c r="H17" i="147"/>
  <c r="I17" i="147"/>
  <c r="J17" i="147"/>
  <c r="K17" i="147"/>
  <c r="L17" i="147"/>
  <c r="B18" i="147"/>
  <c r="C18" i="147"/>
  <c r="D18" i="147" s="1"/>
  <c r="E18" i="147"/>
  <c r="F18" i="147"/>
  <c r="G18" i="147"/>
  <c r="H18" i="147" s="1"/>
  <c r="I18" i="147"/>
  <c r="J18" i="147"/>
  <c r="K18" i="147"/>
  <c r="L18" i="147" s="1"/>
  <c r="D19" i="147"/>
  <c r="E19" i="147"/>
  <c r="H19" i="147"/>
  <c r="I19" i="147"/>
  <c r="J19" i="147"/>
  <c r="K19" i="147"/>
  <c r="L19" i="147"/>
  <c r="D20" i="147"/>
  <c r="E20" i="147"/>
  <c r="H20" i="147"/>
  <c r="I20" i="147"/>
  <c r="J20" i="147"/>
  <c r="K20" i="147"/>
  <c r="L20" i="147" s="1"/>
  <c r="D21" i="147"/>
  <c r="E21" i="147"/>
  <c r="H21" i="147"/>
  <c r="I21" i="147"/>
  <c r="J21" i="147"/>
  <c r="K21" i="147"/>
  <c r="L21" i="147"/>
  <c r="D22" i="147"/>
  <c r="E22" i="147"/>
  <c r="H22" i="147"/>
  <c r="I22" i="147"/>
  <c r="J22" i="147"/>
  <c r="K22" i="147"/>
  <c r="L22" i="147" s="1"/>
  <c r="D23" i="147"/>
  <c r="E23" i="147"/>
  <c r="H23" i="147"/>
  <c r="I23" i="147"/>
  <c r="J23" i="147"/>
  <c r="K23" i="147"/>
  <c r="L23" i="147"/>
  <c r="D24" i="147"/>
  <c r="E24" i="147"/>
  <c r="H24" i="147"/>
  <c r="I24" i="147"/>
  <c r="J24" i="147"/>
  <c r="K24" i="147"/>
  <c r="L24" i="147" s="1"/>
  <c r="D25" i="147"/>
  <c r="E25" i="147"/>
  <c r="H25" i="147"/>
  <c r="I25" i="147"/>
  <c r="J25" i="147"/>
  <c r="K25" i="147"/>
  <c r="L25" i="147"/>
  <c r="D26" i="147"/>
  <c r="E26" i="147"/>
  <c r="H26" i="147"/>
  <c r="I26" i="147"/>
  <c r="J26" i="147"/>
  <c r="K26" i="147"/>
  <c r="L26" i="147" s="1"/>
  <c r="D27" i="147"/>
  <c r="E27" i="147"/>
  <c r="H27" i="147"/>
  <c r="I27" i="147"/>
  <c r="J27" i="147"/>
  <c r="K27" i="147"/>
  <c r="L27" i="147"/>
  <c r="D28" i="147"/>
  <c r="E28" i="147"/>
  <c r="H28" i="147"/>
  <c r="I28" i="147"/>
  <c r="J28" i="147"/>
  <c r="K28" i="147"/>
  <c r="L28" i="147" s="1"/>
  <c r="D29" i="147"/>
  <c r="E29" i="147"/>
  <c r="H29" i="147"/>
  <c r="I29" i="147"/>
  <c r="J29" i="147"/>
  <c r="K29" i="147"/>
  <c r="L29" i="147"/>
  <c r="D30" i="147"/>
  <c r="E30" i="147"/>
  <c r="H30" i="147"/>
  <c r="I30" i="147"/>
  <c r="J30" i="147"/>
  <c r="K30" i="147"/>
  <c r="L30" i="147" s="1"/>
  <c r="D31" i="147"/>
  <c r="E31" i="147"/>
  <c r="H31" i="147"/>
  <c r="I31" i="147"/>
  <c r="J31" i="147"/>
  <c r="K31" i="147"/>
  <c r="L31" i="147"/>
  <c r="D32" i="147"/>
  <c r="E32" i="147"/>
  <c r="H32" i="147"/>
  <c r="I32" i="147"/>
  <c r="J32" i="147"/>
  <c r="K32" i="147"/>
  <c r="L32" i="147" s="1"/>
  <c r="D33" i="147"/>
  <c r="E33" i="147"/>
  <c r="H33" i="147"/>
  <c r="I33" i="147"/>
  <c r="J33" i="147"/>
  <c r="K33" i="147"/>
  <c r="L33" i="147"/>
  <c r="D34" i="147"/>
  <c r="E34" i="147"/>
  <c r="H34" i="147"/>
  <c r="I34" i="147"/>
  <c r="J34" i="147"/>
  <c r="K34" i="147"/>
  <c r="L34" i="147" s="1"/>
  <c r="D35" i="147"/>
  <c r="E35" i="147"/>
  <c r="H35" i="147"/>
  <c r="I35" i="147"/>
  <c r="J35" i="147"/>
  <c r="K35" i="147"/>
  <c r="L35" i="147"/>
  <c r="D36" i="147"/>
  <c r="E36" i="147"/>
  <c r="H36" i="147"/>
  <c r="I36" i="147"/>
  <c r="J36" i="147"/>
  <c r="K36" i="147"/>
  <c r="L36" i="147" s="1"/>
  <c r="D37" i="147"/>
  <c r="E37" i="147"/>
  <c r="H37" i="147"/>
  <c r="I37" i="147"/>
  <c r="J37" i="147"/>
  <c r="K37" i="147"/>
  <c r="L37" i="147"/>
  <c r="B38" i="147"/>
  <c r="C38" i="147"/>
  <c r="D38" i="147" s="1"/>
  <c r="E38" i="147"/>
  <c r="F38" i="147"/>
  <c r="G38" i="147"/>
  <c r="H38" i="147" s="1"/>
  <c r="I38" i="147"/>
  <c r="J38" i="147"/>
  <c r="K38" i="147"/>
  <c r="L38" i="147"/>
  <c r="D39" i="147"/>
  <c r="E39" i="147"/>
  <c r="H39" i="147"/>
  <c r="I39" i="147"/>
  <c r="J39" i="147"/>
  <c r="K39" i="147"/>
  <c r="L39" i="147" s="1"/>
  <c r="D40" i="147"/>
  <c r="E40" i="147"/>
  <c r="H40" i="147"/>
  <c r="I40" i="147"/>
  <c r="J40" i="147"/>
  <c r="K40" i="147"/>
  <c r="L40" i="147" s="1"/>
  <c r="B43" i="147"/>
  <c r="C43" i="147"/>
  <c r="D43" i="147" s="1"/>
  <c r="F43" i="147"/>
  <c r="G43" i="147"/>
  <c r="B44" i="147"/>
  <c r="C44" i="147"/>
  <c r="F44" i="147"/>
  <c r="G44" i="147"/>
  <c r="I44" i="147"/>
  <c r="K44" i="147"/>
  <c r="B45" i="147"/>
  <c r="C45" i="147"/>
  <c r="F45" i="147"/>
  <c r="G45" i="147"/>
  <c r="H45" i="147"/>
  <c r="K45" i="147"/>
  <c r="B46" i="147"/>
  <c r="J46" i="147" s="1"/>
  <c r="C46" i="147"/>
  <c r="E46" i="147"/>
  <c r="F46" i="147"/>
  <c r="G46" i="147"/>
  <c r="B47" i="147"/>
  <c r="C21" i="152" s="1"/>
  <c r="C47" i="147"/>
  <c r="D47" i="147"/>
  <c r="F47" i="147"/>
  <c r="G47" i="147"/>
  <c r="H21" i="152" s="1"/>
  <c r="K47" i="147"/>
  <c r="B48" i="147"/>
  <c r="C48" i="147"/>
  <c r="E48" i="147" s="1"/>
  <c r="F48" i="147"/>
  <c r="G48" i="147"/>
  <c r="B49" i="147"/>
  <c r="C49" i="147"/>
  <c r="D26" i="152" s="1"/>
  <c r="D49" i="147"/>
  <c r="F49" i="147"/>
  <c r="G49" i="147"/>
  <c r="H26" i="152" s="1"/>
  <c r="J49" i="147"/>
  <c r="B50" i="147"/>
  <c r="C50" i="147"/>
  <c r="F50" i="147"/>
  <c r="G50" i="147"/>
  <c r="I50" i="147" s="1"/>
  <c r="K50" i="147"/>
  <c r="B51" i="147"/>
  <c r="C51" i="147"/>
  <c r="D51" i="147" s="1"/>
  <c r="F51" i="147"/>
  <c r="G51" i="147"/>
  <c r="H51" i="147" s="1"/>
  <c r="K51" i="147"/>
  <c r="B52" i="147"/>
  <c r="C52" i="147"/>
  <c r="E52" i="147" s="1"/>
  <c r="F52" i="147"/>
  <c r="G52" i="147"/>
  <c r="J52" i="147"/>
  <c r="B53" i="147"/>
  <c r="C53" i="147"/>
  <c r="D53" i="147" s="1"/>
  <c r="F53" i="147"/>
  <c r="G53" i="147"/>
  <c r="J53" i="147"/>
  <c r="B54" i="147"/>
  <c r="C54" i="147"/>
  <c r="F54" i="147"/>
  <c r="J54" i="147" s="1"/>
  <c r="G54" i="147"/>
  <c r="I54" i="147" s="1"/>
  <c r="K54" i="147"/>
  <c r="B55" i="147"/>
  <c r="C55" i="147"/>
  <c r="D55" i="147" s="1"/>
  <c r="F55" i="147"/>
  <c r="G55" i="147"/>
  <c r="H55" i="147" s="1"/>
  <c r="K55" i="147"/>
  <c r="B56" i="147"/>
  <c r="C56" i="147"/>
  <c r="E56" i="147" s="1"/>
  <c r="F56" i="147"/>
  <c r="G56" i="147"/>
  <c r="B57" i="147"/>
  <c r="E57" i="147" s="1"/>
  <c r="C57" i="147"/>
  <c r="D57" i="147"/>
  <c r="F57" i="147"/>
  <c r="G57" i="147"/>
  <c r="B58" i="147"/>
  <c r="C58" i="147"/>
  <c r="F58" i="147"/>
  <c r="J58" i="147" s="1"/>
  <c r="G58" i="147"/>
  <c r="I58" i="147" s="1"/>
  <c r="K58" i="147"/>
  <c r="L58" i="147" s="1"/>
  <c r="B59" i="147"/>
  <c r="C59" i="147"/>
  <c r="D59" i="147" s="1"/>
  <c r="F59" i="147"/>
  <c r="G59" i="147"/>
  <c r="H59" i="147" s="1"/>
  <c r="K59" i="147"/>
  <c r="B60" i="147"/>
  <c r="C60" i="147"/>
  <c r="E60" i="147" s="1"/>
  <c r="F60" i="147"/>
  <c r="G60" i="147"/>
  <c r="J60" i="147"/>
  <c r="B61" i="147"/>
  <c r="C61" i="147"/>
  <c r="D61" i="147" s="1"/>
  <c r="F61" i="147"/>
  <c r="G61" i="147"/>
  <c r="J61" i="147"/>
  <c r="B62" i="147"/>
  <c r="C62" i="147"/>
  <c r="D62" i="147" s="1"/>
  <c r="E62" i="147"/>
  <c r="F62" i="147"/>
  <c r="G62" i="147"/>
  <c r="H62" i="147" s="1"/>
  <c r="I62" i="147"/>
  <c r="J62" i="147"/>
  <c r="K62" i="147"/>
  <c r="L62" i="147" s="1"/>
  <c r="D63" i="147"/>
  <c r="E63" i="147"/>
  <c r="H63" i="147"/>
  <c r="I63" i="147"/>
  <c r="J63" i="147"/>
  <c r="K63" i="147"/>
  <c r="L63" i="147"/>
  <c r="D64" i="147"/>
  <c r="E64" i="147"/>
  <c r="H64" i="147"/>
  <c r="I64" i="147"/>
  <c r="J64" i="147"/>
  <c r="K64" i="147"/>
  <c r="L64" i="147" s="1"/>
  <c r="D65" i="147"/>
  <c r="E65" i="147"/>
  <c r="H65" i="147"/>
  <c r="I65" i="147"/>
  <c r="J65" i="147"/>
  <c r="K65" i="147"/>
  <c r="L65" i="147"/>
  <c r="D66" i="147"/>
  <c r="E66" i="147"/>
  <c r="H66" i="147"/>
  <c r="I66" i="147"/>
  <c r="J66" i="147"/>
  <c r="K66" i="147"/>
  <c r="L66" i="147" s="1"/>
  <c r="I74" i="147"/>
  <c r="F4" i="146"/>
  <c r="G4" i="146"/>
  <c r="J4" i="146"/>
  <c r="K4" i="146"/>
  <c r="B7" i="146"/>
  <c r="F7" i="146"/>
  <c r="B8" i="146"/>
  <c r="C8" i="146"/>
  <c r="E8" i="146"/>
  <c r="F8" i="146"/>
  <c r="G8" i="146"/>
  <c r="J8" i="146"/>
  <c r="D9" i="146"/>
  <c r="E9" i="146"/>
  <c r="H9" i="146"/>
  <c r="I9" i="146"/>
  <c r="J9" i="146"/>
  <c r="K9" i="146"/>
  <c r="L9" i="146"/>
  <c r="D10" i="146"/>
  <c r="E10" i="146"/>
  <c r="H10" i="146"/>
  <c r="I10" i="146"/>
  <c r="J10" i="146"/>
  <c r="K10" i="146"/>
  <c r="L10" i="146" s="1"/>
  <c r="D11" i="146"/>
  <c r="E11" i="146"/>
  <c r="H11" i="146"/>
  <c r="I11" i="146"/>
  <c r="J11" i="146"/>
  <c r="K11" i="146"/>
  <c r="L11" i="146"/>
  <c r="D12" i="146"/>
  <c r="E12" i="146"/>
  <c r="H12" i="146"/>
  <c r="I12" i="146"/>
  <c r="J12" i="146"/>
  <c r="K12" i="146"/>
  <c r="L12" i="146" s="1"/>
  <c r="D13" i="146"/>
  <c r="E13" i="146"/>
  <c r="H13" i="146"/>
  <c r="I13" i="146"/>
  <c r="J13" i="146"/>
  <c r="K13" i="146"/>
  <c r="L13" i="146"/>
  <c r="D14" i="146"/>
  <c r="E14" i="146"/>
  <c r="H14" i="146"/>
  <c r="I14" i="146"/>
  <c r="J14" i="146"/>
  <c r="K14" i="146"/>
  <c r="L14" i="146" s="1"/>
  <c r="D15" i="146"/>
  <c r="E15" i="146"/>
  <c r="H15" i="146"/>
  <c r="I15" i="146"/>
  <c r="J15" i="146"/>
  <c r="K15" i="146"/>
  <c r="L15" i="146"/>
  <c r="D16" i="146"/>
  <c r="E16" i="146"/>
  <c r="H16" i="146"/>
  <c r="I16" i="146"/>
  <c r="J16" i="146"/>
  <c r="K16" i="146"/>
  <c r="L16" i="146" s="1"/>
  <c r="D17" i="146"/>
  <c r="E17" i="146"/>
  <c r="H17" i="146"/>
  <c r="I17" i="146"/>
  <c r="J17" i="146"/>
  <c r="K17" i="146"/>
  <c r="L17" i="146"/>
  <c r="B18" i="146"/>
  <c r="C18" i="146"/>
  <c r="F18" i="146"/>
  <c r="G18" i="146"/>
  <c r="H18" i="146" s="1"/>
  <c r="I18" i="146"/>
  <c r="J18" i="146"/>
  <c r="D19" i="146"/>
  <c r="E19" i="146"/>
  <c r="H19" i="146"/>
  <c r="I19" i="146"/>
  <c r="J19" i="146"/>
  <c r="K19" i="146"/>
  <c r="L19" i="146"/>
  <c r="D20" i="146"/>
  <c r="E20" i="146"/>
  <c r="H20" i="146"/>
  <c r="I20" i="146"/>
  <c r="J20" i="146"/>
  <c r="K20" i="146"/>
  <c r="L20" i="146" s="1"/>
  <c r="D21" i="146"/>
  <c r="E21" i="146"/>
  <c r="H21" i="146"/>
  <c r="I21" i="146"/>
  <c r="J21" i="146"/>
  <c r="K21" i="146"/>
  <c r="L21" i="146"/>
  <c r="D22" i="146"/>
  <c r="E22" i="146"/>
  <c r="H22" i="146"/>
  <c r="I22" i="146"/>
  <c r="J22" i="146"/>
  <c r="K22" i="146"/>
  <c r="L22" i="146" s="1"/>
  <c r="D23" i="146"/>
  <c r="E23" i="146"/>
  <c r="H23" i="146"/>
  <c r="I23" i="146"/>
  <c r="J23" i="146"/>
  <c r="K23" i="146"/>
  <c r="L23" i="146"/>
  <c r="D24" i="146"/>
  <c r="E24" i="146"/>
  <c r="H24" i="146"/>
  <c r="I24" i="146"/>
  <c r="J24" i="146"/>
  <c r="K24" i="146"/>
  <c r="L24" i="146" s="1"/>
  <c r="D25" i="146"/>
  <c r="E25" i="146"/>
  <c r="H25" i="146"/>
  <c r="I25" i="146"/>
  <c r="J25" i="146"/>
  <c r="K25" i="146"/>
  <c r="L25" i="146"/>
  <c r="D26" i="146"/>
  <c r="E26" i="146"/>
  <c r="H26" i="146"/>
  <c r="I26" i="146"/>
  <c r="J26" i="146"/>
  <c r="K26" i="146"/>
  <c r="L26" i="146" s="1"/>
  <c r="D27" i="146"/>
  <c r="E27" i="146"/>
  <c r="H27" i="146"/>
  <c r="I27" i="146"/>
  <c r="J27" i="146"/>
  <c r="K27" i="146"/>
  <c r="L27" i="146"/>
  <c r="D28" i="146"/>
  <c r="E28" i="146"/>
  <c r="H28" i="146"/>
  <c r="I28" i="146"/>
  <c r="J28" i="146"/>
  <c r="K28" i="146"/>
  <c r="L28" i="146" s="1"/>
  <c r="D29" i="146"/>
  <c r="E29" i="146"/>
  <c r="H29" i="146"/>
  <c r="I29" i="146"/>
  <c r="J29" i="146"/>
  <c r="K29" i="146"/>
  <c r="L29" i="146"/>
  <c r="D30" i="146"/>
  <c r="E30" i="146"/>
  <c r="H30" i="146"/>
  <c r="I30" i="146"/>
  <c r="J30" i="146"/>
  <c r="K30" i="146"/>
  <c r="L30" i="146" s="1"/>
  <c r="D31" i="146"/>
  <c r="E31" i="146"/>
  <c r="H31" i="146"/>
  <c r="I31" i="146"/>
  <c r="J31" i="146"/>
  <c r="K31" i="146"/>
  <c r="L31" i="146"/>
  <c r="D32" i="146"/>
  <c r="E32" i="146"/>
  <c r="H32" i="146"/>
  <c r="I32" i="146"/>
  <c r="J32" i="146"/>
  <c r="K32" i="146"/>
  <c r="L32" i="146" s="1"/>
  <c r="D33" i="146"/>
  <c r="E33" i="146"/>
  <c r="H33" i="146"/>
  <c r="I33" i="146"/>
  <c r="J33" i="146"/>
  <c r="K33" i="146"/>
  <c r="L33" i="146"/>
  <c r="D34" i="146"/>
  <c r="E34" i="146"/>
  <c r="H34" i="146"/>
  <c r="I34" i="146"/>
  <c r="J34" i="146"/>
  <c r="K34" i="146"/>
  <c r="L34" i="146" s="1"/>
  <c r="D35" i="146"/>
  <c r="E35" i="146"/>
  <c r="H35" i="146"/>
  <c r="I35" i="146"/>
  <c r="J35" i="146"/>
  <c r="K35" i="146"/>
  <c r="L35" i="146"/>
  <c r="D36" i="146"/>
  <c r="E36" i="146"/>
  <c r="H36" i="146"/>
  <c r="I36" i="146"/>
  <c r="J36" i="146"/>
  <c r="K36" i="146"/>
  <c r="L36" i="146" s="1"/>
  <c r="D37" i="146"/>
  <c r="E37" i="146"/>
  <c r="H37" i="146"/>
  <c r="I37" i="146"/>
  <c r="J37" i="146"/>
  <c r="K37" i="146"/>
  <c r="L37" i="146"/>
  <c r="B38" i="146"/>
  <c r="C38" i="146"/>
  <c r="F38" i="146"/>
  <c r="G38" i="146"/>
  <c r="H38" i="146" s="1"/>
  <c r="I38" i="146"/>
  <c r="J38" i="146"/>
  <c r="K38" i="146"/>
  <c r="L38" i="146" s="1"/>
  <c r="D39" i="146"/>
  <c r="E39" i="146"/>
  <c r="H39" i="146"/>
  <c r="I39" i="146"/>
  <c r="J39" i="146"/>
  <c r="K39" i="146"/>
  <c r="L39" i="146"/>
  <c r="D40" i="146"/>
  <c r="E40" i="146"/>
  <c r="H40" i="146"/>
  <c r="I40" i="146"/>
  <c r="J40" i="146"/>
  <c r="K40" i="146"/>
  <c r="L40" i="146" s="1"/>
  <c r="B41" i="146"/>
  <c r="F41" i="146"/>
  <c r="J41" i="146"/>
  <c r="B42" i="146"/>
  <c r="C42" i="146"/>
  <c r="E42" i="146"/>
  <c r="F42" i="146"/>
  <c r="G42" i="146"/>
  <c r="J42" i="146"/>
  <c r="D43" i="146"/>
  <c r="E43" i="146"/>
  <c r="H43" i="146"/>
  <c r="I43" i="146"/>
  <c r="J43" i="146"/>
  <c r="K43" i="146"/>
  <c r="L43" i="146"/>
  <c r="D44" i="146"/>
  <c r="E44" i="146"/>
  <c r="H44" i="146"/>
  <c r="I44" i="146"/>
  <c r="J44" i="146"/>
  <c r="K44" i="146"/>
  <c r="L44" i="146" s="1"/>
  <c r="D45" i="146"/>
  <c r="E45" i="146"/>
  <c r="H45" i="146"/>
  <c r="I45" i="146"/>
  <c r="J45" i="146"/>
  <c r="K45" i="146"/>
  <c r="L45" i="146"/>
  <c r="D46" i="146"/>
  <c r="E46" i="146"/>
  <c r="H46" i="146"/>
  <c r="I46" i="146"/>
  <c r="J46" i="146"/>
  <c r="K46" i="146"/>
  <c r="L46" i="146" s="1"/>
  <c r="D47" i="146"/>
  <c r="E47" i="146"/>
  <c r="H47" i="146"/>
  <c r="I47" i="146"/>
  <c r="J47" i="146"/>
  <c r="K47" i="146"/>
  <c r="L47" i="146"/>
  <c r="D48" i="146"/>
  <c r="E48" i="146"/>
  <c r="H48" i="146"/>
  <c r="I48" i="146"/>
  <c r="J48" i="146"/>
  <c r="K48" i="146"/>
  <c r="L48" i="146" s="1"/>
  <c r="D49" i="146"/>
  <c r="E49" i="146"/>
  <c r="H49" i="146"/>
  <c r="I49" i="146"/>
  <c r="J49" i="146"/>
  <c r="K49" i="146"/>
  <c r="L49" i="146"/>
  <c r="D50" i="146"/>
  <c r="E50" i="146"/>
  <c r="H50" i="146"/>
  <c r="I50" i="146"/>
  <c r="J50" i="146"/>
  <c r="K50" i="146"/>
  <c r="L50" i="146" s="1"/>
  <c r="D51" i="146"/>
  <c r="E51" i="146"/>
  <c r="H51" i="146"/>
  <c r="I51" i="146"/>
  <c r="J51" i="146"/>
  <c r="K51" i="146"/>
  <c r="L51" i="146"/>
  <c r="D52" i="146"/>
  <c r="E52" i="146"/>
  <c r="H52" i="146"/>
  <c r="I52" i="146"/>
  <c r="J52" i="146"/>
  <c r="K52" i="146"/>
  <c r="L52" i="146" s="1"/>
  <c r="D53" i="146"/>
  <c r="E53" i="146"/>
  <c r="H53" i="146"/>
  <c r="I53" i="146"/>
  <c r="J53" i="146"/>
  <c r="K53" i="146"/>
  <c r="L53" i="146"/>
  <c r="D54" i="146"/>
  <c r="E54" i="146"/>
  <c r="H54" i="146"/>
  <c r="I54" i="146"/>
  <c r="J54" i="146"/>
  <c r="K54" i="146"/>
  <c r="L54" i="146" s="1"/>
  <c r="D55" i="146"/>
  <c r="E55" i="146"/>
  <c r="H55" i="146"/>
  <c r="I55" i="146"/>
  <c r="J55" i="146"/>
  <c r="K55" i="146"/>
  <c r="L55" i="146"/>
  <c r="D56" i="146"/>
  <c r="E56" i="146"/>
  <c r="H56" i="146"/>
  <c r="I56" i="146"/>
  <c r="J56" i="146"/>
  <c r="K56" i="146"/>
  <c r="L56" i="146" s="1"/>
  <c r="D57" i="146"/>
  <c r="E57" i="146"/>
  <c r="H57" i="146"/>
  <c r="I57" i="146"/>
  <c r="J57" i="146"/>
  <c r="K57" i="146"/>
  <c r="L57" i="146"/>
  <c r="D58" i="146"/>
  <c r="E58" i="146"/>
  <c r="H58" i="146"/>
  <c r="I58" i="146"/>
  <c r="J58" i="146"/>
  <c r="K58" i="146"/>
  <c r="L58" i="146" s="1"/>
  <c r="D59" i="146"/>
  <c r="E59" i="146"/>
  <c r="H59" i="146"/>
  <c r="I59" i="146"/>
  <c r="J59" i="146"/>
  <c r="K59" i="146"/>
  <c r="L59" i="146"/>
  <c r="D60" i="146"/>
  <c r="E60" i="146"/>
  <c r="H60" i="146"/>
  <c r="I60" i="146"/>
  <c r="J60" i="146"/>
  <c r="K60" i="146"/>
  <c r="L60" i="146" s="1"/>
  <c r="D61" i="146"/>
  <c r="E61" i="146"/>
  <c r="H61" i="146"/>
  <c r="I61" i="146"/>
  <c r="J61" i="146"/>
  <c r="K61" i="146"/>
  <c r="L61" i="146"/>
  <c r="B62" i="146"/>
  <c r="C62" i="146"/>
  <c r="D62" i="146" s="1"/>
  <c r="E62" i="146"/>
  <c r="F62" i="146"/>
  <c r="G62" i="146"/>
  <c r="J62" i="146"/>
  <c r="D63" i="146"/>
  <c r="E63" i="146"/>
  <c r="H63" i="146"/>
  <c r="I63" i="146"/>
  <c r="J63" i="146"/>
  <c r="K63" i="146"/>
  <c r="L63" i="146"/>
  <c r="D64" i="146"/>
  <c r="E64" i="146"/>
  <c r="H64" i="146"/>
  <c r="I64" i="146"/>
  <c r="J64" i="146"/>
  <c r="K64" i="146"/>
  <c r="L64" i="146" s="1"/>
  <c r="D65" i="146"/>
  <c r="E65" i="146"/>
  <c r="H65" i="146"/>
  <c r="I65" i="146"/>
  <c r="J65" i="146"/>
  <c r="K65" i="146"/>
  <c r="L65" i="146"/>
  <c r="D66" i="146"/>
  <c r="E66" i="146"/>
  <c r="H66" i="146"/>
  <c r="I66" i="146"/>
  <c r="J66" i="146"/>
  <c r="K66" i="146"/>
  <c r="L66" i="146" s="1"/>
  <c r="I74" i="146"/>
  <c r="F4" i="145"/>
  <c r="G4" i="145"/>
  <c r="J4" i="145"/>
  <c r="K4" i="145"/>
  <c r="B7" i="145"/>
  <c r="F7" i="145"/>
  <c r="J7" i="145"/>
  <c r="B8" i="145"/>
  <c r="C8" i="145"/>
  <c r="E8" i="145"/>
  <c r="F8" i="145"/>
  <c r="G8" i="145"/>
  <c r="J8" i="145"/>
  <c r="D9" i="145"/>
  <c r="E9" i="145"/>
  <c r="H9" i="145"/>
  <c r="I9" i="145"/>
  <c r="J9" i="145"/>
  <c r="K9" i="145"/>
  <c r="L9" i="145"/>
  <c r="D10" i="145"/>
  <c r="E10" i="145"/>
  <c r="H10" i="145"/>
  <c r="I10" i="145"/>
  <c r="J10" i="145"/>
  <c r="K10" i="145"/>
  <c r="L10" i="145" s="1"/>
  <c r="D11" i="145"/>
  <c r="E11" i="145"/>
  <c r="H11" i="145"/>
  <c r="I11" i="145"/>
  <c r="J11" i="145"/>
  <c r="K11" i="145"/>
  <c r="L11" i="145"/>
  <c r="D12" i="145"/>
  <c r="E12" i="145"/>
  <c r="H12" i="145"/>
  <c r="I12" i="145"/>
  <c r="J12" i="145"/>
  <c r="K12" i="145"/>
  <c r="L12" i="145" s="1"/>
  <c r="D13" i="145"/>
  <c r="E13" i="145"/>
  <c r="H13" i="145"/>
  <c r="I13" i="145"/>
  <c r="J13" i="145"/>
  <c r="K13" i="145"/>
  <c r="L13" i="145"/>
  <c r="D14" i="145"/>
  <c r="E14" i="145"/>
  <c r="H14" i="145"/>
  <c r="I14" i="145"/>
  <c r="J14" i="145"/>
  <c r="K14" i="145"/>
  <c r="L14" i="145" s="1"/>
  <c r="D15" i="145"/>
  <c r="E15" i="145"/>
  <c r="H15" i="145"/>
  <c r="I15" i="145"/>
  <c r="J15" i="145"/>
  <c r="K15" i="145"/>
  <c r="L15" i="145"/>
  <c r="D16" i="145"/>
  <c r="E16" i="145"/>
  <c r="H16" i="145"/>
  <c r="I16" i="145"/>
  <c r="J16" i="145"/>
  <c r="K16" i="145"/>
  <c r="L16" i="145" s="1"/>
  <c r="D17" i="145"/>
  <c r="E17" i="145"/>
  <c r="H17" i="145"/>
  <c r="I17" i="145"/>
  <c r="J17" i="145"/>
  <c r="K17" i="145"/>
  <c r="L17" i="145"/>
  <c r="B18" i="145"/>
  <c r="C18" i="145"/>
  <c r="D18" i="145" s="1"/>
  <c r="F18" i="145"/>
  <c r="G18" i="145"/>
  <c r="H18" i="145" s="1"/>
  <c r="I18" i="145"/>
  <c r="J18" i="145"/>
  <c r="K18" i="145"/>
  <c r="L18" i="145" s="1"/>
  <c r="D19" i="145"/>
  <c r="E19" i="145"/>
  <c r="H19" i="145"/>
  <c r="I19" i="145"/>
  <c r="J19" i="145"/>
  <c r="K19" i="145"/>
  <c r="L19" i="145"/>
  <c r="D20" i="145"/>
  <c r="E20" i="145"/>
  <c r="H20" i="145"/>
  <c r="I20" i="145"/>
  <c r="J20" i="145"/>
  <c r="K20" i="145"/>
  <c r="L20" i="145" s="1"/>
  <c r="D21" i="145"/>
  <c r="E21" i="145"/>
  <c r="H21" i="145"/>
  <c r="I21" i="145"/>
  <c r="J21" i="145"/>
  <c r="K21" i="145"/>
  <c r="L21" i="145"/>
  <c r="D22" i="145"/>
  <c r="E22" i="145"/>
  <c r="H22" i="145"/>
  <c r="I22" i="145"/>
  <c r="J22" i="145"/>
  <c r="K22" i="145"/>
  <c r="L22" i="145" s="1"/>
  <c r="D23" i="145"/>
  <c r="E23" i="145"/>
  <c r="H23" i="145"/>
  <c r="I23" i="145"/>
  <c r="J23" i="145"/>
  <c r="K23" i="145"/>
  <c r="L23" i="145"/>
  <c r="D24" i="145"/>
  <c r="E24" i="145"/>
  <c r="H24" i="145"/>
  <c r="I24" i="145"/>
  <c r="J24" i="145"/>
  <c r="K24" i="145"/>
  <c r="L24" i="145" s="1"/>
  <c r="D25" i="145"/>
  <c r="E25" i="145"/>
  <c r="H25" i="145"/>
  <c r="I25" i="145"/>
  <c r="J25" i="145"/>
  <c r="K25" i="145"/>
  <c r="L25" i="145"/>
  <c r="D26" i="145"/>
  <c r="E26" i="145"/>
  <c r="H26" i="145"/>
  <c r="I26" i="145"/>
  <c r="J26" i="145"/>
  <c r="K26" i="145"/>
  <c r="L26" i="145" s="1"/>
  <c r="D27" i="145"/>
  <c r="E27" i="145"/>
  <c r="H27" i="145"/>
  <c r="I27" i="145"/>
  <c r="J27" i="145"/>
  <c r="K27" i="145"/>
  <c r="L27" i="145"/>
  <c r="D28" i="145"/>
  <c r="E28" i="145"/>
  <c r="H28" i="145"/>
  <c r="I28" i="145"/>
  <c r="J28" i="145"/>
  <c r="K28" i="145"/>
  <c r="L28" i="145" s="1"/>
  <c r="D29" i="145"/>
  <c r="E29" i="145"/>
  <c r="H29" i="145"/>
  <c r="I29" i="145"/>
  <c r="J29" i="145"/>
  <c r="K29" i="145"/>
  <c r="L29" i="145"/>
  <c r="D30" i="145"/>
  <c r="E30" i="145"/>
  <c r="H30" i="145"/>
  <c r="I30" i="145"/>
  <c r="J30" i="145"/>
  <c r="K30" i="145"/>
  <c r="L30" i="145" s="1"/>
  <c r="D31" i="145"/>
  <c r="E31" i="145"/>
  <c r="H31" i="145"/>
  <c r="I31" i="145"/>
  <c r="J31" i="145"/>
  <c r="K31" i="145"/>
  <c r="L31" i="145"/>
  <c r="D32" i="145"/>
  <c r="E32" i="145"/>
  <c r="H32" i="145"/>
  <c r="I32" i="145"/>
  <c r="J32" i="145"/>
  <c r="K32" i="145"/>
  <c r="L32" i="145" s="1"/>
  <c r="D33" i="145"/>
  <c r="E33" i="145"/>
  <c r="H33" i="145"/>
  <c r="I33" i="145"/>
  <c r="J33" i="145"/>
  <c r="K33" i="145"/>
  <c r="L33" i="145"/>
  <c r="D34" i="145"/>
  <c r="E34" i="145"/>
  <c r="H34" i="145"/>
  <c r="I34" i="145"/>
  <c r="J34" i="145"/>
  <c r="K34" i="145"/>
  <c r="L34" i="145" s="1"/>
  <c r="D35" i="145"/>
  <c r="E35" i="145"/>
  <c r="H35" i="145"/>
  <c r="I35" i="145"/>
  <c r="J35" i="145"/>
  <c r="K35" i="145"/>
  <c r="L35" i="145"/>
  <c r="D36" i="145"/>
  <c r="E36" i="145"/>
  <c r="H36" i="145"/>
  <c r="I36" i="145"/>
  <c r="J36" i="145"/>
  <c r="K36" i="145"/>
  <c r="L36" i="145" s="1"/>
  <c r="D37" i="145"/>
  <c r="E37" i="145"/>
  <c r="H37" i="145"/>
  <c r="I37" i="145"/>
  <c r="J37" i="145"/>
  <c r="K37" i="145"/>
  <c r="L37" i="145"/>
  <c r="B38" i="145"/>
  <c r="C38" i="145"/>
  <c r="D38" i="145" s="1"/>
  <c r="F38" i="145"/>
  <c r="G38" i="145"/>
  <c r="H38" i="145" s="1"/>
  <c r="I38" i="145"/>
  <c r="J38" i="145"/>
  <c r="K38" i="145"/>
  <c r="L38" i="145" s="1"/>
  <c r="D39" i="145"/>
  <c r="E39" i="145"/>
  <c r="H39" i="145"/>
  <c r="I39" i="145"/>
  <c r="J39" i="145"/>
  <c r="K39" i="145"/>
  <c r="L39" i="145"/>
  <c r="D40" i="145"/>
  <c r="E40" i="145"/>
  <c r="H40" i="145"/>
  <c r="I40" i="145"/>
  <c r="J40" i="145"/>
  <c r="K40" i="145"/>
  <c r="L40" i="145" s="1"/>
  <c r="B42" i="145"/>
  <c r="C42" i="145"/>
  <c r="E42" i="145"/>
  <c r="F42" i="145"/>
  <c r="G42" i="145"/>
  <c r="J42" i="145"/>
  <c r="D43" i="145"/>
  <c r="E43" i="145"/>
  <c r="H43" i="145"/>
  <c r="I43" i="145"/>
  <c r="J43" i="145"/>
  <c r="K43" i="145"/>
  <c r="L43" i="145"/>
  <c r="D44" i="145"/>
  <c r="E44" i="145"/>
  <c r="H44" i="145"/>
  <c r="I44" i="145"/>
  <c r="J44" i="145"/>
  <c r="K44" i="145"/>
  <c r="L44" i="145" s="1"/>
  <c r="D45" i="145"/>
  <c r="E45" i="145"/>
  <c r="H45" i="145"/>
  <c r="I45" i="145"/>
  <c r="J45" i="145"/>
  <c r="K45" i="145"/>
  <c r="L45" i="145"/>
  <c r="D46" i="145"/>
  <c r="E46" i="145"/>
  <c r="H46" i="145"/>
  <c r="I46" i="145"/>
  <c r="J46" i="145"/>
  <c r="K46" i="145"/>
  <c r="L46" i="145" s="1"/>
  <c r="D47" i="145"/>
  <c r="E47" i="145"/>
  <c r="H47" i="145"/>
  <c r="I47" i="145"/>
  <c r="J47" i="145"/>
  <c r="K47" i="145"/>
  <c r="L47" i="145"/>
  <c r="D48" i="145"/>
  <c r="E48" i="145"/>
  <c r="H48" i="145"/>
  <c r="I48" i="145"/>
  <c r="J48" i="145"/>
  <c r="K48" i="145"/>
  <c r="L48" i="145" s="1"/>
  <c r="D49" i="145"/>
  <c r="E49" i="145"/>
  <c r="H49" i="145"/>
  <c r="I49" i="145"/>
  <c r="J49" i="145"/>
  <c r="K49" i="145"/>
  <c r="L49" i="145"/>
  <c r="D50" i="145"/>
  <c r="E50" i="145"/>
  <c r="H50" i="145"/>
  <c r="I50" i="145"/>
  <c r="J50" i="145"/>
  <c r="K50" i="145"/>
  <c r="L50" i="145" s="1"/>
  <c r="D51" i="145"/>
  <c r="E51" i="145"/>
  <c r="H51" i="145"/>
  <c r="I51" i="145"/>
  <c r="J51" i="145"/>
  <c r="K51" i="145"/>
  <c r="L51" i="145"/>
  <c r="D52" i="145"/>
  <c r="E52" i="145"/>
  <c r="H52" i="145"/>
  <c r="I52" i="145"/>
  <c r="J52" i="145"/>
  <c r="K52" i="145"/>
  <c r="L52" i="145" s="1"/>
  <c r="D53" i="145"/>
  <c r="E53" i="145"/>
  <c r="H53" i="145"/>
  <c r="I53" i="145"/>
  <c r="J53" i="145"/>
  <c r="K53" i="145"/>
  <c r="L53" i="145"/>
  <c r="D54" i="145"/>
  <c r="E54" i="145"/>
  <c r="H54" i="145"/>
  <c r="I54" i="145"/>
  <c r="J54" i="145"/>
  <c r="K54" i="145"/>
  <c r="L54" i="145" s="1"/>
  <c r="D55" i="145"/>
  <c r="E55" i="145"/>
  <c r="H55" i="145"/>
  <c r="I55" i="145"/>
  <c r="J55" i="145"/>
  <c r="K55" i="145"/>
  <c r="L55" i="145"/>
  <c r="D56" i="145"/>
  <c r="E56" i="145"/>
  <c r="H56" i="145"/>
  <c r="I56" i="145"/>
  <c r="J56" i="145"/>
  <c r="K56" i="145"/>
  <c r="L56" i="145" s="1"/>
  <c r="D57" i="145"/>
  <c r="E57" i="145"/>
  <c r="H57" i="145"/>
  <c r="I57" i="145"/>
  <c r="J57" i="145"/>
  <c r="K57" i="145"/>
  <c r="L57" i="145"/>
  <c r="D58" i="145"/>
  <c r="E58" i="145"/>
  <c r="H58" i="145"/>
  <c r="I58" i="145"/>
  <c r="J58" i="145"/>
  <c r="K58" i="145"/>
  <c r="L58" i="145" s="1"/>
  <c r="D59" i="145"/>
  <c r="E59" i="145"/>
  <c r="H59" i="145"/>
  <c r="I59" i="145"/>
  <c r="J59" i="145"/>
  <c r="K59" i="145"/>
  <c r="L59" i="145"/>
  <c r="D60" i="145"/>
  <c r="E60" i="145"/>
  <c r="H60" i="145"/>
  <c r="I60" i="145"/>
  <c r="J60" i="145"/>
  <c r="K60" i="145"/>
  <c r="L60" i="145" s="1"/>
  <c r="D61" i="145"/>
  <c r="E61" i="145"/>
  <c r="H61" i="145"/>
  <c r="I61" i="145"/>
  <c r="J61" i="145"/>
  <c r="K61" i="145"/>
  <c r="L61" i="145"/>
  <c r="B67" i="145"/>
  <c r="E67" i="145" s="1"/>
  <c r="C67" i="145"/>
  <c r="D67" i="145"/>
  <c r="F67" i="145"/>
  <c r="I67" i="145" s="1"/>
  <c r="G67" i="145"/>
  <c r="H67" i="145"/>
  <c r="K67" i="145"/>
  <c r="D68" i="145"/>
  <c r="E68" i="145"/>
  <c r="H68" i="145"/>
  <c r="I68" i="145"/>
  <c r="J68" i="145"/>
  <c r="K68" i="145"/>
  <c r="L68" i="145" s="1"/>
  <c r="D69" i="145"/>
  <c r="E69" i="145"/>
  <c r="H69" i="145"/>
  <c r="I69" i="145"/>
  <c r="J69" i="145"/>
  <c r="K69" i="145"/>
  <c r="L69" i="145"/>
  <c r="D70" i="145"/>
  <c r="E70" i="145"/>
  <c r="H70" i="145"/>
  <c r="I70" i="145"/>
  <c r="J70" i="145"/>
  <c r="K70" i="145"/>
  <c r="L70" i="145" s="1"/>
  <c r="D71" i="145"/>
  <c r="E71" i="145"/>
  <c r="H71" i="145"/>
  <c r="I71" i="145"/>
  <c r="J71" i="145"/>
  <c r="K71" i="145"/>
  <c r="L71" i="145"/>
  <c r="D72" i="145"/>
  <c r="E72" i="145"/>
  <c r="H72" i="145"/>
  <c r="I72" i="145"/>
  <c r="J72" i="145"/>
  <c r="K72" i="145"/>
  <c r="L72" i="145" s="1"/>
  <c r="D73" i="145"/>
  <c r="E73" i="145"/>
  <c r="H73" i="145"/>
  <c r="I73" i="145"/>
  <c r="J73" i="145"/>
  <c r="K73" i="145"/>
  <c r="L73" i="145"/>
  <c r="D74" i="145"/>
  <c r="E74" i="145"/>
  <c r="H74" i="145"/>
  <c r="I74" i="145"/>
  <c r="J74" i="145"/>
  <c r="K74" i="145"/>
  <c r="L74" i="145" s="1"/>
  <c r="D75" i="145"/>
  <c r="E75" i="145"/>
  <c r="H75" i="145"/>
  <c r="I75" i="145"/>
  <c r="J75" i="145"/>
  <c r="K75" i="145"/>
  <c r="L75" i="145"/>
  <c r="B76" i="145"/>
  <c r="C76" i="145"/>
  <c r="D76" i="145" s="1"/>
  <c r="E76" i="145"/>
  <c r="F76" i="145"/>
  <c r="G76" i="145"/>
  <c r="H76" i="145" s="1"/>
  <c r="J76" i="145"/>
  <c r="D77" i="145"/>
  <c r="E77" i="145"/>
  <c r="H77" i="145"/>
  <c r="I77" i="145"/>
  <c r="J77" i="145"/>
  <c r="K77" i="145"/>
  <c r="L77" i="145"/>
  <c r="B78" i="145"/>
  <c r="C78" i="145"/>
  <c r="D78" i="145" s="1"/>
  <c r="F78" i="145"/>
  <c r="G78" i="145"/>
  <c r="H78" i="145" s="1"/>
  <c r="I78" i="145"/>
  <c r="J78" i="145"/>
  <c r="K78" i="145"/>
  <c r="L78" i="145" s="1"/>
  <c r="D79" i="145"/>
  <c r="E79" i="145"/>
  <c r="H79" i="145"/>
  <c r="I79" i="145"/>
  <c r="J79" i="145"/>
  <c r="K79" i="145"/>
  <c r="L79" i="145"/>
  <c r="B63" i="145"/>
  <c r="F64" i="145"/>
  <c r="F66" i="145"/>
  <c r="G3" i="143"/>
  <c r="H3" i="143"/>
  <c r="C8" i="143"/>
  <c r="D8" i="143"/>
  <c r="F8" i="143"/>
  <c r="G8" i="143"/>
  <c r="H8" i="143"/>
  <c r="C9" i="143"/>
  <c r="D9" i="143"/>
  <c r="F9" i="143"/>
  <c r="G9" i="143"/>
  <c r="H9" i="143"/>
  <c r="C13" i="143"/>
  <c r="D13" i="143"/>
  <c r="F13" i="143"/>
  <c r="G13" i="143"/>
  <c r="H13" i="143"/>
  <c r="C14" i="143"/>
  <c r="D14" i="143"/>
  <c r="F14" i="143"/>
  <c r="G14" i="143"/>
  <c r="H14" i="143"/>
  <c r="C18" i="143"/>
  <c r="D18" i="143"/>
  <c r="F18" i="143"/>
  <c r="G18" i="143"/>
  <c r="H18" i="143"/>
  <c r="C19" i="143"/>
  <c r="D19" i="143"/>
  <c r="F19" i="143"/>
  <c r="G19" i="143"/>
  <c r="H19" i="143"/>
  <c r="C23" i="143"/>
  <c r="D23" i="143"/>
  <c r="F23" i="143"/>
  <c r="G23" i="143"/>
  <c r="H23" i="143"/>
  <c r="C24" i="143"/>
  <c r="D24" i="143"/>
  <c r="F24" i="143"/>
  <c r="G24" i="143"/>
  <c r="H24" i="143"/>
  <c r="C28" i="143"/>
  <c r="D28" i="143"/>
  <c r="F28" i="143"/>
  <c r="G28" i="143"/>
  <c r="H28" i="143"/>
  <c r="C29" i="143"/>
  <c r="D29" i="143"/>
  <c r="F29" i="143"/>
  <c r="G29" i="143"/>
  <c r="H29" i="143"/>
  <c r="C30" i="143"/>
  <c r="D30" i="143"/>
  <c r="F30" i="143"/>
  <c r="G30" i="143"/>
  <c r="H30" i="143"/>
  <c r="C32" i="143"/>
  <c r="D32" i="143"/>
  <c r="F32" i="143"/>
  <c r="G32" i="143"/>
  <c r="H32" i="143"/>
  <c r="G3" i="142"/>
  <c r="H3" i="142"/>
  <c r="C8" i="142"/>
  <c r="D8" i="142"/>
  <c r="F8" i="142"/>
  <c r="G8" i="142"/>
  <c r="H8" i="142"/>
  <c r="C9" i="142"/>
  <c r="D9" i="142"/>
  <c r="F9" i="142"/>
  <c r="G9" i="142"/>
  <c r="H9" i="142"/>
  <c r="C10" i="142"/>
  <c r="D10" i="142"/>
  <c r="F10" i="142"/>
  <c r="G10" i="142"/>
  <c r="H10" i="142"/>
  <c r="C13" i="142"/>
  <c r="D13" i="142"/>
  <c r="F13" i="142"/>
  <c r="G13" i="142"/>
  <c r="H13" i="142"/>
  <c r="C14" i="142"/>
  <c r="D14" i="142"/>
  <c r="F14" i="142"/>
  <c r="G14" i="142"/>
  <c r="H14" i="142"/>
  <c r="C15" i="142"/>
  <c r="D15" i="142"/>
  <c r="F15" i="142"/>
  <c r="G15" i="142"/>
  <c r="H15" i="142"/>
  <c r="C18" i="142"/>
  <c r="D18" i="142"/>
  <c r="F18" i="142"/>
  <c r="G18" i="142"/>
  <c r="H18" i="142"/>
  <c r="C19" i="142"/>
  <c r="D19" i="142"/>
  <c r="F19" i="142"/>
  <c r="G19" i="142"/>
  <c r="H19" i="142"/>
  <c r="C20" i="142"/>
  <c r="D20" i="142"/>
  <c r="F20" i="142"/>
  <c r="G20" i="142"/>
  <c r="H20" i="142"/>
  <c r="C23" i="142"/>
  <c r="D23" i="142"/>
  <c r="F23" i="142"/>
  <c r="G23" i="142"/>
  <c r="H23" i="142"/>
  <c r="C24" i="142"/>
  <c r="D24" i="142"/>
  <c r="F24" i="142"/>
  <c r="G24" i="142"/>
  <c r="H24" i="142"/>
  <c r="C25" i="142"/>
  <c r="D25" i="142"/>
  <c r="F25" i="142"/>
  <c r="G25" i="142"/>
  <c r="H25" i="142"/>
  <c r="C28" i="142"/>
  <c r="D28" i="142"/>
  <c r="F28" i="142"/>
  <c r="G28" i="142"/>
  <c r="H28" i="142"/>
  <c r="C29" i="142"/>
  <c r="D29" i="142"/>
  <c r="F29" i="142"/>
  <c r="G29" i="142"/>
  <c r="H29" i="142"/>
  <c r="C30" i="142"/>
  <c r="D30" i="142"/>
  <c r="F30" i="142"/>
  <c r="G30" i="142"/>
  <c r="H30" i="142"/>
  <c r="C31" i="142"/>
  <c r="D31" i="142"/>
  <c r="F31" i="142"/>
  <c r="G31" i="142"/>
  <c r="H31" i="142"/>
  <c r="C32" i="142"/>
  <c r="D32" i="142"/>
  <c r="F32" i="142"/>
  <c r="G32" i="142"/>
  <c r="H32" i="142"/>
  <c r="G3" i="141"/>
  <c r="H3" i="141"/>
  <c r="C8" i="141"/>
  <c r="D8" i="141"/>
  <c r="F8" i="141"/>
  <c r="G8" i="141"/>
  <c r="H8" i="141"/>
  <c r="C9" i="141"/>
  <c r="D9" i="141"/>
  <c r="F9" i="141"/>
  <c r="G9" i="141"/>
  <c r="H9" i="141"/>
  <c r="C10" i="141"/>
  <c r="D10" i="141"/>
  <c r="F10" i="141"/>
  <c r="G10" i="141"/>
  <c r="H10" i="141"/>
  <c r="C11" i="141"/>
  <c r="D11" i="141"/>
  <c r="F11" i="141"/>
  <c r="G11" i="141"/>
  <c r="H11" i="141"/>
  <c r="C13" i="141"/>
  <c r="D13" i="141"/>
  <c r="F13" i="141"/>
  <c r="G13" i="141"/>
  <c r="H13" i="141"/>
  <c r="C14" i="141"/>
  <c r="D14" i="141"/>
  <c r="F14" i="141"/>
  <c r="G14" i="141"/>
  <c r="H14" i="141"/>
  <c r="C15" i="141"/>
  <c r="D15" i="141"/>
  <c r="F15" i="141"/>
  <c r="G15" i="141"/>
  <c r="H15" i="141"/>
  <c r="C16" i="141"/>
  <c r="D16" i="141"/>
  <c r="F16" i="141"/>
  <c r="G16" i="141"/>
  <c r="H16" i="141"/>
  <c r="C18" i="141"/>
  <c r="D18" i="141"/>
  <c r="F18" i="141"/>
  <c r="G18" i="141"/>
  <c r="H18" i="141"/>
  <c r="C19" i="141"/>
  <c r="D19" i="141"/>
  <c r="F19" i="141"/>
  <c r="G19" i="141"/>
  <c r="H19" i="141"/>
  <c r="C20" i="141"/>
  <c r="D20" i="141"/>
  <c r="F20" i="141"/>
  <c r="G20" i="141"/>
  <c r="H20" i="141"/>
  <c r="C21" i="141"/>
  <c r="D21" i="141"/>
  <c r="F21" i="141"/>
  <c r="G21" i="141"/>
  <c r="H21" i="141"/>
  <c r="C23" i="141"/>
  <c r="D23" i="141"/>
  <c r="G23" i="141"/>
  <c r="G22" i="141" s="1"/>
  <c r="H23" i="141"/>
  <c r="C24" i="141"/>
  <c r="D24" i="141"/>
  <c r="F24" i="141"/>
  <c r="G24" i="141"/>
  <c r="H24" i="141"/>
  <c r="I24" i="141" s="1"/>
  <c r="C25" i="141"/>
  <c r="D25" i="141"/>
  <c r="G25" i="141"/>
  <c r="H25" i="141"/>
  <c r="C26" i="141"/>
  <c r="D26" i="141"/>
  <c r="F26" i="141"/>
  <c r="G26" i="141"/>
  <c r="H26" i="141"/>
  <c r="I26" i="141" s="1"/>
  <c r="C28" i="141"/>
  <c r="D28" i="141"/>
  <c r="G28" i="141"/>
  <c r="H28" i="141"/>
  <c r="J28" i="141"/>
  <c r="C29" i="141"/>
  <c r="D29" i="141"/>
  <c r="E29" i="141" s="1"/>
  <c r="G29" i="141"/>
  <c r="H29" i="141"/>
  <c r="I29" i="141" s="1"/>
  <c r="C30" i="141"/>
  <c r="D30" i="141"/>
  <c r="G30" i="141"/>
  <c r="H30" i="141"/>
  <c r="C31" i="141"/>
  <c r="D31" i="141"/>
  <c r="G31" i="141"/>
  <c r="H31" i="141"/>
  <c r="C34" i="141"/>
  <c r="D34" i="141"/>
  <c r="G34" i="141"/>
  <c r="H34" i="141"/>
  <c r="F4" i="140"/>
  <c r="G4" i="140"/>
  <c r="J4" i="140"/>
  <c r="K4" i="140"/>
  <c r="B9" i="140"/>
  <c r="D9" i="140" s="1"/>
  <c r="G9" i="140"/>
  <c r="C10" i="140"/>
  <c r="F11" i="140"/>
  <c r="F12" i="140"/>
  <c r="J16" i="140"/>
  <c r="B19" i="140"/>
  <c r="D19" i="140" s="1"/>
  <c r="G19" i="140"/>
  <c r="C20" i="140"/>
  <c r="F21" i="140"/>
  <c r="F22" i="140"/>
  <c r="F26" i="140"/>
  <c r="F27" i="140"/>
  <c r="B28" i="140"/>
  <c r="G28" i="140"/>
  <c r="C30" i="140"/>
  <c r="F40" i="140"/>
  <c r="B43" i="140"/>
  <c r="C43" i="140"/>
  <c r="F43" i="140"/>
  <c r="G43" i="140"/>
  <c r="J43" i="140"/>
  <c r="K43" i="140"/>
  <c r="B44" i="140"/>
  <c r="E44" i="140" s="1"/>
  <c r="C44" i="140"/>
  <c r="F44" i="140"/>
  <c r="I44" i="140" s="1"/>
  <c r="G44" i="140"/>
  <c r="J44" i="140"/>
  <c r="L44" i="140" s="1"/>
  <c r="K44" i="140"/>
  <c r="B45" i="140"/>
  <c r="C45" i="140"/>
  <c r="F45" i="140"/>
  <c r="G45" i="140"/>
  <c r="I45" i="140"/>
  <c r="K45" i="140"/>
  <c r="B46" i="140"/>
  <c r="C46" i="140"/>
  <c r="F46" i="140"/>
  <c r="G46" i="140"/>
  <c r="J46" i="140"/>
  <c r="K46" i="140"/>
  <c r="B47" i="140"/>
  <c r="C47" i="140"/>
  <c r="F47" i="140"/>
  <c r="G47" i="140"/>
  <c r="J47" i="140"/>
  <c r="K47" i="140"/>
  <c r="B48" i="140"/>
  <c r="E48" i="140" s="1"/>
  <c r="C48" i="140"/>
  <c r="F48" i="140"/>
  <c r="I48" i="140" s="1"/>
  <c r="G48" i="140"/>
  <c r="J48" i="140"/>
  <c r="L48" i="140" s="1"/>
  <c r="K48" i="140"/>
  <c r="B49" i="140"/>
  <c r="J49" i="140" s="1"/>
  <c r="C49" i="140"/>
  <c r="F49" i="140"/>
  <c r="G49" i="140"/>
  <c r="I49" i="140"/>
  <c r="K49" i="140"/>
  <c r="B50" i="140"/>
  <c r="C50" i="140"/>
  <c r="K50" i="140" s="1"/>
  <c r="L50" i="140" s="1"/>
  <c r="F50" i="140"/>
  <c r="G50" i="140"/>
  <c r="H50" i="140" s="1"/>
  <c r="J50" i="140"/>
  <c r="B51" i="140"/>
  <c r="C51" i="140"/>
  <c r="D51" i="140" s="1"/>
  <c r="F51" i="140"/>
  <c r="G51" i="140"/>
  <c r="J51" i="140"/>
  <c r="B52" i="140"/>
  <c r="E52" i="140" s="1"/>
  <c r="C52" i="140"/>
  <c r="D52" i="140"/>
  <c r="F52" i="140"/>
  <c r="G52" i="140"/>
  <c r="K52" i="140"/>
  <c r="B53" i="140"/>
  <c r="C53" i="140"/>
  <c r="D53" i="140" s="1"/>
  <c r="F53" i="140"/>
  <c r="G53" i="140"/>
  <c r="H53" i="140" s="1"/>
  <c r="J53" i="140"/>
  <c r="K53" i="140"/>
  <c r="L53" i="140" s="1"/>
  <c r="B54" i="140"/>
  <c r="C54" i="140"/>
  <c r="F54" i="140"/>
  <c r="G54" i="140"/>
  <c r="J54" i="140"/>
  <c r="K54" i="140"/>
  <c r="B55" i="140"/>
  <c r="C55" i="140"/>
  <c r="D55" i="140" s="1"/>
  <c r="F55" i="140"/>
  <c r="G55" i="140"/>
  <c r="H55" i="140" s="1"/>
  <c r="J55" i="140"/>
  <c r="K55" i="140"/>
  <c r="L55" i="140" s="1"/>
  <c r="B56" i="140"/>
  <c r="C56" i="140"/>
  <c r="K56" i="140" s="1"/>
  <c r="F56" i="140"/>
  <c r="G56" i="140"/>
  <c r="B57" i="140"/>
  <c r="J57" i="140" s="1"/>
  <c r="C57" i="140"/>
  <c r="F57" i="140"/>
  <c r="G57" i="140"/>
  <c r="I57" i="140"/>
  <c r="K57" i="140"/>
  <c r="B58" i="140"/>
  <c r="C58" i="140"/>
  <c r="D58" i="140" s="1"/>
  <c r="F58" i="140"/>
  <c r="I58" i="140" s="1"/>
  <c r="G58" i="140"/>
  <c r="H58" i="140"/>
  <c r="B59" i="140"/>
  <c r="J59" i="140" s="1"/>
  <c r="C59" i="140"/>
  <c r="E59" i="140"/>
  <c r="F59" i="140"/>
  <c r="G59" i="140"/>
  <c r="H59" i="140" s="1"/>
  <c r="B60" i="140"/>
  <c r="E60" i="140" s="1"/>
  <c r="C60" i="140"/>
  <c r="D60" i="140"/>
  <c r="F60" i="140"/>
  <c r="G60" i="140"/>
  <c r="H60" i="140" s="1"/>
  <c r="J60" i="140"/>
  <c r="B61" i="140"/>
  <c r="C61" i="140"/>
  <c r="D61" i="140" s="1"/>
  <c r="F61" i="140"/>
  <c r="G61" i="140"/>
  <c r="H61" i="140" s="1"/>
  <c r="J61" i="140"/>
  <c r="B62" i="140"/>
  <c r="E62" i="140" s="1"/>
  <c r="C62" i="140"/>
  <c r="D62" i="140"/>
  <c r="F62" i="140"/>
  <c r="I62" i="140" s="1"/>
  <c r="G62" i="140"/>
  <c r="H62" i="140"/>
  <c r="K62" i="140"/>
  <c r="D63" i="140"/>
  <c r="E63" i="140"/>
  <c r="H63" i="140"/>
  <c r="I63" i="140"/>
  <c r="J63" i="140"/>
  <c r="K63" i="140"/>
  <c r="L63" i="140" s="1"/>
  <c r="D64" i="140"/>
  <c r="E64" i="140"/>
  <c r="H64" i="140"/>
  <c r="I64" i="140"/>
  <c r="J64" i="140"/>
  <c r="K64" i="140"/>
  <c r="L64" i="140"/>
  <c r="D65" i="140"/>
  <c r="E65" i="140"/>
  <c r="H65" i="140"/>
  <c r="I65" i="140"/>
  <c r="J65" i="140"/>
  <c r="K65" i="140"/>
  <c r="L65" i="140" s="1"/>
  <c r="D66" i="140"/>
  <c r="E66" i="140"/>
  <c r="H66" i="140"/>
  <c r="I66" i="140"/>
  <c r="J66" i="140"/>
  <c r="K66" i="140"/>
  <c r="L66" i="140"/>
  <c r="F4" i="139"/>
  <c r="G4" i="139"/>
  <c r="J4" i="139"/>
  <c r="K4" i="139"/>
  <c r="B9" i="139"/>
  <c r="C9" i="139"/>
  <c r="C9" i="140" s="1"/>
  <c r="K9" i="140" s="1"/>
  <c r="F9" i="139"/>
  <c r="F9" i="140" s="1"/>
  <c r="H9" i="140" s="1"/>
  <c r="G9" i="139"/>
  <c r="H9" i="139"/>
  <c r="B10" i="139"/>
  <c r="B10" i="140" s="1"/>
  <c r="E10" i="140" s="1"/>
  <c r="C10" i="139"/>
  <c r="E10" i="139"/>
  <c r="F10" i="139"/>
  <c r="F10" i="140" s="1"/>
  <c r="G10" i="139"/>
  <c r="G10" i="140" s="1"/>
  <c r="B11" i="139"/>
  <c r="B11" i="140" s="1"/>
  <c r="C11" i="139"/>
  <c r="C11" i="140" s="1"/>
  <c r="K11" i="140" s="1"/>
  <c r="D11" i="139"/>
  <c r="F11" i="139"/>
  <c r="G11" i="139"/>
  <c r="G11" i="140" s="1"/>
  <c r="J11" i="139"/>
  <c r="B12" i="139"/>
  <c r="B12" i="140" s="1"/>
  <c r="J12" i="140" s="1"/>
  <c r="C12" i="139"/>
  <c r="C12" i="140" s="1"/>
  <c r="F12" i="139"/>
  <c r="G12" i="139"/>
  <c r="J12" i="139"/>
  <c r="B13" i="139"/>
  <c r="C13" i="139"/>
  <c r="C13" i="140" s="1"/>
  <c r="K13" i="140" s="1"/>
  <c r="F13" i="139"/>
  <c r="F13" i="140" s="1"/>
  <c r="G13" i="139"/>
  <c r="G13" i="140" s="1"/>
  <c r="H13" i="139"/>
  <c r="B14" i="139"/>
  <c r="J14" i="139" s="1"/>
  <c r="C14" i="139"/>
  <c r="E14" i="139"/>
  <c r="F14" i="139"/>
  <c r="F14" i="140" s="1"/>
  <c r="G14" i="139"/>
  <c r="G14" i="140" s="1"/>
  <c r="H14" i="140" s="1"/>
  <c r="B15" i="139"/>
  <c r="E15" i="139" s="1"/>
  <c r="C15" i="139"/>
  <c r="C15" i="140" s="1"/>
  <c r="D15" i="139"/>
  <c r="F15" i="139"/>
  <c r="G15" i="139"/>
  <c r="G15" i="140" s="1"/>
  <c r="J15" i="139"/>
  <c r="B16" i="139"/>
  <c r="B16" i="140" s="1"/>
  <c r="C16" i="139"/>
  <c r="K16" i="139" s="1"/>
  <c r="L16" i="139" s="1"/>
  <c r="F16" i="139"/>
  <c r="F16" i="140" s="1"/>
  <c r="G16" i="139"/>
  <c r="H16" i="139" s="1"/>
  <c r="J16" i="139"/>
  <c r="B17" i="139"/>
  <c r="E17" i="139" s="1"/>
  <c r="C17" i="139"/>
  <c r="C17" i="140" s="1"/>
  <c r="D17" i="139"/>
  <c r="F17" i="139"/>
  <c r="F17" i="140" s="1"/>
  <c r="G17" i="139"/>
  <c r="G17" i="140" s="1"/>
  <c r="K17" i="139"/>
  <c r="B19" i="139"/>
  <c r="C19" i="139"/>
  <c r="C19" i="140" s="1"/>
  <c r="K19" i="140" s="1"/>
  <c r="F19" i="139"/>
  <c r="F19" i="140" s="1"/>
  <c r="H19" i="140" s="1"/>
  <c r="G19" i="139"/>
  <c r="H19" i="139"/>
  <c r="B20" i="139"/>
  <c r="B20" i="140" s="1"/>
  <c r="E20" i="140" s="1"/>
  <c r="C20" i="139"/>
  <c r="E20" i="139"/>
  <c r="F20" i="139"/>
  <c r="F20" i="140" s="1"/>
  <c r="G20" i="139"/>
  <c r="G20" i="140" s="1"/>
  <c r="B21" i="139"/>
  <c r="B21" i="140" s="1"/>
  <c r="C21" i="139"/>
  <c r="C21" i="140" s="1"/>
  <c r="K21" i="140" s="1"/>
  <c r="D21" i="139"/>
  <c r="F21" i="139"/>
  <c r="G21" i="139"/>
  <c r="G21" i="140" s="1"/>
  <c r="J21" i="139"/>
  <c r="B22" i="139"/>
  <c r="B22" i="140" s="1"/>
  <c r="J22" i="140" s="1"/>
  <c r="C22" i="139"/>
  <c r="C22" i="140" s="1"/>
  <c r="F22" i="139"/>
  <c r="G22" i="139"/>
  <c r="J22" i="139"/>
  <c r="B23" i="139"/>
  <c r="C23" i="139"/>
  <c r="C23" i="140" s="1"/>
  <c r="K23" i="140" s="1"/>
  <c r="F23" i="139"/>
  <c r="F23" i="140" s="1"/>
  <c r="G23" i="139"/>
  <c r="G23" i="140" s="1"/>
  <c r="H23" i="139"/>
  <c r="B24" i="139"/>
  <c r="J24" i="139" s="1"/>
  <c r="C24" i="139"/>
  <c r="E24" i="139"/>
  <c r="F24" i="139"/>
  <c r="F24" i="140" s="1"/>
  <c r="G24" i="139"/>
  <c r="G24" i="140" s="1"/>
  <c r="H24" i="140" s="1"/>
  <c r="B25" i="139"/>
  <c r="E25" i="139" s="1"/>
  <c r="C25" i="139"/>
  <c r="C25" i="140" s="1"/>
  <c r="D25" i="139"/>
  <c r="F25" i="139"/>
  <c r="G25" i="139"/>
  <c r="G25" i="140" s="1"/>
  <c r="J25" i="139"/>
  <c r="B26" i="139"/>
  <c r="B26" i="140" s="1"/>
  <c r="J26" i="140" s="1"/>
  <c r="C26" i="139"/>
  <c r="C26" i="140" s="1"/>
  <c r="F26" i="139"/>
  <c r="G26" i="139"/>
  <c r="J26" i="139"/>
  <c r="B27" i="139"/>
  <c r="C27" i="139"/>
  <c r="C27" i="140" s="1"/>
  <c r="K27" i="140" s="1"/>
  <c r="D27" i="139"/>
  <c r="F27" i="139"/>
  <c r="G27" i="139"/>
  <c r="G27" i="140" s="1"/>
  <c r="K27" i="139"/>
  <c r="B28" i="139"/>
  <c r="C28" i="139"/>
  <c r="F28" i="139"/>
  <c r="F28" i="140" s="1"/>
  <c r="G28" i="139"/>
  <c r="J28" i="139"/>
  <c r="B29" i="139"/>
  <c r="C29" i="139"/>
  <c r="C29" i="140" s="1"/>
  <c r="F29" i="139"/>
  <c r="G29" i="139"/>
  <c r="G29" i="140" s="1"/>
  <c r="H29" i="139"/>
  <c r="K29" i="139"/>
  <c r="B30" i="139"/>
  <c r="B30" i="140" s="1"/>
  <c r="J30" i="140" s="1"/>
  <c r="C30" i="139"/>
  <c r="F30" i="139"/>
  <c r="F30" i="140" s="1"/>
  <c r="G30" i="139"/>
  <c r="I30" i="139"/>
  <c r="B31" i="139"/>
  <c r="E31" i="139" s="1"/>
  <c r="C31" i="139"/>
  <c r="C31" i="140" s="1"/>
  <c r="D31" i="139"/>
  <c r="F31" i="139"/>
  <c r="F31" i="140" s="1"/>
  <c r="G31" i="139"/>
  <c r="G31" i="140" s="1"/>
  <c r="K31" i="140" s="1"/>
  <c r="K31" i="139"/>
  <c r="B32" i="139"/>
  <c r="B32" i="140" s="1"/>
  <c r="C32" i="139"/>
  <c r="D32" i="139" s="1"/>
  <c r="F32" i="139"/>
  <c r="F32" i="140" s="1"/>
  <c r="G32" i="139"/>
  <c r="G32" i="140" s="1"/>
  <c r="J32" i="139"/>
  <c r="B33" i="139"/>
  <c r="B33" i="140" s="1"/>
  <c r="C33" i="139"/>
  <c r="D33" i="139" s="1"/>
  <c r="F33" i="139"/>
  <c r="I33" i="139" s="1"/>
  <c r="G33" i="139"/>
  <c r="G33" i="140" s="1"/>
  <c r="H33" i="139"/>
  <c r="K33" i="139"/>
  <c r="B34" i="139"/>
  <c r="J34" i="139" s="1"/>
  <c r="C34" i="139"/>
  <c r="C34" i="140" s="1"/>
  <c r="F34" i="139"/>
  <c r="F34" i="140" s="1"/>
  <c r="G34" i="139"/>
  <c r="I34" i="139"/>
  <c r="K34" i="139"/>
  <c r="B35" i="139"/>
  <c r="B35" i="140" s="1"/>
  <c r="C35" i="139"/>
  <c r="D35" i="139" s="1"/>
  <c r="F35" i="139"/>
  <c r="F35" i="140" s="1"/>
  <c r="G35" i="139"/>
  <c r="H35" i="139" s="1"/>
  <c r="J35" i="139"/>
  <c r="B36" i="139"/>
  <c r="E36" i="139" s="1"/>
  <c r="C36" i="139"/>
  <c r="C36" i="140" s="1"/>
  <c r="D36" i="139"/>
  <c r="F36" i="139"/>
  <c r="G36" i="139"/>
  <c r="G36" i="140" s="1"/>
  <c r="K36" i="139"/>
  <c r="B37" i="139"/>
  <c r="B37" i="140" s="1"/>
  <c r="C37" i="139"/>
  <c r="F37" i="139"/>
  <c r="F37" i="140" s="1"/>
  <c r="G37" i="139"/>
  <c r="J37" i="139"/>
  <c r="B39" i="139"/>
  <c r="J39" i="139" s="1"/>
  <c r="C39" i="139"/>
  <c r="C39" i="140" s="1"/>
  <c r="E39" i="139"/>
  <c r="F39" i="139"/>
  <c r="F39" i="140" s="1"/>
  <c r="G39" i="139"/>
  <c r="G39" i="140" s="1"/>
  <c r="B40" i="139"/>
  <c r="B40" i="140" s="1"/>
  <c r="C40" i="139"/>
  <c r="C40" i="140" s="1"/>
  <c r="D40" i="139"/>
  <c r="F40" i="139"/>
  <c r="G40" i="139"/>
  <c r="G40" i="140" s="1"/>
  <c r="J40" i="139"/>
  <c r="B42" i="139"/>
  <c r="C42" i="139"/>
  <c r="D42" i="139"/>
  <c r="F42" i="139"/>
  <c r="G42" i="139"/>
  <c r="H42" i="139"/>
  <c r="J42" i="139"/>
  <c r="K42" i="139"/>
  <c r="L42" i="139"/>
  <c r="D43" i="139"/>
  <c r="E43" i="139"/>
  <c r="H43" i="139"/>
  <c r="I43" i="139"/>
  <c r="J43" i="139"/>
  <c r="K43" i="139"/>
  <c r="L43" i="139" s="1"/>
  <c r="D44" i="139"/>
  <c r="E44" i="139"/>
  <c r="H44" i="139"/>
  <c r="I44" i="139"/>
  <c r="J44" i="139"/>
  <c r="K44" i="139"/>
  <c r="L44" i="139"/>
  <c r="D45" i="139"/>
  <c r="E45" i="139"/>
  <c r="H45" i="139"/>
  <c r="I45" i="139"/>
  <c r="J45" i="139"/>
  <c r="K45" i="139"/>
  <c r="L45" i="139" s="1"/>
  <c r="D46" i="139"/>
  <c r="E46" i="139"/>
  <c r="H46" i="139"/>
  <c r="I46" i="139"/>
  <c r="J46" i="139"/>
  <c r="K46" i="139"/>
  <c r="L46" i="139"/>
  <c r="D47" i="139"/>
  <c r="E47" i="139"/>
  <c r="H47" i="139"/>
  <c r="I47" i="139"/>
  <c r="J47" i="139"/>
  <c r="K47" i="139"/>
  <c r="L47" i="139" s="1"/>
  <c r="D48" i="139"/>
  <c r="E48" i="139"/>
  <c r="H48" i="139"/>
  <c r="I48" i="139"/>
  <c r="J48" i="139"/>
  <c r="K48" i="139"/>
  <c r="L48" i="139"/>
  <c r="D49" i="139"/>
  <c r="E49" i="139"/>
  <c r="H49" i="139"/>
  <c r="I49" i="139"/>
  <c r="J49" i="139"/>
  <c r="K49" i="139"/>
  <c r="L49" i="139" s="1"/>
  <c r="D50" i="139"/>
  <c r="E50" i="139"/>
  <c r="H50" i="139"/>
  <c r="I50" i="139"/>
  <c r="J50" i="139"/>
  <c r="K50" i="139"/>
  <c r="L50" i="139"/>
  <c r="D51" i="139"/>
  <c r="E51" i="139"/>
  <c r="H51" i="139"/>
  <c r="I51" i="139"/>
  <c r="J51" i="139"/>
  <c r="K51" i="139"/>
  <c r="L51" i="139" s="1"/>
  <c r="D52" i="139"/>
  <c r="E52" i="139"/>
  <c r="H52" i="139"/>
  <c r="I52" i="139"/>
  <c r="J52" i="139"/>
  <c r="K52" i="139"/>
  <c r="L52" i="139"/>
  <c r="D53" i="139"/>
  <c r="E53" i="139"/>
  <c r="H53" i="139"/>
  <c r="I53" i="139"/>
  <c r="J53" i="139"/>
  <c r="K53" i="139"/>
  <c r="L53" i="139" s="1"/>
  <c r="D54" i="139"/>
  <c r="E54" i="139"/>
  <c r="H54" i="139"/>
  <c r="I54" i="139"/>
  <c r="J54" i="139"/>
  <c r="K54" i="139"/>
  <c r="L54" i="139"/>
  <c r="D55" i="139"/>
  <c r="E55" i="139"/>
  <c r="H55" i="139"/>
  <c r="I55" i="139"/>
  <c r="J55" i="139"/>
  <c r="K55" i="139"/>
  <c r="L55" i="139" s="1"/>
  <c r="D56" i="139"/>
  <c r="E56" i="139"/>
  <c r="H56" i="139"/>
  <c r="I56" i="139"/>
  <c r="J56" i="139"/>
  <c r="K56" i="139"/>
  <c r="L56" i="139"/>
  <c r="D57" i="139"/>
  <c r="E57" i="139"/>
  <c r="H57" i="139"/>
  <c r="I57" i="139"/>
  <c r="J57" i="139"/>
  <c r="K57" i="139"/>
  <c r="L57" i="139" s="1"/>
  <c r="D58" i="139"/>
  <c r="E58" i="139"/>
  <c r="H58" i="139"/>
  <c r="I58" i="139"/>
  <c r="J58" i="139"/>
  <c r="K58" i="139"/>
  <c r="L58" i="139"/>
  <c r="D59" i="139"/>
  <c r="E59" i="139"/>
  <c r="H59" i="139"/>
  <c r="I59" i="139"/>
  <c r="J59" i="139"/>
  <c r="K59" i="139"/>
  <c r="L59" i="139" s="1"/>
  <c r="D60" i="139"/>
  <c r="E60" i="139"/>
  <c r="H60" i="139"/>
  <c r="I60" i="139"/>
  <c r="J60" i="139"/>
  <c r="K60" i="139"/>
  <c r="L60" i="139"/>
  <c r="D61" i="139"/>
  <c r="E61" i="139"/>
  <c r="H61" i="139"/>
  <c r="I61" i="139"/>
  <c r="J61" i="139"/>
  <c r="K61" i="139"/>
  <c r="L61" i="139" s="1"/>
  <c r="B63" i="139"/>
  <c r="C63" i="139"/>
  <c r="E63" i="139" s="1"/>
  <c r="F63" i="139"/>
  <c r="G63" i="139"/>
  <c r="J63" i="139"/>
  <c r="B64" i="139"/>
  <c r="C64" i="139"/>
  <c r="D64" i="139" s="1"/>
  <c r="F64" i="139"/>
  <c r="I64" i="139" s="1"/>
  <c r="G64" i="139"/>
  <c r="H64" i="139"/>
  <c r="K64" i="139"/>
  <c r="B65" i="139"/>
  <c r="J65" i="139" s="1"/>
  <c r="C65" i="139"/>
  <c r="F65" i="139"/>
  <c r="G65" i="139"/>
  <c r="I65" i="139"/>
  <c r="K65" i="139"/>
  <c r="B66" i="139"/>
  <c r="C66" i="139"/>
  <c r="D66" i="139" s="1"/>
  <c r="F66" i="139"/>
  <c r="G66" i="139"/>
  <c r="H66" i="139"/>
  <c r="I74" i="139"/>
  <c r="F4" i="138"/>
  <c r="G4" i="138"/>
  <c r="J4" i="138"/>
  <c r="K4" i="138"/>
  <c r="B7" i="138"/>
  <c r="F7" i="138"/>
  <c r="J7" i="138"/>
  <c r="B8" i="138"/>
  <c r="C8" i="138"/>
  <c r="E8" i="138"/>
  <c r="F8" i="138"/>
  <c r="G8" i="138"/>
  <c r="J8" i="138"/>
  <c r="D9" i="138"/>
  <c r="E9" i="138"/>
  <c r="H9" i="138"/>
  <c r="I9" i="138"/>
  <c r="J9" i="138"/>
  <c r="K9" i="138"/>
  <c r="L9" i="138"/>
  <c r="D10" i="138"/>
  <c r="E10" i="138"/>
  <c r="H10" i="138"/>
  <c r="I10" i="138"/>
  <c r="J10" i="138"/>
  <c r="K10" i="138"/>
  <c r="L10" i="138" s="1"/>
  <c r="D11" i="138"/>
  <c r="E11" i="138"/>
  <c r="H11" i="138"/>
  <c r="I11" i="138"/>
  <c r="J11" i="138"/>
  <c r="K11" i="138"/>
  <c r="L11" i="138"/>
  <c r="D12" i="138"/>
  <c r="E12" i="138"/>
  <c r="H12" i="138"/>
  <c r="I12" i="138"/>
  <c r="J12" i="138"/>
  <c r="K12" i="138"/>
  <c r="L12" i="138" s="1"/>
  <c r="D13" i="138"/>
  <c r="E13" i="138"/>
  <c r="H13" i="138"/>
  <c r="I13" i="138"/>
  <c r="J13" i="138"/>
  <c r="K13" i="138"/>
  <c r="L13" i="138"/>
  <c r="D14" i="138"/>
  <c r="E14" i="138"/>
  <c r="H14" i="138"/>
  <c r="I14" i="138"/>
  <c r="J14" i="138"/>
  <c r="K14" i="138"/>
  <c r="L14" i="138" s="1"/>
  <c r="D15" i="138"/>
  <c r="E15" i="138"/>
  <c r="H15" i="138"/>
  <c r="I15" i="138"/>
  <c r="J15" i="138"/>
  <c r="K15" i="138"/>
  <c r="L15" i="138"/>
  <c r="D16" i="138"/>
  <c r="E16" i="138"/>
  <c r="H16" i="138"/>
  <c r="I16" i="138"/>
  <c r="J16" i="138"/>
  <c r="K16" i="138"/>
  <c r="L16" i="138" s="1"/>
  <c r="D17" i="138"/>
  <c r="E17" i="138"/>
  <c r="H17" i="138"/>
  <c r="I17" i="138"/>
  <c r="J17" i="138"/>
  <c r="K17" i="138"/>
  <c r="L17" i="138"/>
  <c r="B18" i="138"/>
  <c r="C18" i="138"/>
  <c r="D18" i="138" s="1"/>
  <c r="F18" i="138"/>
  <c r="G18" i="138"/>
  <c r="H18" i="138" s="1"/>
  <c r="I18" i="138"/>
  <c r="J18" i="138"/>
  <c r="K18" i="138"/>
  <c r="L18" i="138" s="1"/>
  <c r="D19" i="138"/>
  <c r="E19" i="138"/>
  <c r="H19" i="138"/>
  <c r="I19" i="138"/>
  <c r="J19" i="138"/>
  <c r="K19" i="138"/>
  <c r="L19" i="138"/>
  <c r="D20" i="138"/>
  <c r="E20" i="138"/>
  <c r="H20" i="138"/>
  <c r="I20" i="138"/>
  <c r="J20" i="138"/>
  <c r="K20" i="138"/>
  <c r="L20" i="138" s="1"/>
  <c r="D21" i="138"/>
  <c r="E21" i="138"/>
  <c r="H21" i="138"/>
  <c r="I21" i="138"/>
  <c r="J21" i="138"/>
  <c r="K21" i="138"/>
  <c r="L21" i="138"/>
  <c r="D22" i="138"/>
  <c r="E22" i="138"/>
  <c r="H22" i="138"/>
  <c r="I22" i="138"/>
  <c r="J22" i="138"/>
  <c r="K22" i="138"/>
  <c r="L22" i="138" s="1"/>
  <c r="D23" i="138"/>
  <c r="E23" i="138"/>
  <c r="H23" i="138"/>
  <c r="I23" i="138"/>
  <c r="J23" i="138"/>
  <c r="K23" i="138"/>
  <c r="L23" i="138"/>
  <c r="D24" i="138"/>
  <c r="E24" i="138"/>
  <c r="H24" i="138"/>
  <c r="I24" i="138"/>
  <c r="J24" i="138"/>
  <c r="K24" i="138"/>
  <c r="L24" i="138" s="1"/>
  <c r="D25" i="138"/>
  <c r="E25" i="138"/>
  <c r="H25" i="138"/>
  <c r="I25" i="138"/>
  <c r="J25" i="138"/>
  <c r="K25" i="138"/>
  <c r="L25" i="138"/>
  <c r="D26" i="138"/>
  <c r="E26" i="138"/>
  <c r="H26" i="138"/>
  <c r="I26" i="138"/>
  <c r="J26" i="138"/>
  <c r="K26" i="138"/>
  <c r="L26" i="138" s="1"/>
  <c r="D27" i="138"/>
  <c r="E27" i="138"/>
  <c r="H27" i="138"/>
  <c r="I27" i="138"/>
  <c r="J27" i="138"/>
  <c r="K27" i="138"/>
  <c r="L27" i="138"/>
  <c r="D28" i="138"/>
  <c r="E28" i="138"/>
  <c r="H28" i="138"/>
  <c r="I28" i="138"/>
  <c r="J28" i="138"/>
  <c r="K28" i="138"/>
  <c r="L28" i="138" s="1"/>
  <c r="D29" i="138"/>
  <c r="E29" i="138"/>
  <c r="H29" i="138"/>
  <c r="I29" i="138"/>
  <c r="J29" i="138"/>
  <c r="K29" i="138"/>
  <c r="L29" i="138"/>
  <c r="D30" i="138"/>
  <c r="E30" i="138"/>
  <c r="H30" i="138"/>
  <c r="I30" i="138"/>
  <c r="J30" i="138"/>
  <c r="K30" i="138"/>
  <c r="L30" i="138" s="1"/>
  <c r="D31" i="138"/>
  <c r="E31" i="138"/>
  <c r="H31" i="138"/>
  <c r="I31" i="138"/>
  <c r="J31" i="138"/>
  <c r="K31" i="138"/>
  <c r="L31" i="138"/>
  <c r="D32" i="138"/>
  <c r="E32" i="138"/>
  <c r="H32" i="138"/>
  <c r="I32" i="138"/>
  <c r="J32" i="138"/>
  <c r="K32" i="138"/>
  <c r="L32" i="138" s="1"/>
  <c r="D33" i="138"/>
  <c r="E33" i="138"/>
  <c r="H33" i="138"/>
  <c r="I33" i="138"/>
  <c r="J33" i="138"/>
  <c r="K33" i="138"/>
  <c r="L33" i="138"/>
  <c r="D34" i="138"/>
  <c r="E34" i="138"/>
  <c r="H34" i="138"/>
  <c r="I34" i="138"/>
  <c r="J34" i="138"/>
  <c r="K34" i="138"/>
  <c r="L34" i="138" s="1"/>
  <c r="D35" i="138"/>
  <c r="E35" i="138"/>
  <c r="H35" i="138"/>
  <c r="I35" i="138"/>
  <c r="J35" i="138"/>
  <c r="K35" i="138"/>
  <c r="L35" i="138"/>
  <c r="D36" i="138"/>
  <c r="E36" i="138"/>
  <c r="H36" i="138"/>
  <c r="I36" i="138"/>
  <c r="J36" i="138"/>
  <c r="K36" i="138"/>
  <c r="L36" i="138" s="1"/>
  <c r="D37" i="138"/>
  <c r="E37" i="138"/>
  <c r="H37" i="138"/>
  <c r="I37" i="138"/>
  <c r="J37" i="138"/>
  <c r="K37" i="138"/>
  <c r="L37" i="138"/>
  <c r="B38" i="138"/>
  <c r="C38" i="138"/>
  <c r="D38" i="138" s="1"/>
  <c r="F38" i="138"/>
  <c r="G38" i="138"/>
  <c r="H38" i="138" s="1"/>
  <c r="I38" i="138"/>
  <c r="J38" i="138"/>
  <c r="K38" i="138"/>
  <c r="L38" i="138" s="1"/>
  <c r="D39" i="138"/>
  <c r="E39" i="138"/>
  <c r="H39" i="138"/>
  <c r="I39" i="138"/>
  <c r="J39" i="138"/>
  <c r="K39" i="138"/>
  <c r="L39" i="138"/>
  <c r="D40" i="138"/>
  <c r="E40" i="138"/>
  <c r="H40" i="138"/>
  <c r="I40" i="138"/>
  <c r="J40" i="138"/>
  <c r="K40" i="138"/>
  <c r="L40" i="138" s="1"/>
  <c r="B43" i="138"/>
  <c r="C10" i="143" s="1"/>
  <c r="C43" i="138"/>
  <c r="F43" i="138"/>
  <c r="G43" i="138"/>
  <c r="H10" i="143" s="1"/>
  <c r="B44" i="138"/>
  <c r="C44" i="138"/>
  <c r="E44" i="138"/>
  <c r="F44" i="138"/>
  <c r="G44" i="138"/>
  <c r="B45" i="138"/>
  <c r="C45" i="138"/>
  <c r="F45" i="138"/>
  <c r="G45" i="138"/>
  <c r="B46" i="138"/>
  <c r="C46" i="138"/>
  <c r="F46" i="138"/>
  <c r="G46" i="138"/>
  <c r="J46" i="138"/>
  <c r="B47" i="138"/>
  <c r="E47" i="138" s="1"/>
  <c r="C47" i="138"/>
  <c r="F47" i="138"/>
  <c r="G20" i="143" s="1"/>
  <c r="G47" i="138"/>
  <c r="B48" i="138"/>
  <c r="J48" i="138" s="1"/>
  <c r="C48" i="138"/>
  <c r="F48" i="138"/>
  <c r="G48" i="138"/>
  <c r="B49" i="138"/>
  <c r="C25" i="143" s="1"/>
  <c r="C49" i="138"/>
  <c r="F49" i="138"/>
  <c r="G25" i="143" s="1"/>
  <c r="G49" i="138"/>
  <c r="H25" i="143" s="1"/>
  <c r="I25" i="143" s="1"/>
  <c r="K49" i="138"/>
  <c r="B50" i="138"/>
  <c r="C50" i="138"/>
  <c r="F50" i="138"/>
  <c r="G50" i="138"/>
  <c r="K50" i="138"/>
  <c r="B51" i="138"/>
  <c r="C51" i="138"/>
  <c r="F51" i="138"/>
  <c r="G51" i="138"/>
  <c r="H51" i="138" s="1"/>
  <c r="B52" i="138"/>
  <c r="J52" i="138" s="1"/>
  <c r="C52" i="138"/>
  <c r="E52" i="138"/>
  <c r="F52" i="138"/>
  <c r="G52" i="138"/>
  <c r="H52" i="138" s="1"/>
  <c r="B53" i="138"/>
  <c r="C53" i="138"/>
  <c r="D53" i="138" s="1"/>
  <c r="F53" i="138"/>
  <c r="G53" i="138"/>
  <c r="J53" i="138"/>
  <c r="B54" i="138"/>
  <c r="C54" i="138"/>
  <c r="F54" i="138"/>
  <c r="G54" i="138"/>
  <c r="J54" i="138"/>
  <c r="B55" i="138"/>
  <c r="E55" i="138" s="1"/>
  <c r="C55" i="138"/>
  <c r="D55" i="138"/>
  <c r="F55" i="138"/>
  <c r="G55" i="138"/>
  <c r="H55" i="138" s="1"/>
  <c r="B56" i="138"/>
  <c r="C56" i="138"/>
  <c r="F56" i="138"/>
  <c r="J56" i="138" s="1"/>
  <c r="G56" i="138"/>
  <c r="B57" i="138"/>
  <c r="C57" i="138"/>
  <c r="D57" i="138" s="1"/>
  <c r="F57" i="138"/>
  <c r="G57" i="138"/>
  <c r="H57" i="138" s="1"/>
  <c r="B58" i="138"/>
  <c r="C58" i="138"/>
  <c r="F58" i="138"/>
  <c r="G58" i="138"/>
  <c r="I58" i="138" s="1"/>
  <c r="K58" i="138"/>
  <c r="B59" i="138"/>
  <c r="C59" i="138"/>
  <c r="F59" i="138"/>
  <c r="J59" i="138" s="1"/>
  <c r="G59" i="138"/>
  <c r="I59" i="138" s="1"/>
  <c r="K59" i="138"/>
  <c r="B60" i="138"/>
  <c r="C60" i="138"/>
  <c r="D60" i="138" s="1"/>
  <c r="F60" i="138"/>
  <c r="G60" i="138"/>
  <c r="H60" i="138" s="1"/>
  <c r="K60" i="138"/>
  <c r="B61" i="138"/>
  <c r="C61" i="138"/>
  <c r="E61" i="138" s="1"/>
  <c r="F61" i="138"/>
  <c r="G61" i="138"/>
  <c r="B62" i="138"/>
  <c r="E62" i="138" s="1"/>
  <c r="C62" i="138"/>
  <c r="D62" i="138"/>
  <c r="F62" i="138"/>
  <c r="I62" i="138" s="1"/>
  <c r="G62" i="138"/>
  <c r="H62" i="138"/>
  <c r="J62" i="138"/>
  <c r="K62" i="138"/>
  <c r="L62" i="138"/>
  <c r="D63" i="138"/>
  <c r="E63" i="138"/>
  <c r="H63" i="138"/>
  <c r="I63" i="138"/>
  <c r="J63" i="138"/>
  <c r="K63" i="138"/>
  <c r="L63" i="138" s="1"/>
  <c r="D64" i="138"/>
  <c r="E64" i="138"/>
  <c r="H64" i="138"/>
  <c r="I64" i="138"/>
  <c r="J64" i="138"/>
  <c r="K64" i="138"/>
  <c r="L64" i="138"/>
  <c r="D65" i="138"/>
  <c r="E65" i="138"/>
  <c r="H65" i="138"/>
  <c r="I65" i="138"/>
  <c r="J65" i="138"/>
  <c r="K65" i="138"/>
  <c r="L65" i="138" s="1"/>
  <c r="D66" i="138"/>
  <c r="E66" i="138"/>
  <c r="H66" i="138"/>
  <c r="I66" i="138"/>
  <c r="J66" i="138"/>
  <c r="K66" i="138"/>
  <c r="L66" i="138"/>
  <c r="I74" i="138"/>
  <c r="F4" i="137"/>
  <c r="G4" i="137"/>
  <c r="J4" i="137"/>
  <c r="K4" i="137"/>
  <c r="B7" i="137"/>
  <c r="F7" i="137"/>
  <c r="B8" i="137"/>
  <c r="C8" i="137"/>
  <c r="E8" i="137"/>
  <c r="F8" i="137"/>
  <c r="G8" i="137"/>
  <c r="J8" i="137"/>
  <c r="D9" i="137"/>
  <c r="E9" i="137"/>
  <c r="H9" i="137"/>
  <c r="I9" i="137"/>
  <c r="J9" i="137"/>
  <c r="K9" i="137"/>
  <c r="L9" i="137"/>
  <c r="D10" i="137"/>
  <c r="E10" i="137"/>
  <c r="H10" i="137"/>
  <c r="I10" i="137"/>
  <c r="J10" i="137"/>
  <c r="K10" i="137"/>
  <c r="L10" i="137" s="1"/>
  <c r="D11" i="137"/>
  <c r="E11" i="137"/>
  <c r="H11" i="137"/>
  <c r="I11" i="137"/>
  <c r="J11" i="137"/>
  <c r="K11" i="137"/>
  <c r="L11" i="137"/>
  <c r="D12" i="137"/>
  <c r="E12" i="137"/>
  <c r="H12" i="137"/>
  <c r="I12" i="137"/>
  <c r="J12" i="137"/>
  <c r="K12" i="137"/>
  <c r="L12" i="137" s="1"/>
  <c r="D13" i="137"/>
  <c r="E13" i="137"/>
  <c r="H13" i="137"/>
  <c r="I13" i="137"/>
  <c r="J13" i="137"/>
  <c r="K13" i="137"/>
  <c r="L13" i="137"/>
  <c r="D14" i="137"/>
  <c r="E14" i="137"/>
  <c r="H14" i="137"/>
  <c r="I14" i="137"/>
  <c r="J14" i="137"/>
  <c r="K14" i="137"/>
  <c r="L14" i="137" s="1"/>
  <c r="D15" i="137"/>
  <c r="E15" i="137"/>
  <c r="H15" i="137"/>
  <c r="I15" i="137"/>
  <c r="J15" i="137"/>
  <c r="K15" i="137"/>
  <c r="L15" i="137"/>
  <c r="D16" i="137"/>
  <c r="E16" i="137"/>
  <c r="H16" i="137"/>
  <c r="I16" i="137"/>
  <c r="J16" i="137"/>
  <c r="K16" i="137"/>
  <c r="L16" i="137" s="1"/>
  <c r="D17" i="137"/>
  <c r="E17" i="137"/>
  <c r="H17" i="137"/>
  <c r="I17" i="137"/>
  <c r="J17" i="137"/>
  <c r="K17" i="137"/>
  <c r="L17" i="137"/>
  <c r="B18" i="137"/>
  <c r="C18" i="137"/>
  <c r="F18" i="137"/>
  <c r="G18" i="137"/>
  <c r="H18" i="137" s="1"/>
  <c r="I18" i="137"/>
  <c r="J18" i="137"/>
  <c r="D19" i="137"/>
  <c r="E19" i="137"/>
  <c r="H19" i="137"/>
  <c r="I19" i="137"/>
  <c r="J19" i="137"/>
  <c r="K19" i="137"/>
  <c r="L19" i="137"/>
  <c r="D20" i="137"/>
  <c r="E20" i="137"/>
  <c r="H20" i="137"/>
  <c r="I20" i="137"/>
  <c r="J20" i="137"/>
  <c r="K20" i="137"/>
  <c r="L20" i="137" s="1"/>
  <c r="D21" i="137"/>
  <c r="E21" i="137"/>
  <c r="H21" i="137"/>
  <c r="I21" i="137"/>
  <c r="J21" i="137"/>
  <c r="K21" i="137"/>
  <c r="L21" i="137"/>
  <c r="D22" i="137"/>
  <c r="E22" i="137"/>
  <c r="H22" i="137"/>
  <c r="I22" i="137"/>
  <c r="J22" i="137"/>
  <c r="K22" i="137"/>
  <c r="L22" i="137" s="1"/>
  <c r="D23" i="137"/>
  <c r="E23" i="137"/>
  <c r="H23" i="137"/>
  <c r="I23" i="137"/>
  <c r="J23" i="137"/>
  <c r="K23" i="137"/>
  <c r="L23" i="137"/>
  <c r="D24" i="137"/>
  <c r="E24" i="137"/>
  <c r="H24" i="137"/>
  <c r="I24" i="137"/>
  <c r="J24" i="137"/>
  <c r="K24" i="137"/>
  <c r="L24" i="137" s="1"/>
  <c r="D25" i="137"/>
  <c r="E25" i="137"/>
  <c r="H25" i="137"/>
  <c r="I25" i="137"/>
  <c r="J25" i="137"/>
  <c r="K25" i="137"/>
  <c r="L25" i="137"/>
  <c r="D26" i="137"/>
  <c r="E26" i="137"/>
  <c r="H26" i="137"/>
  <c r="I26" i="137"/>
  <c r="J26" i="137"/>
  <c r="K26" i="137"/>
  <c r="L26" i="137" s="1"/>
  <c r="D27" i="137"/>
  <c r="E27" i="137"/>
  <c r="H27" i="137"/>
  <c r="I27" i="137"/>
  <c r="J27" i="137"/>
  <c r="K27" i="137"/>
  <c r="L27" i="137"/>
  <c r="D28" i="137"/>
  <c r="E28" i="137"/>
  <c r="H28" i="137"/>
  <c r="I28" i="137"/>
  <c r="J28" i="137"/>
  <c r="K28" i="137"/>
  <c r="L28" i="137" s="1"/>
  <c r="D29" i="137"/>
  <c r="E29" i="137"/>
  <c r="H29" i="137"/>
  <c r="I29" i="137"/>
  <c r="J29" i="137"/>
  <c r="K29" i="137"/>
  <c r="L29" i="137"/>
  <c r="D30" i="137"/>
  <c r="E30" i="137"/>
  <c r="H30" i="137"/>
  <c r="I30" i="137"/>
  <c r="J30" i="137"/>
  <c r="K30" i="137"/>
  <c r="L30" i="137" s="1"/>
  <c r="D31" i="137"/>
  <c r="E31" i="137"/>
  <c r="H31" i="137"/>
  <c r="I31" i="137"/>
  <c r="J31" i="137"/>
  <c r="K31" i="137"/>
  <c r="L31" i="137"/>
  <c r="D32" i="137"/>
  <c r="E32" i="137"/>
  <c r="H32" i="137"/>
  <c r="I32" i="137"/>
  <c r="J32" i="137"/>
  <c r="K32" i="137"/>
  <c r="L32" i="137" s="1"/>
  <c r="D33" i="137"/>
  <c r="E33" i="137"/>
  <c r="H33" i="137"/>
  <c r="I33" i="137"/>
  <c r="J33" i="137"/>
  <c r="K33" i="137"/>
  <c r="L33" i="137"/>
  <c r="D34" i="137"/>
  <c r="E34" i="137"/>
  <c r="H34" i="137"/>
  <c r="I34" i="137"/>
  <c r="J34" i="137"/>
  <c r="K34" i="137"/>
  <c r="L34" i="137" s="1"/>
  <c r="D35" i="137"/>
  <c r="E35" i="137"/>
  <c r="H35" i="137"/>
  <c r="I35" i="137"/>
  <c r="J35" i="137"/>
  <c r="K35" i="137"/>
  <c r="L35" i="137"/>
  <c r="D36" i="137"/>
  <c r="E36" i="137"/>
  <c r="H36" i="137"/>
  <c r="I36" i="137"/>
  <c r="J36" i="137"/>
  <c r="K36" i="137"/>
  <c r="L36" i="137" s="1"/>
  <c r="D37" i="137"/>
  <c r="E37" i="137"/>
  <c r="H37" i="137"/>
  <c r="I37" i="137"/>
  <c r="J37" i="137"/>
  <c r="K37" i="137"/>
  <c r="L37" i="137"/>
  <c r="B38" i="137"/>
  <c r="C38" i="137"/>
  <c r="F38" i="137"/>
  <c r="G38" i="137"/>
  <c r="H38" i="137" s="1"/>
  <c r="I38" i="137"/>
  <c r="J38" i="137"/>
  <c r="K38" i="137"/>
  <c r="L38" i="137" s="1"/>
  <c r="D39" i="137"/>
  <c r="E39" i="137"/>
  <c r="H39" i="137"/>
  <c r="I39" i="137"/>
  <c r="J39" i="137"/>
  <c r="K39" i="137"/>
  <c r="L39" i="137"/>
  <c r="D40" i="137"/>
  <c r="E40" i="137"/>
  <c r="H40" i="137"/>
  <c r="I40" i="137"/>
  <c r="J40" i="137"/>
  <c r="K40" i="137"/>
  <c r="L40" i="137" s="1"/>
  <c r="B41" i="137"/>
  <c r="F41" i="137"/>
  <c r="J41" i="137"/>
  <c r="B42" i="137"/>
  <c r="C42" i="137"/>
  <c r="E42" i="137"/>
  <c r="F42" i="137"/>
  <c r="G42" i="137"/>
  <c r="J42" i="137"/>
  <c r="D43" i="137"/>
  <c r="E43" i="137"/>
  <c r="H43" i="137"/>
  <c r="I43" i="137"/>
  <c r="J43" i="137"/>
  <c r="K43" i="137"/>
  <c r="L43" i="137"/>
  <c r="D44" i="137"/>
  <c r="E44" i="137"/>
  <c r="H44" i="137"/>
  <c r="I44" i="137"/>
  <c r="J44" i="137"/>
  <c r="K44" i="137"/>
  <c r="L44" i="137" s="1"/>
  <c r="D45" i="137"/>
  <c r="E45" i="137"/>
  <c r="H45" i="137"/>
  <c r="I45" i="137"/>
  <c r="J45" i="137"/>
  <c r="K45" i="137"/>
  <c r="L45" i="137"/>
  <c r="D46" i="137"/>
  <c r="E46" i="137"/>
  <c r="H46" i="137"/>
  <c r="I46" i="137"/>
  <c r="J46" i="137"/>
  <c r="K46" i="137"/>
  <c r="L46" i="137" s="1"/>
  <c r="D47" i="137"/>
  <c r="E47" i="137"/>
  <c r="H47" i="137"/>
  <c r="I47" i="137"/>
  <c r="J47" i="137"/>
  <c r="K47" i="137"/>
  <c r="L47" i="137"/>
  <c r="D48" i="137"/>
  <c r="E48" i="137"/>
  <c r="H48" i="137"/>
  <c r="I48" i="137"/>
  <c r="J48" i="137"/>
  <c r="K48" i="137"/>
  <c r="L48" i="137" s="1"/>
  <c r="D49" i="137"/>
  <c r="E49" i="137"/>
  <c r="H49" i="137"/>
  <c r="I49" i="137"/>
  <c r="J49" i="137"/>
  <c r="K49" i="137"/>
  <c r="L49" i="137"/>
  <c r="D50" i="137"/>
  <c r="E50" i="137"/>
  <c r="H50" i="137"/>
  <c r="I50" i="137"/>
  <c r="J50" i="137"/>
  <c r="K50" i="137"/>
  <c r="L50" i="137" s="1"/>
  <c r="D51" i="137"/>
  <c r="E51" i="137"/>
  <c r="H51" i="137"/>
  <c r="I51" i="137"/>
  <c r="J51" i="137"/>
  <c r="K51" i="137"/>
  <c r="L51" i="137"/>
  <c r="D52" i="137"/>
  <c r="E52" i="137"/>
  <c r="H52" i="137"/>
  <c r="I52" i="137"/>
  <c r="J52" i="137"/>
  <c r="K52" i="137"/>
  <c r="L52" i="137" s="1"/>
  <c r="D53" i="137"/>
  <c r="E53" i="137"/>
  <c r="H53" i="137"/>
  <c r="I53" i="137"/>
  <c r="J53" i="137"/>
  <c r="K53" i="137"/>
  <c r="L53" i="137"/>
  <c r="D54" i="137"/>
  <c r="E54" i="137"/>
  <c r="H54" i="137"/>
  <c r="I54" i="137"/>
  <c r="J54" i="137"/>
  <c r="K54" i="137"/>
  <c r="L54" i="137" s="1"/>
  <c r="D55" i="137"/>
  <c r="E55" i="137"/>
  <c r="H55" i="137"/>
  <c r="I55" i="137"/>
  <c r="J55" i="137"/>
  <c r="K55" i="137"/>
  <c r="L55" i="137"/>
  <c r="D56" i="137"/>
  <c r="E56" i="137"/>
  <c r="H56" i="137"/>
  <c r="I56" i="137"/>
  <c r="J56" i="137"/>
  <c r="K56" i="137"/>
  <c r="L56" i="137" s="1"/>
  <c r="D57" i="137"/>
  <c r="E57" i="137"/>
  <c r="H57" i="137"/>
  <c r="I57" i="137"/>
  <c r="J57" i="137"/>
  <c r="K57" i="137"/>
  <c r="L57" i="137"/>
  <c r="D58" i="137"/>
  <c r="E58" i="137"/>
  <c r="H58" i="137"/>
  <c r="I58" i="137"/>
  <c r="J58" i="137"/>
  <c r="K58" i="137"/>
  <c r="L58" i="137" s="1"/>
  <c r="D59" i="137"/>
  <c r="E59" i="137"/>
  <c r="H59" i="137"/>
  <c r="I59" i="137"/>
  <c r="J59" i="137"/>
  <c r="K59" i="137"/>
  <c r="L59" i="137"/>
  <c r="D60" i="137"/>
  <c r="E60" i="137"/>
  <c r="H60" i="137"/>
  <c r="I60" i="137"/>
  <c r="J60" i="137"/>
  <c r="K60" i="137"/>
  <c r="L60" i="137" s="1"/>
  <c r="D61" i="137"/>
  <c r="E61" i="137"/>
  <c r="H61" i="137"/>
  <c r="I61" i="137"/>
  <c r="J61" i="137"/>
  <c r="K61" i="137"/>
  <c r="L61" i="137"/>
  <c r="B62" i="137"/>
  <c r="C62" i="137"/>
  <c r="D62" i="137" s="1"/>
  <c r="E62" i="137"/>
  <c r="F62" i="137"/>
  <c r="G62" i="137"/>
  <c r="J62" i="137"/>
  <c r="D63" i="137"/>
  <c r="E63" i="137"/>
  <c r="H63" i="137"/>
  <c r="I63" i="137"/>
  <c r="J63" i="137"/>
  <c r="K63" i="137"/>
  <c r="L63" i="137"/>
  <c r="D64" i="137"/>
  <c r="E64" i="137"/>
  <c r="H64" i="137"/>
  <c r="I64" i="137"/>
  <c r="J64" i="137"/>
  <c r="K64" i="137"/>
  <c r="L64" i="137" s="1"/>
  <c r="D65" i="137"/>
  <c r="E65" i="137"/>
  <c r="H65" i="137"/>
  <c r="I65" i="137"/>
  <c r="J65" i="137"/>
  <c r="K65" i="137"/>
  <c r="L65" i="137"/>
  <c r="D66" i="137"/>
  <c r="E66" i="137"/>
  <c r="H66" i="137"/>
  <c r="I66" i="137"/>
  <c r="J66" i="137"/>
  <c r="K66" i="137"/>
  <c r="L66" i="137" s="1"/>
  <c r="I74" i="137"/>
  <c r="F4" i="136"/>
  <c r="G4" i="136"/>
  <c r="J4" i="136"/>
  <c r="K4" i="136"/>
  <c r="B7" i="136"/>
  <c r="F7" i="136"/>
  <c r="B8" i="136"/>
  <c r="C8" i="136"/>
  <c r="E8" i="136"/>
  <c r="F8" i="136"/>
  <c r="G8" i="136"/>
  <c r="J8" i="136"/>
  <c r="D9" i="136"/>
  <c r="E9" i="136"/>
  <c r="H9" i="136"/>
  <c r="I9" i="136"/>
  <c r="J9" i="136"/>
  <c r="K9" i="136"/>
  <c r="L9" i="136"/>
  <c r="D10" i="136"/>
  <c r="E10" i="136"/>
  <c r="H10" i="136"/>
  <c r="I10" i="136"/>
  <c r="J10" i="136"/>
  <c r="K10" i="136"/>
  <c r="L10" i="136" s="1"/>
  <c r="D11" i="136"/>
  <c r="E11" i="136"/>
  <c r="H11" i="136"/>
  <c r="I11" i="136"/>
  <c r="J11" i="136"/>
  <c r="K11" i="136"/>
  <c r="L11" i="136"/>
  <c r="D12" i="136"/>
  <c r="E12" i="136"/>
  <c r="H12" i="136"/>
  <c r="I12" i="136"/>
  <c r="J12" i="136"/>
  <c r="K12" i="136"/>
  <c r="L12" i="136" s="1"/>
  <c r="D13" i="136"/>
  <c r="E13" i="136"/>
  <c r="H13" i="136"/>
  <c r="I13" i="136"/>
  <c r="J13" i="136"/>
  <c r="K13" i="136"/>
  <c r="L13" i="136"/>
  <c r="D14" i="136"/>
  <c r="E14" i="136"/>
  <c r="H14" i="136"/>
  <c r="I14" i="136"/>
  <c r="J14" i="136"/>
  <c r="K14" i="136"/>
  <c r="L14" i="136" s="1"/>
  <c r="D15" i="136"/>
  <c r="E15" i="136"/>
  <c r="H15" i="136"/>
  <c r="I15" i="136"/>
  <c r="J15" i="136"/>
  <c r="K15" i="136"/>
  <c r="L15" i="136"/>
  <c r="D16" i="136"/>
  <c r="E16" i="136"/>
  <c r="H16" i="136"/>
  <c r="I16" i="136"/>
  <c r="J16" i="136"/>
  <c r="K16" i="136"/>
  <c r="L16" i="136" s="1"/>
  <c r="D17" i="136"/>
  <c r="E17" i="136"/>
  <c r="H17" i="136"/>
  <c r="I17" i="136"/>
  <c r="J17" i="136"/>
  <c r="K17" i="136"/>
  <c r="L17" i="136"/>
  <c r="B18" i="136"/>
  <c r="C18" i="136"/>
  <c r="F18" i="136"/>
  <c r="G18" i="136"/>
  <c r="H18" i="136" s="1"/>
  <c r="I18" i="136"/>
  <c r="J18" i="136"/>
  <c r="D19" i="136"/>
  <c r="E19" i="136"/>
  <c r="H19" i="136"/>
  <c r="I19" i="136"/>
  <c r="J19" i="136"/>
  <c r="K19" i="136"/>
  <c r="L19" i="136"/>
  <c r="D20" i="136"/>
  <c r="E20" i="136"/>
  <c r="H20" i="136"/>
  <c r="I20" i="136"/>
  <c r="J20" i="136"/>
  <c r="K20" i="136"/>
  <c r="L20" i="136" s="1"/>
  <c r="D21" i="136"/>
  <c r="E21" i="136"/>
  <c r="H21" i="136"/>
  <c r="I21" i="136"/>
  <c r="J21" i="136"/>
  <c r="K21" i="136"/>
  <c r="L21" i="136"/>
  <c r="D22" i="136"/>
  <c r="E22" i="136"/>
  <c r="H22" i="136"/>
  <c r="I22" i="136"/>
  <c r="J22" i="136"/>
  <c r="K22" i="136"/>
  <c r="L22" i="136" s="1"/>
  <c r="D23" i="136"/>
  <c r="E23" i="136"/>
  <c r="H23" i="136"/>
  <c r="I23" i="136"/>
  <c r="J23" i="136"/>
  <c r="K23" i="136"/>
  <c r="L23" i="136"/>
  <c r="D24" i="136"/>
  <c r="E24" i="136"/>
  <c r="H24" i="136"/>
  <c r="I24" i="136"/>
  <c r="J24" i="136"/>
  <c r="K24" i="136"/>
  <c r="L24" i="136" s="1"/>
  <c r="D25" i="136"/>
  <c r="E25" i="136"/>
  <c r="H25" i="136"/>
  <c r="I25" i="136"/>
  <c r="J25" i="136"/>
  <c r="K25" i="136"/>
  <c r="L25" i="136"/>
  <c r="D26" i="136"/>
  <c r="E26" i="136"/>
  <c r="H26" i="136"/>
  <c r="I26" i="136"/>
  <c r="J26" i="136"/>
  <c r="K26" i="136"/>
  <c r="L26" i="136" s="1"/>
  <c r="D27" i="136"/>
  <c r="E27" i="136"/>
  <c r="H27" i="136"/>
  <c r="I27" i="136"/>
  <c r="J27" i="136"/>
  <c r="K27" i="136"/>
  <c r="L27" i="136"/>
  <c r="D28" i="136"/>
  <c r="E28" i="136"/>
  <c r="H28" i="136"/>
  <c r="I28" i="136"/>
  <c r="J28" i="136"/>
  <c r="K28" i="136"/>
  <c r="L28" i="136" s="1"/>
  <c r="D29" i="136"/>
  <c r="E29" i="136"/>
  <c r="H29" i="136"/>
  <c r="I29" i="136"/>
  <c r="J29" i="136"/>
  <c r="K29" i="136"/>
  <c r="L29" i="136"/>
  <c r="D30" i="136"/>
  <c r="E30" i="136"/>
  <c r="H30" i="136"/>
  <c r="I30" i="136"/>
  <c r="J30" i="136"/>
  <c r="K30" i="136"/>
  <c r="L30" i="136" s="1"/>
  <c r="D31" i="136"/>
  <c r="E31" i="136"/>
  <c r="H31" i="136"/>
  <c r="I31" i="136"/>
  <c r="J31" i="136"/>
  <c r="K31" i="136"/>
  <c r="L31" i="136"/>
  <c r="D32" i="136"/>
  <c r="E32" i="136"/>
  <c r="H32" i="136"/>
  <c r="I32" i="136"/>
  <c r="J32" i="136"/>
  <c r="K32" i="136"/>
  <c r="L32" i="136" s="1"/>
  <c r="D33" i="136"/>
  <c r="E33" i="136"/>
  <c r="H33" i="136"/>
  <c r="I33" i="136"/>
  <c r="J33" i="136"/>
  <c r="K33" i="136"/>
  <c r="L33" i="136"/>
  <c r="D34" i="136"/>
  <c r="E34" i="136"/>
  <c r="H34" i="136"/>
  <c r="I34" i="136"/>
  <c r="J34" i="136"/>
  <c r="K34" i="136"/>
  <c r="L34" i="136" s="1"/>
  <c r="D35" i="136"/>
  <c r="E35" i="136"/>
  <c r="H35" i="136"/>
  <c r="I35" i="136"/>
  <c r="J35" i="136"/>
  <c r="K35" i="136"/>
  <c r="L35" i="136"/>
  <c r="D36" i="136"/>
  <c r="E36" i="136"/>
  <c r="H36" i="136"/>
  <c r="I36" i="136"/>
  <c r="J36" i="136"/>
  <c r="K36" i="136"/>
  <c r="L36" i="136" s="1"/>
  <c r="D37" i="136"/>
  <c r="E37" i="136"/>
  <c r="H37" i="136"/>
  <c r="I37" i="136"/>
  <c r="J37" i="136"/>
  <c r="K37" i="136"/>
  <c r="L37" i="136"/>
  <c r="B38" i="136"/>
  <c r="C38" i="136"/>
  <c r="F38" i="136"/>
  <c r="G38" i="136"/>
  <c r="H38" i="136" s="1"/>
  <c r="I38" i="136"/>
  <c r="J38" i="136"/>
  <c r="K38" i="136"/>
  <c r="L38" i="136" s="1"/>
  <c r="D39" i="136"/>
  <c r="E39" i="136"/>
  <c r="H39" i="136"/>
  <c r="I39" i="136"/>
  <c r="J39" i="136"/>
  <c r="K39" i="136"/>
  <c r="L39" i="136"/>
  <c r="D40" i="136"/>
  <c r="E40" i="136"/>
  <c r="H40" i="136"/>
  <c r="I40" i="136"/>
  <c r="J40" i="136"/>
  <c r="K40" i="136"/>
  <c r="L40" i="136" s="1"/>
  <c r="B42" i="136"/>
  <c r="C42" i="136"/>
  <c r="E42" i="136"/>
  <c r="F42" i="136"/>
  <c r="G42" i="136"/>
  <c r="J42" i="136"/>
  <c r="D43" i="136"/>
  <c r="E43" i="136"/>
  <c r="H43" i="136"/>
  <c r="I43" i="136"/>
  <c r="J43" i="136"/>
  <c r="K43" i="136"/>
  <c r="L43" i="136"/>
  <c r="D44" i="136"/>
  <c r="E44" i="136"/>
  <c r="H44" i="136"/>
  <c r="I44" i="136"/>
  <c r="J44" i="136"/>
  <c r="K44" i="136"/>
  <c r="L44" i="136" s="1"/>
  <c r="D45" i="136"/>
  <c r="E45" i="136"/>
  <c r="H45" i="136"/>
  <c r="I45" i="136"/>
  <c r="J45" i="136"/>
  <c r="K45" i="136"/>
  <c r="L45" i="136"/>
  <c r="D46" i="136"/>
  <c r="E46" i="136"/>
  <c r="H46" i="136"/>
  <c r="I46" i="136"/>
  <c r="J46" i="136"/>
  <c r="K46" i="136"/>
  <c r="L46" i="136" s="1"/>
  <c r="D47" i="136"/>
  <c r="E47" i="136"/>
  <c r="H47" i="136"/>
  <c r="I47" i="136"/>
  <c r="J47" i="136"/>
  <c r="K47" i="136"/>
  <c r="L47" i="136"/>
  <c r="D48" i="136"/>
  <c r="E48" i="136"/>
  <c r="H48" i="136"/>
  <c r="I48" i="136"/>
  <c r="J48" i="136"/>
  <c r="K48" i="136"/>
  <c r="L48" i="136" s="1"/>
  <c r="D49" i="136"/>
  <c r="E49" i="136"/>
  <c r="H49" i="136"/>
  <c r="I49" i="136"/>
  <c r="J49" i="136"/>
  <c r="K49" i="136"/>
  <c r="L49" i="136"/>
  <c r="D50" i="136"/>
  <c r="E50" i="136"/>
  <c r="H50" i="136"/>
  <c r="I50" i="136"/>
  <c r="J50" i="136"/>
  <c r="K50" i="136"/>
  <c r="L50" i="136" s="1"/>
  <c r="D51" i="136"/>
  <c r="E51" i="136"/>
  <c r="H51" i="136"/>
  <c r="I51" i="136"/>
  <c r="J51" i="136"/>
  <c r="K51" i="136"/>
  <c r="L51" i="136"/>
  <c r="D52" i="136"/>
  <c r="E52" i="136"/>
  <c r="H52" i="136"/>
  <c r="I52" i="136"/>
  <c r="J52" i="136"/>
  <c r="K52" i="136"/>
  <c r="L52" i="136" s="1"/>
  <c r="D53" i="136"/>
  <c r="E53" i="136"/>
  <c r="H53" i="136"/>
  <c r="I53" i="136"/>
  <c r="J53" i="136"/>
  <c r="K53" i="136"/>
  <c r="L53" i="136"/>
  <c r="D54" i="136"/>
  <c r="E54" i="136"/>
  <c r="H54" i="136"/>
  <c r="I54" i="136"/>
  <c r="J54" i="136"/>
  <c r="K54" i="136"/>
  <c r="L54" i="136" s="1"/>
  <c r="D55" i="136"/>
  <c r="E55" i="136"/>
  <c r="H55" i="136"/>
  <c r="I55" i="136"/>
  <c r="J55" i="136"/>
  <c r="K55" i="136"/>
  <c r="L55" i="136"/>
  <c r="D56" i="136"/>
  <c r="E56" i="136"/>
  <c r="H56" i="136"/>
  <c r="I56" i="136"/>
  <c r="J56" i="136"/>
  <c r="K56" i="136"/>
  <c r="L56" i="136" s="1"/>
  <c r="D57" i="136"/>
  <c r="E57" i="136"/>
  <c r="H57" i="136"/>
  <c r="I57" i="136"/>
  <c r="J57" i="136"/>
  <c r="K57" i="136"/>
  <c r="L57" i="136"/>
  <c r="D58" i="136"/>
  <c r="E58" i="136"/>
  <c r="H58" i="136"/>
  <c r="I58" i="136"/>
  <c r="J58" i="136"/>
  <c r="K58" i="136"/>
  <c r="L58" i="136" s="1"/>
  <c r="D59" i="136"/>
  <c r="E59" i="136"/>
  <c r="H59" i="136"/>
  <c r="I59" i="136"/>
  <c r="J59" i="136"/>
  <c r="K59" i="136"/>
  <c r="L59" i="136"/>
  <c r="D60" i="136"/>
  <c r="E60" i="136"/>
  <c r="H60" i="136"/>
  <c r="I60" i="136"/>
  <c r="J60" i="136"/>
  <c r="K60" i="136"/>
  <c r="L60" i="136" s="1"/>
  <c r="D61" i="136"/>
  <c r="E61" i="136"/>
  <c r="H61" i="136"/>
  <c r="I61" i="136"/>
  <c r="J61" i="136"/>
  <c r="K61" i="136"/>
  <c r="L61" i="136"/>
  <c r="G64" i="136"/>
  <c r="B67" i="136"/>
  <c r="E67" i="136" s="1"/>
  <c r="C67" i="136"/>
  <c r="D67" i="136"/>
  <c r="F67" i="136"/>
  <c r="G67" i="136"/>
  <c r="H67" i="136"/>
  <c r="K67" i="136"/>
  <c r="D68" i="136"/>
  <c r="E68" i="136"/>
  <c r="H68" i="136"/>
  <c r="I68" i="136"/>
  <c r="J68" i="136"/>
  <c r="K68" i="136"/>
  <c r="L68" i="136" s="1"/>
  <c r="D69" i="136"/>
  <c r="E69" i="136"/>
  <c r="H69" i="136"/>
  <c r="I69" i="136"/>
  <c r="J69" i="136"/>
  <c r="K69" i="136"/>
  <c r="L69" i="136"/>
  <c r="D70" i="136"/>
  <c r="E70" i="136"/>
  <c r="H70" i="136"/>
  <c r="I70" i="136"/>
  <c r="J70" i="136"/>
  <c r="K70" i="136"/>
  <c r="L70" i="136" s="1"/>
  <c r="D71" i="136"/>
  <c r="E71" i="136"/>
  <c r="H71" i="136"/>
  <c r="I71" i="136"/>
  <c r="J71" i="136"/>
  <c r="K71" i="136"/>
  <c r="L71" i="136"/>
  <c r="D72" i="136"/>
  <c r="E72" i="136"/>
  <c r="H72" i="136"/>
  <c r="I72" i="136"/>
  <c r="J72" i="136"/>
  <c r="K72" i="136"/>
  <c r="L72" i="136" s="1"/>
  <c r="D73" i="136"/>
  <c r="E73" i="136"/>
  <c r="H73" i="136"/>
  <c r="I73" i="136"/>
  <c r="J73" i="136"/>
  <c r="K73" i="136"/>
  <c r="L73" i="136"/>
  <c r="D74" i="136"/>
  <c r="E74" i="136"/>
  <c r="H74" i="136"/>
  <c r="I74" i="136"/>
  <c r="J74" i="136"/>
  <c r="K74" i="136"/>
  <c r="L74" i="136" s="1"/>
  <c r="B75" i="136"/>
  <c r="E75" i="136" s="1"/>
  <c r="C75" i="136"/>
  <c r="D75" i="136"/>
  <c r="F75" i="136"/>
  <c r="G75" i="136"/>
  <c r="H75" i="136"/>
  <c r="K75" i="136"/>
  <c r="D76" i="136"/>
  <c r="E76" i="136"/>
  <c r="H76" i="136"/>
  <c r="I76" i="136"/>
  <c r="J76" i="136"/>
  <c r="K76" i="136"/>
  <c r="L76" i="136" s="1"/>
  <c r="F63" i="136"/>
  <c r="G65" i="136"/>
  <c r="C66" i="136"/>
  <c r="G3" i="135"/>
  <c r="H3" i="135"/>
  <c r="C8" i="135"/>
  <c r="D8" i="135"/>
  <c r="G8" i="135"/>
  <c r="H8" i="135"/>
  <c r="J8" i="135"/>
  <c r="C9" i="135"/>
  <c r="D9" i="135"/>
  <c r="G9" i="135"/>
  <c r="H9" i="135"/>
  <c r="J9" i="135"/>
  <c r="C10" i="135"/>
  <c r="D10" i="135"/>
  <c r="G10" i="135"/>
  <c r="H10" i="135"/>
  <c r="J10" i="135"/>
  <c r="C11" i="135"/>
  <c r="D11" i="135"/>
  <c r="G11" i="135"/>
  <c r="H11" i="135"/>
  <c r="J11" i="135"/>
  <c r="C13" i="135"/>
  <c r="D13" i="135"/>
  <c r="G13" i="135"/>
  <c r="H13" i="135"/>
  <c r="J13" i="135"/>
  <c r="C14" i="135"/>
  <c r="D14" i="135"/>
  <c r="G14" i="135"/>
  <c r="H14" i="135"/>
  <c r="J14" i="135"/>
  <c r="C15" i="135"/>
  <c r="D15" i="135"/>
  <c r="G15" i="135"/>
  <c r="H15" i="135"/>
  <c r="J15" i="135"/>
  <c r="C16" i="135"/>
  <c r="D16" i="135"/>
  <c r="G16" i="135"/>
  <c r="H16" i="135"/>
  <c r="J16" i="135"/>
  <c r="C18" i="135"/>
  <c r="D18" i="135"/>
  <c r="G18" i="135"/>
  <c r="H18" i="135"/>
  <c r="J18" i="135"/>
  <c r="C19" i="135"/>
  <c r="D19" i="135"/>
  <c r="G19" i="135"/>
  <c r="H19" i="135"/>
  <c r="J19" i="135"/>
  <c r="C20" i="135"/>
  <c r="D20" i="135"/>
  <c r="G20" i="135"/>
  <c r="H20" i="135"/>
  <c r="J20" i="135"/>
  <c r="C21" i="135"/>
  <c r="D21" i="135"/>
  <c r="G21" i="135"/>
  <c r="H21" i="135"/>
  <c r="J21" i="135"/>
  <c r="C23" i="135"/>
  <c r="D23" i="135"/>
  <c r="F23" i="135" s="1"/>
  <c r="G23" i="135"/>
  <c r="G22" i="135" s="1"/>
  <c r="H23" i="135"/>
  <c r="C24" i="135"/>
  <c r="D24" i="135"/>
  <c r="F24" i="135"/>
  <c r="G24" i="135"/>
  <c r="H24" i="135"/>
  <c r="I24" i="135" s="1"/>
  <c r="C25" i="135"/>
  <c r="D25" i="135"/>
  <c r="G25" i="135"/>
  <c r="H25" i="135"/>
  <c r="C26" i="135"/>
  <c r="D26" i="135"/>
  <c r="F26" i="135"/>
  <c r="G26" i="135"/>
  <c r="H26" i="135"/>
  <c r="I26" i="135" s="1"/>
  <c r="C28" i="135"/>
  <c r="D28" i="135"/>
  <c r="F28" i="135"/>
  <c r="G28" i="135"/>
  <c r="H28" i="135"/>
  <c r="I28" i="135" s="1"/>
  <c r="C29" i="135"/>
  <c r="D29" i="135"/>
  <c r="G29" i="135"/>
  <c r="H29" i="135"/>
  <c r="C30" i="135"/>
  <c r="D30" i="135"/>
  <c r="F30" i="135"/>
  <c r="G30" i="135"/>
  <c r="H30" i="135"/>
  <c r="I30" i="135" s="1"/>
  <c r="C31" i="135"/>
  <c r="D31" i="135"/>
  <c r="G31" i="135"/>
  <c r="H31" i="135"/>
  <c r="C34" i="135"/>
  <c r="D34" i="135"/>
  <c r="G34" i="135"/>
  <c r="H34" i="135"/>
  <c r="F4" i="134"/>
  <c r="G4" i="134"/>
  <c r="J4" i="134"/>
  <c r="K4" i="134"/>
  <c r="B7" i="134"/>
  <c r="F7" i="134"/>
  <c r="B8" i="134"/>
  <c r="C8" i="134"/>
  <c r="E8" i="134"/>
  <c r="F8" i="134"/>
  <c r="G8" i="134"/>
  <c r="J8" i="134"/>
  <c r="D9" i="134"/>
  <c r="E9" i="134"/>
  <c r="H9" i="134"/>
  <c r="I9" i="134"/>
  <c r="J9" i="134"/>
  <c r="K9" i="134"/>
  <c r="L9" i="134"/>
  <c r="D10" i="134"/>
  <c r="E10" i="134"/>
  <c r="H10" i="134"/>
  <c r="I10" i="134"/>
  <c r="J10" i="134"/>
  <c r="K10" i="134"/>
  <c r="L10" i="134" s="1"/>
  <c r="D11" i="134"/>
  <c r="E11" i="134"/>
  <c r="H11" i="134"/>
  <c r="I11" i="134"/>
  <c r="J11" i="134"/>
  <c r="K11" i="134"/>
  <c r="L11" i="134"/>
  <c r="D12" i="134"/>
  <c r="E12" i="134"/>
  <c r="H12" i="134"/>
  <c r="I12" i="134"/>
  <c r="J12" i="134"/>
  <c r="K12" i="134"/>
  <c r="L12" i="134" s="1"/>
  <c r="D13" i="134"/>
  <c r="E13" i="134"/>
  <c r="H13" i="134"/>
  <c r="I13" i="134"/>
  <c r="J13" i="134"/>
  <c r="K13" i="134"/>
  <c r="L13" i="134"/>
  <c r="D14" i="134"/>
  <c r="E14" i="134"/>
  <c r="H14" i="134"/>
  <c r="I14" i="134"/>
  <c r="J14" i="134"/>
  <c r="K14" i="134"/>
  <c r="L14" i="134" s="1"/>
  <c r="D15" i="134"/>
  <c r="E15" i="134"/>
  <c r="H15" i="134"/>
  <c r="I15" i="134"/>
  <c r="J15" i="134"/>
  <c r="K15" i="134"/>
  <c r="L15" i="134"/>
  <c r="D16" i="134"/>
  <c r="E16" i="134"/>
  <c r="H16" i="134"/>
  <c r="I16" i="134"/>
  <c r="J16" i="134"/>
  <c r="K16" i="134"/>
  <c r="L16" i="134" s="1"/>
  <c r="D17" i="134"/>
  <c r="E17" i="134"/>
  <c r="H17" i="134"/>
  <c r="I17" i="134"/>
  <c r="J17" i="134"/>
  <c r="K17" i="134"/>
  <c r="L17" i="134"/>
  <c r="B18" i="134"/>
  <c r="C18" i="134"/>
  <c r="F18" i="134"/>
  <c r="G18" i="134"/>
  <c r="H18" i="134" s="1"/>
  <c r="I18" i="134"/>
  <c r="J18" i="134"/>
  <c r="D19" i="134"/>
  <c r="E19" i="134"/>
  <c r="H19" i="134"/>
  <c r="I19" i="134"/>
  <c r="J19" i="134"/>
  <c r="K19" i="134"/>
  <c r="L19" i="134"/>
  <c r="D20" i="134"/>
  <c r="E20" i="134"/>
  <c r="H20" i="134"/>
  <c r="I20" i="134"/>
  <c r="J20" i="134"/>
  <c r="K20" i="134"/>
  <c r="L20" i="134" s="1"/>
  <c r="D21" i="134"/>
  <c r="E21" i="134"/>
  <c r="H21" i="134"/>
  <c r="I21" i="134"/>
  <c r="J21" i="134"/>
  <c r="K21" i="134"/>
  <c r="L21" i="134"/>
  <c r="D22" i="134"/>
  <c r="E22" i="134"/>
  <c r="H22" i="134"/>
  <c r="I22" i="134"/>
  <c r="J22" i="134"/>
  <c r="K22" i="134"/>
  <c r="L22" i="134" s="1"/>
  <c r="D23" i="134"/>
  <c r="E23" i="134"/>
  <c r="H23" i="134"/>
  <c r="I23" i="134"/>
  <c r="J23" i="134"/>
  <c r="K23" i="134"/>
  <c r="L23" i="134"/>
  <c r="D24" i="134"/>
  <c r="E24" i="134"/>
  <c r="H24" i="134"/>
  <c r="I24" i="134"/>
  <c r="J24" i="134"/>
  <c r="K24" i="134"/>
  <c r="L24" i="134" s="1"/>
  <c r="D25" i="134"/>
  <c r="E25" i="134"/>
  <c r="H25" i="134"/>
  <c r="I25" i="134"/>
  <c r="J25" i="134"/>
  <c r="K25" i="134"/>
  <c r="L25" i="134"/>
  <c r="D26" i="134"/>
  <c r="E26" i="134"/>
  <c r="H26" i="134"/>
  <c r="I26" i="134"/>
  <c r="J26" i="134"/>
  <c r="K26" i="134"/>
  <c r="L26" i="134" s="1"/>
  <c r="D27" i="134"/>
  <c r="E27" i="134"/>
  <c r="H27" i="134"/>
  <c r="I27" i="134"/>
  <c r="J27" i="134"/>
  <c r="K27" i="134"/>
  <c r="L27" i="134"/>
  <c r="D28" i="134"/>
  <c r="E28" i="134"/>
  <c r="H28" i="134"/>
  <c r="I28" i="134"/>
  <c r="J28" i="134"/>
  <c r="K28" i="134"/>
  <c r="L28" i="134" s="1"/>
  <c r="D29" i="134"/>
  <c r="E29" i="134"/>
  <c r="H29" i="134"/>
  <c r="I29" i="134"/>
  <c r="J29" i="134"/>
  <c r="K29" i="134"/>
  <c r="L29" i="134"/>
  <c r="D30" i="134"/>
  <c r="E30" i="134"/>
  <c r="H30" i="134"/>
  <c r="I30" i="134"/>
  <c r="J30" i="134"/>
  <c r="K30" i="134"/>
  <c r="L30" i="134" s="1"/>
  <c r="D31" i="134"/>
  <c r="E31" i="134"/>
  <c r="H31" i="134"/>
  <c r="I31" i="134"/>
  <c r="J31" i="134"/>
  <c r="K31" i="134"/>
  <c r="L31" i="134"/>
  <c r="D32" i="134"/>
  <c r="E32" i="134"/>
  <c r="H32" i="134"/>
  <c r="I32" i="134"/>
  <c r="J32" i="134"/>
  <c r="K32" i="134"/>
  <c r="L32" i="134" s="1"/>
  <c r="D33" i="134"/>
  <c r="E33" i="134"/>
  <c r="H33" i="134"/>
  <c r="I33" i="134"/>
  <c r="J33" i="134"/>
  <c r="K33" i="134"/>
  <c r="L33" i="134"/>
  <c r="D34" i="134"/>
  <c r="E34" i="134"/>
  <c r="H34" i="134"/>
  <c r="I34" i="134"/>
  <c r="J34" i="134"/>
  <c r="K34" i="134"/>
  <c r="L34" i="134" s="1"/>
  <c r="D35" i="134"/>
  <c r="E35" i="134"/>
  <c r="H35" i="134"/>
  <c r="I35" i="134"/>
  <c r="J35" i="134"/>
  <c r="K35" i="134"/>
  <c r="L35" i="134"/>
  <c r="D36" i="134"/>
  <c r="E36" i="134"/>
  <c r="H36" i="134"/>
  <c r="I36" i="134"/>
  <c r="J36" i="134"/>
  <c r="K36" i="134"/>
  <c r="L36" i="134" s="1"/>
  <c r="D37" i="134"/>
  <c r="E37" i="134"/>
  <c r="H37" i="134"/>
  <c r="I37" i="134"/>
  <c r="J37" i="134"/>
  <c r="K37" i="134"/>
  <c r="L37" i="134"/>
  <c r="B38" i="134"/>
  <c r="C38" i="134"/>
  <c r="F38" i="134"/>
  <c r="G38" i="134"/>
  <c r="H38" i="134" s="1"/>
  <c r="I38" i="134"/>
  <c r="J38" i="134"/>
  <c r="K38" i="134"/>
  <c r="L38" i="134" s="1"/>
  <c r="D39" i="134"/>
  <c r="E39" i="134"/>
  <c r="H39" i="134"/>
  <c r="I39" i="134"/>
  <c r="J39" i="134"/>
  <c r="K39" i="134"/>
  <c r="L39" i="134"/>
  <c r="D40" i="134"/>
  <c r="E40" i="134"/>
  <c r="H40" i="134"/>
  <c r="I40" i="134"/>
  <c r="J40" i="134"/>
  <c r="K40" i="134"/>
  <c r="L40" i="134" s="1"/>
  <c r="B42" i="134"/>
  <c r="C42" i="134"/>
  <c r="E42" i="134"/>
  <c r="F42" i="134"/>
  <c r="G42" i="134"/>
  <c r="J42" i="134"/>
  <c r="D43" i="134"/>
  <c r="E43" i="134"/>
  <c r="H43" i="134"/>
  <c r="I43" i="134"/>
  <c r="J43" i="134"/>
  <c r="K43" i="134"/>
  <c r="L43" i="134"/>
  <c r="D44" i="134"/>
  <c r="E44" i="134"/>
  <c r="H44" i="134"/>
  <c r="I44" i="134"/>
  <c r="J44" i="134"/>
  <c r="K44" i="134"/>
  <c r="L44" i="134" s="1"/>
  <c r="D45" i="134"/>
  <c r="E45" i="134"/>
  <c r="H45" i="134"/>
  <c r="I45" i="134"/>
  <c r="J45" i="134"/>
  <c r="K45" i="134"/>
  <c r="L45" i="134"/>
  <c r="D46" i="134"/>
  <c r="E46" i="134"/>
  <c r="H46" i="134"/>
  <c r="I46" i="134"/>
  <c r="J46" i="134"/>
  <c r="K46" i="134"/>
  <c r="L46" i="134" s="1"/>
  <c r="D47" i="134"/>
  <c r="E47" i="134"/>
  <c r="H47" i="134"/>
  <c r="I47" i="134"/>
  <c r="J47" i="134"/>
  <c r="K47" i="134"/>
  <c r="L47" i="134"/>
  <c r="D48" i="134"/>
  <c r="E48" i="134"/>
  <c r="H48" i="134"/>
  <c r="I48" i="134"/>
  <c r="J48" i="134"/>
  <c r="K48" i="134"/>
  <c r="L48" i="134" s="1"/>
  <c r="D49" i="134"/>
  <c r="E49" i="134"/>
  <c r="H49" i="134"/>
  <c r="I49" i="134"/>
  <c r="J49" i="134"/>
  <c r="K49" i="134"/>
  <c r="L49" i="134"/>
  <c r="D50" i="134"/>
  <c r="E50" i="134"/>
  <c r="H50" i="134"/>
  <c r="I50" i="134"/>
  <c r="J50" i="134"/>
  <c r="K50" i="134"/>
  <c r="L50" i="134" s="1"/>
  <c r="D51" i="134"/>
  <c r="E51" i="134"/>
  <c r="H51" i="134"/>
  <c r="I51" i="134"/>
  <c r="J51" i="134"/>
  <c r="K51" i="134"/>
  <c r="L51" i="134"/>
  <c r="D52" i="134"/>
  <c r="E52" i="134"/>
  <c r="H52" i="134"/>
  <c r="I52" i="134"/>
  <c r="J52" i="134"/>
  <c r="K52" i="134"/>
  <c r="L52" i="134" s="1"/>
  <c r="D53" i="134"/>
  <c r="E53" i="134"/>
  <c r="H53" i="134"/>
  <c r="I53" i="134"/>
  <c r="J53" i="134"/>
  <c r="K53" i="134"/>
  <c r="L53" i="134"/>
  <c r="D54" i="134"/>
  <c r="E54" i="134"/>
  <c r="H54" i="134"/>
  <c r="I54" i="134"/>
  <c r="J54" i="134"/>
  <c r="K54" i="134"/>
  <c r="L54" i="134" s="1"/>
  <c r="D55" i="134"/>
  <c r="E55" i="134"/>
  <c r="H55" i="134"/>
  <c r="I55" i="134"/>
  <c r="J55" i="134"/>
  <c r="K55" i="134"/>
  <c r="L55" i="134"/>
  <c r="D56" i="134"/>
  <c r="E56" i="134"/>
  <c r="H56" i="134"/>
  <c r="I56" i="134"/>
  <c r="J56" i="134"/>
  <c r="K56" i="134"/>
  <c r="L56" i="134" s="1"/>
  <c r="D57" i="134"/>
  <c r="E57" i="134"/>
  <c r="H57" i="134"/>
  <c r="I57" i="134"/>
  <c r="J57" i="134"/>
  <c r="K57" i="134"/>
  <c r="L57" i="134"/>
  <c r="D58" i="134"/>
  <c r="E58" i="134"/>
  <c r="H58" i="134"/>
  <c r="I58" i="134"/>
  <c r="J58" i="134"/>
  <c r="K58" i="134"/>
  <c r="L58" i="134" s="1"/>
  <c r="D59" i="134"/>
  <c r="E59" i="134"/>
  <c r="H59" i="134"/>
  <c r="I59" i="134"/>
  <c r="J59" i="134"/>
  <c r="K59" i="134"/>
  <c r="L59" i="134"/>
  <c r="D60" i="134"/>
  <c r="E60" i="134"/>
  <c r="H60" i="134"/>
  <c r="I60" i="134"/>
  <c r="J60" i="134"/>
  <c r="K60" i="134"/>
  <c r="L60" i="134" s="1"/>
  <c r="D61" i="134"/>
  <c r="E61" i="134"/>
  <c r="H61" i="134"/>
  <c r="I61" i="134"/>
  <c r="J61" i="134"/>
  <c r="K61" i="134"/>
  <c r="L61" i="134"/>
  <c r="G63" i="134"/>
  <c r="B67" i="134"/>
  <c r="E67" i="134" s="1"/>
  <c r="C67" i="134"/>
  <c r="D67" i="134"/>
  <c r="F67" i="134"/>
  <c r="G67" i="134"/>
  <c r="H67" i="134"/>
  <c r="K67" i="134"/>
  <c r="D68" i="134"/>
  <c r="E68" i="134"/>
  <c r="H68" i="134"/>
  <c r="I68" i="134"/>
  <c r="J68" i="134"/>
  <c r="K68" i="134"/>
  <c r="L68" i="134" s="1"/>
  <c r="D69" i="134"/>
  <c r="E69" i="134"/>
  <c r="H69" i="134"/>
  <c r="I69" i="134"/>
  <c r="J69" i="134"/>
  <c r="K69" i="134"/>
  <c r="L69" i="134"/>
  <c r="D70" i="134"/>
  <c r="E70" i="134"/>
  <c r="H70" i="134"/>
  <c r="I70" i="134"/>
  <c r="J70" i="134"/>
  <c r="K70" i="134"/>
  <c r="L70" i="134" s="1"/>
  <c r="D71" i="134"/>
  <c r="E71" i="134"/>
  <c r="H71" i="134"/>
  <c r="I71" i="134"/>
  <c r="J71" i="134"/>
  <c r="K71" i="134"/>
  <c r="L71" i="134"/>
  <c r="D72" i="134"/>
  <c r="E72" i="134"/>
  <c r="H72" i="134"/>
  <c r="I72" i="134"/>
  <c r="J72" i="134"/>
  <c r="K72" i="134"/>
  <c r="L72" i="134" s="1"/>
  <c r="D73" i="134"/>
  <c r="E73" i="134"/>
  <c r="H73" i="134"/>
  <c r="I73" i="134"/>
  <c r="J73" i="134"/>
  <c r="K73" i="134"/>
  <c r="L73" i="134"/>
  <c r="D74" i="134"/>
  <c r="E74" i="134"/>
  <c r="H74" i="134"/>
  <c r="I74" i="134"/>
  <c r="J74" i="134"/>
  <c r="K74" i="134"/>
  <c r="L74" i="134" s="1"/>
  <c r="B75" i="134"/>
  <c r="E75" i="134" s="1"/>
  <c r="C75" i="134"/>
  <c r="D75" i="134"/>
  <c r="F75" i="134"/>
  <c r="G75" i="134"/>
  <c r="H75" i="134"/>
  <c r="K75" i="134"/>
  <c r="D76" i="134"/>
  <c r="E76" i="134"/>
  <c r="H76" i="134"/>
  <c r="I76" i="134"/>
  <c r="J76" i="134"/>
  <c r="K76" i="134"/>
  <c r="L76" i="134" s="1"/>
  <c r="F4" i="133"/>
  <c r="G4" i="133"/>
  <c r="J4" i="133"/>
  <c r="K4" i="133"/>
  <c r="B9" i="133"/>
  <c r="G10" i="133"/>
  <c r="B12" i="133"/>
  <c r="J12" i="133" s="1"/>
  <c r="B16" i="133"/>
  <c r="F17" i="133"/>
  <c r="F21" i="133"/>
  <c r="H21" i="133" s="1"/>
  <c r="B22" i="133"/>
  <c r="C24" i="133"/>
  <c r="B29" i="133"/>
  <c r="F35" i="133"/>
  <c r="C36" i="133"/>
  <c r="G37" i="133"/>
  <c r="C39" i="133"/>
  <c r="B43" i="133"/>
  <c r="C43" i="133"/>
  <c r="F43" i="133"/>
  <c r="G43" i="133"/>
  <c r="B44" i="133"/>
  <c r="C44" i="133"/>
  <c r="F44" i="133"/>
  <c r="G44" i="133"/>
  <c r="B45" i="133"/>
  <c r="C45" i="133"/>
  <c r="F45" i="133"/>
  <c r="J45" i="133" s="1"/>
  <c r="G45" i="133"/>
  <c r="I45" i="133" s="1"/>
  <c r="B46" i="133"/>
  <c r="C46" i="133"/>
  <c r="F46" i="133"/>
  <c r="G46" i="133"/>
  <c r="H46" i="133"/>
  <c r="B47" i="133"/>
  <c r="C47" i="133"/>
  <c r="E47" i="133" s="1"/>
  <c r="F47" i="133"/>
  <c r="G47" i="133"/>
  <c r="J47" i="133"/>
  <c r="B48" i="133"/>
  <c r="C48" i="133"/>
  <c r="D48" i="133" s="1"/>
  <c r="F48" i="133"/>
  <c r="G48" i="133"/>
  <c r="J48" i="133"/>
  <c r="B49" i="133"/>
  <c r="C49" i="133"/>
  <c r="K49" i="133" s="1"/>
  <c r="F49" i="133"/>
  <c r="J49" i="133" s="1"/>
  <c r="G49" i="133"/>
  <c r="B50" i="133"/>
  <c r="C50" i="133"/>
  <c r="F50" i="133"/>
  <c r="G50" i="133"/>
  <c r="H50" i="133"/>
  <c r="K50" i="133"/>
  <c r="B51" i="133"/>
  <c r="J51" i="133" s="1"/>
  <c r="C51" i="133"/>
  <c r="E51" i="133"/>
  <c r="F51" i="133"/>
  <c r="G51" i="133"/>
  <c r="B52" i="133"/>
  <c r="C52" i="133"/>
  <c r="F52" i="133"/>
  <c r="G52" i="133"/>
  <c r="B53" i="133"/>
  <c r="C53" i="133"/>
  <c r="F53" i="133"/>
  <c r="J53" i="133" s="1"/>
  <c r="G53" i="133"/>
  <c r="I53" i="133" s="1"/>
  <c r="K53" i="133"/>
  <c r="L53" i="133" s="1"/>
  <c r="B54" i="133"/>
  <c r="C54" i="133"/>
  <c r="D54" i="133" s="1"/>
  <c r="F54" i="133"/>
  <c r="G54" i="133"/>
  <c r="H54" i="133" s="1"/>
  <c r="K54" i="133"/>
  <c r="B55" i="133"/>
  <c r="C55" i="133"/>
  <c r="E55" i="133" s="1"/>
  <c r="F55" i="133"/>
  <c r="G55" i="133"/>
  <c r="J55" i="133"/>
  <c r="B56" i="133"/>
  <c r="C56" i="133"/>
  <c r="D56" i="133" s="1"/>
  <c r="F56" i="133"/>
  <c r="G56" i="133"/>
  <c r="J56" i="133"/>
  <c r="B57" i="133"/>
  <c r="C57" i="133"/>
  <c r="K57" i="133" s="1"/>
  <c r="F57" i="133"/>
  <c r="J57" i="133" s="1"/>
  <c r="G57" i="133"/>
  <c r="B58" i="133"/>
  <c r="C58" i="133"/>
  <c r="F58" i="133"/>
  <c r="H58" i="133" s="1"/>
  <c r="G58" i="133"/>
  <c r="K58" i="133"/>
  <c r="B59" i="133"/>
  <c r="C59" i="133"/>
  <c r="F59" i="133"/>
  <c r="G59" i="133"/>
  <c r="B60" i="133"/>
  <c r="C60" i="133"/>
  <c r="F60" i="133"/>
  <c r="G60" i="133"/>
  <c r="B61" i="133"/>
  <c r="C61" i="133"/>
  <c r="F61" i="133"/>
  <c r="J61" i="133" s="1"/>
  <c r="G61" i="133"/>
  <c r="I61" i="133" s="1"/>
  <c r="B62" i="133"/>
  <c r="E62" i="133" s="1"/>
  <c r="C62" i="133"/>
  <c r="D62" i="133"/>
  <c r="F62" i="133"/>
  <c r="I62" i="133" s="1"/>
  <c r="G62" i="133"/>
  <c r="H62" i="133"/>
  <c r="J62" i="133"/>
  <c r="K62" i="133"/>
  <c r="L62" i="133"/>
  <c r="D63" i="133"/>
  <c r="E63" i="133"/>
  <c r="H63" i="133"/>
  <c r="I63" i="133"/>
  <c r="J63" i="133"/>
  <c r="K63" i="133"/>
  <c r="L63" i="133" s="1"/>
  <c r="D64" i="133"/>
  <c r="E64" i="133"/>
  <c r="H64" i="133"/>
  <c r="I64" i="133"/>
  <c r="J64" i="133"/>
  <c r="K64" i="133"/>
  <c r="L64" i="133"/>
  <c r="D65" i="133"/>
  <c r="E65" i="133"/>
  <c r="H65" i="133"/>
  <c r="I65" i="133"/>
  <c r="J65" i="133"/>
  <c r="K65" i="133"/>
  <c r="L65" i="133" s="1"/>
  <c r="D66" i="133"/>
  <c r="E66" i="133"/>
  <c r="H66" i="133"/>
  <c r="I66" i="133"/>
  <c r="J66" i="133"/>
  <c r="K66" i="133"/>
  <c r="L66" i="133"/>
  <c r="F4" i="132"/>
  <c r="G4" i="132"/>
  <c r="J4" i="132"/>
  <c r="K4" i="132"/>
  <c r="B9" i="132"/>
  <c r="C9" i="132"/>
  <c r="C9" i="133" s="1"/>
  <c r="F9" i="132"/>
  <c r="F9" i="133" s="1"/>
  <c r="G9" i="132"/>
  <c r="G9" i="133" s="1"/>
  <c r="K9" i="132"/>
  <c r="B10" i="132"/>
  <c r="B10" i="133" s="1"/>
  <c r="C10" i="132"/>
  <c r="F10" i="132"/>
  <c r="F10" i="133" s="1"/>
  <c r="G10" i="132"/>
  <c r="J10" i="132"/>
  <c r="B11" i="132"/>
  <c r="B11" i="133" s="1"/>
  <c r="C11" i="132"/>
  <c r="C11" i="133" s="1"/>
  <c r="F11" i="132"/>
  <c r="G11" i="132"/>
  <c r="G11" i="133" s="1"/>
  <c r="J11" i="132"/>
  <c r="B12" i="132"/>
  <c r="C12" i="132"/>
  <c r="F12" i="132"/>
  <c r="F12" i="133" s="1"/>
  <c r="G12" i="132"/>
  <c r="J12" i="132"/>
  <c r="B13" i="132"/>
  <c r="C13" i="132"/>
  <c r="D13" i="132" s="1"/>
  <c r="F13" i="132"/>
  <c r="F13" i="133" s="1"/>
  <c r="G13" i="132"/>
  <c r="G13" i="133" s="1"/>
  <c r="H13" i="132"/>
  <c r="B14" i="132"/>
  <c r="B14" i="133" s="1"/>
  <c r="J14" i="133" s="1"/>
  <c r="C14" i="132"/>
  <c r="E14" i="132"/>
  <c r="F14" i="132"/>
  <c r="F14" i="133" s="1"/>
  <c r="G14" i="132"/>
  <c r="G14" i="133" s="1"/>
  <c r="B15" i="132"/>
  <c r="C15" i="132"/>
  <c r="C15" i="133" s="1"/>
  <c r="D15" i="132"/>
  <c r="F15" i="132"/>
  <c r="G15" i="132"/>
  <c r="G15" i="133" s="1"/>
  <c r="J15" i="132"/>
  <c r="B16" i="132"/>
  <c r="C16" i="132"/>
  <c r="C16" i="133" s="1"/>
  <c r="F16" i="132"/>
  <c r="F16" i="133" s="1"/>
  <c r="G16" i="132"/>
  <c r="J16" i="132"/>
  <c r="B17" i="132"/>
  <c r="C17" i="132"/>
  <c r="C17" i="133" s="1"/>
  <c r="D17" i="132"/>
  <c r="F17" i="132"/>
  <c r="G17" i="132"/>
  <c r="G17" i="133" s="1"/>
  <c r="K17" i="132"/>
  <c r="B19" i="132"/>
  <c r="B19" i="133" s="1"/>
  <c r="C19" i="132"/>
  <c r="D19" i="132" s="1"/>
  <c r="F19" i="132"/>
  <c r="F19" i="133" s="1"/>
  <c r="G19" i="132"/>
  <c r="G19" i="133" s="1"/>
  <c r="H19" i="132"/>
  <c r="B20" i="132"/>
  <c r="B20" i="133" s="1"/>
  <c r="J20" i="133" s="1"/>
  <c r="C20" i="132"/>
  <c r="F20" i="132"/>
  <c r="F20" i="133" s="1"/>
  <c r="G20" i="132"/>
  <c r="G20" i="133" s="1"/>
  <c r="B21" i="132"/>
  <c r="B21" i="133" s="1"/>
  <c r="C21" i="132"/>
  <c r="C21" i="133" s="1"/>
  <c r="D21" i="132"/>
  <c r="F21" i="132"/>
  <c r="G21" i="132"/>
  <c r="G21" i="133" s="1"/>
  <c r="J21" i="132"/>
  <c r="B22" i="132"/>
  <c r="C22" i="132"/>
  <c r="C22" i="133" s="1"/>
  <c r="F22" i="132"/>
  <c r="F22" i="133" s="1"/>
  <c r="G22" i="132"/>
  <c r="J22" i="132"/>
  <c r="B23" i="132"/>
  <c r="C23" i="132"/>
  <c r="C23" i="133" s="1"/>
  <c r="F23" i="132"/>
  <c r="F23" i="133" s="1"/>
  <c r="G23" i="132"/>
  <c r="G23" i="133" s="1"/>
  <c r="H23" i="132"/>
  <c r="B24" i="132"/>
  <c r="B24" i="133" s="1"/>
  <c r="C24" i="132"/>
  <c r="E24" i="132"/>
  <c r="F24" i="132"/>
  <c r="F24" i="133" s="1"/>
  <c r="G24" i="132"/>
  <c r="G24" i="133" s="1"/>
  <c r="B25" i="132"/>
  <c r="E25" i="132" s="1"/>
  <c r="C25" i="132"/>
  <c r="C25" i="133" s="1"/>
  <c r="D25" i="132"/>
  <c r="F25" i="132"/>
  <c r="G25" i="132"/>
  <c r="H25" i="132" s="1"/>
  <c r="J25" i="132"/>
  <c r="B26" i="132"/>
  <c r="B26" i="133" s="1"/>
  <c r="C26" i="132"/>
  <c r="C26" i="133" s="1"/>
  <c r="F26" i="132"/>
  <c r="F26" i="133" s="1"/>
  <c r="G26" i="132"/>
  <c r="H26" i="132" s="1"/>
  <c r="J26" i="132"/>
  <c r="B27" i="132"/>
  <c r="E27" i="132" s="1"/>
  <c r="C27" i="132"/>
  <c r="C27" i="133" s="1"/>
  <c r="F27" i="132"/>
  <c r="F27" i="133" s="1"/>
  <c r="G27" i="132"/>
  <c r="G27" i="133" s="1"/>
  <c r="H27" i="133" s="1"/>
  <c r="B28" i="132"/>
  <c r="B28" i="133" s="1"/>
  <c r="C28" i="132"/>
  <c r="D28" i="132" s="1"/>
  <c r="F28" i="132"/>
  <c r="F28" i="133" s="1"/>
  <c r="G28" i="132"/>
  <c r="G28" i="133" s="1"/>
  <c r="J28" i="132"/>
  <c r="B29" i="132"/>
  <c r="C29" i="132"/>
  <c r="C29" i="133" s="1"/>
  <c r="F29" i="132"/>
  <c r="I29" i="132" s="1"/>
  <c r="G29" i="132"/>
  <c r="G29" i="133" s="1"/>
  <c r="H29" i="132"/>
  <c r="K29" i="132"/>
  <c r="B30" i="132"/>
  <c r="B30" i="133" s="1"/>
  <c r="C30" i="132"/>
  <c r="C30" i="133" s="1"/>
  <c r="F30" i="132"/>
  <c r="F30" i="133" s="1"/>
  <c r="G30" i="132"/>
  <c r="B31" i="132"/>
  <c r="E31" i="132" s="1"/>
  <c r="C31" i="132"/>
  <c r="C31" i="133" s="1"/>
  <c r="F31" i="132"/>
  <c r="F31" i="133" s="1"/>
  <c r="G31" i="132"/>
  <c r="G31" i="133" s="1"/>
  <c r="K31" i="132"/>
  <c r="B32" i="132"/>
  <c r="B32" i="133" s="1"/>
  <c r="C32" i="132"/>
  <c r="D32" i="132" s="1"/>
  <c r="F32" i="132"/>
  <c r="J32" i="132" s="1"/>
  <c r="G32" i="132"/>
  <c r="G32" i="133" s="1"/>
  <c r="B33" i="132"/>
  <c r="C33" i="132"/>
  <c r="C33" i="133" s="1"/>
  <c r="F33" i="132"/>
  <c r="G33" i="132"/>
  <c r="G33" i="133" s="1"/>
  <c r="H33" i="132"/>
  <c r="K33" i="132"/>
  <c r="B34" i="132"/>
  <c r="J34" i="132" s="1"/>
  <c r="C34" i="132"/>
  <c r="C34" i="133" s="1"/>
  <c r="F34" i="132"/>
  <c r="F34" i="133" s="1"/>
  <c r="G34" i="132"/>
  <c r="I34" i="132"/>
  <c r="K34" i="132"/>
  <c r="B35" i="132"/>
  <c r="B35" i="133" s="1"/>
  <c r="C35" i="132"/>
  <c r="D35" i="132" s="1"/>
  <c r="F35" i="132"/>
  <c r="G35" i="132"/>
  <c r="J35" i="132"/>
  <c r="B36" i="132"/>
  <c r="B36" i="133" s="1"/>
  <c r="C36" i="132"/>
  <c r="F36" i="132"/>
  <c r="G36" i="132"/>
  <c r="G36" i="133" s="1"/>
  <c r="K36" i="132"/>
  <c r="B37" i="132"/>
  <c r="B37" i="133" s="1"/>
  <c r="C37" i="132"/>
  <c r="D37" i="132" s="1"/>
  <c r="F37" i="132"/>
  <c r="F37" i="133" s="1"/>
  <c r="G37" i="132"/>
  <c r="J37" i="132"/>
  <c r="B39" i="132"/>
  <c r="B39" i="133" s="1"/>
  <c r="C39" i="132"/>
  <c r="E39" i="132"/>
  <c r="F39" i="132"/>
  <c r="F39" i="133" s="1"/>
  <c r="G39" i="132"/>
  <c r="G39" i="133" s="1"/>
  <c r="B40" i="132"/>
  <c r="B40" i="133" s="1"/>
  <c r="C40" i="132"/>
  <c r="C40" i="133" s="1"/>
  <c r="D40" i="132"/>
  <c r="F40" i="132"/>
  <c r="G40" i="132"/>
  <c r="G40" i="133" s="1"/>
  <c r="K40" i="133" s="1"/>
  <c r="J40" i="132"/>
  <c r="B42" i="132"/>
  <c r="C42" i="132"/>
  <c r="F42" i="132"/>
  <c r="G42" i="132"/>
  <c r="H42" i="132"/>
  <c r="K42" i="132"/>
  <c r="D43" i="132"/>
  <c r="E43" i="132"/>
  <c r="H43" i="132"/>
  <c r="I43" i="132"/>
  <c r="J43" i="132"/>
  <c r="K43" i="132"/>
  <c r="L43" i="132" s="1"/>
  <c r="D44" i="132"/>
  <c r="E44" i="132"/>
  <c r="H44" i="132"/>
  <c r="I44" i="132"/>
  <c r="J44" i="132"/>
  <c r="K44" i="132"/>
  <c r="L44" i="132"/>
  <c r="D45" i="132"/>
  <c r="E45" i="132"/>
  <c r="H45" i="132"/>
  <c r="I45" i="132"/>
  <c r="J45" i="132"/>
  <c r="K45" i="132"/>
  <c r="L45" i="132" s="1"/>
  <c r="D46" i="132"/>
  <c r="E46" i="132"/>
  <c r="H46" i="132"/>
  <c r="I46" i="132"/>
  <c r="J46" i="132"/>
  <c r="L46" i="132" s="1"/>
  <c r="K46" i="132"/>
  <c r="D47" i="132"/>
  <c r="E47" i="132"/>
  <c r="H47" i="132"/>
  <c r="I47" i="132"/>
  <c r="J47" i="132"/>
  <c r="K47" i="132"/>
  <c r="L47" i="132" s="1"/>
  <c r="D48" i="132"/>
  <c r="E48" i="132"/>
  <c r="H48" i="132"/>
  <c r="I48" i="132"/>
  <c r="J48" i="132"/>
  <c r="K48" i="132"/>
  <c r="L48" i="132"/>
  <c r="D49" i="132"/>
  <c r="E49" i="132"/>
  <c r="H49" i="132"/>
  <c r="I49" i="132"/>
  <c r="J49" i="132"/>
  <c r="K49" i="132"/>
  <c r="L49" i="132" s="1"/>
  <c r="D50" i="132"/>
  <c r="E50" i="132"/>
  <c r="H50" i="132"/>
  <c r="I50" i="132"/>
  <c r="J50" i="132"/>
  <c r="L50" i="132" s="1"/>
  <c r="K50" i="132"/>
  <c r="D51" i="132"/>
  <c r="E51" i="132"/>
  <c r="H51" i="132"/>
  <c r="I51" i="132"/>
  <c r="J51" i="132"/>
  <c r="K51" i="132"/>
  <c r="L51" i="132" s="1"/>
  <c r="D52" i="132"/>
  <c r="E52" i="132"/>
  <c r="H52" i="132"/>
  <c r="I52" i="132"/>
  <c r="J52" i="132"/>
  <c r="K52" i="132"/>
  <c r="L52" i="132"/>
  <c r="D53" i="132"/>
  <c r="E53" i="132"/>
  <c r="H53" i="132"/>
  <c r="I53" i="132"/>
  <c r="J53" i="132"/>
  <c r="K53" i="132"/>
  <c r="L53" i="132" s="1"/>
  <c r="D54" i="132"/>
  <c r="E54" i="132"/>
  <c r="H54" i="132"/>
  <c r="I54" i="132"/>
  <c r="J54" i="132"/>
  <c r="K54" i="132"/>
  <c r="L54" i="132"/>
  <c r="D55" i="132"/>
  <c r="E55" i="132"/>
  <c r="H55" i="132"/>
  <c r="I55" i="132"/>
  <c r="J55" i="132"/>
  <c r="K55" i="132"/>
  <c r="L55" i="132" s="1"/>
  <c r="D56" i="132"/>
  <c r="E56" i="132"/>
  <c r="H56" i="132"/>
  <c r="I56" i="132"/>
  <c r="J56" i="132"/>
  <c r="K56" i="132"/>
  <c r="L56" i="132"/>
  <c r="D57" i="132"/>
  <c r="E57" i="132"/>
  <c r="H57" i="132"/>
  <c r="I57" i="132"/>
  <c r="J57" i="132"/>
  <c r="K57" i="132"/>
  <c r="L57" i="132" s="1"/>
  <c r="D58" i="132"/>
  <c r="E58" i="132"/>
  <c r="H58" i="132"/>
  <c r="I58" i="132"/>
  <c r="J58" i="132"/>
  <c r="L58" i="132" s="1"/>
  <c r="K58" i="132"/>
  <c r="D59" i="132"/>
  <c r="E59" i="132"/>
  <c r="H59" i="132"/>
  <c r="I59" i="132"/>
  <c r="J59" i="132"/>
  <c r="K59" i="132"/>
  <c r="L59" i="132" s="1"/>
  <c r="D60" i="132"/>
  <c r="E60" i="132"/>
  <c r="H60" i="132"/>
  <c r="I60" i="132"/>
  <c r="J60" i="132"/>
  <c r="K60" i="132"/>
  <c r="L60" i="132"/>
  <c r="D61" i="132"/>
  <c r="E61" i="132"/>
  <c r="H61" i="132"/>
  <c r="I61" i="132"/>
  <c r="J61" i="132"/>
  <c r="K61" i="132"/>
  <c r="L61" i="132" s="1"/>
  <c r="B63" i="132"/>
  <c r="B63" i="134" s="1"/>
  <c r="D63" i="134" s="1"/>
  <c r="C63" i="132"/>
  <c r="C63" i="134" s="1"/>
  <c r="K63" i="134" s="1"/>
  <c r="F63" i="132"/>
  <c r="F63" i="134" s="1"/>
  <c r="H63" i="134" s="1"/>
  <c r="G63" i="132"/>
  <c r="J63" i="132"/>
  <c r="B64" i="132"/>
  <c r="C64" i="132"/>
  <c r="C64" i="134" s="1"/>
  <c r="F64" i="132"/>
  <c r="G64" i="132"/>
  <c r="G64" i="134" s="1"/>
  <c r="K64" i="132"/>
  <c r="B65" i="132"/>
  <c r="B65" i="134" s="1"/>
  <c r="C65" i="132"/>
  <c r="F65" i="132"/>
  <c r="F65" i="134" s="1"/>
  <c r="G65" i="132"/>
  <c r="J65" i="132"/>
  <c r="B66" i="132"/>
  <c r="C66" i="132"/>
  <c r="C66" i="134" s="1"/>
  <c r="D66" i="132"/>
  <c r="F66" i="132"/>
  <c r="G66" i="132"/>
  <c r="G66" i="134" s="1"/>
  <c r="K66" i="134" s="1"/>
  <c r="I74" i="132"/>
  <c r="F4" i="131"/>
  <c r="G4" i="131"/>
  <c r="J4" i="131"/>
  <c r="K4" i="131"/>
  <c r="B7" i="131"/>
  <c r="F7" i="131"/>
  <c r="J7" i="131"/>
  <c r="B8" i="131"/>
  <c r="C8" i="131"/>
  <c r="E8" i="131"/>
  <c r="F8" i="131"/>
  <c r="G8" i="131"/>
  <c r="J8" i="131"/>
  <c r="D9" i="131"/>
  <c r="E9" i="131"/>
  <c r="H9" i="131"/>
  <c r="I9" i="131"/>
  <c r="J9" i="131"/>
  <c r="K9" i="131"/>
  <c r="L9" i="131"/>
  <c r="D10" i="131"/>
  <c r="E10" i="131"/>
  <c r="H10" i="131"/>
  <c r="I10" i="131"/>
  <c r="J10" i="131"/>
  <c r="K10" i="131"/>
  <c r="L10" i="131" s="1"/>
  <c r="D11" i="131"/>
  <c r="E11" i="131"/>
  <c r="H11" i="131"/>
  <c r="I11" i="131"/>
  <c r="J11" i="131"/>
  <c r="K11" i="131"/>
  <c r="L11" i="131"/>
  <c r="D12" i="131"/>
  <c r="E12" i="131"/>
  <c r="H12" i="131"/>
  <c r="I12" i="131"/>
  <c r="J12" i="131"/>
  <c r="K12" i="131"/>
  <c r="L12" i="131" s="1"/>
  <c r="D13" i="131"/>
  <c r="E13" i="131"/>
  <c r="H13" i="131"/>
  <c r="I13" i="131"/>
  <c r="J13" i="131"/>
  <c r="K13" i="131"/>
  <c r="L13" i="131"/>
  <c r="D14" i="131"/>
  <c r="E14" i="131"/>
  <c r="H14" i="131"/>
  <c r="I14" i="131"/>
  <c r="J14" i="131"/>
  <c r="K14" i="131"/>
  <c r="L14" i="131" s="1"/>
  <c r="D15" i="131"/>
  <c r="E15" i="131"/>
  <c r="H15" i="131"/>
  <c r="I15" i="131"/>
  <c r="J15" i="131"/>
  <c r="K15" i="131"/>
  <c r="L15" i="131"/>
  <c r="D16" i="131"/>
  <c r="E16" i="131"/>
  <c r="H16" i="131"/>
  <c r="I16" i="131"/>
  <c r="J16" i="131"/>
  <c r="K16" i="131"/>
  <c r="L16" i="131" s="1"/>
  <c r="D17" i="131"/>
  <c r="E17" i="131"/>
  <c r="H17" i="131"/>
  <c r="I17" i="131"/>
  <c r="J17" i="131"/>
  <c r="K17" i="131"/>
  <c r="L17" i="131"/>
  <c r="B18" i="131"/>
  <c r="C18" i="131"/>
  <c r="D18" i="131" s="1"/>
  <c r="F18" i="131"/>
  <c r="G18" i="131"/>
  <c r="H18" i="131" s="1"/>
  <c r="I18" i="131"/>
  <c r="J18" i="131"/>
  <c r="K18" i="131"/>
  <c r="L18" i="131" s="1"/>
  <c r="D19" i="131"/>
  <c r="E19" i="131"/>
  <c r="H19" i="131"/>
  <c r="I19" i="131"/>
  <c r="J19" i="131"/>
  <c r="K19" i="131"/>
  <c r="L19" i="131"/>
  <c r="D20" i="131"/>
  <c r="E20" i="131"/>
  <c r="H20" i="131"/>
  <c r="I20" i="131"/>
  <c r="J20" i="131"/>
  <c r="K20" i="131"/>
  <c r="L20" i="131" s="1"/>
  <c r="D21" i="131"/>
  <c r="E21" i="131"/>
  <c r="H21" i="131"/>
  <c r="I21" i="131"/>
  <c r="J21" i="131"/>
  <c r="K21" i="131"/>
  <c r="L21" i="131"/>
  <c r="D22" i="131"/>
  <c r="E22" i="131"/>
  <c r="H22" i="131"/>
  <c r="I22" i="131"/>
  <c r="J22" i="131"/>
  <c r="K22" i="131"/>
  <c r="L22" i="131" s="1"/>
  <c r="D23" i="131"/>
  <c r="E23" i="131"/>
  <c r="H23" i="131"/>
  <c r="I23" i="131"/>
  <c r="J23" i="131"/>
  <c r="K23" i="131"/>
  <c r="L23" i="131"/>
  <c r="D24" i="131"/>
  <c r="E24" i="131"/>
  <c r="H24" i="131"/>
  <c r="I24" i="131"/>
  <c r="J24" i="131"/>
  <c r="K24" i="131"/>
  <c r="L24" i="131" s="1"/>
  <c r="D25" i="131"/>
  <c r="E25" i="131"/>
  <c r="H25" i="131"/>
  <c r="I25" i="131"/>
  <c r="J25" i="131"/>
  <c r="K25" i="131"/>
  <c r="L25" i="131"/>
  <c r="D26" i="131"/>
  <c r="E26" i="131"/>
  <c r="H26" i="131"/>
  <c r="I26" i="131"/>
  <c r="J26" i="131"/>
  <c r="K26" i="131"/>
  <c r="L26" i="131" s="1"/>
  <c r="D27" i="131"/>
  <c r="E27" i="131"/>
  <c r="H27" i="131"/>
  <c r="I27" i="131"/>
  <c r="J27" i="131"/>
  <c r="K27" i="131"/>
  <c r="L27" i="131"/>
  <c r="D28" i="131"/>
  <c r="E28" i="131"/>
  <c r="H28" i="131"/>
  <c r="I28" i="131"/>
  <c r="J28" i="131"/>
  <c r="K28" i="131"/>
  <c r="L28" i="131" s="1"/>
  <c r="D29" i="131"/>
  <c r="E29" i="131"/>
  <c r="H29" i="131"/>
  <c r="I29" i="131"/>
  <c r="J29" i="131"/>
  <c r="K29" i="131"/>
  <c r="L29" i="131"/>
  <c r="D30" i="131"/>
  <c r="E30" i="131"/>
  <c r="H30" i="131"/>
  <c r="I30" i="131"/>
  <c r="J30" i="131"/>
  <c r="K30" i="131"/>
  <c r="L30" i="131" s="1"/>
  <c r="D31" i="131"/>
  <c r="E31" i="131"/>
  <c r="H31" i="131"/>
  <c r="I31" i="131"/>
  <c r="J31" i="131"/>
  <c r="K31" i="131"/>
  <c r="L31" i="131"/>
  <c r="D32" i="131"/>
  <c r="E32" i="131"/>
  <c r="H32" i="131"/>
  <c r="I32" i="131"/>
  <c r="J32" i="131"/>
  <c r="K32" i="131"/>
  <c r="L32" i="131" s="1"/>
  <c r="D33" i="131"/>
  <c r="E33" i="131"/>
  <c r="H33" i="131"/>
  <c r="I33" i="131"/>
  <c r="J33" i="131"/>
  <c r="K33" i="131"/>
  <c r="L33" i="131"/>
  <c r="D34" i="131"/>
  <c r="E34" i="131"/>
  <c r="H34" i="131"/>
  <c r="I34" i="131"/>
  <c r="J34" i="131"/>
  <c r="K34" i="131"/>
  <c r="L34" i="131" s="1"/>
  <c r="D35" i="131"/>
  <c r="E35" i="131"/>
  <c r="H35" i="131"/>
  <c r="I35" i="131"/>
  <c r="J35" i="131"/>
  <c r="K35" i="131"/>
  <c r="L35" i="131"/>
  <c r="D36" i="131"/>
  <c r="E36" i="131"/>
  <c r="H36" i="131"/>
  <c r="I36" i="131"/>
  <c r="J36" i="131"/>
  <c r="K36" i="131"/>
  <c r="L36" i="131" s="1"/>
  <c r="D37" i="131"/>
  <c r="E37" i="131"/>
  <c r="H37" i="131"/>
  <c r="I37" i="131"/>
  <c r="J37" i="131"/>
  <c r="K37" i="131"/>
  <c r="L37" i="131"/>
  <c r="B38" i="131"/>
  <c r="C38" i="131"/>
  <c r="D38" i="131" s="1"/>
  <c r="F38" i="131"/>
  <c r="G38" i="131"/>
  <c r="H38" i="131" s="1"/>
  <c r="I38" i="131"/>
  <c r="J38" i="131"/>
  <c r="K38" i="131"/>
  <c r="L38" i="131" s="1"/>
  <c r="D39" i="131"/>
  <c r="E39" i="131"/>
  <c r="H39" i="131"/>
  <c r="I39" i="131"/>
  <c r="J39" i="131"/>
  <c r="K39" i="131"/>
  <c r="L39" i="131"/>
  <c r="D40" i="131"/>
  <c r="E40" i="131"/>
  <c r="H40" i="131"/>
  <c r="I40" i="131"/>
  <c r="J40" i="131"/>
  <c r="K40" i="131"/>
  <c r="L40" i="131" s="1"/>
  <c r="B43" i="131"/>
  <c r="C43" i="131"/>
  <c r="F43" i="131"/>
  <c r="G43" i="131"/>
  <c r="H43" i="131" s="1"/>
  <c r="B44" i="131"/>
  <c r="J44" i="131" s="1"/>
  <c r="C44" i="131"/>
  <c r="E44" i="131"/>
  <c r="F44" i="131"/>
  <c r="G44" i="131"/>
  <c r="H44" i="131" s="1"/>
  <c r="B45" i="131"/>
  <c r="C45" i="131"/>
  <c r="D45" i="131" s="1"/>
  <c r="F45" i="131"/>
  <c r="G45" i="131"/>
  <c r="B46" i="131"/>
  <c r="C46" i="131"/>
  <c r="F46" i="131"/>
  <c r="G46" i="131"/>
  <c r="J46" i="131"/>
  <c r="B47" i="131"/>
  <c r="C47" i="131"/>
  <c r="F47" i="131"/>
  <c r="G47" i="131"/>
  <c r="H47" i="131" s="1"/>
  <c r="B48" i="131"/>
  <c r="C48" i="131"/>
  <c r="F48" i="131"/>
  <c r="G48" i="131"/>
  <c r="J48" i="131"/>
  <c r="B49" i="131"/>
  <c r="C49" i="131"/>
  <c r="F49" i="131"/>
  <c r="G49" i="131"/>
  <c r="H49" i="131"/>
  <c r="K49" i="131"/>
  <c r="B50" i="131"/>
  <c r="C50" i="131"/>
  <c r="F50" i="131"/>
  <c r="I50" i="131" s="1"/>
  <c r="G50" i="131"/>
  <c r="K50" i="131"/>
  <c r="B51" i="131"/>
  <c r="C51" i="131"/>
  <c r="F51" i="131"/>
  <c r="I51" i="131" s="1"/>
  <c r="G51" i="131"/>
  <c r="H51" i="131"/>
  <c r="B52" i="131"/>
  <c r="C52" i="131"/>
  <c r="E52" i="131" s="1"/>
  <c r="F52" i="131"/>
  <c r="G52" i="131"/>
  <c r="B53" i="131"/>
  <c r="E53" i="131" s="1"/>
  <c r="C53" i="131"/>
  <c r="F53" i="131"/>
  <c r="G53" i="131"/>
  <c r="B54" i="131"/>
  <c r="C54" i="131"/>
  <c r="F54" i="131"/>
  <c r="J54" i="131" s="1"/>
  <c r="G54" i="131"/>
  <c r="B55" i="131"/>
  <c r="C55" i="131"/>
  <c r="D55" i="131" s="1"/>
  <c r="F55" i="131"/>
  <c r="G55" i="131"/>
  <c r="K55" i="131"/>
  <c r="B56" i="131"/>
  <c r="C56" i="131"/>
  <c r="F56" i="131"/>
  <c r="G56" i="131"/>
  <c r="J56" i="131"/>
  <c r="B57" i="131"/>
  <c r="C57" i="131"/>
  <c r="F57" i="131"/>
  <c r="G57" i="131"/>
  <c r="H57" i="131"/>
  <c r="K57" i="131"/>
  <c r="B58" i="131"/>
  <c r="C58" i="131"/>
  <c r="F58" i="131"/>
  <c r="G58" i="131"/>
  <c r="I58" i="131"/>
  <c r="K58" i="131"/>
  <c r="B59" i="131"/>
  <c r="C59" i="131"/>
  <c r="F59" i="131"/>
  <c r="J59" i="131" s="1"/>
  <c r="G59" i="131"/>
  <c r="K59" i="131"/>
  <c r="B60" i="131"/>
  <c r="C60" i="131"/>
  <c r="D60" i="131" s="1"/>
  <c r="F60" i="131"/>
  <c r="G60" i="131"/>
  <c r="H60" i="131" s="1"/>
  <c r="K60" i="131"/>
  <c r="B61" i="131"/>
  <c r="C61" i="131"/>
  <c r="E61" i="131" s="1"/>
  <c r="F61" i="131"/>
  <c r="G61" i="131"/>
  <c r="B62" i="131"/>
  <c r="E62" i="131" s="1"/>
  <c r="C62" i="131"/>
  <c r="D62" i="131"/>
  <c r="F62" i="131"/>
  <c r="I62" i="131" s="1"/>
  <c r="G62" i="131"/>
  <c r="H62" i="131"/>
  <c r="J62" i="131"/>
  <c r="K62" i="131"/>
  <c r="L62" i="131"/>
  <c r="D63" i="131"/>
  <c r="E63" i="131"/>
  <c r="H63" i="131"/>
  <c r="I63" i="131"/>
  <c r="J63" i="131"/>
  <c r="K63" i="131"/>
  <c r="L63" i="131" s="1"/>
  <c r="D64" i="131"/>
  <c r="E64" i="131"/>
  <c r="H64" i="131"/>
  <c r="I64" i="131"/>
  <c r="J64" i="131"/>
  <c r="K64" i="131"/>
  <c r="L64" i="131"/>
  <c r="D65" i="131"/>
  <c r="E65" i="131"/>
  <c r="H65" i="131"/>
  <c r="I65" i="131"/>
  <c r="J65" i="131"/>
  <c r="K65" i="131"/>
  <c r="L65" i="131" s="1"/>
  <c r="D66" i="131"/>
  <c r="E66" i="131"/>
  <c r="H66" i="131"/>
  <c r="I66" i="131"/>
  <c r="J66" i="131"/>
  <c r="K66" i="131"/>
  <c r="L66" i="131"/>
  <c r="I74" i="131"/>
  <c r="F4" i="130"/>
  <c r="G4" i="130"/>
  <c r="J4" i="130"/>
  <c r="K4" i="130"/>
  <c r="B7" i="130"/>
  <c r="F7" i="130"/>
  <c r="B8" i="130"/>
  <c r="C8" i="130"/>
  <c r="E8" i="130"/>
  <c r="F8" i="130"/>
  <c r="G8" i="130"/>
  <c r="J8" i="130"/>
  <c r="D9" i="130"/>
  <c r="E9" i="130"/>
  <c r="H9" i="130"/>
  <c r="I9" i="130"/>
  <c r="J9" i="130"/>
  <c r="K9" i="130"/>
  <c r="L9" i="130"/>
  <c r="D10" i="130"/>
  <c r="E10" i="130"/>
  <c r="H10" i="130"/>
  <c r="I10" i="130"/>
  <c r="J10" i="130"/>
  <c r="K10" i="130"/>
  <c r="L10" i="130" s="1"/>
  <c r="D11" i="130"/>
  <c r="E11" i="130"/>
  <c r="H11" i="130"/>
  <c r="I11" i="130"/>
  <c r="J11" i="130"/>
  <c r="K11" i="130"/>
  <c r="L11" i="130"/>
  <c r="D12" i="130"/>
  <c r="E12" i="130"/>
  <c r="H12" i="130"/>
  <c r="I12" i="130"/>
  <c r="J12" i="130"/>
  <c r="K12" i="130"/>
  <c r="L12" i="130" s="1"/>
  <c r="D13" i="130"/>
  <c r="E13" i="130"/>
  <c r="H13" i="130"/>
  <c r="I13" i="130"/>
  <c r="J13" i="130"/>
  <c r="K13" i="130"/>
  <c r="L13" i="130"/>
  <c r="D14" i="130"/>
  <c r="E14" i="130"/>
  <c r="H14" i="130"/>
  <c r="I14" i="130"/>
  <c r="J14" i="130"/>
  <c r="K14" i="130"/>
  <c r="L14" i="130" s="1"/>
  <c r="D15" i="130"/>
  <c r="E15" i="130"/>
  <c r="H15" i="130"/>
  <c r="I15" i="130"/>
  <c r="J15" i="130"/>
  <c r="K15" i="130"/>
  <c r="L15" i="130"/>
  <c r="D16" i="130"/>
  <c r="E16" i="130"/>
  <c r="H16" i="130"/>
  <c r="I16" i="130"/>
  <c r="J16" i="130"/>
  <c r="K16" i="130"/>
  <c r="L16" i="130" s="1"/>
  <c r="D17" i="130"/>
  <c r="E17" i="130"/>
  <c r="H17" i="130"/>
  <c r="I17" i="130"/>
  <c r="J17" i="130"/>
  <c r="K17" i="130"/>
  <c r="L17" i="130"/>
  <c r="B18" i="130"/>
  <c r="C18" i="130"/>
  <c r="F18" i="130"/>
  <c r="G18" i="130"/>
  <c r="H18" i="130" s="1"/>
  <c r="I18" i="130"/>
  <c r="J18" i="130"/>
  <c r="D19" i="130"/>
  <c r="E19" i="130"/>
  <c r="H19" i="130"/>
  <c r="I19" i="130"/>
  <c r="J19" i="130"/>
  <c r="K19" i="130"/>
  <c r="L19" i="130"/>
  <c r="D20" i="130"/>
  <c r="E20" i="130"/>
  <c r="H20" i="130"/>
  <c r="I20" i="130"/>
  <c r="J20" i="130"/>
  <c r="K20" i="130"/>
  <c r="L20" i="130" s="1"/>
  <c r="D21" i="130"/>
  <c r="E21" i="130"/>
  <c r="H21" i="130"/>
  <c r="I21" i="130"/>
  <c r="J21" i="130"/>
  <c r="K21" i="130"/>
  <c r="L21" i="130"/>
  <c r="D22" i="130"/>
  <c r="E22" i="130"/>
  <c r="H22" i="130"/>
  <c r="I22" i="130"/>
  <c r="J22" i="130"/>
  <c r="K22" i="130"/>
  <c r="L22" i="130" s="1"/>
  <c r="D23" i="130"/>
  <c r="E23" i="130"/>
  <c r="H23" i="130"/>
  <c r="I23" i="130"/>
  <c r="J23" i="130"/>
  <c r="K23" i="130"/>
  <c r="L23" i="130"/>
  <c r="D24" i="130"/>
  <c r="E24" i="130"/>
  <c r="H24" i="130"/>
  <c r="I24" i="130"/>
  <c r="J24" i="130"/>
  <c r="K24" i="130"/>
  <c r="L24" i="130" s="1"/>
  <c r="D25" i="130"/>
  <c r="E25" i="130"/>
  <c r="H25" i="130"/>
  <c r="I25" i="130"/>
  <c r="J25" i="130"/>
  <c r="K25" i="130"/>
  <c r="L25" i="130"/>
  <c r="D26" i="130"/>
  <c r="E26" i="130"/>
  <c r="H26" i="130"/>
  <c r="I26" i="130"/>
  <c r="J26" i="130"/>
  <c r="K26" i="130"/>
  <c r="L26" i="130" s="1"/>
  <c r="D27" i="130"/>
  <c r="E27" i="130"/>
  <c r="H27" i="130"/>
  <c r="I27" i="130"/>
  <c r="J27" i="130"/>
  <c r="K27" i="130"/>
  <c r="L27" i="130"/>
  <c r="D28" i="130"/>
  <c r="E28" i="130"/>
  <c r="H28" i="130"/>
  <c r="I28" i="130"/>
  <c r="J28" i="130"/>
  <c r="K28" i="130"/>
  <c r="L28" i="130" s="1"/>
  <c r="D29" i="130"/>
  <c r="E29" i="130"/>
  <c r="H29" i="130"/>
  <c r="I29" i="130"/>
  <c r="J29" i="130"/>
  <c r="K29" i="130"/>
  <c r="L29" i="130"/>
  <c r="D30" i="130"/>
  <c r="E30" i="130"/>
  <c r="H30" i="130"/>
  <c r="I30" i="130"/>
  <c r="J30" i="130"/>
  <c r="K30" i="130"/>
  <c r="L30" i="130" s="1"/>
  <c r="D31" i="130"/>
  <c r="E31" i="130"/>
  <c r="H31" i="130"/>
  <c r="I31" i="130"/>
  <c r="J31" i="130"/>
  <c r="K31" i="130"/>
  <c r="L31" i="130"/>
  <c r="D32" i="130"/>
  <c r="E32" i="130"/>
  <c r="H32" i="130"/>
  <c r="I32" i="130"/>
  <c r="J32" i="130"/>
  <c r="K32" i="130"/>
  <c r="L32" i="130" s="1"/>
  <c r="D33" i="130"/>
  <c r="E33" i="130"/>
  <c r="H33" i="130"/>
  <c r="I33" i="130"/>
  <c r="J33" i="130"/>
  <c r="K33" i="130"/>
  <c r="L33" i="130"/>
  <c r="D34" i="130"/>
  <c r="E34" i="130"/>
  <c r="H34" i="130"/>
  <c r="I34" i="130"/>
  <c r="J34" i="130"/>
  <c r="K34" i="130"/>
  <c r="L34" i="130" s="1"/>
  <c r="D35" i="130"/>
  <c r="E35" i="130"/>
  <c r="H35" i="130"/>
  <c r="I35" i="130"/>
  <c r="J35" i="130"/>
  <c r="K35" i="130"/>
  <c r="L35" i="130"/>
  <c r="D36" i="130"/>
  <c r="E36" i="130"/>
  <c r="H36" i="130"/>
  <c r="I36" i="130"/>
  <c r="J36" i="130"/>
  <c r="K36" i="130"/>
  <c r="L36" i="130" s="1"/>
  <c r="D37" i="130"/>
  <c r="E37" i="130"/>
  <c r="H37" i="130"/>
  <c r="I37" i="130"/>
  <c r="J37" i="130"/>
  <c r="K37" i="130"/>
  <c r="L37" i="130"/>
  <c r="B38" i="130"/>
  <c r="C38" i="130"/>
  <c r="F38" i="130"/>
  <c r="G38" i="130"/>
  <c r="H38" i="130" s="1"/>
  <c r="I38" i="130"/>
  <c r="J38" i="130"/>
  <c r="K38" i="130"/>
  <c r="L38" i="130" s="1"/>
  <c r="D39" i="130"/>
  <c r="E39" i="130"/>
  <c r="H39" i="130"/>
  <c r="I39" i="130"/>
  <c r="J39" i="130"/>
  <c r="K39" i="130"/>
  <c r="L39" i="130"/>
  <c r="D40" i="130"/>
  <c r="E40" i="130"/>
  <c r="H40" i="130"/>
  <c r="I40" i="130"/>
  <c r="J40" i="130"/>
  <c r="K40" i="130"/>
  <c r="L40" i="130" s="1"/>
  <c r="B41" i="130"/>
  <c r="F41" i="130"/>
  <c r="J41" i="130"/>
  <c r="B42" i="130"/>
  <c r="C42" i="130"/>
  <c r="E42" i="130"/>
  <c r="F42" i="130"/>
  <c r="G42" i="130"/>
  <c r="J42" i="130"/>
  <c r="D43" i="130"/>
  <c r="E43" i="130"/>
  <c r="H43" i="130"/>
  <c r="I43" i="130"/>
  <c r="J43" i="130"/>
  <c r="K43" i="130"/>
  <c r="L43" i="130"/>
  <c r="D44" i="130"/>
  <c r="E44" i="130"/>
  <c r="H44" i="130"/>
  <c r="I44" i="130"/>
  <c r="J44" i="130"/>
  <c r="K44" i="130"/>
  <c r="L44" i="130" s="1"/>
  <c r="D45" i="130"/>
  <c r="E45" i="130"/>
  <c r="H45" i="130"/>
  <c r="I45" i="130"/>
  <c r="J45" i="130"/>
  <c r="K45" i="130"/>
  <c r="L45" i="130"/>
  <c r="D46" i="130"/>
  <c r="E46" i="130"/>
  <c r="H46" i="130"/>
  <c r="I46" i="130"/>
  <c r="J46" i="130"/>
  <c r="K46" i="130"/>
  <c r="L46" i="130" s="1"/>
  <c r="D47" i="130"/>
  <c r="E47" i="130"/>
  <c r="H47" i="130"/>
  <c r="I47" i="130"/>
  <c r="J47" i="130"/>
  <c r="K47" i="130"/>
  <c r="L47" i="130"/>
  <c r="D48" i="130"/>
  <c r="E48" i="130"/>
  <c r="H48" i="130"/>
  <c r="I48" i="130"/>
  <c r="J48" i="130"/>
  <c r="K48" i="130"/>
  <c r="L48" i="130" s="1"/>
  <c r="D49" i="130"/>
  <c r="E49" i="130"/>
  <c r="H49" i="130"/>
  <c r="I49" i="130"/>
  <c r="J49" i="130"/>
  <c r="K49" i="130"/>
  <c r="L49" i="130"/>
  <c r="D50" i="130"/>
  <c r="E50" i="130"/>
  <c r="H50" i="130"/>
  <c r="I50" i="130"/>
  <c r="J50" i="130"/>
  <c r="K50" i="130"/>
  <c r="L50" i="130" s="1"/>
  <c r="D51" i="130"/>
  <c r="E51" i="130"/>
  <c r="H51" i="130"/>
  <c r="I51" i="130"/>
  <c r="J51" i="130"/>
  <c r="K51" i="130"/>
  <c r="L51" i="130"/>
  <c r="D52" i="130"/>
  <c r="E52" i="130"/>
  <c r="H52" i="130"/>
  <c r="I52" i="130"/>
  <c r="J52" i="130"/>
  <c r="K52" i="130"/>
  <c r="L52" i="130" s="1"/>
  <c r="D53" i="130"/>
  <c r="E53" i="130"/>
  <c r="H53" i="130"/>
  <c r="I53" i="130"/>
  <c r="J53" i="130"/>
  <c r="K53" i="130"/>
  <c r="L53" i="130"/>
  <c r="D54" i="130"/>
  <c r="E54" i="130"/>
  <c r="H54" i="130"/>
  <c r="I54" i="130"/>
  <c r="J54" i="130"/>
  <c r="K54" i="130"/>
  <c r="L54" i="130" s="1"/>
  <c r="D55" i="130"/>
  <c r="E55" i="130"/>
  <c r="H55" i="130"/>
  <c r="I55" i="130"/>
  <c r="J55" i="130"/>
  <c r="K55" i="130"/>
  <c r="L55" i="130"/>
  <c r="D56" i="130"/>
  <c r="E56" i="130"/>
  <c r="H56" i="130"/>
  <c r="I56" i="130"/>
  <c r="J56" i="130"/>
  <c r="K56" i="130"/>
  <c r="L56" i="130" s="1"/>
  <c r="D57" i="130"/>
  <c r="E57" i="130"/>
  <c r="H57" i="130"/>
  <c r="I57" i="130"/>
  <c r="J57" i="130"/>
  <c r="K57" i="130"/>
  <c r="L57" i="130"/>
  <c r="D58" i="130"/>
  <c r="E58" i="130"/>
  <c r="H58" i="130"/>
  <c r="I58" i="130"/>
  <c r="J58" i="130"/>
  <c r="K58" i="130"/>
  <c r="L58" i="130" s="1"/>
  <c r="D59" i="130"/>
  <c r="E59" i="130"/>
  <c r="H59" i="130"/>
  <c r="I59" i="130"/>
  <c r="J59" i="130"/>
  <c r="K59" i="130"/>
  <c r="L59" i="130"/>
  <c r="D60" i="130"/>
  <c r="E60" i="130"/>
  <c r="H60" i="130"/>
  <c r="I60" i="130"/>
  <c r="J60" i="130"/>
  <c r="K60" i="130"/>
  <c r="L60" i="130" s="1"/>
  <c r="D61" i="130"/>
  <c r="E61" i="130"/>
  <c r="H61" i="130"/>
  <c r="I61" i="130"/>
  <c r="J61" i="130"/>
  <c r="K61" i="130"/>
  <c r="L61" i="130"/>
  <c r="B62" i="130"/>
  <c r="C62" i="130"/>
  <c r="D62" i="130" s="1"/>
  <c r="E62" i="130"/>
  <c r="F62" i="130"/>
  <c r="G62" i="130"/>
  <c r="J62" i="130"/>
  <c r="D63" i="130"/>
  <c r="E63" i="130"/>
  <c r="H63" i="130"/>
  <c r="I63" i="130"/>
  <c r="J63" i="130"/>
  <c r="K63" i="130"/>
  <c r="L63" i="130"/>
  <c r="D64" i="130"/>
  <c r="E64" i="130"/>
  <c r="H64" i="130"/>
  <c r="I64" i="130"/>
  <c r="J64" i="130"/>
  <c r="K64" i="130"/>
  <c r="L64" i="130" s="1"/>
  <c r="D65" i="130"/>
  <c r="E65" i="130"/>
  <c r="H65" i="130"/>
  <c r="I65" i="130"/>
  <c r="J65" i="130"/>
  <c r="K65" i="130"/>
  <c r="L65" i="130"/>
  <c r="D66" i="130"/>
  <c r="E66" i="130"/>
  <c r="H66" i="130"/>
  <c r="I66" i="130"/>
  <c r="J66" i="130"/>
  <c r="K66" i="130"/>
  <c r="L66" i="130" s="1"/>
  <c r="I74" i="130"/>
  <c r="G3" i="128"/>
  <c r="H3" i="128"/>
  <c r="C8" i="128"/>
  <c r="D8" i="128"/>
  <c r="G8" i="128"/>
  <c r="H8" i="128"/>
  <c r="J8" i="128"/>
  <c r="C9" i="128"/>
  <c r="D9" i="128"/>
  <c r="G9" i="128"/>
  <c r="H9" i="128"/>
  <c r="J9" i="128"/>
  <c r="C10" i="128"/>
  <c r="D10" i="128"/>
  <c r="G10" i="128"/>
  <c r="H10" i="128"/>
  <c r="J10" i="128"/>
  <c r="C11" i="128"/>
  <c r="D11" i="128"/>
  <c r="G11" i="128"/>
  <c r="H11" i="128"/>
  <c r="J11" i="128"/>
  <c r="C13" i="128"/>
  <c r="D13" i="128"/>
  <c r="G13" i="128"/>
  <c r="H13" i="128"/>
  <c r="J13" i="128"/>
  <c r="C14" i="128"/>
  <c r="D14" i="128"/>
  <c r="G14" i="128"/>
  <c r="H14" i="128"/>
  <c r="J14" i="128"/>
  <c r="C15" i="128"/>
  <c r="D15" i="128"/>
  <c r="G15" i="128"/>
  <c r="H15" i="128"/>
  <c r="J15" i="128"/>
  <c r="C16" i="128"/>
  <c r="D16" i="128"/>
  <c r="G16" i="128"/>
  <c r="H16" i="128"/>
  <c r="J16" i="128"/>
  <c r="C18" i="128"/>
  <c r="D18" i="128"/>
  <c r="G18" i="128"/>
  <c r="H18" i="128"/>
  <c r="J18" i="128"/>
  <c r="C19" i="128"/>
  <c r="D19" i="128"/>
  <c r="G19" i="128"/>
  <c r="H19" i="128"/>
  <c r="J19" i="128"/>
  <c r="C20" i="128"/>
  <c r="D20" i="128"/>
  <c r="G20" i="128"/>
  <c r="H20" i="128"/>
  <c r="J20" i="128"/>
  <c r="C21" i="128"/>
  <c r="D21" i="128"/>
  <c r="G21" i="128"/>
  <c r="H21" i="128"/>
  <c r="J21" i="128"/>
  <c r="C23" i="128"/>
  <c r="D23" i="128"/>
  <c r="F23" i="128" s="1"/>
  <c r="G23" i="128"/>
  <c r="H23" i="128"/>
  <c r="C24" i="128"/>
  <c r="D24" i="128"/>
  <c r="F24" i="128"/>
  <c r="G24" i="128"/>
  <c r="H24" i="128"/>
  <c r="I24" i="128" s="1"/>
  <c r="C25" i="128"/>
  <c r="D25" i="128"/>
  <c r="G25" i="128"/>
  <c r="H25" i="128"/>
  <c r="C26" i="128"/>
  <c r="D26" i="128"/>
  <c r="F26" i="128"/>
  <c r="G26" i="128"/>
  <c r="H26" i="128"/>
  <c r="I26" i="128" s="1"/>
  <c r="C28" i="128"/>
  <c r="D28" i="128"/>
  <c r="F28" i="128"/>
  <c r="G28" i="128"/>
  <c r="H28" i="128"/>
  <c r="I28" i="128" s="1"/>
  <c r="C29" i="128"/>
  <c r="D29" i="128"/>
  <c r="G29" i="128"/>
  <c r="H29" i="128"/>
  <c r="C30" i="128"/>
  <c r="D30" i="128"/>
  <c r="F30" i="128"/>
  <c r="G30" i="128"/>
  <c r="H30" i="128"/>
  <c r="I30" i="128" s="1"/>
  <c r="C31" i="128"/>
  <c r="D31" i="128"/>
  <c r="G31" i="128"/>
  <c r="H31" i="128"/>
  <c r="C34" i="128"/>
  <c r="D34" i="128"/>
  <c r="G34" i="128"/>
  <c r="H34" i="128"/>
  <c r="F4" i="127"/>
  <c r="G4" i="127"/>
  <c r="J4" i="127"/>
  <c r="K4" i="127"/>
  <c r="G9" i="127"/>
  <c r="J10" i="127"/>
  <c r="F21" i="127"/>
  <c r="F22" i="127"/>
  <c r="B43" i="127"/>
  <c r="C43" i="127"/>
  <c r="E43" i="127"/>
  <c r="F43" i="127"/>
  <c r="G43" i="127"/>
  <c r="J43" i="127"/>
  <c r="B44" i="127"/>
  <c r="E44" i="127" s="1"/>
  <c r="C44" i="127"/>
  <c r="D44" i="127"/>
  <c r="F44" i="127"/>
  <c r="G44" i="127"/>
  <c r="J44" i="127"/>
  <c r="B45" i="127"/>
  <c r="C45" i="127"/>
  <c r="F45" i="127"/>
  <c r="J45" i="127" s="1"/>
  <c r="G45" i="127"/>
  <c r="I45" i="127"/>
  <c r="K45" i="127"/>
  <c r="B46" i="127"/>
  <c r="C46" i="127"/>
  <c r="D46" i="127" s="1"/>
  <c r="F46" i="127"/>
  <c r="G46" i="127"/>
  <c r="H46" i="127"/>
  <c r="K46" i="127"/>
  <c r="B47" i="127"/>
  <c r="J47" i="127" s="1"/>
  <c r="C47" i="127"/>
  <c r="E47" i="127"/>
  <c r="F47" i="127"/>
  <c r="G47" i="127"/>
  <c r="B48" i="127"/>
  <c r="C48" i="127"/>
  <c r="D48" i="127"/>
  <c r="F48" i="127"/>
  <c r="G48" i="127"/>
  <c r="B49" i="127"/>
  <c r="C49" i="127"/>
  <c r="F49" i="127"/>
  <c r="J49" i="127" s="1"/>
  <c r="G49" i="127"/>
  <c r="I49" i="127"/>
  <c r="K49" i="127"/>
  <c r="L49" i="127" s="1"/>
  <c r="B50" i="127"/>
  <c r="C50" i="127"/>
  <c r="D50" i="127" s="1"/>
  <c r="F50" i="127"/>
  <c r="G50" i="127"/>
  <c r="H50" i="127"/>
  <c r="K50" i="127"/>
  <c r="B51" i="127"/>
  <c r="C51" i="127"/>
  <c r="E51" i="127"/>
  <c r="F51" i="127"/>
  <c r="G51" i="127"/>
  <c r="J51" i="127"/>
  <c r="B52" i="127"/>
  <c r="E52" i="127" s="1"/>
  <c r="C52" i="127"/>
  <c r="D52" i="127"/>
  <c r="F52" i="127"/>
  <c r="G52" i="127"/>
  <c r="J52" i="127"/>
  <c r="B53" i="127"/>
  <c r="C53" i="127"/>
  <c r="F53" i="127"/>
  <c r="J53" i="127" s="1"/>
  <c r="G53" i="127"/>
  <c r="I53" i="127"/>
  <c r="K53" i="127"/>
  <c r="B54" i="127"/>
  <c r="C54" i="127"/>
  <c r="D54" i="127" s="1"/>
  <c r="F54" i="127"/>
  <c r="G54" i="127"/>
  <c r="H54" i="127"/>
  <c r="K54" i="127"/>
  <c r="B55" i="127"/>
  <c r="J55" i="127" s="1"/>
  <c r="C55" i="127"/>
  <c r="E55" i="127"/>
  <c r="F55" i="127"/>
  <c r="G55" i="127"/>
  <c r="B56" i="127"/>
  <c r="C56" i="127"/>
  <c r="D56" i="127"/>
  <c r="F56" i="127"/>
  <c r="G56" i="127"/>
  <c r="B57" i="127"/>
  <c r="C57" i="127"/>
  <c r="F57" i="127"/>
  <c r="J57" i="127" s="1"/>
  <c r="G57" i="127"/>
  <c r="I57" i="127"/>
  <c r="K57" i="127"/>
  <c r="L57" i="127" s="1"/>
  <c r="B58" i="127"/>
  <c r="C58" i="127"/>
  <c r="D58" i="127" s="1"/>
  <c r="F58" i="127"/>
  <c r="G58" i="127"/>
  <c r="H58" i="127"/>
  <c r="K58" i="127"/>
  <c r="B59" i="127"/>
  <c r="C59" i="127"/>
  <c r="E59" i="127"/>
  <c r="F59" i="127"/>
  <c r="G59" i="127"/>
  <c r="J59" i="127"/>
  <c r="B60" i="127"/>
  <c r="E60" i="127" s="1"/>
  <c r="C60" i="127"/>
  <c r="D60" i="127"/>
  <c r="F60" i="127"/>
  <c r="G60" i="127"/>
  <c r="J60" i="127"/>
  <c r="B61" i="127"/>
  <c r="C61" i="127"/>
  <c r="F61" i="127"/>
  <c r="J61" i="127" s="1"/>
  <c r="G61" i="127"/>
  <c r="I61" i="127"/>
  <c r="K61" i="127"/>
  <c r="B62" i="127"/>
  <c r="E62" i="127" s="1"/>
  <c r="C62" i="127"/>
  <c r="D62" i="127"/>
  <c r="F62" i="127"/>
  <c r="I62" i="127" s="1"/>
  <c r="G62" i="127"/>
  <c r="H62" i="127"/>
  <c r="J62" i="127"/>
  <c r="K62" i="127"/>
  <c r="L62" i="127"/>
  <c r="D63" i="127"/>
  <c r="E63" i="127"/>
  <c r="H63" i="127"/>
  <c r="I63" i="127"/>
  <c r="J63" i="127"/>
  <c r="K63" i="127"/>
  <c r="L63" i="127" s="1"/>
  <c r="D64" i="127"/>
  <c r="E64" i="127"/>
  <c r="H64" i="127"/>
  <c r="I64" i="127"/>
  <c r="J64" i="127"/>
  <c r="K64" i="127"/>
  <c r="L64" i="127"/>
  <c r="D65" i="127"/>
  <c r="E65" i="127"/>
  <c r="H65" i="127"/>
  <c r="I65" i="127"/>
  <c r="J65" i="127"/>
  <c r="K65" i="127"/>
  <c r="L65" i="127" s="1"/>
  <c r="D66" i="127"/>
  <c r="E66" i="127"/>
  <c r="H66" i="127"/>
  <c r="I66" i="127"/>
  <c r="J66" i="127"/>
  <c r="K66" i="127"/>
  <c r="L66" i="127"/>
  <c r="F4" i="126"/>
  <c r="G4" i="126"/>
  <c r="J4" i="126"/>
  <c r="K4" i="126"/>
  <c r="B9" i="126"/>
  <c r="B9" i="127" s="1"/>
  <c r="D9" i="127" s="1"/>
  <c r="C9" i="126"/>
  <c r="C9" i="127" s="1"/>
  <c r="K9" i="127" s="1"/>
  <c r="D9" i="126"/>
  <c r="F9" i="126"/>
  <c r="F9" i="127" s="1"/>
  <c r="G9" i="126"/>
  <c r="H9" i="126" s="1"/>
  <c r="K9" i="126"/>
  <c r="B10" i="126"/>
  <c r="B10" i="127" s="1"/>
  <c r="C10" i="126"/>
  <c r="F10" i="126"/>
  <c r="F10" i="127" s="1"/>
  <c r="G10" i="126"/>
  <c r="G10" i="127" s="1"/>
  <c r="J10" i="126"/>
  <c r="B11" i="126"/>
  <c r="B11" i="127" s="1"/>
  <c r="C11" i="126"/>
  <c r="F11" i="126"/>
  <c r="G11" i="126"/>
  <c r="G11" i="127" s="1"/>
  <c r="H11" i="126"/>
  <c r="K11" i="126"/>
  <c r="B12" i="126"/>
  <c r="B12" i="127" s="1"/>
  <c r="C12" i="126"/>
  <c r="C12" i="127" s="1"/>
  <c r="D12" i="127" s="1"/>
  <c r="F12" i="126"/>
  <c r="F12" i="127" s="1"/>
  <c r="G12" i="126"/>
  <c r="J12" i="126"/>
  <c r="B13" i="126"/>
  <c r="C13" i="126"/>
  <c r="F13" i="126"/>
  <c r="F13" i="127" s="1"/>
  <c r="G13" i="126"/>
  <c r="G13" i="127" s="1"/>
  <c r="H13" i="126"/>
  <c r="B14" i="126"/>
  <c r="J14" i="126" s="1"/>
  <c r="C14" i="126"/>
  <c r="E14" i="126"/>
  <c r="F14" i="126"/>
  <c r="F14" i="127" s="1"/>
  <c r="G14" i="126"/>
  <c r="G14" i="127" s="1"/>
  <c r="H14" i="127" s="1"/>
  <c r="B15" i="126"/>
  <c r="J15" i="126" s="1"/>
  <c r="C15" i="126"/>
  <c r="C15" i="127" s="1"/>
  <c r="D15" i="126"/>
  <c r="F15" i="126"/>
  <c r="G15" i="126"/>
  <c r="B16" i="126"/>
  <c r="B16" i="127" s="1"/>
  <c r="J16" i="127" s="1"/>
  <c r="C16" i="126"/>
  <c r="F16" i="126"/>
  <c r="F16" i="127" s="1"/>
  <c r="G16" i="126"/>
  <c r="J16" i="126"/>
  <c r="B17" i="126"/>
  <c r="C17" i="126"/>
  <c r="C17" i="127" s="1"/>
  <c r="D17" i="126"/>
  <c r="F17" i="126"/>
  <c r="F17" i="127" s="1"/>
  <c r="G17" i="126"/>
  <c r="K17" i="126" s="1"/>
  <c r="B19" i="126"/>
  <c r="B19" i="127" s="1"/>
  <c r="C19" i="126"/>
  <c r="F19" i="126"/>
  <c r="F19" i="127" s="1"/>
  <c r="H19" i="127" s="1"/>
  <c r="G19" i="126"/>
  <c r="G19" i="127" s="1"/>
  <c r="H19" i="126"/>
  <c r="B20" i="126"/>
  <c r="C20" i="126"/>
  <c r="E20" i="126"/>
  <c r="F20" i="126"/>
  <c r="F20" i="127" s="1"/>
  <c r="G20" i="126"/>
  <c r="G20" i="127" s="1"/>
  <c r="H20" i="127" s="1"/>
  <c r="B21" i="126"/>
  <c r="J21" i="126" s="1"/>
  <c r="C21" i="126"/>
  <c r="C21" i="127" s="1"/>
  <c r="D21" i="126"/>
  <c r="F21" i="126"/>
  <c r="G21" i="126"/>
  <c r="B22" i="126"/>
  <c r="B22" i="127" s="1"/>
  <c r="J22" i="127" s="1"/>
  <c r="C22" i="126"/>
  <c r="C22" i="127" s="1"/>
  <c r="D22" i="127" s="1"/>
  <c r="F22" i="126"/>
  <c r="G22" i="126"/>
  <c r="J22" i="126"/>
  <c r="B23" i="126"/>
  <c r="C23" i="126"/>
  <c r="F23" i="126"/>
  <c r="F23" i="127" s="1"/>
  <c r="G23" i="126"/>
  <c r="G23" i="127" s="1"/>
  <c r="H23" i="126"/>
  <c r="K23" i="126"/>
  <c r="B24" i="126"/>
  <c r="B24" i="127" s="1"/>
  <c r="C24" i="126"/>
  <c r="E24" i="126"/>
  <c r="F24" i="126"/>
  <c r="F24" i="127" s="1"/>
  <c r="G24" i="126"/>
  <c r="G24" i="127" s="1"/>
  <c r="H24" i="127" s="1"/>
  <c r="B25" i="126"/>
  <c r="C25" i="126"/>
  <c r="C25" i="127" s="1"/>
  <c r="D25" i="126"/>
  <c r="F25" i="126"/>
  <c r="G25" i="126"/>
  <c r="G25" i="127" s="1"/>
  <c r="J25" i="126"/>
  <c r="B26" i="126"/>
  <c r="B26" i="127" s="1"/>
  <c r="J26" i="127" s="1"/>
  <c r="C26" i="126"/>
  <c r="C26" i="127" s="1"/>
  <c r="F26" i="126"/>
  <c r="F26" i="127" s="1"/>
  <c r="G26" i="126"/>
  <c r="I26" i="126" s="1"/>
  <c r="J26" i="126"/>
  <c r="B27" i="126"/>
  <c r="C27" i="126"/>
  <c r="C27" i="127" s="1"/>
  <c r="K27" i="127" s="1"/>
  <c r="D27" i="126"/>
  <c r="F27" i="126"/>
  <c r="F27" i="127" s="1"/>
  <c r="G27" i="126"/>
  <c r="G27" i="127" s="1"/>
  <c r="K27" i="126"/>
  <c r="B28" i="126"/>
  <c r="B28" i="127" s="1"/>
  <c r="C28" i="126"/>
  <c r="E28" i="126" s="1"/>
  <c r="F28" i="126"/>
  <c r="F28" i="127" s="1"/>
  <c r="G28" i="126"/>
  <c r="G28" i="127" s="1"/>
  <c r="J28" i="126"/>
  <c r="B29" i="126"/>
  <c r="C29" i="126"/>
  <c r="C29" i="127" s="1"/>
  <c r="K29" i="127" s="1"/>
  <c r="F29" i="126"/>
  <c r="J29" i="126" s="1"/>
  <c r="L29" i="126" s="1"/>
  <c r="G29" i="126"/>
  <c r="G29" i="127" s="1"/>
  <c r="H29" i="126"/>
  <c r="K29" i="126"/>
  <c r="B30" i="126"/>
  <c r="B30" i="127" s="1"/>
  <c r="J30" i="127" s="1"/>
  <c r="C30" i="126"/>
  <c r="C30" i="127" s="1"/>
  <c r="F30" i="126"/>
  <c r="F30" i="127" s="1"/>
  <c r="G30" i="126"/>
  <c r="I30" i="126"/>
  <c r="B31" i="126"/>
  <c r="C31" i="126"/>
  <c r="C31" i="127" s="1"/>
  <c r="K31" i="127" s="1"/>
  <c r="D31" i="126"/>
  <c r="F31" i="126"/>
  <c r="F31" i="127" s="1"/>
  <c r="G31" i="126"/>
  <c r="G31" i="127" s="1"/>
  <c r="K31" i="126"/>
  <c r="B32" i="126"/>
  <c r="B32" i="127" s="1"/>
  <c r="C32" i="126"/>
  <c r="E32" i="126" s="1"/>
  <c r="F32" i="126"/>
  <c r="F32" i="127" s="1"/>
  <c r="G32" i="126"/>
  <c r="G32" i="127" s="1"/>
  <c r="J32" i="126"/>
  <c r="B33" i="126"/>
  <c r="C33" i="126"/>
  <c r="C33" i="127" s="1"/>
  <c r="F33" i="126"/>
  <c r="J33" i="126" s="1"/>
  <c r="L33" i="126" s="1"/>
  <c r="G33" i="126"/>
  <c r="G33" i="127" s="1"/>
  <c r="H33" i="126"/>
  <c r="K33" i="126"/>
  <c r="B34" i="126"/>
  <c r="B34" i="127" s="1"/>
  <c r="C34" i="126"/>
  <c r="C34" i="127" s="1"/>
  <c r="F34" i="126"/>
  <c r="F34" i="127" s="1"/>
  <c r="G34" i="126"/>
  <c r="I34" i="126"/>
  <c r="K34" i="126"/>
  <c r="B35" i="126"/>
  <c r="B35" i="127" s="1"/>
  <c r="C35" i="126"/>
  <c r="C35" i="127" s="1"/>
  <c r="F35" i="126"/>
  <c r="F35" i="127" s="1"/>
  <c r="G35" i="126"/>
  <c r="H35" i="126" s="1"/>
  <c r="J35" i="126"/>
  <c r="B36" i="126"/>
  <c r="B36" i="127" s="1"/>
  <c r="C36" i="126"/>
  <c r="C36" i="127" s="1"/>
  <c r="D36" i="126"/>
  <c r="F36" i="126"/>
  <c r="G36" i="126"/>
  <c r="G36" i="127" s="1"/>
  <c r="K36" i="126"/>
  <c r="B37" i="126"/>
  <c r="B37" i="127" s="1"/>
  <c r="C37" i="126"/>
  <c r="C37" i="127" s="1"/>
  <c r="D37" i="127" s="1"/>
  <c r="F37" i="126"/>
  <c r="F37" i="127" s="1"/>
  <c r="G37" i="126"/>
  <c r="J37" i="126"/>
  <c r="B39" i="126"/>
  <c r="B39" i="127" s="1"/>
  <c r="C39" i="126"/>
  <c r="C39" i="127" s="1"/>
  <c r="E39" i="126"/>
  <c r="F39" i="126"/>
  <c r="F39" i="127" s="1"/>
  <c r="I39" i="127" s="1"/>
  <c r="G39" i="126"/>
  <c r="G39" i="127" s="1"/>
  <c r="B40" i="126"/>
  <c r="C40" i="126"/>
  <c r="C40" i="127" s="1"/>
  <c r="K40" i="127" s="1"/>
  <c r="D40" i="126"/>
  <c r="F40" i="126"/>
  <c r="G40" i="126"/>
  <c r="G40" i="127" s="1"/>
  <c r="J40" i="126"/>
  <c r="B42" i="126"/>
  <c r="C42" i="126"/>
  <c r="D42" i="126"/>
  <c r="F42" i="126"/>
  <c r="G42" i="126"/>
  <c r="H42" i="126"/>
  <c r="J42" i="126"/>
  <c r="K42" i="126"/>
  <c r="L42" i="126"/>
  <c r="D43" i="126"/>
  <c r="E43" i="126"/>
  <c r="H43" i="126"/>
  <c r="I43" i="126"/>
  <c r="J43" i="126"/>
  <c r="K43" i="126"/>
  <c r="L43" i="126" s="1"/>
  <c r="D44" i="126"/>
  <c r="E44" i="126"/>
  <c r="H44" i="126"/>
  <c r="I44" i="126"/>
  <c r="J44" i="126"/>
  <c r="K44" i="126"/>
  <c r="L44" i="126"/>
  <c r="D45" i="126"/>
  <c r="E45" i="126"/>
  <c r="H45" i="126"/>
  <c r="I45" i="126"/>
  <c r="J45" i="126"/>
  <c r="K45" i="126"/>
  <c r="L45" i="126" s="1"/>
  <c r="D46" i="126"/>
  <c r="E46" i="126"/>
  <c r="H46" i="126"/>
  <c r="I46" i="126"/>
  <c r="J46" i="126"/>
  <c r="K46" i="126"/>
  <c r="L46" i="126"/>
  <c r="D47" i="126"/>
  <c r="E47" i="126"/>
  <c r="H47" i="126"/>
  <c r="I47" i="126"/>
  <c r="J47" i="126"/>
  <c r="K47" i="126"/>
  <c r="L47" i="126" s="1"/>
  <c r="D48" i="126"/>
  <c r="E48" i="126"/>
  <c r="H48" i="126"/>
  <c r="I48" i="126"/>
  <c r="J48" i="126"/>
  <c r="K48" i="126"/>
  <c r="L48" i="126"/>
  <c r="D49" i="126"/>
  <c r="E49" i="126"/>
  <c r="H49" i="126"/>
  <c r="I49" i="126"/>
  <c r="J49" i="126"/>
  <c r="K49" i="126"/>
  <c r="L49" i="126" s="1"/>
  <c r="D50" i="126"/>
  <c r="E50" i="126"/>
  <c r="H50" i="126"/>
  <c r="I50" i="126"/>
  <c r="J50" i="126"/>
  <c r="K50" i="126"/>
  <c r="L50" i="126"/>
  <c r="D51" i="126"/>
  <c r="E51" i="126"/>
  <c r="H51" i="126"/>
  <c r="I51" i="126"/>
  <c r="J51" i="126"/>
  <c r="K51" i="126"/>
  <c r="L51" i="126" s="1"/>
  <c r="D52" i="126"/>
  <c r="E52" i="126"/>
  <c r="H52" i="126"/>
  <c r="I52" i="126"/>
  <c r="J52" i="126"/>
  <c r="K52" i="126"/>
  <c r="L52" i="126"/>
  <c r="D53" i="126"/>
  <c r="E53" i="126"/>
  <c r="H53" i="126"/>
  <c r="I53" i="126"/>
  <c r="J53" i="126"/>
  <c r="K53" i="126"/>
  <c r="L53" i="126" s="1"/>
  <c r="D54" i="126"/>
  <c r="E54" i="126"/>
  <c r="H54" i="126"/>
  <c r="I54" i="126"/>
  <c r="J54" i="126"/>
  <c r="K54" i="126"/>
  <c r="L54" i="126"/>
  <c r="D55" i="126"/>
  <c r="E55" i="126"/>
  <c r="H55" i="126"/>
  <c r="I55" i="126"/>
  <c r="J55" i="126"/>
  <c r="K55" i="126"/>
  <c r="L55" i="126" s="1"/>
  <c r="D56" i="126"/>
  <c r="E56" i="126"/>
  <c r="H56" i="126"/>
  <c r="I56" i="126"/>
  <c r="J56" i="126"/>
  <c r="K56" i="126"/>
  <c r="L56" i="126"/>
  <c r="D57" i="126"/>
  <c r="E57" i="126"/>
  <c r="H57" i="126"/>
  <c r="I57" i="126"/>
  <c r="J57" i="126"/>
  <c r="K57" i="126"/>
  <c r="L57" i="126" s="1"/>
  <c r="D58" i="126"/>
  <c r="E58" i="126"/>
  <c r="H58" i="126"/>
  <c r="I58" i="126"/>
  <c r="J58" i="126"/>
  <c r="K58" i="126"/>
  <c r="L58" i="126"/>
  <c r="D59" i="126"/>
  <c r="E59" i="126"/>
  <c r="H59" i="126"/>
  <c r="I59" i="126"/>
  <c r="J59" i="126"/>
  <c r="K59" i="126"/>
  <c r="L59" i="126" s="1"/>
  <c r="D60" i="126"/>
  <c r="E60" i="126"/>
  <c r="H60" i="126"/>
  <c r="I60" i="126"/>
  <c r="J60" i="126"/>
  <c r="K60" i="126"/>
  <c r="L60" i="126"/>
  <c r="D61" i="126"/>
  <c r="E61" i="126"/>
  <c r="H61" i="126"/>
  <c r="I61" i="126"/>
  <c r="J61" i="126"/>
  <c r="K61" i="126"/>
  <c r="L61" i="126" s="1"/>
  <c r="B63" i="126"/>
  <c r="C63" i="126"/>
  <c r="E63" i="126" s="1"/>
  <c r="F63" i="126"/>
  <c r="G63" i="126"/>
  <c r="J63" i="126"/>
  <c r="B64" i="126"/>
  <c r="C64" i="126"/>
  <c r="D64" i="126" s="1"/>
  <c r="F64" i="126"/>
  <c r="J64" i="126" s="1"/>
  <c r="L64" i="126" s="1"/>
  <c r="G64" i="126"/>
  <c r="H64" i="126"/>
  <c r="K64" i="126"/>
  <c r="B65" i="126"/>
  <c r="J65" i="126" s="1"/>
  <c r="C65" i="126"/>
  <c r="F65" i="126"/>
  <c r="G65" i="126"/>
  <c r="I65" i="126"/>
  <c r="K65" i="126"/>
  <c r="B66" i="126"/>
  <c r="C66" i="126"/>
  <c r="D66" i="126" s="1"/>
  <c r="F66" i="126"/>
  <c r="I66" i="126" s="1"/>
  <c r="G66" i="126"/>
  <c r="H66" i="126"/>
  <c r="I74" i="126"/>
  <c r="F4" i="125"/>
  <c r="G4" i="125"/>
  <c r="J4" i="125"/>
  <c r="K4" i="125"/>
  <c r="B7" i="125"/>
  <c r="F7" i="125"/>
  <c r="J7" i="125"/>
  <c r="B8" i="125"/>
  <c r="C8" i="125"/>
  <c r="E8" i="125"/>
  <c r="F8" i="125"/>
  <c r="G8" i="125"/>
  <c r="J8" i="125"/>
  <c r="D9" i="125"/>
  <c r="E9" i="125"/>
  <c r="H9" i="125"/>
  <c r="I9" i="125"/>
  <c r="J9" i="125"/>
  <c r="K9" i="125"/>
  <c r="L9" i="125"/>
  <c r="D10" i="125"/>
  <c r="E10" i="125"/>
  <c r="H10" i="125"/>
  <c r="I10" i="125"/>
  <c r="J10" i="125"/>
  <c r="K10" i="125"/>
  <c r="L10" i="125" s="1"/>
  <c r="D11" i="125"/>
  <c r="E11" i="125"/>
  <c r="H11" i="125"/>
  <c r="I11" i="125"/>
  <c r="J11" i="125"/>
  <c r="K11" i="125"/>
  <c r="L11" i="125"/>
  <c r="D12" i="125"/>
  <c r="E12" i="125"/>
  <c r="H12" i="125"/>
  <c r="I12" i="125"/>
  <c r="J12" i="125"/>
  <c r="K12" i="125"/>
  <c r="L12" i="125" s="1"/>
  <c r="D13" i="125"/>
  <c r="E13" i="125"/>
  <c r="H13" i="125"/>
  <c r="I13" i="125"/>
  <c r="J13" i="125"/>
  <c r="K13" i="125"/>
  <c r="L13" i="125"/>
  <c r="D14" i="125"/>
  <c r="E14" i="125"/>
  <c r="H14" i="125"/>
  <c r="I14" i="125"/>
  <c r="J14" i="125"/>
  <c r="K14" i="125"/>
  <c r="L14" i="125" s="1"/>
  <c r="D15" i="125"/>
  <c r="E15" i="125"/>
  <c r="H15" i="125"/>
  <c r="I15" i="125"/>
  <c r="J15" i="125"/>
  <c r="K15" i="125"/>
  <c r="L15" i="125"/>
  <c r="D16" i="125"/>
  <c r="E16" i="125"/>
  <c r="H16" i="125"/>
  <c r="I16" i="125"/>
  <c r="J16" i="125"/>
  <c r="K16" i="125"/>
  <c r="L16" i="125" s="1"/>
  <c r="D17" i="125"/>
  <c r="E17" i="125"/>
  <c r="H17" i="125"/>
  <c r="I17" i="125"/>
  <c r="J17" i="125"/>
  <c r="K17" i="125"/>
  <c r="L17" i="125"/>
  <c r="B18" i="125"/>
  <c r="C18" i="125"/>
  <c r="D18" i="125" s="1"/>
  <c r="F18" i="125"/>
  <c r="G18" i="125"/>
  <c r="H18" i="125" s="1"/>
  <c r="I18" i="125"/>
  <c r="J18" i="125"/>
  <c r="K18" i="125"/>
  <c r="L18" i="125" s="1"/>
  <c r="D19" i="125"/>
  <c r="E19" i="125"/>
  <c r="H19" i="125"/>
  <c r="I19" i="125"/>
  <c r="J19" i="125"/>
  <c r="K19" i="125"/>
  <c r="L19" i="125"/>
  <c r="D20" i="125"/>
  <c r="E20" i="125"/>
  <c r="H20" i="125"/>
  <c r="I20" i="125"/>
  <c r="J20" i="125"/>
  <c r="K20" i="125"/>
  <c r="L20" i="125" s="1"/>
  <c r="D21" i="125"/>
  <c r="E21" i="125"/>
  <c r="H21" i="125"/>
  <c r="I21" i="125"/>
  <c r="J21" i="125"/>
  <c r="K21" i="125"/>
  <c r="L21" i="125"/>
  <c r="D22" i="125"/>
  <c r="E22" i="125"/>
  <c r="H22" i="125"/>
  <c r="I22" i="125"/>
  <c r="J22" i="125"/>
  <c r="K22" i="125"/>
  <c r="L22" i="125" s="1"/>
  <c r="D23" i="125"/>
  <c r="E23" i="125"/>
  <c r="H23" i="125"/>
  <c r="I23" i="125"/>
  <c r="J23" i="125"/>
  <c r="K23" i="125"/>
  <c r="L23" i="125"/>
  <c r="D24" i="125"/>
  <c r="E24" i="125"/>
  <c r="H24" i="125"/>
  <c r="I24" i="125"/>
  <c r="J24" i="125"/>
  <c r="K24" i="125"/>
  <c r="L24" i="125" s="1"/>
  <c r="D25" i="125"/>
  <c r="E25" i="125"/>
  <c r="H25" i="125"/>
  <c r="I25" i="125"/>
  <c r="J25" i="125"/>
  <c r="K25" i="125"/>
  <c r="L25" i="125"/>
  <c r="D26" i="125"/>
  <c r="E26" i="125"/>
  <c r="H26" i="125"/>
  <c r="I26" i="125"/>
  <c r="J26" i="125"/>
  <c r="K26" i="125"/>
  <c r="L26" i="125" s="1"/>
  <c r="D27" i="125"/>
  <c r="E27" i="125"/>
  <c r="H27" i="125"/>
  <c r="I27" i="125"/>
  <c r="J27" i="125"/>
  <c r="K27" i="125"/>
  <c r="L27" i="125"/>
  <c r="D28" i="125"/>
  <c r="E28" i="125"/>
  <c r="H28" i="125"/>
  <c r="I28" i="125"/>
  <c r="J28" i="125"/>
  <c r="K28" i="125"/>
  <c r="L28" i="125" s="1"/>
  <c r="D29" i="125"/>
  <c r="E29" i="125"/>
  <c r="H29" i="125"/>
  <c r="I29" i="125"/>
  <c r="J29" i="125"/>
  <c r="K29" i="125"/>
  <c r="L29" i="125"/>
  <c r="D30" i="125"/>
  <c r="E30" i="125"/>
  <c r="H30" i="125"/>
  <c r="I30" i="125"/>
  <c r="J30" i="125"/>
  <c r="K30" i="125"/>
  <c r="L30" i="125" s="1"/>
  <c r="D31" i="125"/>
  <c r="E31" i="125"/>
  <c r="H31" i="125"/>
  <c r="I31" i="125"/>
  <c r="J31" i="125"/>
  <c r="K31" i="125"/>
  <c r="L31" i="125"/>
  <c r="D32" i="125"/>
  <c r="E32" i="125"/>
  <c r="H32" i="125"/>
  <c r="I32" i="125"/>
  <c r="J32" i="125"/>
  <c r="K32" i="125"/>
  <c r="L32" i="125" s="1"/>
  <c r="D33" i="125"/>
  <c r="E33" i="125"/>
  <c r="H33" i="125"/>
  <c r="I33" i="125"/>
  <c r="J33" i="125"/>
  <c r="K33" i="125"/>
  <c r="L33" i="125"/>
  <c r="D34" i="125"/>
  <c r="E34" i="125"/>
  <c r="H34" i="125"/>
  <c r="I34" i="125"/>
  <c r="J34" i="125"/>
  <c r="K34" i="125"/>
  <c r="L34" i="125" s="1"/>
  <c r="D35" i="125"/>
  <c r="E35" i="125"/>
  <c r="H35" i="125"/>
  <c r="I35" i="125"/>
  <c r="J35" i="125"/>
  <c r="K35" i="125"/>
  <c r="L35" i="125"/>
  <c r="D36" i="125"/>
  <c r="E36" i="125"/>
  <c r="H36" i="125"/>
  <c r="I36" i="125"/>
  <c r="J36" i="125"/>
  <c r="K36" i="125"/>
  <c r="L36" i="125" s="1"/>
  <c r="D37" i="125"/>
  <c r="E37" i="125"/>
  <c r="H37" i="125"/>
  <c r="I37" i="125"/>
  <c r="J37" i="125"/>
  <c r="K37" i="125"/>
  <c r="L37" i="125"/>
  <c r="B38" i="125"/>
  <c r="C38" i="125"/>
  <c r="D38" i="125" s="1"/>
  <c r="F38" i="125"/>
  <c r="G38" i="125"/>
  <c r="H38" i="125" s="1"/>
  <c r="I38" i="125"/>
  <c r="J38" i="125"/>
  <c r="K38" i="125"/>
  <c r="L38" i="125" s="1"/>
  <c r="D39" i="125"/>
  <c r="E39" i="125"/>
  <c r="H39" i="125"/>
  <c r="I39" i="125"/>
  <c r="J39" i="125"/>
  <c r="K39" i="125"/>
  <c r="L39" i="125"/>
  <c r="D40" i="125"/>
  <c r="E40" i="125"/>
  <c r="H40" i="125"/>
  <c r="I40" i="125"/>
  <c r="J40" i="125"/>
  <c r="K40" i="125"/>
  <c r="L40" i="125" s="1"/>
  <c r="B43" i="125"/>
  <c r="C43" i="125"/>
  <c r="F43" i="125"/>
  <c r="G43" i="125"/>
  <c r="H43" i="125"/>
  <c r="B44" i="125"/>
  <c r="C44" i="125"/>
  <c r="E44" i="125" s="1"/>
  <c r="F44" i="125"/>
  <c r="G44" i="125"/>
  <c r="B45" i="125"/>
  <c r="E45" i="125" s="1"/>
  <c r="C45" i="125"/>
  <c r="D45" i="125"/>
  <c r="F45" i="125"/>
  <c r="G45" i="125"/>
  <c r="B46" i="125"/>
  <c r="C46" i="125"/>
  <c r="F46" i="125"/>
  <c r="G46" i="125"/>
  <c r="J46" i="125"/>
  <c r="B47" i="125"/>
  <c r="E47" i="125" s="1"/>
  <c r="C47" i="125"/>
  <c r="D47" i="125"/>
  <c r="F47" i="125"/>
  <c r="G47" i="125"/>
  <c r="H47" i="125" s="1"/>
  <c r="B48" i="125"/>
  <c r="C48" i="125"/>
  <c r="F48" i="125"/>
  <c r="G48" i="125"/>
  <c r="J48" i="125"/>
  <c r="B49" i="125"/>
  <c r="C49" i="125"/>
  <c r="F49" i="125"/>
  <c r="G49" i="125"/>
  <c r="H49" i="125"/>
  <c r="K49" i="125"/>
  <c r="B50" i="125"/>
  <c r="C50" i="125"/>
  <c r="F50" i="125"/>
  <c r="G50" i="125"/>
  <c r="I50" i="125"/>
  <c r="K50" i="125"/>
  <c r="B51" i="125"/>
  <c r="C51" i="125"/>
  <c r="F51" i="125"/>
  <c r="I51" i="125" s="1"/>
  <c r="G51" i="125"/>
  <c r="H51" i="125"/>
  <c r="B52" i="125"/>
  <c r="C52" i="125"/>
  <c r="E52" i="125" s="1"/>
  <c r="F52" i="125"/>
  <c r="G52" i="125"/>
  <c r="B53" i="125"/>
  <c r="E53" i="125" s="1"/>
  <c r="C53" i="125"/>
  <c r="D53" i="125"/>
  <c r="F53" i="125"/>
  <c r="G53" i="125"/>
  <c r="B54" i="125"/>
  <c r="C54" i="125"/>
  <c r="F54" i="125"/>
  <c r="G54" i="125"/>
  <c r="J54" i="125"/>
  <c r="B55" i="125"/>
  <c r="C55" i="125"/>
  <c r="D55" i="125" s="1"/>
  <c r="F55" i="125"/>
  <c r="G55" i="125"/>
  <c r="K55" i="125"/>
  <c r="B56" i="125"/>
  <c r="C56" i="125"/>
  <c r="F56" i="125"/>
  <c r="G56" i="125"/>
  <c r="J56" i="125"/>
  <c r="B57" i="125"/>
  <c r="C57" i="125"/>
  <c r="F57" i="125"/>
  <c r="G57" i="125"/>
  <c r="H57" i="125"/>
  <c r="K57" i="125"/>
  <c r="B58" i="125"/>
  <c r="C58" i="125"/>
  <c r="F58" i="125"/>
  <c r="G58" i="125"/>
  <c r="I58" i="125"/>
  <c r="K58" i="125"/>
  <c r="B59" i="125"/>
  <c r="C59" i="125"/>
  <c r="F59" i="125"/>
  <c r="J59" i="125" s="1"/>
  <c r="G59" i="125"/>
  <c r="I59" i="125"/>
  <c r="K59" i="125"/>
  <c r="B60" i="125"/>
  <c r="C60" i="125"/>
  <c r="F60" i="125"/>
  <c r="G60" i="125"/>
  <c r="H60" i="125"/>
  <c r="K60" i="125"/>
  <c r="B61" i="125"/>
  <c r="J61" i="125" s="1"/>
  <c r="C61" i="125"/>
  <c r="E61" i="125"/>
  <c r="F61" i="125"/>
  <c r="G61" i="125"/>
  <c r="B62" i="125"/>
  <c r="E62" i="125" s="1"/>
  <c r="C62" i="125"/>
  <c r="D62" i="125"/>
  <c r="F62" i="125"/>
  <c r="I62" i="125" s="1"/>
  <c r="G62" i="125"/>
  <c r="H62" i="125"/>
  <c r="J62" i="125"/>
  <c r="K62" i="125"/>
  <c r="L62" i="125"/>
  <c r="D63" i="125"/>
  <c r="E63" i="125"/>
  <c r="H63" i="125"/>
  <c r="I63" i="125"/>
  <c r="J63" i="125"/>
  <c r="K63" i="125"/>
  <c r="L63" i="125" s="1"/>
  <c r="D64" i="125"/>
  <c r="E64" i="125"/>
  <c r="H64" i="125"/>
  <c r="I64" i="125"/>
  <c r="J64" i="125"/>
  <c r="K64" i="125"/>
  <c r="L64" i="125"/>
  <c r="D65" i="125"/>
  <c r="E65" i="125"/>
  <c r="H65" i="125"/>
  <c r="I65" i="125"/>
  <c r="J65" i="125"/>
  <c r="K65" i="125"/>
  <c r="L65" i="125" s="1"/>
  <c r="D66" i="125"/>
  <c r="E66" i="125"/>
  <c r="H66" i="125"/>
  <c r="I66" i="125"/>
  <c r="J66" i="125"/>
  <c r="K66" i="125"/>
  <c r="L66" i="125"/>
  <c r="I74" i="125"/>
  <c r="F4" i="124"/>
  <c r="G4" i="124"/>
  <c r="J4" i="124"/>
  <c r="K4" i="124"/>
  <c r="B7" i="124"/>
  <c r="F7" i="124"/>
  <c r="J7" i="124"/>
  <c r="B8" i="124"/>
  <c r="C8" i="124"/>
  <c r="E8" i="124"/>
  <c r="F8" i="124"/>
  <c r="G8" i="124"/>
  <c r="J8" i="124"/>
  <c r="D9" i="124"/>
  <c r="E9" i="124"/>
  <c r="H9" i="124"/>
  <c r="I9" i="124"/>
  <c r="J9" i="124"/>
  <c r="K9" i="124"/>
  <c r="L9" i="124"/>
  <c r="D10" i="124"/>
  <c r="E10" i="124"/>
  <c r="H10" i="124"/>
  <c r="I10" i="124"/>
  <c r="J10" i="124"/>
  <c r="K10" i="124"/>
  <c r="L10" i="124" s="1"/>
  <c r="D11" i="124"/>
  <c r="E11" i="124"/>
  <c r="H11" i="124"/>
  <c r="I11" i="124"/>
  <c r="J11" i="124"/>
  <c r="K11" i="124"/>
  <c r="L11" i="124"/>
  <c r="D12" i="124"/>
  <c r="E12" i="124"/>
  <c r="H12" i="124"/>
  <c r="I12" i="124"/>
  <c r="J12" i="124"/>
  <c r="K12" i="124"/>
  <c r="L12" i="124" s="1"/>
  <c r="D13" i="124"/>
  <c r="E13" i="124"/>
  <c r="H13" i="124"/>
  <c r="I13" i="124"/>
  <c r="J13" i="124"/>
  <c r="K13" i="124"/>
  <c r="L13" i="124"/>
  <c r="D14" i="124"/>
  <c r="E14" i="124"/>
  <c r="H14" i="124"/>
  <c r="I14" i="124"/>
  <c r="J14" i="124"/>
  <c r="K14" i="124"/>
  <c r="L14" i="124" s="1"/>
  <c r="D15" i="124"/>
  <c r="E15" i="124"/>
  <c r="H15" i="124"/>
  <c r="I15" i="124"/>
  <c r="J15" i="124"/>
  <c r="K15" i="124"/>
  <c r="L15" i="124"/>
  <c r="D16" i="124"/>
  <c r="E16" i="124"/>
  <c r="H16" i="124"/>
  <c r="I16" i="124"/>
  <c r="J16" i="124"/>
  <c r="K16" i="124"/>
  <c r="L16" i="124" s="1"/>
  <c r="D17" i="124"/>
  <c r="E17" i="124"/>
  <c r="H17" i="124"/>
  <c r="I17" i="124"/>
  <c r="J17" i="124"/>
  <c r="K17" i="124"/>
  <c r="L17" i="124"/>
  <c r="B18" i="124"/>
  <c r="C18" i="124"/>
  <c r="F18" i="124"/>
  <c r="G18" i="124"/>
  <c r="H18" i="124" s="1"/>
  <c r="I18" i="124"/>
  <c r="J18" i="124"/>
  <c r="K18" i="124"/>
  <c r="L18" i="124" s="1"/>
  <c r="D19" i="124"/>
  <c r="E19" i="124"/>
  <c r="H19" i="124"/>
  <c r="I19" i="124"/>
  <c r="J19" i="124"/>
  <c r="K19" i="124"/>
  <c r="L19" i="124"/>
  <c r="D20" i="124"/>
  <c r="E20" i="124"/>
  <c r="H20" i="124"/>
  <c r="I20" i="124"/>
  <c r="J20" i="124"/>
  <c r="K20" i="124"/>
  <c r="L20" i="124" s="1"/>
  <c r="D21" i="124"/>
  <c r="E21" i="124"/>
  <c r="H21" i="124"/>
  <c r="I21" i="124"/>
  <c r="J21" i="124"/>
  <c r="K21" i="124"/>
  <c r="L21" i="124"/>
  <c r="D22" i="124"/>
  <c r="E22" i="124"/>
  <c r="H22" i="124"/>
  <c r="I22" i="124"/>
  <c r="J22" i="124"/>
  <c r="K22" i="124"/>
  <c r="L22" i="124" s="1"/>
  <c r="D23" i="124"/>
  <c r="E23" i="124"/>
  <c r="H23" i="124"/>
  <c r="I23" i="124"/>
  <c r="J23" i="124"/>
  <c r="K23" i="124"/>
  <c r="L23" i="124"/>
  <c r="D24" i="124"/>
  <c r="E24" i="124"/>
  <c r="H24" i="124"/>
  <c r="I24" i="124"/>
  <c r="J24" i="124"/>
  <c r="K24" i="124"/>
  <c r="L24" i="124" s="1"/>
  <c r="D25" i="124"/>
  <c r="E25" i="124"/>
  <c r="H25" i="124"/>
  <c r="I25" i="124"/>
  <c r="J25" i="124"/>
  <c r="K25" i="124"/>
  <c r="L25" i="124"/>
  <c r="D26" i="124"/>
  <c r="E26" i="124"/>
  <c r="H26" i="124"/>
  <c r="I26" i="124"/>
  <c r="J26" i="124"/>
  <c r="K26" i="124"/>
  <c r="L26" i="124" s="1"/>
  <c r="D27" i="124"/>
  <c r="E27" i="124"/>
  <c r="H27" i="124"/>
  <c r="I27" i="124"/>
  <c r="J27" i="124"/>
  <c r="K27" i="124"/>
  <c r="L27" i="124"/>
  <c r="D28" i="124"/>
  <c r="E28" i="124"/>
  <c r="H28" i="124"/>
  <c r="I28" i="124"/>
  <c r="J28" i="124"/>
  <c r="K28" i="124"/>
  <c r="L28" i="124" s="1"/>
  <c r="D29" i="124"/>
  <c r="E29" i="124"/>
  <c r="H29" i="124"/>
  <c r="I29" i="124"/>
  <c r="J29" i="124"/>
  <c r="K29" i="124"/>
  <c r="L29" i="124"/>
  <c r="D30" i="124"/>
  <c r="E30" i="124"/>
  <c r="H30" i="124"/>
  <c r="I30" i="124"/>
  <c r="J30" i="124"/>
  <c r="K30" i="124"/>
  <c r="L30" i="124" s="1"/>
  <c r="D31" i="124"/>
  <c r="E31" i="124"/>
  <c r="H31" i="124"/>
  <c r="I31" i="124"/>
  <c r="J31" i="124"/>
  <c r="K31" i="124"/>
  <c r="L31" i="124"/>
  <c r="D32" i="124"/>
  <c r="E32" i="124"/>
  <c r="H32" i="124"/>
  <c r="I32" i="124"/>
  <c r="J32" i="124"/>
  <c r="K32" i="124"/>
  <c r="L32" i="124" s="1"/>
  <c r="D33" i="124"/>
  <c r="E33" i="124"/>
  <c r="H33" i="124"/>
  <c r="I33" i="124"/>
  <c r="J33" i="124"/>
  <c r="K33" i="124"/>
  <c r="L33" i="124"/>
  <c r="D34" i="124"/>
  <c r="E34" i="124"/>
  <c r="H34" i="124"/>
  <c r="I34" i="124"/>
  <c r="J34" i="124"/>
  <c r="K34" i="124"/>
  <c r="L34" i="124" s="1"/>
  <c r="D35" i="124"/>
  <c r="E35" i="124"/>
  <c r="H35" i="124"/>
  <c r="I35" i="124"/>
  <c r="J35" i="124"/>
  <c r="K35" i="124"/>
  <c r="L35" i="124"/>
  <c r="D36" i="124"/>
  <c r="E36" i="124"/>
  <c r="H36" i="124"/>
  <c r="I36" i="124"/>
  <c r="J36" i="124"/>
  <c r="K36" i="124"/>
  <c r="L36" i="124" s="1"/>
  <c r="D37" i="124"/>
  <c r="E37" i="124"/>
  <c r="H37" i="124"/>
  <c r="I37" i="124"/>
  <c r="J37" i="124"/>
  <c r="K37" i="124"/>
  <c r="L37" i="124"/>
  <c r="B38" i="124"/>
  <c r="C38" i="124"/>
  <c r="F38" i="124"/>
  <c r="G38" i="124"/>
  <c r="H38" i="124" s="1"/>
  <c r="I38" i="124"/>
  <c r="J38" i="124"/>
  <c r="D39" i="124"/>
  <c r="E39" i="124"/>
  <c r="H39" i="124"/>
  <c r="I39" i="124"/>
  <c r="J39" i="124"/>
  <c r="K39" i="124"/>
  <c r="L39" i="124"/>
  <c r="D40" i="124"/>
  <c r="E40" i="124"/>
  <c r="H40" i="124"/>
  <c r="I40" i="124"/>
  <c r="J40" i="124"/>
  <c r="K40" i="124"/>
  <c r="L40" i="124" s="1"/>
  <c r="B41" i="124"/>
  <c r="F41" i="124"/>
  <c r="B42" i="124"/>
  <c r="C42" i="124"/>
  <c r="E42" i="124"/>
  <c r="F42" i="124"/>
  <c r="G42" i="124"/>
  <c r="J42" i="124"/>
  <c r="D43" i="124"/>
  <c r="E43" i="124"/>
  <c r="H43" i="124"/>
  <c r="I43" i="124"/>
  <c r="J43" i="124"/>
  <c r="K43" i="124"/>
  <c r="L43" i="124"/>
  <c r="D44" i="124"/>
  <c r="E44" i="124"/>
  <c r="H44" i="124"/>
  <c r="I44" i="124"/>
  <c r="J44" i="124"/>
  <c r="K44" i="124"/>
  <c r="L44" i="124" s="1"/>
  <c r="D45" i="124"/>
  <c r="E45" i="124"/>
  <c r="H45" i="124"/>
  <c r="I45" i="124"/>
  <c r="J45" i="124"/>
  <c r="K45" i="124"/>
  <c r="L45" i="124"/>
  <c r="D46" i="124"/>
  <c r="E46" i="124"/>
  <c r="H46" i="124"/>
  <c r="I46" i="124"/>
  <c r="J46" i="124"/>
  <c r="K46" i="124"/>
  <c r="L46" i="124" s="1"/>
  <c r="D47" i="124"/>
  <c r="E47" i="124"/>
  <c r="H47" i="124"/>
  <c r="I47" i="124"/>
  <c r="J47" i="124"/>
  <c r="K47" i="124"/>
  <c r="L47" i="124"/>
  <c r="D48" i="124"/>
  <c r="E48" i="124"/>
  <c r="H48" i="124"/>
  <c r="I48" i="124"/>
  <c r="J48" i="124"/>
  <c r="K48" i="124"/>
  <c r="L48" i="124" s="1"/>
  <c r="D49" i="124"/>
  <c r="E49" i="124"/>
  <c r="H49" i="124"/>
  <c r="I49" i="124"/>
  <c r="J49" i="124"/>
  <c r="K49" i="124"/>
  <c r="L49" i="124"/>
  <c r="D50" i="124"/>
  <c r="E50" i="124"/>
  <c r="H50" i="124"/>
  <c r="I50" i="124"/>
  <c r="J50" i="124"/>
  <c r="K50" i="124"/>
  <c r="L50" i="124" s="1"/>
  <c r="D51" i="124"/>
  <c r="E51" i="124"/>
  <c r="H51" i="124"/>
  <c r="I51" i="124"/>
  <c r="J51" i="124"/>
  <c r="K51" i="124"/>
  <c r="L51" i="124"/>
  <c r="D52" i="124"/>
  <c r="E52" i="124"/>
  <c r="H52" i="124"/>
  <c r="I52" i="124"/>
  <c r="J52" i="124"/>
  <c r="K52" i="124"/>
  <c r="L52" i="124" s="1"/>
  <c r="D53" i="124"/>
  <c r="E53" i="124"/>
  <c r="H53" i="124"/>
  <c r="I53" i="124"/>
  <c r="J53" i="124"/>
  <c r="K53" i="124"/>
  <c r="L53" i="124"/>
  <c r="D54" i="124"/>
  <c r="E54" i="124"/>
  <c r="H54" i="124"/>
  <c r="I54" i="124"/>
  <c r="J54" i="124"/>
  <c r="K54" i="124"/>
  <c r="L54" i="124" s="1"/>
  <c r="D55" i="124"/>
  <c r="E55" i="124"/>
  <c r="H55" i="124"/>
  <c r="I55" i="124"/>
  <c r="J55" i="124"/>
  <c r="K55" i="124"/>
  <c r="L55" i="124"/>
  <c r="D56" i="124"/>
  <c r="E56" i="124"/>
  <c r="H56" i="124"/>
  <c r="I56" i="124"/>
  <c r="J56" i="124"/>
  <c r="K56" i="124"/>
  <c r="L56" i="124" s="1"/>
  <c r="D57" i="124"/>
  <c r="E57" i="124"/>
  <c r="H57" i="124"/>
  <c r="I57" i="124"/>
  <c r="J57" i="124"/>
  <c r="K57" i="124"/>
  <c r="L57" i="124"/>
  <c r="D58" i="124"/>
  <c r="E58" i="124"/>
  <c r="H58" i="124"/>
  <c r="I58" i="124"/>
  <c r="J58" i="124"/>
  <c r="K58" i="124"/>
  <c r="L58" i="124" s="1"/>
  <c r="D59" i="124"/>
  <c r="E59" i="124"/>
  <c r="H59" i="124"/>
  <c r="I59" i="124"/>
  <c r="J59" i="124"/>
  <c r="K59" i="124"/>
  <c r="L59" i="124"/>
  <c r="D60" i="124"/>
  <c r="E60" i="124"/>
  <c r="H60" i="124"/>
  <c r="I60" i="124"/>
  <c r="J60" i="124"/>
  <c r="K60" i="124"/>
  <c r="L60" i="124" s="1"/>
  <c r="D61" i="124"/>
  <c r="E61" i="124"/>
  <c r="H61" i="124"/>
  <c r="I61" i="124"/>
  <c r="J61" i="124"/>
  <c r="K61" i="124"/>
  <c r="L61" i="124"/>
  <c r="B62" i="124"/>
  <c r="C62" i="124"/>
  <c r="D62" i="124" s="1"/>
  <c r="E62" i="124"/>
  <c r="F62" i="124"/>
  <c r="G62" i="124"/>
  <c r="J62" i="124"/>
  <c r="D63" i="124"/>
  <c r="E63" i="124"/>
  <c r="H63" i="124"/>
  <c r="I63" i="124"/>
  <c r="J63" i="124"/>
  <c r="K63" i="124"/>
  <c r="L63" i="124"/>
  <c r="D64" i="124"/>
  <c r="E64" i="124"/>
  <c r="H64" i="124"/>
  <c r="I64" i="124"/>
  <c r="J64" i="124"/>
  <c r="K64" i="124"/>
  <c r="L64" i="124" s="1"/>
  <c r="D65" i="124"/>
  <c r="E65" i="124"/>
  <c r="H65" i="124"/>
  <c r="I65" i="124"/>
  <c r="J65" i="124"/>
  <c r="K65" i="124"/>
  <c r="L65" i="124"/>
  <c r="D66" i="124"/>
  <c r="E66" i="124"/>
  <c r="H66" i="124"/>
  <c r="I66" i="124"/>
  <c r="J66" i="124"/>
  <c r="K66" i="124"/>
  <c r="L66" i="124" s="1"/>
  <c r="I74" i="124"/>
  <c r="F4" i="123"/>
  <c r="G4" i="123"/>
  <c r="J4" i="123"/>
  <c r="K4" i="123"/>
  <c r="B7" i="123"/>
  <c r="F7" i="123"/>
  <c r="J7" i="123"/>
  <c r="B8" i="123"/>
  <c r="C8" i="123"/>
  <c r="E8" i="123"/>
  <c r="F8" i="123"/>
  <c r="G8" i="123"/>
  <c r="J8" i="123"/>
  <c r="D9" i="123"/>
  <c r="E9" i="123"/>
  <c r="H9" i="123"/>
  <c r="I9" i="123"/>
  <c r="J9" i="123"/>
  <c r="K9" i="123"/>
  <c r="L9" i="123"/>
  <c r="D10" i="123"/>
  <c r="E10" i="123"/>
  <c r="H10" i="123"/>
  <c r="I10" i="123"/>
  <c r="J10" i="123"/>
  <c r="K10" i="123"/>
  <c r="L10" i="123" s="1"/>
  <c r="D11" i="123"/>
  <c r="E11" i="123"/>
  <c r="H11" i="123"/>
  <c r="I11" i="123"/>
  <c r="J11" i="123"/>
  <c r="K11" i="123"/>
  <c r="L11" i="123"/>
  <c r="D12" i="123"/>
  <c r="E12" i="123"/>
  <c r="H12" i="123"/>
  <c r="I12" i="123"/>
  <c r="J12" i="123"/>
  <c r="K12" i="123"/>
  <c r="L12" i="123" s="1"/>
  <c r="D13" i="123"/>
  <c r="E13" i="123"/>
  <c r="H13" i="123"/>
  <c r="I13" i="123"/>
  <c r="J13" i="123"/>
  <c r="K13" i="123"/>
  <c r="L13" i="123"/>
  <c r="D14" i="123"/>
  <c r="E14" i="123"/>
  <c r="H14" i="123"/>
  <c r="I14" i="123"/>
  <c r="J14" i="123"/>
  <c r="K14" i="123"/>
  <c r="L14" i="123" s="1"/>
  <c r="D15" i="123"/>
  <c r="E15" i="123"/>
  <c r="H15" i="123"/>
  <c r="I15" i="123"/>
  <c r="J15" i="123"/>
  <c r="K15" i="123"/>
  <c r="L15" i="123"/>
  <c r="D16" i="123"/>
  <c r="E16" i="123"/>
  <c r="H16" i="123"/>
  <c r="I16" i="123"/>
  <c r="J16" i="123"/>
  <c r="K16" i="123"/>
  <c r="L16" i="123" s="1"/>
  <c r="D17" i="123"/>
  <c r="E17" i="123"/>
  <c r="H17" i="123"/>
  <c r="I17" i="123"/>
  <c r="J17" i="123"/>
  <c r="K17" i="123"/>
  <c r="L17" i="123"/>
  <c r="B18" i="123"/>
  <c r="C18" i="123"/>
  <c r="D18" i="123" s="1"/>
  <c r="F18" i="123"/>
  <c r="G18" i="123"/>
  <c r="H18" i="123" s="1"/>
  <c r="I18" i="123"/>
  <c r="J18" i="123"/>
  <c r="K18" i="123"/>
  <c r="L18" i="123" s="1"/>
  <c r="D19" i="123"/>
  <c r="E19" i="123"/>
  <c r="H19" i="123"/>
  <c r="I19" i="123"/>
  <c r="J19" i="123"/>
  <c r="K19" i="123"/>
  <c r="L19" i="123"/>
  <c r="D20" i="123"/>
  <c r="E20" i="123"/>
  <c r="H20" i="123"/>
  <c r="I20" i="123"/>
  <c r="J20" i="123"/>
  <c r="K20" i="123"/>
  <c r="L20" i="123" s="1"/>
  <c r="D21" i="123"/>
  <c r="E21" i="123"/>
  <c r="H21" i="123"/>
  <c r="I21" i="123"/>
  <c r="J21" i="123"/>
  <c r="K21" i="123"/>
  <c r="L21" i="123"/>
  <c r="D22" i="123"/>
  <c r="E22" i="123"/>
  <c r="H22" i="123"/>
  <c r="I22" i="123"/>
  <c r="J22" i="123"/>
  <c r="K22" i="123"/>
  <c r="L22" i="123" s="1"/>
  <c r="D23" i="123"/>
  <c r="E23" i="123"/>
  <c r="H23" i="123"/>
  <c r="I23" i="123"/>
  <c r="J23" i="123"/>
  <c r="K23" i="123"/>
  <c r="L23" i="123"/>
  <c r="D24" i="123"/>
  <c r="E24" i="123"/>
  <c r="H24" i="123"/>
  <c r="I24" i="123"/>
  <c r="J24" i="123"/>
  <c r="K24" i="123"/>
  <c r="L24" i="123" s="1"/>
  <c r="D25" i="123"/>
  <c r="E25" i="123"/>
  <c r="H25" i="123"/>
  <c r="I25" i="123"/>
  <c r="J25" i="123"/>
  <c r="K25" i="123"/>
  <c r="L25" i="123"/>
  <c r="D26" i="123"/>
  <c r="E26" i="123"/>
  <c r="H26" i="123"/>
  <c r="I26" i="123"/>
  <c r="J26" i="123"/>
  <c r="K26" i="123"/>
  <c r="L26" i="123" s="1"/>
  <c r="D27" i="123"/>
  <c r="E27" i="123"/>
  <c r="H27" i="123"/>
  <c r="I27" i="123"/>
  <c r="J27" i="123"/>
  <c r="K27" i="123"/>
  <c r="L27" i="123"/>
  <c r="D28" i="123"/>
  <c r="E28" i="123"/>
  <c r="H28" i="123"/>
  <c r="I28" i="123"/>
  <c r="J28" i="123"/>
  <c r="K28" i="123"/>
  <c r="L28" i="123" s="1"/>
  <c r="D29" i="123"/>
  <c r="E29" i="123"/>
  <c r="H29" i="123"/>
  <c r="I29" i="123"/>
  <c r="J29" i="123"/>
  <c r="K29" i="123"/>
  <c r="L29" i="123"/>
  <c r="D30" i="123"/>
  <c r="E30" i="123"/>
  <c r="H30" i="123"/>
  <c r="I30" i="123"/>
  <c r="J30" i="123"/>
  <c r="K30" i="123"/>
  <c r="L30" i="123" s="1"/>
  <c r="D31" i="123"/>
  <c r="E31" i="123"/>
  <c r="H31" i="123"/>
  <c r="I31" i="123"/>
  <c r="J31" i="123"/>
  <c r="K31" i="123"/>
  <c r="L31" i="123"/>
  <c r="D32" i="123"/>
  <c r="E32" i="123"/>
  <c r="H32" i="123"/>
  <c r="I32" i="123"/>
  <c r="J32" i="123"/>
  <c r="K32" i="123"/>
  <c r="L32" i="123" s="1"/>
  <c r="D33" i="123"/>
  <c r="E33" i="123"/>
  <c r="H33" i="123"/>
  <c r="I33" i="123"/>
  <c r="J33" i="123"/>
  <c r="K33" i="123"/>
  <c r="L33" i="123"/>
  <c r="D34" i="123"/>
  <c r="E34" i="123"/>
  <c r="H34" i="123"/>
  <c r="I34" i="123"/>
  <c r="J34" i="123"/>
  <c r="K34" i="123"/>
  <c r="L34" i="123" s="1"/>
  <c r="D35" i="123"/>
  <c r="E35" i="123"/>
  <c r="H35" i="123"/>
  <c r="I35" i="123"/>
  <c r="J35" i="123"/>
  <c r="K35" i="123"/>
  <c r="L35" i="123"/>
  <c r="D36" i="123"/>
  <c r="E36" i="123"/>
  <c r="H36" i="123"/>
  <c r="I36" i="123"/>
  <c r="J36" i="123"/>
  <c r="K36" i="123"/>
  <c r="L36" i="123" s="1"/>
  <c r="D37" i="123"/>
  <c r="E37" i="123"/>
  <c r="H37" i="123"/>
  <c r="I37" i="123"/>
  <c r="J37" i="123"/>
  <c r="K37" i="123"/>
  <c r="L37" i="123"/>
  <c r="B38" i="123"/>
  <c r="C38" i="123"/>
  <c r="D38" i="123" s="1"/>
  <c r="F38" i="123"/>
  <c r="G38" i="123"/>
  <c r="H38" i="123" s="1"/>
  <c r="I38" i="123"/>
  <c r="J38" i="123"/>
  <c r="K38" i="123"/>
  <c r="L38" i="123" s="1"/>
  <c r="D39" i="123"/>
  <c r="E39" i="123"/>
  <c r="H39" i="123"/>
  <c r="I39" i="123"/>
  <c r="J39" i="123"/>
  <c r="K39" i="123"/>
  <c r="L39" i="123"/>
  <c r="D40" i="123"/>
  <c r="E40" i="123"/>
  <c r="H40" i="123"/>
  <c r="I40" i="123"/>
  <c r="J40" i="123"/>
  <c r="K40" i="123"/>
  <c r="L40" i="123" s="1"/>
  <c r="B42" i="123"/>
  <c r="C42" i="123"/>
  <c r="E42" i="123"/>
  <c r="F42" i="123"/>
  <c r="G42" i="123"/>
  <c r="J42" i="123"/>
  <c r="D43" i="123"/>
  <c r="E43" i="123"/>
  <c r="H43" i="123"/>
  <c r="I43" i="123"/>
  <c r="J43" i="123"/>
  <c r="K43" i="123"/>
  <c r="L43" i="123"/>
  <c r="D44" i="123"/>
  <c r="E44" i="123"/>
  <c r="H44" i="123"/>
  <c r="I44" i="123"/>
  <c r="J44" i="123"/>
  <c r="K44" i="123"/>
  <c r="L44" i="123" s="1"/>
  <c r="D45" i="123"/>
  <c r="E45" i="123"/>
  <c r="H45" i="123"/>
  <c r="I45" i="123"/>
  <c r="J45" i="123"/>
  <c r="K45" i="123"/>
  <c r="L45" i="123"/>
  <c r="D46" i="123"/>
  <c r="E46" i="123"/>
  <c r="H46" i="123"/>
  <c r="I46" i="123"/>
  <c r="J46" i="123"/>
  <c r="K46" i="123"/>
  <c r="L46" i="123" s="1"/>
  <c r="D47" i="123"/>
  <c r="E47" i="123"/>
  <c r="H47" i="123"/>
  <c r="I47" i="123"/>
  <c r="J47" i="123"/>
  <c r="K47" i="123"/>
  <c r="L47" i="123"/>
  <c r="D48" i="123"/>
  <c r="E48" i="123"/>
  <c r="H48" i="123"/>
  <c r="I48" i="123"/>
  <c r="J48" i="123"/>
  <c r="K48" i="123"/>
  <c r="L48" i="123" s="1"/>
  <c r="D49" i="123"/>
  <c r="E49" i="123"/>
  <c r="H49" i="123"/>
  <c r="I49" i="123"/>
  <c r="J49" i="123"/>
  <c r="K49" i="123"/>
  <c r="L49" i="123"/>
  <c r="D50" i="123"/>
  <c r="E50" i="123"/>
  <c r="H50" i="123"/>
  <c r="I50" i="123"/>
  <c r="J50" i="123"/>
  <c r="K50" i="123"/>
  <c r="L50" i="123" s="1"/>
  <c r="D51" i="123"/>
  <c r="E51" i="123"/>
  <c r="H51" i="123"/>
  <c r="I51" i="123"/>
  <c r="J51" i="123"/>
  <c r="K51" i="123"/>
  <c r="L51" i="123"/>
  <c r="D52" i="123"/>
  <c r="E52" i="123"/>
  <c r="H52" i="123"/>
  <c r="I52" i="123"/>
  <c r="J52" i="123"/>
  <c r="K52" i="123"/>
  <c r="L52" i="123" s="1"/>
  <c r="D53" i="123"/>
  <c r="E53" i="123"/>
  <c r="H53" i="123"/>
  <c r="I53" i="123"/>
  <c r="J53" i="123"/>
  <c r="K53" i="123"/>
  <c r="L53" i="123"/>
  <c r="D54" i="123"/>
  <c r="E54" i="123"/>
  <c r="H54" i="123"/>
  <c r="I54" i="123"/>
  <c r="J54" i="123"/>
  <c r="K54" i="123"/>
  <c r="L54" i="123" s="1"/>
  <c r="D55" i="123"/>
  <c r="E55" i="123"/>
  <c r="H55" i="123"/>
  <c r="I55" i="123"/>
  <c r="J55" i="123"/>
  <c r="K55" i="123"/>
  <c r="L55" i="123"/>
  <c r="D56" i="123"/>
  <c r="E56" i="123"/>
  <c r="H56" i="123"/>
  <c r="I56" i="123"/>
  <c r="J56" i="123"/>
  <c r="K56" i="123"/>
  <c r="L56" i="123" s="1"/>
  <c r="D57" i="123"/>
  <c r="E57" i="123"/>
  <c r="H57" i="123"/>
  <c r="I57" i="123"/>
  <c r="J57" i="123"/>
  <c r="K57" i="123"/>
  <c r="L57" i="123"/>
  <c r="D58" i="123"/>
  <c r="E58" i="123"/>
  <c r="H58" i="123"/>
  <c r="I58" i="123"/>
  <c r="J58" i="123"/>
  <c r="K58" i="123"/>
  <c r="L58" i="123" s="1"/>
  <c r="D59" i="123"/>
  <c r="E59" i="123"/>
  <c r="H59" i="123"/>
  <c r="I59" i="123"/>
  <c r="J59" i="123"/>
  <c r="K59" i="123"/>
  <c r="L59" i="123"/>
  <c r="D60" i="123"/>
  <c r="E60" i="123"/>
  <c r="H60" i="123"/>
  <c r="I60" i="123"/>
  <c r="J60" i="123"/>
  <c r="K60" i="123"/>
  <c r="L60" i="123" s="1"/>
  <c r="D61" i="123"/>
  <c r="E61" i="123"/>
  <c r="H61" i="123"/>
  <c r="I61" i="123"/>
  <c r="J61" i="123"/>
  <c r="K61" i="123"/>
  <c r="L61" i="123"/>
  <c r="B63" i="123"/>
  <c r="F65" i="123"/>
  <c r="B67" i="123"/>
  <c r="E67" i="123" s="1"/>
  <c r="C67" i="123"/>
  <c r="D67" i="123"/>
  <c r="F67" i="123"/>
  <c r="I67" i="123" s="1"/>
  <c r="G67" i="123"/>
  <c r="H67" i="123"/>
  <c r="K67" i="123"/>
  <c r="D68" i="123"/>
  <c r="E68" i="123"/>
  <c r="H68" i="123"/>
  <c r="I68" i="123"/>
  <c r="J68" i="123"/>
  <c r="K68" i="123"/>
  <c r="L68" i="123" s="1"/>
  <c r="D69" i="123"/>
  <c r="E69" i="123"/>
  <c r="H69" i="123"/>
  <c r="I69" i="123"/>
  <c r="J69" i="123"/>
  <c r="K69" i="123"/>
  <c r="L69" i="123"/>
  <c r="D70" i="123"/>
  <c r="E70" i="123"/>
  <c r="H70" i="123"/>
  <c r="I70" i="123"/>
  <c r="J70" i="123"/>
  <c r="K70" i="123"/>
  <c r="L70" i="123" s="1"/>
  <c r="D71" i="123"/>
  <c r="E71" i="123"/>
  <c r="H71" i="123"/>
  <c r="I71" i="123"/>
  <c r="J71" i="123"/>
  <c r="K71" i="123"/>
  <c r="L71" i="123"/>
  <c r="D72" i="123"/>
  <c r="E72" i="123"/>
  <c r="H72" i="123"/>
  <c r="I72" i="123"/>
  <c r="J72" i="123"/>
  <c r="K72" i="123"/>
  <c r="L72" i="123" s="1"/>
  <c r="D73" i="123"/>
  <c r="E73" i="123"/>
  <c r="H73" i="123"/>
  <c r="I73" i="123"/>
  <c r="J73" i="123"/>
  <c r="K73" i="123"/>
  <c r="L73" i="123"/>
  <c r="D74" i="123"/>
  <c r="E74" i="123"/>
  <c r="H74" i="123"/>
  <c r="I74" i="123"/>
  <c r="J74" i="123"/>
  <c r="K74" i="123"/>
  <c r="L74" i="123" s="1"/>
  <c r="B75" i="123"/>
  <c r="E75" i="123" s="1"/>
  <c r="C75" i="123"/>
  <c r="D75" i="123"/>
  <c r="F75" i="123"/>
  <c r="I75" i="123" s="1"/>
  <c r="G75" i="123"/>
  <c r="H75" i="123"/>
  <c r="K75" i="123"/>
  <c r="D76" i="123"/>
  <c r="E76" i="123"/>
  <c r="H76" i="123"/>
  <c r="I76" i="123"/>
  <c r="J76" i="123"/>
  <c r="K76" i="123"/>
  <c r="L76" i="123" s="1"/>
  <c r="F63" i="123"/>
  <c r="C64" i="123"/>
  <c r="C65" i="123"/>
  <c r="J38" i="216" l="1"/>
  <c r="L59" i="216"/>
  <c r="L55" i="216"/>
  <c r="L53" i="216"/>
  <c r="L51" i="216"/>
  <c r="L39" i="216"/>
  <c r="E48" i="217"/>
  <c r="J28" i="221"/>
  <c r="J14" i="221"/>
  <c r="J13" i="221"/>
  <c r="H38" i="216"/>
  <c r="L22" i="216"/>
  <c r="L16" i="216"/>
  <c r="L12" i="216"/>
  <c r="J18" i="216"/>
  <c r="K21" i="218"/>
  <c r="J20" i="218"/>
  <c r="J32" i="221"/>
  <c r="L47" i="216"/>
  <c r="L45" i="216"/>
  <c r="L35" i="216"/>
  <c r="L37" i="216"/>
  <c r="E8" i="216"/>
  <c r="J66" i="218"/>
  <c r="L68" i="216"/>
  <c r="L62" i="216"/>
  <c r="L48" i="216"/>
  <c r="L44" i="216"/>
  <c r="J42" i="216"/>
  <c r="K38" i="216"/>
  <c r="L34" i="216"/>
  <c r="L29" i="216"/>
  <c r="L27" i="216"/>
  <c r="L23" i="216"/>
  <c r="L17" i="216"/>
  <c r="J51" i="217"/>
  <c r="J49" i="217"/>
  <c r="I36" i="218"/>
  <c r="K16" i="218"/>
  <c r="G30" i="221"/>
  <c r="L67" i="216"/>
  <c r="J65" i="216"/>
  <c r="L63" i="216"/>
  <c r="L57" i="216"/>
  <c r="L30" i="216"/>
  <c r="L26" i="216"/>
  <c r="L9" i="216"/>
  <c r="F7" i="216"/>
  <c r="D49" i="217"/>
  <c r="K69" i="218"/>
  <c r="K40" i="218"/>
  <c r="H25" i="218"/>
  <c r="H21" i="218"/>
  <c r="J24" i="221"/>
  <c r="J23" i="221"/>
  <c r="J20" i="221"/>
  <c r="J18" i="221"/>
  <c r="J15" i="221"/>
  <c r="J44" i="217"/>
  <c r="D33" i="218"/>
  <c r="E32" i="218"/>
  <c r="D29" i="218"/>
  <c r="E28" i="218"/>
  <c r="K25" i="218"/>
  <c r="J14" i="218"/>
  <c r="I46" i="217"/>
  <c r="H45" i="217"/>
  <c r="I26" i="218"/>
  <c r="K11" i="218"/>
  <c r="I35" i="219"/>
  <c r="K19" i="218"/>
  <c r="K9" i="218"/>
  <c r="J10" i="221"/>
  <c r="J9" i="221"/>
  <c r="D63" i="217"/>
  <c r="E62" i="217"/>
  <c r="J59" i="217"/>
  <c r="J53" i="217"/>
  <c r="K46" i="217"/>
  <c r="D45" i="217"/>
  <c r="G15" i="222"/>
  <c r="H36" i="218"/>
  <c r="H24" i="219"/>
  <c r="K23" i="218"/>
  <c r="D23" i="218"/>
  <c r="H17" i="218"/>
  <c r="K13" i="218"/>
  <c r="H11" i="218"/>
  <c r="J29" i="221"/>
  <c r="J25" i="221"/>
  <c r="K64" i="217"/>
  <c r="D58" i="217"/>
  <c r="D54" i="217"/>
  <c r="D52" i="217"/>
  <c r="D69" i="218"/>
  <c r="D67" i="218"/>
  <c r="I39" i="219"/>
  <c r="K35" i="218"/>
  <c r="I12" i="218"/>
  <c r="J31" i="221"/>
  <c r="J19" i="221"/>
  <c r="L38" i="216"/>
  <c r="B7" i="216"/>
  <c r="J7" i="216" s="1"/>
  <c r="I22" i="219"/>
  <c r="C32" i="221"/>
  <c r="C67" i="215"/>
  <c r="L69" i="216"/>
  <c r="L61" i="216"/>
  <c r="L54" i="216"/>
  <c r="L46" i="216"/>
  <c r="I38" i="216"/>
  <c r="L36" i="216"/>
  <c r="L28" i="216"/>
  <c r="L20" i="216"/>
  <c r="H18" i="216"/>
  <c r="L14" i="216"/>
  <c r="E60" i="217"/>
  <c r="H56" i="217"/>
  <c r="I55" i="217"/>
  <c r="K54" i="217"/>
  <c r="D20" i="222"/>
  <c r="H69" i="218"/>
  <c r="I66" i="218"/>
  <c r="H40" i="218"/>
  <c r="E37" i="218"/>
  <c r="H32" i="219"/>
  <c r="D19" i="218"/>
  <c r="D13" i="218"/>
  <c r="G21" i="219"/>
  <c r="D30" i="221"/>
  <c r="E30" i="221" s="1"/>
  <c r="E65" i="216"/>
  <c r="E42" i="216"/>
  <c r="B41" i="216"/>
  <c r="J41" i="216" s="1"/>
  <c r="L18" i="216"/>
  <c r="E57" i="217"/>
  <c r="E50" i="217"/>
  <c r="J68" i="218"/>
  <c r="J39" i="218"/>
  <c r="I35" i="218"/>
  <c r="H31" i="218"/>
  <c r="H27" i="218"/>
  <c r="I22" i="218"/>
  <c r="I16" i="218"/>
  <c r="D65" i="216"/>
  <c r="L58" i="216"/>
  <c r="L50" i="216"/>
  <c r="L40" i="216"/>
  <c r="L32" i="216"/>
  <c r="L24" i="216"/>
  <c r="L10" i="216"/>
  <c r="J64" i="217"/>
  <c r="K55" i="217"/>
  <c r="E52" i="217"/>
  <c r="J50" i="217"/>
  <c r="L50" i="217" s="1"/>
  <c r="H67" i="218"/>
  <c r="H37" i="218"/>
  <c r="J37" i="218"/>
  <c r="K35" i="219"/>
  <c r="J34" i="218"/>
  <c r="J30" i="218"/>
  <c r="J30" i="219"/>
  <c r="J24" i="218"/>
  <c r="K15" i="218"/>
  <c r="J10" i="218"/>
  <c r="D9" i="218"/>
  <c r="D32" i="221"/>
  <c r="E32" i="221" s="1"/>
  <c r="H30" i="221"/>
  <c r="J30" i="221" s="1"/>
  <c r="D30" i="219"/>
  <c r="H52" i="217"/>
  <c r="K52" i="217"/>
  <c r="H31" i="222"/>
  <c r="D31" i="222"/>
  <c r="H25" i="222"/>
  <c r="H47" i="217"/>
  <c r="D25" i="222"/>
  <c r="C15" i="222"/>
  <c r="G10" i="222"/>
  <c r="K66" i="218"/>
  <c r="L66" i="218" s="1"/>
  <c r="F40" i="219"/>
  <c r="J40" i="218"/>
  <c r="L40" i="218" s="1"/>
  <c r="C39" i="219"/>
  <c r="E39" i="218"/>
  <c r="F38" i="218"/>
  <c r="B35" i="219"/>
  <c r="J35" i="218"/>
  <c r="H34" i="218"/>
  <c r="G34" i="219"/>
  <c r="H34" i="219" s="1"/>
  <c r="I34" i="218"/>
  <c r="C34" i="219"/>
  <c r="K34" i="218"/>
  <c r="L34" i="218" s="1"/>
  <c r="G33" i="219"/>
  <c r="K33" i="219" s="1"/>
  <c r="H33" i="218"/>
  <c r="K33" i="218"/>
  <c r="E33" i="218"/>
  <c r="B33" i="219"/>
  <c r="I31" i="219"/>
  <c r="H31" i="219"/>
  <c r="H30" i="218"/>
  <c r="I30" i="218"/>
  <c r="H29" i="218"/>
  <c r="K29" i="218"/>
  <c r="G29" i="219"/>
  <c r="K29" i="219" s="1"/>
  <c r="E29" i="218"/>
  <c r="B29" i="219"/>
  <c r="G24" i="223"/>
  <c r="I27" i="219"/>
  <c r="H27" i="219"/>
  <c r="J26" i="218"/>
  <c r="B26" i="219"/>
  <c r="J26" i="219" s="1"/>
  <c r="I25" i="218"/>
  <c r="J25" i="218"/>
  <c r="L25" i="218" s="1"/>
  <c r="F25" i="219"/>
  <c r="D24" i="218"/>
  <c r="E24" i="218"/>
  <c r="C24" i="219"/>
  <c r="D24" i="219" s="1"/>
  <c r="B22" i="219"/>
  <c r="J22" i="219" s="1"/>
  <c r="J22" i="218"/>
  <c r="I21" i="218"/>
  <c r="F21" i="219"/>
  <c r="J21" i="218"/>
  <c r="L21" i="218" s="1"/>
  <c r="D20" i="218"/>
  <c r="C20" i="219"/>
  <c r="E20" i="218"/>
  <c r="I17" i="219"/>
  <c r="H17" i="219"/>
  <c r="J16" i="218"/>
  <c r="L16" i="218" s="1"/>
  <c r="B16" i="219"/>
  <c r="J16" i="219" s="1"/>
  <c r="I15" i="218"/>
  <c r="F15" i="219"/>
  <c r="J15" i="218"/>
  <c r="L15" i="218" s="1"/>
  <c r="D14" i="218"/>
  <c r="C14" i="219"/>
  <c r="D14" i="219" s="1"/>
  <c r="E14" i="218"/>
  <c r="G18" i="223"/>
  <c r="B12" i="219"/>
  <c r="J12" i="218"/>
  <c r="I11" i="218"/>
  <c r="F11" i="219"/>
  <c r="J11" i="218"/>
  <c r="L11" i="218" s="1"/>
  <c r="D10" i="218"/>
  <c r="C10" i="219"/>
  <c r="E10" i="218"/>
  <c r="D63" i="219"/>
  <c r="E63" i="219"/>
  <c r="H62" i="219"/>
  <c r="K62" i="219"/>
  <c r="H61" i="219"/>
  <c r="I61" i="219"/>
  <c r="K61" i="219"/>
  <c r="L61" i="219" s="1"/>
  <c r="I60" i="219"/>
  <c r="J60" i="219"/>
  <c r="L60" i="219" s="1"/>
  <c r="D55" i="219"/>
  <c r="E55" i="219"/>
  <c r="H54" i="219"/>
  <c r="K54" i="219"/>
  <c r="H53" i="219"/>
  <c r="I53" i="219"/>
  <c r="K53" i="219"/>
  <c r="L53" i="219" s="1"/>
  <c r="I52" i="219"/>
  <c r="J52" i="219"/>
  <c r="L52" i="219" s="1"/>
  <c r="D31" i="223"/>
  <c r="D20" i="223"/>
  <c r="D48" i="219"/>
  <c r="D47" i="219"/>
  <c r="D25" i="223"/>
  <c r="E47" i="219"/>
  <c r="H46" i="219"/>
  <c r="K46" i="219"/>
  <c r="H45" i="219"/>
  <c r="I45" i="219"/>
  <c r="K45" i="219"/>
  <c r="L45" i="219" s="1"/>
  <c r="I44" i="219"/>
  <c r="G15" i="223"/>
  <c r="J44" i="219"/>
  <c r="L44" i="219" s="1"/>
  <c r="J43" i="219"/>
  <c r="G10" i="223"/>
  <c r="J39" i="219"/>
  <c r="F36" i="219"/>
  <c r="G14" i="223" s="1"/>
  <c r="I33" i="219"/>
  <c r="G30" i="219"/>
  <c r="H30" i="219" s="1"/>
  <c r="G8" i="223"/>
  <c r="G31" i="222"/>
  <c r="J31" i="222" s="1"/>
  <c r="H48" i="217"/>
  <c r="H20" i="222"/>
  <c r="J48" i="217"/>
  <c r="C20" i="222"/>
  <c r="F20" i="222" s="1"/>
  <c r="K45" i="217"/>
  <c r="D43" i="217"/>
  <c r="D10" i="222"/>
  <c r="I69" i="218"/>
  <c r="J69" i="218"/>
  <c r="L69" i="218" s="1"/>
  <c r="D68" i="218"/>
  <c r="E68" i="218"/>
  <c r="K67" i="218"/>
  <c r="C40" i="219"/>
  <c r="D40" i="218"/>
  <c r="D36" i="218"/>
  <c r="K36" i="218"/>
  <c r="H35" i="219"/>
  <c r="J33" i="218"/>
  <c r="L33" i="218" s="1"/>
  <c r="B32" i="219"/>
  <c r="J32" i="218"/>
  <c r="C31" i="219"/>
  <c r="K31" i="219" s="1"/>
  <c r="D31" i="218"/>
  <c r="K31" i="218"/>
  <c r="I30" i="219"/>
  <c r="J29" i="218"/>
  <c r="L29" i="218" s="1"/>
  <c r="D29" i="223"/>
  <c r="H28" i="219"/>
  <c r="J28" i="218"/>
  <c r="B28" i="219"/>
  <c r="D27" i="218"/>
  <c r="K27" i="218"/>
  <c r="C27" i="219"/>
  <c r="K27" i="219" s="1"/>
  <c r="L26" i="218"/>
  <c r="D26" i="219"/>
  <c r="D25" i="218"/>
  <c r="C25" i="219"/>
  <c r="K25" i="219" s="1"/>
  <c r="E24" i="219"/>
  <c r="J24" i="219"/>
  <c r="H23" i="218"/>
  <c r="G23" i="219"/>
  <c r="H23" i="219" s="1"/>
  <c r="E23" i="218"/>
  <c r="B23" i="219"/>
  <c r="C9" i="223" s="1"/>
  <c r="C21" i="219"/>
  <c r="D21" i="218"/>
  <c r="G19" i="219"/>
  <c r="H19" i="219" s="1"/>
  <c r="H19" i="218"/>
  <c r="D19" i="219"/>
  <c r="D17" i="218"/>
  <c r="K17" i="218"/>
  <c r="C17" i="219"/>
  <c r="K17" i="219" s="1"/>
  <c r="D15" i="218"/>
  <c r="C15" i="219"/>
  <c r="G13" i="219"/>
  <c r="H13" i="218"/>
  <c r="E13" i="218"/>
  <c r="B13" i="219"/>
  <c r="C11" i="219"/>
  <c r="K11" i="219" s="1"/>
  <c r="D11" i="218"/>
  <c r="G13" i="223"/>
  <c r="G9" i="219"/>
  <c r="H8" i="223" s="1"/>
  <c r="I8" i="223" s="1"/>
  <c r="H9" i="218"/>
  <c r="C8" i="223"/>
  <c r="D9" i="219"/>
  <c r="I64" i="219"/>
  <c r="J64" i="219"/>
  <c r="L64" i="219" s="1"/>
  <c r="J62" i="219"/>
  <c r="L62" i="219" s="1"/>
  <c r="L59" i="219"/>
  <c r="D59" i="219"/>
  <c r="E59" i="219"/>
  <c r="H58" i="219"/>
  <c r="K58" i="219"/>
  <c r="L58" i="219" s="1"/>
  <c r="H57" i="219"/>
  <c r="I57" i="219"/>
  <c r="K57" i="219"/>
  <c r="L57" i="219" s="1"/>
  <c r="I56" i="219"/>
  <c r="J56" i="219"/>
  <c r="L56" i="219" s="1"/>
  <c r="J54" i="219"/>
  <c r="L54" i="219" s="1"/>
  <c r="L51" i="219"/>
  <c r="D51" i="219"/>
  <c r="E51" i="219"/>
  <c r="H31" i="223"/>
  <c r="I31" i="223" s="1"/>
  <c r="H50" i="219"/>
  <c r="K50" i="219"/>
  <c r="L50" i="219" s="1"/>
  <c r="E50" i="219"/>
  <c r="C31" i="223"/>
  <c r="F31" i="223" s="1"/>
  <c r="H49" i="219"/>
  <c r="I49" i="219"/>
  <c r="K49" i="219"/>
  <c r="L49" i="219" s="1"/>
  <c r="I48" i="219"/>
  <c r="G20" i="223"/>
  <c r="J48" i="219"/>
  <c r="L48" i="219" s="1"/>
  <c r="G25" i="223"/>
  <c r="J47" i="219"/>
  <c r="L47" i="219" s="1"/>
  <c r="J46" i="219"/>
  <c r="L46" i="219" s="1"/>
  <c r="D44" i="219"/>
  <c r="D15" i="223"/>
  <c r="L43" i="219"/>
  <c r="C42" i="219"/>
  <c r="D10" i="223"/>
  <c r="E43" i="219"/>
  <c r="E40" i="219"/>
  <c r="G38" i="219"/>
  <c r="H30" i="223" s="1"/>
  <c r="G37" i="219"/>
  <c r="H37" i="219" s="1"/>
  <c r="B37" i="219"/>
  <c r="C36" i="219"/>
  <c r="K36" i="219" s="1"/>
  <c r="D35" i="219"/>
  <c r="J34" i="219"/>
  <c r="H33" i="219"/>
  <c r="D31" i="219"/>
  <c r="H22" i="219"/>
  <c r="D22" i="219"/>
  <c r="H19" i="223"/>
  <c r="E21" i="219"/>
  <c r="C19" i="223"/>
  <c r="H20" i="219"/>
  <c r="D12" i="219"/>
  <c r="D18" i="223"/>
  <c r="H10" i="219"/>
  <c r="J10" i="219"/>
  <c r="E33" i="220"/>
  <c r="F33" i="220"/>
  <c r="E31" i="220"/>
  <c r="F31" i="220"/>
  <c r="E29" i="220"/>
  <c r="F29" i="220"/>
  <c r="E26" i="220"/>
  <c r="F26" i="220"/>
  <c r="E24" i="220"/>
  <c r="F24" i="220"/>
  <c r="G22" i="220"/>
  <c r="E21" i="220"/>
  <c r="F21" i="220"/>
  <c r="E19" i="220"/>
  <c r="F19" i="220"/>
  <c r="G17" i="220"/>
  <c r="E16" i="220"/>
  <c r="F16" i="220"/>
  <c r="E14" i="220"/>
  <c r="F14" i="220"/>
  <c r="G12" i="220"/>
  <c r="E11" i="220"/>
  <c r="F11" i="220"/>
  <c r="E9" i="220"/>
  <c r="F9" i="220"/>
  <c r="G7" i="220"/>
  <c r="F32" i="221"/>
  <c r="E28" i="221"/>
  <c r="F28" i="221"/>
  <c r="E24" i="221"/>
  <c r="F24" i="221"/>
  <c r="G22" i="221"/>
  <c r="E20" i="221"/>
  <c r="F20" i="221"/>
  <c r="E18" i="221"/>
  <c r="F18" i="221"/>
  <c r="E14" i="221"/>
  <c r="F14" i="221"/>
  <c r="G12" i="221"/>
  <c r="E10" i="221"/>
  <c r="F10" i="221"/>
  <c r="E8" i="221"/>
  <c r="F8" i="221"/>
  <c r="E29" i="222"/>
  <c r="F29" i="222"/>
  <c r="E23" i="222"/>
  <c r="F23" i="222"/>
  <c r="E9" i="222"/>
  <c r="F9" i="222"/>
  <c r="G7" i="222"/>
  <c r="E32" i="223"/>
  <c r="F32" i="223"/>
  <c r="D9" i="223"/>
  <c r="L64" i="217"/>
  <c r="E63" i="217"/>
  <c r="J60" i="217"/>
  <c r="E58" i="217"/>
  <c r="I56" i="217"/>
  <c r="C31" i="222"/>
  <c r="F31" i="222" s="1"/>
  <c r="E49" i="217"/>
  <c r="G20" i="222"/>
  <c r="J20" i="222" s="1"/>
  <c r="I47" i="217"/>
  <c r="C25" i="222"/>
  <c r="F25" i="222" s="1"/>
  <c r="H15" i="222"/>
  <c r="I15" i="222" s="1"/>
  <c r="D15" i="222"/>
  <c r="E15" i="222" s="1"/>
  <c r="H43" i="217"/>
  <c r="H10" i="222"/>
  <c r="I10" i="222" s="1"/>
  <c r="C10" i="222"/>
  <c r="F10" i="222" s="1"/>
  <c r="E69" i="218"/>
  <c r="E40" i="218"/>
  <c r="E36" i="218"/>
  <c r="D35" i="218"/>
  <c r="I33" i="218"/>
  <c r="D32" i="218"/>
  <c r="E31" i="218"/>
  <c r="I29" i="218"/>
  <c r="D28" i="218"/>
  <c r="E27" i="218"/>
  <c r="H26" i="218"/>
  <c r="E25" i="218"/>
  <c r="H22" i="218"/>
  <c r="G9" i="223"/>
  <c r="E17" i="218"/>
  <c r="B17" i="219"/>
  <c r="C28" i="223" s="1"/>
  <c r="H16" i="218"/>
  <c r="G16" i="219"/>
  <c r="H16" i="219" s="1"/>
  <c r="D16" i="219"/>
  <c r="H28" i="223"/>
  <c r="E15" i="219"/>
  <c r="D15" i="219"/>
  <c r="J15" i="219"/>
  <c r="H14" i="219"/>
  <c r="E14" i="219"/>
  <c r="G23" i="223"/>
  <c r="H12" i="218"/>
  <c r="E11" i="218"/>
  <c r="E64" i="219"/>
  <c r="H63" i="219"/>
  <c r="I62" i="219"/>
  <c r="D61" i="219"/>
  <c r="E60" i="219"/>
  <c r="H59" i="219"/>
  <c r="I58" i="219"/>
  <c r="D57" i="219"/>
  <c r="E56" i="219"/>
  <c r="H55" i="219"/>
  <c r="I54" i="219"/>
  <c r="D53" i="219"/>
  <c r="E52" i="219"/>
  <c r="H51" i="219"/>
  <c r="I50" i="219"/>
  <c r="G31" i="223"/>
  <c r="D49" i="219"/>
  <c r="H20" i="223"/>
  <c r="I20" i="223" s="1"/>
  <c r="E48" i="219"/>
  <c r="C20" i="223"/>
  <c r="F20" i="223" s="1"/>
  <c r="H47" i="219"/>
  <c r="H25" i="223"/>
  <c r="I25" i="223" s="1"/>
  <c r="C25" i="223"/>
  <c r="F25" i="223" s="1"/>
  <c r="I46" i="219"/>
  <c r="D45" i="219"/>
  <c r="H15" i="223"/>
  <c r="I15" i="223" s="1"/>
  <c r="E44" i="219"/>
  <c r="C15" i="223"/>
  <c r="F15" i="223" s="1"/>
  <c r="G42" i="219"/>
  <c r="G41" i="219" s="1"/>
  <c r="H10" i="223"/>
  <c r="I10" i="223" s="1"/>
  <c r="C10" i="223"/>
  <c r="F10" i="223" s="1"/>
  <c r="B36" i="219"/>
  <c r="F29" i="219"/>
  <c r="C28" i="219"/>
  <c r="B27" i="219"/>
  <c r="G26" i="219"/>
  <c r="H26" i="219" s="1"/>
  <c r="B25" i="219"/>
  <c r="K22" i="219"/>
  <c r="L22" i="219" s="1"/>
  <c r="J20" i="219"/>
  <c r="J14" i="219"/>
  <c r="G12" i="219"/>
  <c r="I12" i="219" s="1"/>
  <c r="B11" i="219"/>
  <c r="E10" i="219"/>
  <c r="H9" i="219"/>
  <c r="E34" i="220"/>
  <c r="F34" i="220"/>
  <c r="E30" i="220"/>
  <c r="F30" i="220"/>
  <c r="E28" i="220"/>
  <c r="F28" i="220"/>
  <c r="E25" i="220"/>
  <c r="F25" i="220"/>
  <c r="E23" i="220"/>
  <c r="F23" i="220"/>
  <c r="E20" i="220"/>
  <c r="F20" i="220"/>
  <c r="E18" i="220"/>
  <c r="F18" i="220"/>
  <c r="E15" i="220"/>
  <c r="F15" i="220"/>
  <c r="E13" i="220"/>
  <c r="F13" i="220"/>
  <c r="E10" i="220"/>
  <c r="F10" i="220"/>
  <c r="E8" i="220"/>
  <c r="F8" i="220"/>
  <c r="E31" i="221"/>
  <c r="F31" i="221"/>
  <c r="E29" i="221"/>
  <c r="F29" i="221"/>
  <c r="G27" i="221"/>
  <c r="E25" i="221"/>
  <c r="F25" i="221"/>
  <c r="E23" i="221"/>
  <c r="F23" i="221"/>
  <c r="E19" i="221"/>
  <c r="F19" i="221"/>
  <c r="G17" i="221"/>
  <c r="E15" i="221"/>
  <c r="F15" i="221"/>
  <c r="E13" i="221"/>
  <c r="F13" i="221"/>
  <c r="E9" i="221"/>
  <c r="F9" i="221"/>
  <c r="G7" i="221"/>
  <c r="E32" i="222"/>
  <c r="F32" i="222"/>
  <c r="E30" i="222"/>
  <c r="F30" i="222"/>
  <c r="G25" i="222"/>
  <c r="J25" i="222" s="1"/>
  <c r="E19" i="222"/>
  <c r="F19" i="222"/>
  <c r="G17" i="222"/>
  <c r="E13" i="222"/>
  <c r="F13" i="222"/>
  <c r="I34" i="220"/>
  <c r="I33" i="220"/>
  <c r="I31" i="220"/>
  <c r="I30" i="220"/>
  <c r="I29" i="220"/>
  <c r="I28" i="220"/>
  <c r="I26" i="220"/>
  <c r="I25" i="220"/>
  <c r="I24" i="220"/>
  <c r="I23" i="220"/>
  <c r="C22" i="220"/>
  <c r="I21" i="220"/>
  <c r="I20" i="220"/>
  <c r="I19" i="220"/>
  <c r="I18" i="220"/>
  <c r="C17" i="220"/>
  <c r="I16" i="220"/>
  <c r="I15" i="220"/>
  <c r="I14" i="220"/>
  <c r="I13" i="220"/>
  <c r="C12" i="220"/>
  <c r="I11" i="220"/>
  <c r="I10" i="220"/>
  <c r="I9" i="220"/>
  <c r="I8" i="220"/>
  <c r="C7" i="220"/>
  <c r="I32" i="221"/>
  <c r="I31" i="221"/>
  <c r="I30" i="221"/>
  <c r="I29" i="221"/>
  <c r="I28" i="221"/>
  <c r="C27" i="221"/>
  <c r="I25" i="221"/>
  <c r="I24" i="221"/>
  <c r="I23" i="221"/>
  <c r="C22" i="221"/>
  <c r="I20" i="221"/>
  <c r="I19" i="221"/>
  <c r="I18" i="221"/>
  <c r="C17" i="221"/>
  <c r="I15" i="221"/>
  <c r="I14" i="221"/>
  <c r="I13" i="221"/>
  <c r="C12" i="221"/>
  <c r="I10" i="221"/>
  <c r="I9" i="221"/>
  <c r="I8" i="221"/>
  <c r="C7" i="221"/>
  <c r="I32" i="222"/>
  <c r="I30" i="222"/>
  <c r="I29" i="222"/>
  <c r="E28" i="222"/>
  <c r="F28" i="222"/>
  <c r="E24" i="222"/>
  <c r="F24" i="222"/>
  <c r="G22" i="222"/>
  <c r="E18" i="222"/>
  <c r="F18" i="222"/>
  <c r="E14" i="222"/>
  <c r="F14" i="222"/>
  <c r="G12" i="222"/>
  <c r="E8" i="222"/>
  <c r="F8" i="222"/>
  <c r="I28" i="222"/>
  <c r="C27" i="222"/>
  <c r="I24" i="222"/>
  <c r="I23" i="222"/>
  <c r="C22" i="222"/>
  <c r="I19" i="222"/>
  <c r="I18" i="222"/>
  <c r="I14" i="222"/>
  <c r="I13" i="222"/>
  <c r="C12" i="222"/>
  <c r="I9" i="222"/>
  <c r="I8" i="222"/>
  <c r="I32" i="223"/>
  <c r="J32" i="210"/>
  <c r="C31" i="213"/>
  <c r="D50" i="208"/>
  <c r="J50" i="208"/>
  <c r="L50" i="208" s="1"/>
  <c r="D25" i="213"/>
  <c r="D47" i="208"/>
  <c r="H15" i="213"/>
  <c r="I15" i="213" s="1"/>
  <c r="I44" i="208"/>
  <c r="D66" i="209"/>
  <c r="K66" i="209"/>
  <c r="D37" i="209"/>
  <c r="C37" i="210"/>
  <c r="E37" i="209"/>
  <c r="J35" i="210"/>
  <c r="J34" i="209"/>
  <c r="I33" i="209"/>
  <c r="J33" i="209"/>
  <c r="L33" i="209" s="1"/>
  <c r="H32" i="210"/>
  <c r="D32" i="209"/>
  <c r="E32" i="209"/>
  <c r="B30" i="210"/>
  <c r="J30" i="210" s="1"/>
  <c r="J30" i="209"/>
  <c r="I29" i="209"/>
  <c r="F29" i="210"/>
  <c r="J29" i="209"/>
  <c r="L29" i="209" s="1"/>
  <c r="D28" i="209"/>
  <c r="C28" i="210"/>
  <c r="E28" i="209"/>
  <c r="B24" i="210"/>
  <c r="J24" i="209"/>
  <c r="C23" i="210"/>
  <c r="D23" i="209"/>
  <c r="K23" i="209"/>
  <c r="J22" i="210"/>
  <c r="H20" i="210"/>
  <c r="B20" i="210"/>
  <c r="J20" i="209"/>
  <c r="C19" i="210"/>
  <c r="D19" i="209"/>
  <c r="K19" i="209"/>
  <c r="B14" i="210"/>
  <c r="J14" i="209"/>
  <c r="C13" i="210"/>
  <c r="D13" i="209"/>
  <c r="K13" i="209"/>
  <c r="H10" i="210"/>
  <c r="J10" i="209"/>
  <c r="B10" i="210"/>
  <c r="C9" i="210"/>
  <c r="D9" i="209"/>
  <c r="K9" i="209"/>
  <c r="D61" i="210"/>
  <c r="E61" i="210"/>
  <c r="K60" i="210"/>
  <c r="L60" i="210" s="1"/>
  <c r="D53" i="210"/>
  <c r="E53" i="210"/>
  <c r="H31" i="214"/>
  <c r="D31" i="214"/>
  <c r="K50" i="210"/>
  <c r="D49" i="210"/>
  <c r="E49" i="210"/>
  <c r="I48" i="210"/>
  <c r="G20" i="214"/>
  <c r="E48" i="210"/>
  <c r="C20" i="214"/>
  <c r="H46" i="210"/>
  <c r="K46" i="210"/>
  <c r="H45" i="210"/>
  <c r="I45" i="210"/>
  <c r="K45" i="210"/>
  <c r="L45" i="210" s="1"/>
  <c r="J43" i="210"/>
  <c r="G10" i="214"/>
  <c r="J37" i="210"/>
  <c r="F33" i="210"/>
  <c r="C32" i="210"/>
  <c r="D32" i="210" s="1"/>
  <c r="G31" i="213"/>
  <c r="E50" i="208"/>
  <c r="H49" i="208"/>
  <c r="K49" i="208"/>
  <c r="D20" i="213"/>
  <c r="K44" i="208"/>
  <c r="H10" i="213"/>
  <c r="H43" i="208"/>
  <c r="D43" i="208"/>
  <c r="D10" i="213"/>
  <c r="H68" i="209"/>
  <c r="K68" i="209"/>
  <c r="L68" i="209" s="1"/>
  <c r="G68" i="206"/>
  <c r="J65" i="209"/>
  <c r="L65" i="209" s="1"/>
  <c r="B65" i="206"/>
  <c r="H40" i="209"/>
  <c r="K40" i="209"/>
  <c r="L40" i="209" s="1"/>
  <c r="I39" i="210"/>
  <c r="C38" i="210"/>
  <c r="K39" i="210"/>
  <c r="G36" i="210"/>
  <c r="K36" i="210" s="1"/>
  <c r="H36" i="209"/>
  <c r="E36" i="209"/>
  <c r="B36" i="210"/>
  <c r="G35" i="210"/>
  <c r="H35" i="210" s="1"/>
  <c r="I35" i="209"/>
  <c r="K35" i="209"/>
  <c r="L35" i="209" s="1"/>
  <c r="L34" i="209"/>
  <c r="E32" i="210"/>
  <c r="H31" i="209"/>
  <c r="G31" i="210"/>
  <c r="K31" i="210" s="1"/>
  <c r="E31" i="209"/>
  <c r="B31" i="210"/>
  <c r="C29" i="210"/>
  <c r="D29" i="209"/>
  <c r="G24" i="214"/>
  <c r="G27" i="210"/>
  <c r="H27" i="210" s="1"/>
  <c r="H27" i="209"/>
  <c r="E27" i="209"/>
  <c r="B27" i="210"/>
  <c r="H26" i="209"/>
  <c r="G26" i="210"/>
  <c r="I26" i="209"/>
  <c r="C26" i="210"/>
  <c r="K26" i="209"/>
  <c r="L26" i="209" s="1"/>
  <c r="G25" i="210"/>
  <c r="H25" i="209"/>
  <c r="K25" i="209"/>
  <c r="L25" i="209" s="1"/>
  <c r="E25" i="209"/>
  <c r="B25" i="210"/>
  <c r="I23" i="210"/>
  <c r="H23" i="210"/>
  <c r="H22" i="209"/>
  <c r="I22" i="209"/>
  <c r="G22" i="210"/>
  <c r="H22" i="210" s="1"/>
  <c r="D22" i="210"/>
  <c r="K22" i="210"/>
  <c r="L22" i="210" s="1"/>
  <c r="H21" i="209"/>
  <c r="K21" i="209"/>
  <c r="L21" i="209" s="1"/>
  <c r="G21" i="210"/>
  <c r="H19" i="214" s="1"/>
  <c r="E21" i="209"/>
  <c r="B21" i="210"/>
  <c r="G9" i="214"/>
  <c r="H19" i="210"/>
  <c r="C9" i="214"/>
  <c r="D19" i="210"/>
  <c r="G17" i="210"/>
  <c r="I17" i="210" s="1"/>
  <c r="H17" i="209"/>
  <c r="E17" i="209"/>
  <c r="B17" i="210"/>
  <c r="H16" i="209"/>
  <c r="G16" i="210"/>
  <c r="H16" i="210" s="1"/>
  <c r="I16" i="209"/>
  <c r="C16" i="210"/>
  <c r="K16" i="209"/>
  <c r="L16" i="209" s="1"/>
  <c r="G15" i="210"/>
  <c r="H15" i="209"/>
  <c r="K15" i="209"/>
  <c r="L15" i="209" s="1"/>
  <c r="E15" i="210"/>
  <c r="C28" i="214"/>
  <c r="D15" i="210"/>
  <c r="I13" i="210"/>
  <c r="G23" i="214"/>
  <c r="I23" i="214" s="1"/>
  <c r="H13" i="210"/>
  <c r="H12" i="209"/>
  <c r="G12" i="210"/>
  <c r="I12" i="209"/>
  <c r="D12" i="210"/>
  <c r="D18" i="214"/>
  <c r="E18" i="214" s="1"/>
  <c r="K12" i="210"/>
  <c r="L12" i="210" s="1"/>
  <c r="G11" i="210"/>
  <c r="H13" i="214" s="1"/>
  <c r="H11" i="209"/>
  <c r="K11" i="209"/>
  <c r="L11" i="209" s="1"/>
  <c r="E11" i="209"/>
  <c r="B11" i="210"/>
  <c r="G8" i="214"/>
  <c r="H9" i="210"/>
  <c r="I54" i="210"/>
  <c r="J54" i="210"/>
  <c r="L54" i="210" s="1"/>
  <c r="J46" i="210"/>
  <c r="L46" i="210" s="1"/>
  <c r="H15" i="214"/>
  <c r="K44" i="210"/>
  <c r="D15" i="214"/>
  <c r="L43" i="210"/>
  <c r="C42" i="210"/>
  <c r="D10" i="214"/>
  <c r="E43" i="210"/>
  <c r="G40" i="210"/>
  <c r="G38" i="210" s="1"/>
  <c r="H30" i="214" s="1"/>
  <c r="I30" i="214" s="1"/>
  <c r="B40" i="210"/>
  <c r="B39" i="210"/>
  <c r="H37" i="210"/>
  <c r="H36" i="210"/>
  <c r="C35" i="210"/>
  <c r="B34" i="210"/>
  <c r="J34" i="210" s="1"/>
  <c r="C33" i="210"/>
  <c r="K33" i="210" s="1"/>
  <c r="K27" i="210"/>
  <c r="H30" i="210"/>
  <c r="D30" i="210"/>
  <c r="E29" i="210"/>
  <c r="H28" i="210"/>
  <c r="H24" i="214"/>
  <c r="I24" i="214" s="1"/>
  <c r="C24" i="214"/>
  <c r="I27" i="210"/>
  <c r="I25" i="210"/>
  <c r="D24" i="210"/>
  <c r="E23" i="210"/>
  <c r="K17" i="210"/>
  <c r="J16" i="210"/>
  <c r="D28" i="214"/>
  <c r="E28" i="214" s="1"/>
  <c r="E33" i="211"/>
  <c r="F33" i="211"/>
  <c r="E31" i="211"/>
  <c r="F31" i="211"/>
  <c r="E29" i="211"/>
  <c r="F29" i="211"/>
  <c r="E26" i="211"/>
  <c r="F26" i="211"/>
  <c r="E24" i="211"/>
  <c r="F24" i="211"/>
  <c r="G22" i="211"/>
  <c r="E21" i="211"/>
  <c r="F21" i="211"/>
  <c r="E19" i="211"/>
  <c r="F19" i="211"/>
  <c r="G17" i="211"/>
  <c r="E16" i="211"/>
  <c r="F16" i="211"/>
  <c r="E14" i="211"/>
  <c r="F14" i="211"/>
  <c r="G12" i="211"/>
  <c r="E11" i="211"/>
  <c r="F11" i="211"/>
  <c r="E9" i="211"/>
  <c r="F9" i="211"/>
  <c r="G7" i="211"/>
  <c r="E32" i="212"/>
  <c r="F32" i="212"/>
  <c r="E30" i="212"/>
  <c r="F30" i="212"/>
  <c r="E28" i="212"/>
  <c r="F28" i="212"/>
  <c r="E24" i="212"/>
  <c r="F24" i="212"/>
  <c r="G22" i="212"/>
  <c r="E20" i="212"/>
  <c r="F20" i="212"/>
  <c r="E18" i="212"/>
  <c r="F18" i="212"/>
  <c r="E14" i="212"/>
  <c r="F14" i="212"/>
  <c r="G12" i="212"/>
  <c r="E10" i="212"/>
  <c r="F10" i="212"/>
  <c r="E8" i="212"/>
  <c r="F8" i="212"/>
  <c r="E29" i="213"/>
  <c r="F29" i="213"/>
  <c r="G27" i="213"/>
  <c r="E23" i="213"/>
  <c r="F23" i="213"/>
  <c r="E9" i="213"/>
  <c r="F9" i="213"/>
  <c r="E32" i="214"/>
  <c r="F32" i="214"/>
  <c r="E63" i="208"/>
  <c r="D61" i="208"/>
  <c r="D58" i="208"/>
  <c r="D56" i="208"/>
  <c r="H55" i="208"/>
  <c r="J55" i="208"/>
  <c r="D52" i="208"/>
  <c r="L51" i="208"/>
  <c r="H51" i="208"/>
  <c r="H31" i="213"/>
  <c r="I31" i="213" s="1"/>
  <c r="D51" i="208"/>
  <c r="G20" i="213"/>
  <c r="J20" i="213" s="1"/>
  <c r="C20" i="213"/>
  <c r="F20" i="213" s="1"/>
  <c r="H25" i="213"/>
  <c r="I25" i="213" s="1"/>
  <c r="E47" i="208"/>
  <c r="C25" i="213"/>
  <c r="F25" i="213" s="1"/>
  <c r="I45" i="208"/>
  <c r="C15" i="213"/>
  <c r="F15" i="213" s="1"/>
  <c r="J43" i="208"/>
  <c r="G10" i="213"/>
  <c r="J10" i="213" s="1"/>
  <c r="C10" i="213"/>
  <c r="F10" i="213" s="1"/>
  <c r="D67" i="209"/>
  <c r="E66" i="209"/>
  <c r="I40" i="209"/>
  <c r="F38" i="209"/>
  <c r="H37" i="209"/>
  <c r="H34" i="209"/>
  <c r="H30" i="209"/>
  <c r="I25" i="209"/>
  <c r="D24" i="209"/>
  <c r="E23" i="209"/>
  <c r="I21" i="209"/>
  <c r="D20" i="209"/>
  <c r="I15" i="209"/>
  <c r="D14" i="209"/>
  <c r="E13" i="209"/>
  <c r="I12" i="210"/>
  <c r="F18" i="214"/>
  <c r="I11" i="209"/>
  <c r="F11" i="210"/>
  <c r="K11" i="210"/>
  <c r="G13" i="214"/>
  <c r="D10" i="209"/>
  <c r="C10" i="210"/>
  <c r="H8" i="214"/>
  <c r="I8" i="214" s="1"/>
  <c r="C8" i="214"/>
  <c r="D9" i="210"/>
  <c r="L62" i="210"/>
  <c r="I62" i="210"/>
  <c r="E62" i="210"/>
  <c r="H61" i="210"/>
  <c r="I60" i="210"/>
  <c r="E60" i="210"/>
  <c r="L58" i="210"/>
  <c r="I58" i="210"/>
  <c r="E58" i="210"/>
  <c r="L56" i="210"/>
  <c r="I56" i="210"/>
  <c r="E56" i="210"/>
  <c r="E54" i="210"/>
  <c r="H53" i="210"/>
  <c r="L52" i="210"/>
  <c r="I52" i="210"/>
  <c r="E52" i="210"/>
  <c r="D51" i="210"/>
  <c r="I50" i="210"/>
  <c r="G31" i="214"/>
  <c r="J31" i="214" s="1"/>
  <c r="E50" i="210"/>
  <c r="C31" i="214"/>
  <c r="F31" i="214" s="1"/>
  <c r="H49" i="210"/>
  <c r="H20" i="214"/>
  <c r="I20" i="214" s="1"/>
  <c r="D20" i="214"/>
  <c r="E20" i="214" s="1"/>
  <c r="L47" i="210"/>
  <c r="H47" i="210"/>
  <c r="H25" i="214"/>
  <c r="I25" i="214" s="1"/>
  <c r="D47" i="210"/>
  <c r="I46" i="210"/>
  <c r="D45" i="210"/>
  <c r="I44" i="210"/>
  <c r="G15" i="214"/>
  <c r="J15" i="214" s="1"/>
  <c r="E44" i="210"/>
  <c r="C15" i="214"/>
  <c r="F15" i="214" s="1"/>
  <c r="G42" i="210"/>
  <c r="G41" i="210" s="1"/>
  <c r="H10" i="214"/>
  <c r="I10" i="214" s="1"/>
  <c r="C10" i="214"/>
  <c r="F10" i="214" s="1"/>
  <c r="F40" i="210"/>
  <c r="G34" i="210"/>
  <c r="H34" i="210" s="1"/>
  <c r="K30" i="210"/>
  <c r="L30" i="210" s="1"/>
  <c r="J28" i="210"/>
  <c r="F21" i="210"/>
  <c r="C20" i="210"/>
  <c r="K15" i="210"/>
  <c r="F15" i="210"/>
  <c r="C14" i="210"/>
  <c r="D14" i="210" s="1"/>
  <c r="B13" i="210"/>
  <c r="E34" i="211"/>
  <c r="F34" i="211"/>
  <c r="E30" i="211"/>
  <c r="F30" i="211"/>
  <c r="E28" i="211"/>
  <c r="F28" i="211"/>
  <c r="E25" i="211"/>
  <c r="F25" i="211"/>
  <c r="E23" i="211"/>
  <c r="F23" i="211"/>
  <c r="E20" i="211"/>
  <c r="F20" i="211"/>
  <c r="E18" i="211"/>
  <c r="F18" i="211"/>
  <c r="E15" i="211"/>
  <c r="F15" i="211"/>
  <c r="E13" i="211"/>
  <c r="F13" i="211"/>
  <c r="E10" i="211"/>
  <c r="F10" i="211"/>
  <c r="E8" i="211"/>
  <c r="F8" i="211"/>
  <c r="E31" i="212"/>
  <c r="F31" i="212"/>
  <c r="E29" i="212"/>
  <c r="F29" i="212"/>
  <c r="G27" i="212"/>
  <c r="E25" i="212"/>
  <c r="F25" i="212"/>
  <c r="E23" i="212"/>
  <c r="F23" i="212"/>
  <c r="E19" i="212"/>
  <c r="F19" i="212"/>
  <c r="G17" i="212"/>
  <c r="E15" i="212"/>
  <c r="F15" i="212"/>
  <c r="E13" i="212"/>
  <c r="F13" i="212"/>
  <c r="E9" i="212"/>
  <c r="F9" i="212"/>
  <c r="G7" i="212"/>
  <c r="E32" i="213"/>
  <c r="F32" i="213"/>
  <c r="D31" i="213"/>
  <c r="E31" i="213" s="1"/>
  <c r="E30" i="213"/>
  <c r="F30" i="213"/>
  <c r="E19" i="213"/>
  <c r="F19" i="213"/>
  <c r="G17" i="213"/>
  <c r="E13" i="213"/>
  <c r="F13" i="213"/>
  <c r="D25" i="214"/>
  <c r="E25" i="214" s="1"/>
  <c r="I34" i="211"/>
  <c r="I33" i="211"/>
  <c r="I31" i="211"/>
  <c r="I30" i="211"/>
  <c r="I29" i="211"/>
  <c r="I28" i="211"/>
  <c r="I26" i="211"/>
  <c r="I25" i="211"/>
  <c r="I24" i="211"/>
  <c r="I23" i="211"/>
  <c r="C22" i="211"/>
  <c r="I21" i="211"/>
  <c r="I20" i="211"/>
  <c r="I19" i="211"/>
  <c r="I18" i="211"/>
  <c r="C17" i="211"/>
  <c r="I16" i="211"/>
  <c r="I15" i="211"/>
  <c r="I14" i="211"/>
  <c r="I13" i="211"/>
  <c r="C12" i="211"/>
  <c r="I11" i="211"/>
  <c r="I10" i="211"/>
  <c r="I9" i="211"/>
  <c r="I8" i="211"/>
  <c r="C7" i="211"/>
  <c r="I32" i="212"/>
  <c r="I31" i="212"/>
  <c r="I30" i="212"/>
  <c r="I29" i="212"/>
  <c r="I28" i="212"/>
  <c r="C27" i="212"/>
  <c r="I25" i="212"/>
  <c r="I24" i="212"/>
  <c r="I23" i="212"/>
  <c r="C22" i="212"/>
  <c r="I20" i="212"/>
  <c r="I19" i="212"/>
  <c r="I18" i="212"/>
  <c r="C17" i="212"/>
  <c r="I15" i="212"/>
  <c r="I14" i="212"/>
  <c r="I13" i="212"/>
  <c r="C12" i="212"/>
  <c r="I10" i="212"/>
  <c r="I9" i="212"/>
  <c r="I8" i="212"/>
  <c r="C7" i="212"/>
  <c r="I32" i="213"/>
  <c r="I30" i="213"/>
  <c r="I29" i="213"/>
  <c r="E28" i="213"/>
  <c r="F28" i="213"/>
  <c r="E24" i="213"/>
  <c r="F24" i="213"/>
  <c r="G22" i="213"/>
  <c r="E18" i="213"/>
  <c r="F18" i="213"/>
  <c r="E14" i="213"/>
  <c r="F14" i="213"/>
  <c r="G12" i="213"/>
  <c r="E8" i="213"/>
  <c r="F8" i="213"/>
  <c r="I28" i="213"/>
  <c r="C27" i="213"/>
  <c r="I24" i="213"/>
  <c r="I23" i="213"/>
  <c r="C22" i="213"/>
  <c r="I19" i="213"/>
  <c r="I18" i="213"/>
  <c r="C17" i="213"/>
  <c r="I14" i="213"/>
  <c r="I13" i="213"/>
  <c r="C12" i="213"/>
  <c r="I9" i="213"/>
  <c r="I8" i="213"/>
  <c r="C7" i="213"/>
  <c r="I32" i="214"/>
  <c r="E39" i="201"/>
  <c r="J39" i="201"/>
  <c r="I36" i="201"/>
  <c r="H36" i="201"/>
  <c r="J34" i="201"/>
  <c r="D30" i="201"/>
  <c r="K30" i="201"/>
  <c r="L30" i="201" s="1"/>
  <c r="H28" i="201"/>
  <c r="E37" i="201"/>
  <c r="J37" i="201"/>
  <c r="K34" i="201"/>
  <c r="L34" i="201" s="1"/>
  <c r="H29" i="205"/>
  <c r="G31" i="204"/>
  <c r="C31" i="204"/>
  <c r="G20" i="204"/>
  <c r="I47" i="199"/>
  <c r="G25" i="204"/>
  <c r="J25" i="204" s="1"/>
  <c r="C25" i="204"/>
  <c r="D15" i="204"/>
  <c r="H43" i="199"/>
  <c r="H10" i="204"/>
  <c r="C10" i="204"/>
  <c r="F10" i="204" s="1"/>
  <c r="L65" i="200"/>
  <c r="D37" i="201"/>
  <c r="E36" i="200"/>
  <c r="B36" i="201"/>
  <c r="H35" i="200"/>
  <c r="G35" i="201"/>
  <c r="H35" i="201" s="1"/>
  <c r="B32" i="201"/>
  <c r="J32" i="200"/>
  <c r="C31" i="201"/>
  <c r="K31" i="201" s="1"/>
  <c r="D31" i="200"/>
  <c r="K31" i="200"/>
  <c r="I30" i="201"/>
  <c r="D29" i="205"/>
  <c r="K29" i="201"/>
  <c r="B28" i="201"/>
  <c r="J28" i="200"/>
  <c r="C27" i="201"/>
  <c r="K27" i="201" s="1"/>
  <c r="D27" i="200"/>
  <c r="K27" i="200"/>
  <c r="C25" i="201"/>
  <c r="K25" i="201" s="1"/>
  <c r="D25" i="200"/>
  <c r="G23" i="201"/>
  <c r="H23" i="201" s="1"/>
  <c r="H23" i="200"/>
  <c r="E23" i="200"/>
  <c r="B23" i="201"/>
  <c r="C21" i="201"/>
  <c r="D21" i="200"/>
  <c r="G14" i="205"/>
  <c r="G19" i="201"/>
  <c r="H19" i="200"/>
  <c r="D19" i="201"/>
  <c r="C17" i="201"/>
  <c r="K17" i="201" s="1"/>
  <c r="D17" i="200"/>
  <c r="K17" i="200"/>
  <c r="C15" i="201"/>
  <c r="D15" i="200"/>
  <c r="G13" i="201"/>
  <c r="H23" i="205" s="1"/>
  <c r="H13" i="200"/>
  <c r="E13" i="200"/>
  <c r="B13" i="201"/>
  <c r="C11" i="201"/>
  <c r="K11" i="201" s="1"/>
  <c r="D11" i="200"/>
  <c r="G9" i="201"/>
  <c r="H8" i="205" s="1"/>
  <c r="H9" i="200"/>
  <c r="C8" i="205"/>
  <c r="D9" i="201"/>
  <c r="D63" i="201"/>
  <c r="E63" i="201"/>
  <c r="H62" i="201"/>
  <c r="K62" i="201"/>
  <c r="L62" i="201" s="1"/>
  <c r="H61" i="201"/>
  <c r="I61" i="201"/>
  <c r="K61" i="201"/>
  <c r="L61" i="201" s="1"/>
  <c r="I60" i="201"/>
  <c r="J60" i="201"/>
  <c r="L60" i="201" s="1"/>
  <c r="J58" i="201"/>
  <c r="D55" i="201"/>
  <c r="E55" i="201"/>
  <c r="H54" i="201"/>
  <c r="K54" i="201"/>
  <c r="L54" i="201" s="1"/>
  <c r="H53" i="201"/>
  <c r="I53" i="201"/>
  <c r="K53" i="201"/>
  <c r="L53" i="201" s="1"/>
  <c r="I52" i="201"/>
  <c r="J52" i="201"/>
  <c r="L52" i="201" s="1"/>
  <c r="D20" i="205"/>
  <c r="D48" i="201"/>
  <c r="D47" i="201"/>
  <c r="D25" i="205"/>
  <c r="E47" i="201"/>
  <c r="H46" i="201"/>
  <c r="K46" i="201"/>
  <c r="H45" i="201"/>
  <c r="I45" i="201"/>
  <c r="K45" i="201"/>
  <c r="L45" i="201" s="1"/>
  <c r="I44" i="201"/>
  <c r="G15" i="205"/>
  <c r="J44" i="201"/>
  <c r="L44" i="201" s="1"/>
  <c r="G10" i="205"/>
  <c r="J43" i="201"/>
  <c r="L43" i="201" s="1"/>
  <c r="D32" i="201"/>
  <c r="B29" i="201"/>
  <c r="D24" i="205"/>
  <c r="D63" i="199"/>
  <c r="L62" i="199"/>
  <c r="E61" i="199"/>
  <c r="H57" i="199"/>
  <c r="J57" i="199"/>
  <c r="D54" i="199"/>
  <c r="H52" i="199"/>
  <c r="E52" i="199"/>
  <c r="H31" i="204"/>
  <c r="I31" i="204" s="1"/>
  <c r="D31" i="204"/>
  <c r="E31" i="204" s="1"/>
  <c r="J50" i="199"/>
  <c r="L50" i="199" s="1"/>
  <c r="D50" i="199"/>
  <c r="J49" i="199"/>
  <c r="H48" i="199"/>
  <c r="H20" i="204"/>
  <c r="I20" i="204" s="1"/>
  <c r="E48" i="199"/>
  <c r="J48" i="199"/>
  <c r="C20" i="204"/>
  <c r="F20" i="204" s="1"/>
  <c r="H25" i="204"/>
  <c r="D25" i="204"/>
  <c r="E25" i="204" s="1"/>
  <c r="D45" i="199"/>
  <c r="G15" i="204"/>
  <c r="J15" i="204" s="1"/>
  <c r="C15" i="204"/>
  <c r="F15" i="204" s="1"/>
  <c r="G10" i="204"/>
  <c r="J10" i="204" s="1"/>
  <c r="D10" i="204"/>
  <c r="K68" i="200"/>
  <c r="L68" i="200" s="1"/>
  <c r="I68" i="200"/>
  <c r="D67" i="200"/>
  <c r="K66" i="200"/>
  <c r="E66" i="200"/>
  <c r="K40" i="200"/>
  <c r="L40" i="200" s="1"/>
  <c r="H40" i="200"/>
  <c r="I40" i="201"/>
  <c r="H40" i="201"/>
  <c r="K40" i="201"/>
  <c r="J39" i="200"/>
  <c r="I39" i="201"/>
  <c r="C38" i="201"/>
  <c r="D30" i="205" s="1"/>
  <c r="K39" i="201"/>
  <c r="L39" i="201" s="1"/>
  <c r="F38" i="200"/>
  <c r="H37" i="200"/>
  <c r="E37" i="200"/>
  <c r="H36" i="200"/>
  <c r="I36" i="200"/>
  <c r="K35" i="200"/>
  <c r="L35" i="200" s="1"/>
  <c r="I35" i="200"/>
  <c r="J35" i="201"/>
  <c r="J34" i="200"/>
  <c r="L34" i="200" s="1"/>
  <c r="H34" i="200"/>
  <c r="G34" i="201"/>
  <c r="H34" i="201" s="1"/>
  <c r="D34" i="201"/>
  <c r="G33" i="201"/>
  <c r="K33" i="201" s="1"/>
  <c r="H33" i="200"/>
  <c r="K33" i="200"/>
  <c r="L33" i="200" s="1"/>
  <c r="E33" i="200"/>
  <c r="B33" i="201"/>
  <c r="I31" i="201"/>
  <c r="H31" i="201"/>
  <c r="H30" i="200"/>
  <c r="I30" i="200"/>
  <c r="H29" i="200"/>
  <c r="K29" i="200"/>
  <c r="L29" i="200" s="1"/>
  <c r="G24" i="205"/>
  <c r="I27" i="201"/>
  <c r="H27" i="201"/>
  <c r="B26" i="201"/>
  <c r="J26" i="201" s="1"/>
  <c r="J26" i="200"/>
  <c r="L26" i="200" s="1"/>
  <c r="I25" i="200"/>
  <c r="F25" i="201"/>
  <c r="J25" i="200"/>
  <c r="L25" i="200" s="1"/>
  <c r="D24" i="200"/>
  <c r="C24" i="201"/>
  <c r="D24" i="201" s="1"/>
  <c r="E24" i="200"/>
  <c r="K23" i="200"/>
  <c r="B22" i="201"/>
  <c r="J22" i="201" s="1"/>
  <c r="J22" i="200"/>
  <c r="I21" i="200"/>
  <c r="F21" i="201"/>
  <c r="J21" i="200"/>
  <c r="L21" i="200" s="1"/>
  <c r="D20" i="200"/>
  <c r="C20" i="201"/>
  <c r="E20" i="200"/>
  <c r="I17" i="201"/>
  <c r="H17" i="201"/>
  <c r="B16" i="201"/>
  <c r="J16" i="201" s="1"/>
  <c r="J16" i="200"/>
  <c r="L16" i="200" s="1"/>
  <c r="I15" i="200"/>
  <c r="F15" i="201"/>
  <c r="J15" i="200"/>
  <c r="L15" i="200" s="1"/>
  <c r="D14" i="200"/>
  <c r="C14" i="201"/>
  <c r="D14" i="201" s="1"/>
  <c r="E14" i="200"/>
  <c r="G18" i="205"/>
  <c r="I12" i="201"/>
  <c r="B12" i="201"/>
  <c r="J12" i="200"/>
  <c r="I11" i="200"/>
  <c r="F11" i="201"/>
  <c r="J11" i="200"/>
  <c r="L11" i="200" s="1"/>
  <c r="D10" i="200"/>
  <c r="C10" i="201"/>
  <c r="E10" i="200"/>
  <c r="K9" i="200"/>
  <c r="D59" i="201"/>
  <c r="E59" i="201"/>
  <c r="H58" i="201"/>
  <c r="K58" i="201"/>
  <c r="H57" i="201"/>
  <c r="I57" i="201"/>
  <c r="K57" i="201"/>
  <c r="L57" i="201" s="1"/>
  <c r="I56" i="201"/>
  <c r="J56" i="201"/>
  <c r="L56" i="201" s="1"/>
  <c r="D51" i="201"/>
  <c r="E51" i="201"/>
  <c r="H31" i="205"/>
  <c r="H50" i="201"/>
  <c r="K50" i="201"/>
  <c r="L50" i="201" s="1"/>
  <c r="E50" i="201"/>
  <c r="C31" i="205"/>
  <c r="H49" i="201"/>
  <c r="I49" i="201"/>
  <c r="K49" i="201"/>
  <c r="L49" i="201" s="1"/>
  <c r="I48" i="201"/>
  <c r="G20" i="205"/>
  <c r="J20" i="205" s="1"/>
  <c r="J48" i="201"/>
  <c r="L48" i="201" s="1"/>
  <c r="G25" i="205"/>
  <c r="J25" i="205" s="1"/>
  <c r="J47" i="201"/>
  <c r="L47" i="201" s="1"/>
  <c r="J46" i="201"/>
  <c r="L46" i="201" s="1"/>
  <c r="D15" i="205"/>
  <c r="D44" i="201"/>
  <c r="C42" i="201"/>
  <c r="D10" i="205"/>
  <c r="E43" i="201"/>
  <c r="B40" i="201"/>
  <c r="G37" i="201"/>
  <c r="H37" i="201" s="1"/>
  <c r="C35" i="201"/>
  <c r="H33" i="201"/>
  <c r="I33" i="200"/>
  <c r="D32" i="200"/>
  <c r="E31" i="200"/>
  <c r="I29" i="200"/>
  <c r="D28" i="200"/>
  <c r="E27" i="200"/>
  <c r="B27" i="201"/>
  <c r="H26" i="200"/>
  <c r="G26" i="201"/>
  <c r="H26" i="201" s="1"/>
  <c r="K26" i="201"/>
  <c r="L26" i="201" s="1"/>
  <c r="E25" i="200"/>
  <c r="B25" i="201"/>
  <c r="H24" i="201"/>
  <c r="E24" i="201"/>
  <c r="J24" i="201"/>
  <c r="I23" i="201"/>
  <c r="K23" i="201"/>
  <c r="H22" i="200"/>
  <c r="G22" i="201"/>
  <c r="H22" i="201" s="1"/>
  <c r="K22" i="201"/>
  <c r="L22" i="201" s="1"/>
  <c r="E21" i="200"/>
  <c r="B21" i="201"/>
  <c r="H20" i="201"/>
  <c r="C14" i="205"/>
  <c r="J20" i="201"/>
  <c r="E20" i="201"/>
  <c r="G9" i="205"/>
  <c r="H19" i="201"/>
  <c r="K19" i="201"/>
  <c r="E17" i="200"/>
  <c r="B17" i="201"/>
  <c r="H16" i="200"/>
  <c r="G16" i="201"/>
  <c r="H16" i="201" s="1"/>
  <c r="D16" i="201"/>
  <c r="K16" i="201"/>
  <c r="L16" i="201" s="1"/>
  <c r="H28" i="205"/>
  <c r="E15" i="200"/>
  <c r="B15" i="201"/>
  <c r="H14" i="201"/>
  <c r="J14" i="201"/>
  <c r="E14" i="201"/>
  <c r="I13" i="201"/>
  <c r="G23" i="205"/>
  <c r="H13" i="201"/>
  <c r="D23" i="205"/>
  <c r="K13" i="201"/>
  <c r="H12" i="200"/>
  <c r="G12" i="201"/>
  <c r="D12" i="201"/>
  <c r="D18" i="205"/>
  <c r="K12" i="201"/>
  <c r="E11" i="200"/>
  <c r="B11" i="201"/>
  <c r="H10" i="201"/>
  <c r="H13" i="205"/>
  <c r="E10" i="201"/>
  <c r="J10" i="201"/>
  <c r="G8" i="205"/>
  <c r="D8" i="205"/>
  <c r="E8" i="205" s="1"/>
  <c r="H63" i="201"/>
  <c r="I62" i="201"/>
  <c r="D61" i="201"/>
  <c r="E60" i="201"/>
  <c r="H59" i="201"/>
  <c r="I58" i="201"/>
  <c r="D57" i="201"/>
  <c r="E56" i="201"/>
  <c r="H55" i="201"/>
  <c r="I54" i="201"/>
  <c r="D53" i="201"/>
  <c r="E52" i="201"/>
  <c r="H51" i="201"/>
  <c r="I50" i="201"/>
  <c r="G31" i="205"/>
  <c r="J31" i="205" s="1"/>
  <c r="D31" i="205"/>
  <c r="E31" i="205" s="1"/>
  <c r="D49" i="201"/>
  <c r="H20" i="205"/>
  <c r="E48" i="201"/>
  <c r="C20" i="205"/>
  <c r="F20" i="205" s="1"/>
  <c r="H47" i="201"/>
  <c r="H25" i="205"/>
  <c r="C25" i="205"/>
  <c r="F25" i="205" s="1"/>
  <c r="I46" i="201"/>
  <c r="D45" i="201"/>
  <c r="H15" i="205"/>
  <c r="I15" i="205" s="1"/>
  <c r="E44" i="201"/>
  <c r="C15" i="205"/>
  <c r="F15" i="205" s="1"/>
  <c r="G42" i="201"/>
  <c r="G41" i="201" s="1"/>
  <c r="H10" i="205"/>
  <c r="I10" i="205" s="1"/>
  <c r="C10" i="205"/>
  <c r="F10" i="205" s="1"/>
  <c r="F29" i="201"/>
  <c r="I34" i="202"/>
  <c r="E34" i="202"/>
  <c r="J33" i="202"/>
  <c r="J31" i="202"/>
  <c r="I30" i="202"/>
  <c r="E30" i="202"/>
  <c r="J29" i="202"/>
  <c r="I28" i="202"/>
  <c r="E28" i="202"/>
  <c r="J26" i="202"/>
  <c r="I25" i="202"/>
  <c r="E25" i="202"/>
  <c r="J24" i="202"/>
  <c r="I23" i="202"/>
  <c r="E23" i="202"/>
  <c r="J21" i="202"/>
  <c r="E20" i="202"/>
  <c r="J19" i="202"/>
  <c r="G12" i="202"/>
  <c r="J10" i="202"/>
  <c r="E10" i="202"/>
  <c r="J9" i="202"/>
  <c r="E9" i="202"/>
  <c r="G7" i="202"/>
  <c r="J32" i="203"/>
  <c r="E32" i="203"/>
  <c r="J31" i="203"/>
  <c r="E31" i="203"/>
  <c r="J30" i="203"/>
  <c r="E30" i="203"/>
  <c r="J29" i="203"/>
  <c r="E29" i="203"/>
  <c r="J28" i="203"/>
  <c r="G27" i="203"/>
  <c r="E28" i="203"/>
  <c r="J25" i="203"/>
  <c r="E25" i="203"/>
  <c r="J24" i="203"/>
  <c r="E24" i="203"/>
  <c r="J23" i="203"/>
  <c r="G22" i="203"/>
  <c r="E23" i="203"/>
  <c r="J20" i="203"/>
  <c r="E20" i="203"/>
  <c r="J19" i="203"/>
  <c r="E19" i="203"/>
  <c r="G17" i="203"/>
  <c r="E14" i="203"/>
  <c r="J13" i="203"/>
  <c r="G12" i="203"/>
  <c r="G22" i="202"/>
  <c r="C22" i="202"/>
  <c r="G17" i="202"/>
  <c r="C17" i="202"/>
  <c r="I16" i="202"/>
  <c r="F16" i="202"/>
  <c r="I15" i="202"/>
  <c r="F15" i="202"/>
  <c r="I14" i="202"/>
  <c r="F14" i="202"/>
  <c r="C12" i="202"/>
  <c r="C7" i="202"/>
  <c r="C27" i="203"/>
  <c r="C22" i="203"/>
  <c r="C17" i="203"/>
  <c r="C12" i="203"/>
  <c r="C7" i="203"/>
  <c r="I32" i="204"/>
  <c r="F32" i="204"/>
  <c r="I30" i="204"/>
  <c r="F30" i="204"/>
  <c r="I29" i="204"/>
  <c r="F29" i="204"/>
  <c r="I28" i="204"/>
  <c r="F28" i="204"/>
  <c r="I24" i="204"/>
  <c r="F24" i="204"/>
  <c r="I23" i="204"/>
  <c r="C22" i="204"/>
  <c r="I19" i="204"/>
  <c r="F19" i="204"/>
  <c r="I18" i="204"/>
  <c r="C12" i="204"/>
  <c r="F9" i="204"/>
  <c r="C7" i="204"/>
  <c r="E13" i="203"/>
  <c r="J10" i="203"/>
  <c r="J9" i="203"/>
  <c r="E9" i="203"/>
  <c r="G7" i="203"/>
  <c r="G27" i="204"/>
  <c r="G17" i="204"/>
  <c r="J14" i="204"/>
  <c r="E14" i="204"/>
  <c r="J13" i="204"/>
  <c r="G12" i="204"/>
  <c r="L60" i="192"/>
  <c r="L29" i="191"/>
  <c r="G31" i="195"/>
  <c r="G20" i="195"/>
  <c r="C20" i="195"/>
  <c r="H15" i="195"/>
  <c r="J44" i="190"/>
  <c r="C15" i="195"/>
  <c r="J67" i="191"/>
  <c r="B67" i="188"/>
  <c r="D66" i="191"/>
  <c r="K66" i="191"/>
  <c r="L40" i="191"/>
  <c r="G38" i="192"/>
  <c r="H30" i="196" s="1"/>
  <c r="E39" i="191"/>
  <c r="C39" i="192"/>
  <c r="F38" i="191"/>
  <c r="I36" i="192"/>
  <c r="H36" i="192"/>
  <c r="J36" i="192"/>
  <c r="J35" i="191"/>
  <c r="B35" i="192"/>
  <c r="H34" i="191"/>
  <c r="I34" i="191"/>
  <c r="G34" i="192"/>
  <c r="H34" i="192" s="1"/>
  <c r="K34" i="191"/>
  <c r="L34" i="191" s="1"/>
  <c r="C34" i="192"/>
  <c r="H33" i="191"/>
  <c r="K33" i="191"/>
  <c r="L33" i="191" s="1"/>
  <c r="G33" i="192"/>
  <c r="E33" i="191"/>
  <c r="B33" i="192"/>
  <c r="I31" i="192"/>
  <c r="H31" i="192"/>
  <c r="H30" i="191"/>
  <c r="G30" i="192"/>
  <c r="I30" i="191"/>
  <c r="D30" i="192"/>
  <c r="K30" i="192"/>
  <c r="L30" i="192" s="1"/>
  <c r="G29" i="192"/>
  <c r="H29" i="191"/>
  <c r="K29" i="191"/>
  <c r="E29" i="191"/>
  <c r="B29" i="192"/>
  <c r="I27" i="192"/>
  <c r="H27" i="192"/>
  <c r="B26" i="192"/>
  <c r="J26" i="192" s="1"/>
  <c r="J26" i="191"/>
  <c r="I25" i="191"/>
  <c r="F25" i="192"/>
  <c r="J25" i="191"/>
  <c r="L25" i="191" s="1"/>
  <c r="D24" i="191"/>
  <c r="C24" i="192"/>
  <c r="D24" i="192" s="1"/>
  <c r="E24" i="191"/>
  <c r="K23" i="192"/>
  <c r="B22" i="192"/>
  <c r="J22" i="192" s="1"/>
  <c r="J22" i="191"/>
  <c r="I21" i="191"/>
  <c r="J21" i="191"/>
  <c r="L21" i="191" s="1"/>
  <c r="F21" i="192"/>
  <c r="D20" i="191"/>
  <c r="E20" i="191"/>
  <c r="C20" i="192"/>
  <c r="I17" i="192"/>
  <c r="H17" i="192"/>
  <c r="B16" i="192"/>
  <c r="J16" i="192" s="1"/>
  <c r="J16" i="191"/>
  <c r="I15" i="191"/>
  <c r="J15" i="191"/>
  <c r="L15" i="191" s="1"/>
  <c r="F15" i="192"/>
  <c r="D14" i="191"/>
  <c r="E14" i="191"/>
  <c r="C14" i="192"/>
  <c r="D14" i="192" s="1"/>
  <c r="I12" i="192"/>
  <c r="G18" i="196"/>
  <c r="B12" i="192"/>
  <c r="J12" i="191"/>
  <c r="I11" i="191"/>
  <c r="F11" i="192"/>
  <c r="J11" i="191"/>
  <c r="L11" i="191" s="1"/>
  <c r="H10" i="192"/>
  <c r="D10" i="191"/>
  <c r="C10" i="192"/>
  <c r="E10" i="191"/>
  <c r="G8" i="196"/>
  <c r="L61" i="192"/>
  <c r="D61" i="192"/>
  <c r="E61" i="192"/>
  <c r="H60" i="192"/>
  <c r="K60" i="192"/>
  <c r="H59" i="192"/>
  <c r="I59" i="192"/>
  <c r="K59" i="192"/>
  <c r="L59" i="192" s="1"/>
  <c r="I58" i="192"/>
  <c r="J58" i="192"/>
  <c r="L58" i="192" s="1"/>
  <c r="J56" i="192"/>
  <c r="L53" i="192"/>
  <c r="D53" i="192"/>
  <c r="E53" i="192"/>
  <c r="H52" i="192"/>
  <c r="K52" i="192"/>
  <c r="L52" i="192" s="1"/>
  <c r="H51" i="192"/>
  <c r="H31" i="196"/>
  <c r="I51" i="192"/>
  <c r="K51" i="192"/>
  <c r="L51" i="192" s="1"/>
  <c r="C31" i="196"/>
  <c r="I50" i="192"/>
  <c r="J50" i="192"/>
  <c r="L50" i="192" s="1"/>
  <c r="J47" i="192"/>
  <c r="L45" i="192"/>
  <c r="D45" i="192"/>
  <c r="E45" i="192"/>
  <c r="H15" i="196"/>
  <c r="H44" i="192"/>
  <c r="K44" i="192"/>
  <c r="L44" i="192" s="1"/>
  <c r="E44" i="192"/>
  <c r="C15" i="196"/>
  <c r="G42" i="192"/>
  <c r="G41" i="192" s="1"/>
  <c r="H10" i="196"/>
  <c r="I43" i="192"/>
  <c r="K43" i="192"/>
  <c r="L43" i="192" s="1"/>
  <c r="C40" i="192"/>
  <c r="K40" i="192" s="1"/>
  <c r="E58" i="190"/>
  <c r="J58" i="190"/>
  <c r="H31" i="195"/>
  <c r="I31" i="195" s="1"/>
  <c r="I51" i="190"/>
  <c r="H47" i="190"/>
  <c r="H25" i="195"/>
  <c r="I25" i="195" s="1"/>
  <c r="K47" i="190"/>
  <c r="E47" i="190"/>
  <c r="C25" i="195"/>
  <c r="F25" i="195" s="1"/>
  <c r="H10" i="195"/>
  <c r="H43" i="190"/>
  <c r="J65" i="191"/>
  <c r="L65" i="191" s="1"/>
  <c r="J64" i="191"/>
  <c r="L64" i="191" s="1"/>
  <c r="F64" i="188"/>
  <c r="E39" i="192"/>
  <c r="J39" i="192"/>
  <c r="H37" i="191"/>
  <c r="G37" i="192"/>
  <c r="B37" i="192"/>
  <c r="J37" i="191"/>
  <c r="C36" i="192"/>
  <c r="D36" i="191"/>
  <c r="K36" i="191"/>
  <c r="L35" i="191"/>
  <c r="J34" i="192"/>
  <c r="K33" i="192"/>
  <c r="J32" i="191"/>
  <c r="B32" i="192"/>
  <c r="D31" i="191"/>
  <c r="K31" i="191"/>
  <c r="C31" i="192"/>
  <c r="K31" i="192" s="1"/>
  <c r="H28" i="192"/>
  <c r="H24" i="196"/>
  <c r="I24" i="196" s="1"/>
  <c r="B28" i="192"/>
  <c r="J28" i="191"/>
  <c r="C27" i="192"/>
  <c r="D27" i="191"/>
  <c r="K27" i="191"/>
  <c r="L26" i="191"/>
  <c r="C25" i="192"/>
  <c r="D25" i="191"/>
  <c r="G23" i="192"/>
  <c r="H23" i="191"/>
  <c r="E23" i="191"/>
  <c r="B23" i="192"/>
  <c r="C21" i="192"/>
  <c r="D21" i="191"/>
  <c r="G14" i="196"/>
  <c r="J20" i="192"/>
  <c r="H19" i="191"/>
  <c r="G19" i="192"/>
  <c r="H9" i="196" s="1"/>
  <c r="D19" i="192"/>
  <c r="C17" i="192"/>
  <c r="K17" i="192" s="1"/>
  <c r="D17" i="191"/>
  <c r="K17" i="191"/>
  <c r="L16" i="191"/>
  <c r="C15" i="192"/>
  <c r="D15" i="191"/>
  <c r="H13" i="191"/>
  <c r="G13" i="192"/>
  <c r="H23" i="196" s="1"/>
  <c r="E13" i="191"/>
  <c r="B13" i="192"/>
  <c r="D12" i="192"/>
  <c r="D18" i="196"/>
  <c r="K12" i="192"/>
  <c r="C11" i="192"/>
  <c r="K11" i="192" s="1"/>
  <c r="D11" i="191"/>
  <c r="G13" i="196"/>
  <c r="C13" i="196"/>
  <c r="J10" i="192"/>
  <c r="E10" i="192"/>
  <c r="G9" i="192"/>
  <c r="H8" i="196" s="1"/>
  <c r="I8" i="196" s="1"/>
  <c r="H9" i="191"/>
  <c r="C8" i="196"/>
  <c r="D9" i="192"/>
  <c r="I62" i="192"/>
  <c r="J62" i="192"/>
  <c r="L62" i="192" s="1"/>
  <c r="D57" i="192"/>
  <c r="E57" i="192"/>
  <c r="H56" i="192"/>
  <c r="K56" i="192"/>
  <c r="H55" i="192"/>
  <c r="I55" i="192"/>
  <c r="K55" i="192"/>
  <c r="L55" i="192" s="1"/>
  <c r="I54" i="192"/>
  <c r="J54" i="192"/>
  <c r="L54" i="192" s="1"/>
  <c r="D49" i="192"/>
  <c r="E49" i="192"/>
  <c r="H20" i="196"/>
  <c r="H48" i="192"/>
  <c r="K48" i="192"/>
  <c r="L48" i="192" s="1"/>
  <c r="E48" i="192"/>
  <c r="C20" i="196"/>
  <c r="H47" i="192"/>
  <c r="H25" i="196"/>
  <c r="I25" i="196" s="1"/>
  <c r="I47" i="192"/>
  <c r="K47" i="192"/>
  <c r="I46" i="192"/>
  <c r="J46" i="192"/>
  <c r="L46" i="192" s="1"/>
  <c r="I40" i="192"/>
  <c r="E24" i="192"/>
  <c r="D37" i="192"/>
  <c r="E36" i="192"/>
  <c r="H35" i="192"/>
  <c r="I29" i="192"/>
  <c r="G24" i="196"/>
  <c r="D28" i="192"/>
  <c r="D24" i="196"/>
  <c r="E27" i="192"/>
  <c r="H26" i="192"/>
  <c r="D26" i="192"/>
  <c r="E25" i="192"/>
  <c r="H24" i="192"/>
  <c r="I23" i="192"/>
  <c r="H12" i="192"/>
  <c r="H18" i="196"/>
  <c r="E11" i="192"/>
  <c r="K9" i="192"/>
  <c r="I33" i="193"/>
  <c r="J33" i="193"/>
  <c r="I29" i="193"/>
  <c r="J29" i="193"/>
  <c r="I24" i="193"/>
  <c r="J24" i="193"/>
  <c r="I13" i="193"/>
  <c r="J13" i="193"/>
  <c r="E9" i="193"/>
  <c r="F9" i="193"/>
  <c r="E30" i="194"/>
  <c r="F30" i="194"/>
  <c r="G27" i="194"/>
  <c r="E25" i="194"/>
  <c r="F25" i="194"/>
  <c r="E23" i="194"/>
  <c r="F23" i="194"/>
  <c r="E19" i="194"/>
  <c r="F19" i="194"/>
  <c r="G17" i="194"/>
  <c r="E15" i="194"/>
  <c r="F15" i="194"/>
  <c r="E13" i="194"/>
  <c r="F13" i="194"/>
  <c r="E9" i="194"/>
  <c r="F9" i="194"/>
  <c r="G7" i="194"/>
  <c r="E32" i="195"/>
  <c r="F32" i="195"/>
  <c r="E30" i="195"/>
  <c r="F30" i="195"/>
  <c r="J25" i="195"/>
  <c r="D61" i="190"/>
  <c r="J57" i="190"/>
  <c r="D54" i="190"/>
  <c r="C31" i="195"/>
  <c r="F31" i="195" s="1"/>
  <c r="H20" i="195"/>
  <c r="I20" i="195" s="1"/>
  <c r="D20" i="195"/>
  <c r="E20" i="195" s="1"/>
  <c r="G15" i="195"/>
  <c r="J15" i="195" s="1"/>
  <c r="D15" i="195"/>
  <c r="E15" i="195" s="1"/>
  <c r="G10" i="195"/>
  <c r="J10" i="195" s="1"/>
  <c r="C10" i="195"/>
  <c r="F10" i="195" s="1"/>
  <c r="D67" i="191"/>
  <c r="E66" i="191"/>
  <c r="H65" i="191"/>
  <c r="D65" i="191"/>
  <c r="E40" i="191"/>
  <c r="D37" i="191"/>
  <c r="E36" i="191"/>
  <c r="D35" i="191"/>
  <c r="I33" i="191"/>
  <c r="D32" i="191"/>
  <c r="E31" i="191"/>
  <c r="I29" i="191"/>
  <c r="D28" i="191"/>
  <c r="E27" i="191"/>
  <c r="H26" i="191"/>
  <c r="E25" i="191"/>
  <c r="H22" i="191"/>
  <c r="G22" i="192"/>
  <c r="D22" i="192"/>
  <c r="H19" i="196"/>
  <c r="E21" i="191"/>
  <c r="B21" i="192"/>
  <c r="H20" i="192"/>
  <c r="H14" i="196"/>
  <c r="I14" i="196" s="1"/>
  <c r="C14" i="196"/>
  <c r="E20" i="192"/>
  <c r="G9" i="196"/>
  <c r="J9" i="196" s="1"/>
  <c r="D9" i="196"/>
  <c r="E17" i="191"/>
  <c r="B17" i="192"/>
  <c r="H16" i="191"/>
  <c r="G16" i="192"/>
  <c r="D16" i="192"/>
  <c r="H28" i="196"/>
  <c r="E15" i="191"/>
  <c r="B15" i="192"/>
  <c r="H14" i="192"/>
  <c r="E14" i="192"/>
  <c r="G23" i="196"/>
  <c r="H12" i="191"/>
  <c r="E11" i="191"/>
  <c r="E62" i="192"/>
  <c r="H61" i="192"/>
  <c r="I60" i="192"/>
  <c r="D59" i="192"/>
  <c r="E58" i="192"/>
  <c r="H57" i="192"/>
  <c r="I56" i="192"/>
  <c r="D55" i="192"/>
  <c r="E54" i="192"/>
  <c r="H53" i="192"/>
  <c r="I52" i="192"/>
  <c r="G31" i="196"/>
  <c r="J31" i="196" s="1"/>
  <c r="D51" i="192"/>
  <c r="D31" i="196"/>
  <c r="E31" i="196" s="1"/>
  <c r="E50" i="192"/>
  <c r="H49" i="192"/>
  <c r="I48" i="192"/>
  <c r="G20" i="196"/>
  <c r="J20" i="196" s="1"/>
  <c r="D20" i="196"/>
  <c r="E20" i="196" s="1"/>
  <c r="J25" i="196"/>
  <c r="D47" i="192"/>
  <c r="D25" i="196"/>
  <c r="E25" i="196" s="1"/>
  <c r="E46" i="192"/>
  <c r="H45" i="192"/>
  <c r="I44" i="192"/>
  <c r="G15" i="196"/>
  <c r="J15" i="196" s="1"/>
  <c r="D15" i="196"/>
  <c r="E15" i="196" s="1"/>
  <c r="G10" i="196"/>
  <c r="J10" i="196" s="1"/>
  <c r="C42" i="192"/>
  <c r="D10" i="196"/>
  <c r="E10" i="196" s="1"/>
  <c r="B40" i="192"/>
  <c r="C35" i="192"/>
  <c r="F33" i="192"/>
  <c r="C32" i="192"/>
  <c r="D32" i="192" s="1"/>
  <c r="B31" i="192"/>
  <c r="K26" i="192"/>
  <c r="L26" i="192" s="1"/>
  <c r="J24" i="192"/>
  <c r="H23" i="192"/>
  <c r="K19" i="192"/>
  <c r="K13" i="192"/>
  <c r="J11" i="192"/>
  <c r="D11" i="192"/>
  <c r="I31" i="193"/>
  <c r="J31" i="193"/>
  <c r="I26" i="193"/>
  <c r="J26" i="193"/>
  <c r="E19" i="193"/>
  <c r="F19" i="193"/>
  <c r="G17" i="193"/>
  <c r="C17" i="193"/>
  <c r="I10" i="193"/>
  <c r="J10" i="193"/>
  <c r="E32" i="194"/>
  <c r="F32" i="194"/>
  <c r="E28" i="194"/>
  <c r="F28" i="194"/>
  <c r="E24" i="194"/>
  <c r="F24" i="194"/>
  <c r="G22" i="194"/>
  <c r="E20" i="194"/>
  <c r="F20" i="194"/>
  <c r="E18" i="194"/>
  <c r="F18" i="194"/>
  <c r="E14" i="194"/>
  <c r="F14" i="194"/>
  <c r="G12" i="194"/>
  <c r="E10" i="194"/>
  <c r="F10" i="194"/>
  <c r="E8" i="194"/>
  <c r="F8" i="194"/>
  <c r="E29" i="195"/>
  <c r="F29" i="195"/>
  <c r="G27" i="195"/>
  <c r="E23" i="195"/>
  <c r="F23" i="195"/>
  <c r="E19" i="195"/>
  <c r="F19" i="195"/>
  <c r="G17" i="195"/>
  <c r="E13" i="195"/>
  <c r="F13" i="195"/>
  <c r="E9" i="195"/>
  <c r="F9" i="195"/>
  <c r="E32" i="196"/>
  <c r="F32" i="196"/>
  <c r="I34" i="193"/>
  <c r="E34" i="193"/>
  <c r="I30" i="193"/>
  <c r="E30" i="193"/>
  <c r="I28" i="193"/>
  <c r="E28" i="193"/>
  <c r="I25" i="193"/>
  <c r="E25" i="193"/>
  <c r="I21" i="193"/>
  <c r="E21" i="193"/>
  <c r="I20" i="193"/>
  <c r="E20" i="193"/>
  <c r="I19" i="193"/>
  <c r="I18" i="193"/>
  <c r="E18" i="193"/>
  <c r="I16" i="193"/>
  <c r="E16" i="193"/>
  <c r="I15" i="193"/>
  <c r="E15" i="193"/>
  <c r="I14" i="193"/>
  <c r="E14" i="193"/>
  <c r="G12" i="193"/>
  <c r="C12" i="193"/>
  <c r="I11" i="193"/>
  <c r="E11" i="193"/>
  <c r="E10" i="193"/>
  <c r="I9" i="193"/>
  <c r="G7" i="193"/>
  <c r="C7" i="193"/>
  <c r="I32" i="194"/>
  <c r="I30" i="194"/>
  <c r="I28" i="194"/>
  <c r="C27" i="194"/>
  <c r="I25" i="194"/>
  <c r="I24" i="194"/>
  <c r="I23" i="194"/>
  <c r="C22" i="194"/>
  <c r="I20" i="194"/>
  <c r="I19" i="194"/>
  <c r="I18" i="194"/>
  <c r="C17" i="194"/>
  <c r="I15" i="194"/>
  <c r="I14" i="194"/>
  <c r="I13" i="194"/>
  <c r="C12" i="194"/>
  <c r="I10" i="194"/>
  <c r="I9" i="194"/>
  <c r="I8" i="194"/>
  <c r="C7" i="194"/>
  <c r="I32" i="195"/>
  <c r="I30" i="195"/>
  <c r="I29" i="195"/>
  <c r="E28" i="195"/>
  <c r="F28" i="195"/>
  <c r="E24" i="195"/>
  <c r="F24" i="195"/>
  <c r="G22" i="195"/>
  <c r="E18" i="195"/>
  <c r="F18" i="195"/>
  <c r="E14" i="195"/>
  <c r="F14" i="195"/>
  <c r="E8" i="195"/>
  <c r="F8" i="195"/>
  <c r="I28" i="195"/>
  <c r="I24" i="195"/>
  <c r="I23" i="195"/>
  <c r="C22" i="195"/>
  <c r="I19" i="195"/>
  <c r="I18" i="195"/>
  <c r="C17" i="195"/>
  <c r="I14" i="195"/>
  <c r="I13" i="195"/>
  <c r="C12" i="195"/>
  <c r="I9" i="195"/>
  <c r="I8" i="195"/>
  <c r="C7" i="195"/>
  <c r="I32" i="196"/>
  <c r="I39" i="183"/>
  <c r="E39" i="183"/>
  <c r="J39" i="183"/>
  <c r="I27" i="183"/>
  <c r="H27" i="183"/>
  <c r="I26" i="183"/>
  <c r="K19" i="183"/>
  <c r="E15" i="183"/>
  <c r="C28" i="187"/>
  <c r="D15" i="183"/>
  <c r="J15" i="183"/>
  <c r="L15" i="183" s="1"/>
  <c r="D23" i="187"/>
  <c r="K13" i="183"/>
  <c r="G18" i="187"/>
  <c r="C18" i="187"/>
  <c r="J12" i="183"/>
  <c r="J37" i="183"/>
  <c r="D35" i="183"/>
  <c r="K35" i="183"/>
  <c r="L35" i="183" s="1"/>
  <c r="D30" i="183"/>
  <c r="H28" i="183"/>
  <c r="H24" i="187"/>
  <c r="C24" i="187"/>
  <c r="J28" i="183"/>
  <c r="K17" i="183"/>
  <c r="H28" i="187"/>
  <c r="J10" i="183"/>
  <c r="C8" i="187"/>
  <c r="D9" i="183"/>
  <c r="H31" i="186"/>
  <c r="D31" i="186"/>
  <c r="E31" i="186" s="1"/>
  <c r="G20" i="186"/>
  <c r="F20" i="186"/>
  <c r="H47" i="181"/>
  <c r="H25" i="186"/>
  <c r="I25" i="186" s="1"/>
  <c r="E47" i="181"/>
  <c r="C25" i="186"/>
  <c r="F25" i="186" s="1"/>
  <c r="H44" i="181"/>
  <c r="H15" i="186"/>
  <c r="J44" i="181"/>
  <c r="C15" i="186"/>
  <c r="F15" i="186" s="1"/>
  <c r="H10" i="186"/>
  <c r="D10" i="186"/>
  <c r="L65" i="182"/>
  <c r="F38" i="182"/>
  <c r="E35" i="183"/>
  <c r="J35" i="183"/>
  <c r="H34" i="182"/>
  <c r="G34" i="183"/>
  <c r="H34" i="183" s="1"/>
  <c r="D34" i="183"/>
  <c r="E33" i="182"/>
  <c r="B33" i="183"/>
  <c r="H32" i="183"/>
  <c r="I31" i="183"/>
  <c r="H31" i="183"/>
  <c r="L26" i="182"/>
  <c r="I21" i="182"/>
  <c r="F21" i="183"/>
  <c r="D19" i="187"/>
  <c r="K21" i="183"/>
  <c r="D20" i="182"/>
  <c r="C20" i="183"/>
  <c r="D19" i="183"/>
  <c r="I17" i="183"/>
  <c r="H17" i="183"/>
  <c r="I15" i="182"/>
  <c r="F15" i="183"/>
  <c r="D28" i="187"/>
  <c r="E28" i="187" s="1"/>
  <c r="K15" i="183"/>
  <c r="D14" i="182"/>
  <c r="C14" i="183"/>
  <c r="D14" i="183" s="1"/>
  <c r="E13" i="182"/>
  <c r="B13" i="183"/>
  <c r="L61" i="183"/>
  <c r="L57" i="183"/>
  <c r="L53" i="183"/>
  <c r="H51" i="183"/>
  <c r="H31" i="187"/>
  <c r="C31" i="187"/>
  <c r="F31" i="187" s="1"/>
  <c r="L49" i="183"/>
  <c r="I20" i="187"/>
  <c r="E48" i="183"/>
  <c r="C20" i="187"/>
  <c r="H47" i="183"/>
  <c r="H25" i="187"/>
  <c r="I25" i="187" s="1"/>
  <c r="L45" i="183"/>
  <c r="E44" i="183"/>
  <c r="C15" i="187"/>
  <c r="G42" i="183"/>
  <c r="G41" i="183" s="1"/>
  <c r="H10" i="187"/>
  <c r="F10" i="187"/>
  <c r="F40" i="183"/>
  <c r="C40" i="183"/>
  <c r="K40" i="183" s="1"/>
  <c r="C39" i="183"/>
  <c r="F36" i="183"/>
  <c r="K34" i="183"/>
  <c r="L34" i="183" s="1"/>
  <c r="I33" i="183"/>
  <c r="J32" i="183"/>
  <c r="D32" i="183"/>
  <c r="E31" i="183"/>
  <c r="G30" i="183"/>
  <c r="H30" i="183" s="1"/>
  <c r="G29" i="183"/>
  <c r="B29" i="183"/>
  <c r="C27" i="183"/>
  <c r="K27" i="183" s="1"/>
  <c r="B26" i="183"/>
  <c r="J26" i="183" s="1"/>
  <c r="C25" i="183"/>
  <c r="K25" i="183" s="1"/>
  <c r="D22" i="183"/>
  <c r="H20" i="183"/>
  <c r="C14" i="187"/>
  <c r="J20" i="183"/>
  <c r="G9" i="187"/>
  <c r="D16" i="183"/>
  <c r="H14" i="183"/>
  <c r="J14" i="183"/>
  <c r="I13" i="183"/>
  <c r="G23" i="187"/>
  <c r="F11" i="183"/>
  <c r="C10" i="183"/>
  <c r="G9" i="183"/>
  <c r="H8" i="187" s="1"/>
  <c r="C64" i="179"/>
  <c r="J62" i="181"/>
  <c r="K56" i="181"/>
  <c r="E54" i="181"/>
  <c r="I52" i="181"/>
  <c r="I51" i="181"/>
  <c r="G31" i="186"/>
  <c r="J31" i="186" s="1"/>
  <c r="C31" i="186"/>
  <c r="H20" i="186"/>
  <c r="I20" i="186" s="1"/>
  <c r="D20" i="186"/>
  <c r="E20" i="186" s="1"/>
  <c r="K47" i="181"/>
  <c r="E25" i="186"/>
  <c r="E45" i="181"/>
  <c r="G15" i="186"/>
  <c r="J15" i="186" s="1"/>
  <c r="D15" i="186"/>
  <c r="H43" i="181"/>
  <c r="G10" i="186"/>
  <c r="J10" i="186" s="1"/>
  <c r="C10" i="186"/>
  <c r="F10" i="186" s="1"/>
  <c r="K66" i="182"/>
  <c r="E66" i="182"/>
  <c r="D65" i="182"/>
  <c r="J40" i="182"/>
  <c r="L40" i="182" s="1"/>
  <c r="E40" i="182"/>
  <c r="J37" i="182"/>
  <c r="D37" i="182"/>
  <c r="C37" i="183"/>
  <c r="K36" i="182"/>
  <c r="D36" i="182"/>
  <c r="E36" i="182"/>
  <c r="B36" i="183"/>
  <c r="J35" i="182"/>
  <c r="L35" i="182" s="1"/>
  <c r="H35" i="183"/>
  <c r="K34" i="182"/>
  <c r="L34" i="182" s="1"/>
  <c r="I34" i="182"/>
  <c r="K33" i="182"/>
  <c r="L33" i="182" s="1"/>
  <c r="H33" i="182"/>
  <c r="I33" i="182"/>
  <c r="J32" i="182"/>
  <c r="D32" i="182"/>
  <c r="K31" i="182"/>
  <c r="D31" i="182"/>
  <c r="E31" i="182"/>
  <c r="I30" i="182"/>
  <c r="K29" i="182"/>
  <c r="L29" i="182" s="1"/>
  <c r="I29" i="182"/>
  <c r="F29" i="183"/>
  <c r="D29" i="187"/>
  <c r="K29" i="183"/>
  <c r="J28" i="182"/>
  <c r="G24" i="187"/>
  <c r="J24" i="187" s="1"/>
  <c r="D28" i="182"/>
  <c r="C28" i="183"/>
  <c r="K27" i="182"/>
  <c r="E27" i="182"/>
  <c r="B27" i="183"/>
  <c r="H26" i="182"/>
  <c r="G26" i="183"/>
  <c r="H26" i="183" s="1"/>
  <c r="D26" i="183"/>
  <c r="J25" i="182"/>
  <c r="L25" i="182" s="1"/>
  <c r="E25" i="182"/>
  <c r="B25" i="183"/>
  <c r="H24" i="183"/>
  <c r="E24" i="182"/>
  <c r="E24" i="183"/>
  <c r="H23" i="182"/>
  <c r="I23" i="183"/>
  <c r="H23" i="183"/>
  <c r="J22" i="182"/>
  <c r="H22" i="182"/>
  <c r="J21" i="182"/>
  <c r="L21" i="182" s="1"/>
  <c r="D21" i="182"/>
  <c r="E21" i="182"/>
  <c r="E20" i="182"/>
  <c r="H19" i="182"/>
  <c r="K17" i="182"/>
  <c r="D17" i="182"/>
  <c r="E17" i="182"/>
  <c r="J16" i="182"/>
  <c r="L16" i="182" s="1"/>
  <c r="H16" i="182"/>
  <c r="J15" i="182"/>
  <c r="L15" i="182" s="1"/>
  <c r="D15" i="182"/>
  <c r="E14" i="182"/>
  <c r="H13" i="182"/>
  <c r="J12" i="182"/>
  <c r="H12" i="182"/>
  <c r="G12" i="183"/>
  <c r="D12" i="183"/>
  <c r="D18" i="187"/>
  <c r="E18" i="187" s="1"/>
  <c r="J11" i="182"/>
  <c r="L11" i="182" s="1"/>
  <c r="D11" i="182"/>
  <c r="E11" i="182"/>
  <c r="B11" i="183"/>
  <c r="H10" i="183"/>
  <c r="E10" i="182"/>
  <c r="C13" i="187"/>
  <c r="G8" i="187"/>
  <c r="H9" i="183"/>
  <c r="D8" i="187"/>
  <c r="E8" i="187" s="1"/>
  <c r="J62" i="183"/>
  <c r="L62" i="183" s="1"/>
  <c r="E62" i="183"/>
  <c r="H61" i="183"/>
  <c r="E61" i="183"/>
  <c r="K60" i="183"/>
  <c r="L60" i="183" s="1"/>
  <c r="I60" i="183"/>
  <c r="K59" i="183"/>
  <c r="L59" i="183" s="1"/>
  <c r="I59" i="183"/>
  <c r="D59" i="183"/>
  <c r="J58" i="183"/>
  <c r="L58" i="183" s="1"/>
  <c r="E58" i="183"/>
  <c r="H57" i="183"/>
  <c r="E57" i="183"/>
  <c r="K56" i="183"/>
  <c r="L56" i="183" s="1"/>
  <c r="I56" i="183"/>
  <c r="K55" i="183"/>
  <c r="L55" i="183" s="1"/>
  <c r="I55" i="183"/>
  <c r="D55" i="183"/>
  <c r="J54" i="183"/>
  <c r="L54" i="183" s="1"/>
  <c r="E54" i="183"/>
  <c r="H53" i="183"/>
  <c r="E53" i="183"/>
  <c r="K52" i="183"/>
  <c r="L52" i="183" s="1"/>
  <c r="I52" i="183"/>
  <c r="K51" i="183"/>
  <c r="L51" i="183" s="1"/>
  <c r="I51" i="183"/>
  <c r="G31" i="187"/>
  <c r="J31" i="187" s="1"/>
  <c r="D51" i="183"/>
  <c r="D31" i="187"/>
  <c r="J50" i="183"/>
  <c r="L50" i="183" s="1"/>
  <c r="E50" i="183"/>
  <c r="H49" i="183"/>
  <c r="E49" i="183"/>
  <c r="K48" i="183"/>
  <c r="L48" i="183" s="1"/>
  <c r="H48" i="183"/>
  <c r="I48" i="183"/>
  <c r="G20" i="187"/>
  <c r="J20" i="187" s="1"/>
  <c r="D20" i="187"/>
  <c r="E20" i="187" s="1"/>
  <c r="K47" i="183"/>
  <c r="L47" i="183" s="1"/>
  <c r="I47" i="183"/>
  <c r="D47" i="183"/>
  <c r="D25" i="187"/>
  <c r="E25" i="187" s="1"/>
  <c r="J46" i="183"/>
  <c r="L46" i="183" s="1"/>
  <c r="E46" i="183"/>
  <c r="H45" i="183"/>
  <c r="E45" i="183"/>
  <c r="K44" i="183"/>
  <c r="L44" i="183" s="1"/>
  <c r="H44" i="183"/>
  <c r="I44" i="183"/>
  <c r="G15" i="187"/>
  <c r="J15" i="187" s="1"/>
  <c r="D15" i="187"/>
  <c r="E15" i="187" s="1"/>
  <c r="K43" i="183"/>
  <c r="L43" i="183" s="1"/>
  <c r="I43" i="183"/>
  <c r="G10" i="187"/>
  <c r="J10" i="187" s="1"/>
  <c r="C42" i="183"/>
  <c r="D10" i="187"/>
  <c r="E10" i="187" s="1"/>
  <c r="B40" i="183"/>
  <c r="G37" i="183"/>
  <c r="H37" i="183" s="1"/>
  <c r="H33" i="183"/>
  <c r="D31" i="183"/>
  <c r="K26" i="183"/>
  <c r="L26" i="183" s="1"/>
  <c r="F25" i="183"/>
  <c r="J24" i="183"/>
  <c r="C24" i="183"/>
  <c r="D24" i="183" s="1"/>
  <c r="B23" i="183"/>
  <c r="G22" i="183"/>
  <c r="H22" i="183" s="1"/>
  <c r="B21" i="183"/>
  <c r="H19" i="183"/>
  <c r="B17" i="183"/>
  <c r="G16" i="183"/>
  <c r="H16" i="183" s="1"/>
  <c r="E14" i="183"/>
  <c r="H13" i="183"/>
  <c r="K9" i="183"/>
  <c r="E34" i="184"/>
  <c r="F34" i="184"/>
  <c r="G22" i="184"/>
  <c r="D22" i="184"/>
  <c r="C17" i="184"/>
  <c r="C12" i="184"/>
  <c r="C7" i="184"/>
  <c r="I31" i="185"/>
  <c r="J31" i="185"/>
  <c r="I29" i="185"/>
  <c r="J29" i="185"/>
  <c r="I25" i="185"/>
  <c r="J25" i="185"/>
  <c r="I23" i="185"/>
  <c r="J23" i="185"/>
  <c r="C22" i="185"/>
  <c r="I19" i="185"/>
  <c r="J19" i="185"/>
  <c r="I15" i="185"/>
  <c r="J15" i="185"/>
  <c r="I13" i="185"/>
  <c r="J13" i="185"/>
  <c r="C12" i="185"/>
  <c r="I9" i="185"/>
  <c r="J9" i="185"/>
  <c r="I32" i="186"/>
  <c r="J32" i="186"/>
  <c r="I30" i="186"/>
  <c r="J30" i="186"/>
  <c r="E24" i="186"/>
  <c r="F24" i="186"/>
  <c r="G22" i="186"/>
  <c r="E18" i="186"/>
  <c r="F18" i="186"/>
  <c r="I34" i="184"/>
  <c r="E33" i="184"/>
  <c r="E31" i="184"/>
  <c r="I30" i="184"/>
  <c r="F30" i="184"/>
  <c r="E29" i="184"/>
  <c r="I28" i="184"/>
  <c r="F28" i="184"/>
  <c r="E26" i="184"/>
  <c r="I25" i="184"/>
  <c r="F25" i="184"/>
  <c r="E24" i="184"/>
  <c r="I23" i="184"/>
  <c r="F23" i="184"/>
  <c r="C22" i="184"/>
  <c r="E22" i="184" s="1"/>
  <c r="I21" i="184"/>
  <c r="F21" i="184"/>
  <c r="E20" i="184"/>
  <c r="I19" i="184"/>
  <c r="F19" i="184"/>
  <c r="G17" i="184"/>
  <c r="J16" i="184"/>
  <c r="E16" i="184"/>
  <c r="J15" i="184"/>
  <c r="E15" i="184"/>
  <c r="J14" i="184"/>
  <c r="E14" i="184"/>
  <c r="J13" i="184"/>
  <c r="G12" i="184"/>
  <c r="E13" i="184"/>
  <c r="J11" i="184"/>
  <c r="E11" i="184"/>
  <c r="J10" i="184"/>
  <c r="E10" i="184"/>
  <c r="J9" i="184"/>
  <c r="E9" i="184"/>
  <c r="J8" i="184"/>
  <c r="I32" i="185"/>
  <c r="J32" i="185"/>
  <c r="I30" i="185"/>
  <c r="J30" i="185"/>
  <c r="I28" i="185"/>
  <c r="J28" i="185"/>
  <c r="C27" i="185"/>
  <c r="I24" i="185"/>
  <c r="J24" i="185"/>
  <c r="I20" i="185"/>
  <c r="J20" i="185"/>
  <c r="I18" i="185"/>
  <c r="J18" i="185"/>
  <c r="C17" i="185"/>
  <c r="I14" i="185"/>
  <c r="J14" i="185"/>
  <c r="I10" i="185"/>
  <c r="J10" i="185"/>
  <c r="I8" i="185"/>
  <c r="J8" i="185"/>
  <c r="C7" i="185"/>
  <c r="I29" i="186"/>
  <c r="J29" i="186"/>
  <c r="E28" i="186"/>
  <c r="F28" i="186"/>
  <c r="E14" i="186"/>
  <c r="F14" i="186"/>
  <c r="G12" i="186"/>
  <c r="E8" i="186"/>
  <c r="F8" i="186"/>
  <c r="G7" i="184"/>
  <c r="E8" i="184"/>
  <c r="E32" i="185"/>
  <c r="E31" i="185"/>
  <c r="E30" i="185"/>
  <c r="E29" i="185"/>
  <c r="G27" i="185"/>
  <c r="E28" i="185"/>
  <c r="E25" i="185"/>
  <c r="E24" i="185"/>
  <c r="G22" i="185"/>
  <c r="E23" i="185"/>
  <c r="E20" i="185"/>
  <c r="E19" i="185"/>
  <c r="G17" i="185"/>
  <c r="E18" i="185"/>
  <c r="E15" i="185"/>
  <c r="E14" i="185"/>
  <c r="G12" i="185"/>
  <c r="E13" i="185"/>
  <c r="E10" i="185"/>
  <c r="E9" i="185"/>
  <c r="G7" i="185"/>
  <c r="E8" i="185"/>
  <c r="E32" i="186"/>
  <c r="E30" i="186"/>
  <c r="E29" i="186"/>
  <c r="G27" i="186"/>
  <c r="E23" i="186"/>
  <c r="F23" i="186"/>
  <c r="E19" i="186"/>
  <c r="F19" i="186"/>
  <c r="G17" i="186"/>
  <c r="E13" i="186"/>
  <c r="F13" i="186"/>
  <c r="E9" i="186"/>
  <c r="F9" i="186"/>
  <c r="G7" i="186"/>
  <c r="E32" i="187"/>
  <c r="F32" i="187"/>
  <c r="I28" i="186"/>
  <c r="C27" i="186"/>
  <c r="I24" i="186"/>
  <c r="I23" i="186"/>
  <c r="I19" i="186"/>
  <c r="I18" i="186"/>
  <c r="C17" i="186"/>
  <c r="I14" i="186"/>
  <c r="I13" i="186"/>
  <c r="I9" i="186"/>
  <c r="I8" i="186"/>
  <c r="C7" i="186"/>
  <c r="I32" i="187"/>
  <c r="E29" i="174"/>
  <c r="D29" i="174"/>
  <c r="D22" i="174"/>
  <c r="D8" i="178"/>
  <c r="K9" i="174"/>
  <c r="E40" i="174"/>
  <c r="D40" i="174"/>
  <c r="I39" i="174"/>
  <c r="C38" i="174"/>
  <c r="K39" i="174"/>
  <c r="I37" i="174"/>
  <c r="J37" i="174"/>
  <c r="H36" i="174"/>
  <c r="K36" i="174"/>
  <c r="C9" i="178"/>
  <c r="D19" i="174"/>
  <c r="H31" i="177"/>
  <c r="D31" i="177"/>
  <c r="G20" i="177"/>
  <c r="H15" i="177"/>
  <c r="L65" i="173"/>
  <c r="H35" i="173"/>
  <c r="G35" i="174"/>
  <c r="H35" i="174" s="1"/>
  <c r="L34" i="173"/>
  <c r="I29" i="173"/>
  <c r="F29" i="174"/>
  <c r="K29" i="174"/>
  <c r="G24" i="178"/>
  <c r="D28" i="173"/>
  <c r="C28" i="174"/>
  <c r="E27" i="173"/>
  <c r="B27" i="174"/>
  <c r="H26" i="173"/>
  <c r="G26" i="174"/>
  <c r="H26" i="174" s="1"/>
  <c r="D26" i="174"/>
  <c r="E25" i="173"/>
  <c r="B25" i="174"/>
  <c r="H24" i="174"/>
  <c r="I23" i="174"/>
  <c r="H23" i="174"/>
  <c r="H19" i="178"/>
  <c r="E21" i="173"/>
  <c r="B21" i="174"/>
  <c r="H20" i="174"/>
  <c r="H14" i="178"/>
  <c r="C14" i="178"/>
  <c r="G9" i="178"/>
  <c r="H19" i="174"/>
  <c r="D9" i="178"/>
  <c r="E9" i="178" s="1"/>
  <c r="K19" i="174"/>
  <c r="E17" i="173"/>
  <c r="B17" i="174"/>
  <c r="H16" i="173"/>
  <c r="G16" i="174"/>
  <c r="H16" i="174" s="1"/>
  <c r="H28" i="178"/>
  <c r="E15" i="174"/>
  <c r="D15" i="174"/>
  <c r="J15" i="174"/>
  <c r="C28" i="178"/>
  <c r="I13" i="174"/>
  <c r="G23" i="178"/>
  <c r="I23" i="178" s="1"/>
  <c r="H13" i="174"/>
  <c r="D23" i="178"/>
  <c r="K13" i="174"/>
  <c r="D12" i="174"/>
  <c r="D18" i="178"/>
  <c r="H10" i="174"/>
  <c r="H13" i="178"/>
  <c r="J10" i="174"/>
  <c r="G7" i="178"/>
  <c r="L59" i="174"/>
  <c r="L55" i="174"/>
  <c r="L51" i="174"/>
  <c r="H31" i="178"/>
  <c r="E50" i="174"/>
  <c r="C31" i="178"/>
  <c r="I48" i="174"/>
  <c r="G20" i="178"/>
  <c r="D47" i="174"/>
  <c r="D25" i="178"/>
  <c r="E25" i="178" s="1"/>
  <c r="I44" i="174"/>
  <c r="G15" i="178"/>
  <c r="D15" i="178"/>
  <c r="C42" i="174"/>
  <c r="D10" i="178"/>
  <c r="G40" i="174"/>
  <c r="K40" i="174" s="1"/>
  <c r="B39" i="174"/>
  <c r="H37" i="174"/>
  <c r="I36" i="174"/>
  <c r="C35" i="174"/>
  <c r="B34" i="174"/>
  <c r="J34" i="174" s="1"/>
  <c r="C33" i="174"/>
  <c r="K33" i="174" s="1"/>
  <c r="D30" i="174"/>
  <c r="H28" i="174"/>
  <c r="H24" i="178"/>
  <c r="I24" i="178" s="1"/>
  <c r="C24" i="178"/>
  <c r="J28" i="174"/>
  <c r="I27" i="174"/>
  <c r="K26" i="174"/>
  <c r="L26" i="174" s="1"/>
  <c r="I25" i="174"/>
  <c r="J24" i="174"/>
  <c r="D24" i="174"/>
  <c r="E23" i="174"/>
  <c r="G22" i="174"/>
  <c r="H22" i="174" s="1"/>
  <c r="K21" i="174"/>
  <c r="J20" i="174"/>
  <c r="H9" i="178"/>
  <c r="I9" i="178" s="1"/>
  <c r="I17" i="174"/>
  <c r="H17" i="174"/>
  <c r="I16" i="174"/>
  <c r="I15" i="174"/>
  <c r="G28" i="178"/>
  <c r="H15" i="174"/>
  <c r="D14" i="174"/>
  <c r="E13" i="174"/>
  <c r="C23" i="178"/>
  <c r="D13" i="174"/>
  <c r="B11" i="174"/>
  <c r="C13" i="178" s="1"/>
  <c r="H9" i="174"/>
  <c r="E29" i="175"/>
  <c r="F29" i="175"/>
  <c r="E25" i="175"/>
  <c r="F25" i="175"/>
  <c r="J60" i="172"/>
  <c r="H59" i="172"/>
  <c r="J59" i="172"/>
  <c r="D57" i="172"/>
  <c r="J52" i="172"/>
  <c r="G31" i="177"/>
  <c r="J31" i="177" s="1"/>
  <c r="C31" i="177"/>
  <c r="F31" i="177" s="1"/>
  <c r="H20" i="177"/>
  <c r="I20" i="177" s="1"/>
  <c r="E48" i="172"/>
  <c r="J48" i="172"/>
  <c r="C20" i="177"/>
  <c r="F20" i="177" s="1"/>
  <c r="I25" i="177"/>
  <c r="E25" i="177"/>
  <c r="D45" i="172"/>
  <c r="G15" i="177"/>
  <c r="J15" i="177" s="1"/>
  <c r="C15" i="177"/>
  <c r="F15" i="177" s="1"/>
  <c r="H10" i="177"/>
  <c r="I10" i="177" s="1"/>
  <c r="D43" i="172"/>
  <c r="C10" i="177"/>
  <c r="F10" i="177" s="1"/>
  <c r="K66" i="173"/>
  <c r="E66" i="173"/>
  <c r="H65" i="173"/>
  <c r="D65" i="173"/>
  <c r="E64" i="173"/>
  <c r="K40" i="173"/>
  <c r="L40" i="173" s="1"/>
  <c r="I40" i="173"/>
  <c r="F38" i="173"/>
  <c r="H37" i="173"/>
  <c r="E37" i="173"/>
  <c r="H36" i="173"/>
  <c r="I36" i="173"/>
  <c r="I35" i="173"/>
  <c r="E35" i="174"/>
  <c r="J35" i="174"/>
  <c r="H34" i="173"/>
  <c r="G34" i="174"/>
  <c r="H34" i="174" s="1"/>
  <c r="D34" i="174"/>
  <c r="J33" i="173"/>
  <c r="L33" i="173" s="1"/>
  <c r="E33" i="173"/>
  <c r="B33" i="174"/>
  <c r="H32" i="174"/>
  <c r="E32" i="173"/>
  <c r="H31" i="173"/>
  <c r="I31" i="174"/>
  <c r="H31" i="174"/>
  <c r="J30" i="173"/>
  <c r="H30" i="173"/>
  <c r="J29" i="173"/>
  <c r="L29" i="173" s="1"/>
  <c r="D29" i="173"/>
  <c r="E28" i="173"/>
  <c r="H27" i="173"/>
  <c r="K26" i="173"/>
  <c r="L26" i="173" s="1"/>
  <c r="I26" i="173"/>
  <c r="K25" i="173"/>
  <c r="L25" i="173" s="1"/>
  <c r="H25" i="173"/>
  <c r="I25" i="173"/>
  <c r="J24" i="173"/>
  <c r="D24" i="173"/>
  <c r="K23" i="173"/>
  <c r="D23" i="173"/>
  <c r="E23" i="173"/>
  <c r="I22" i="173"/>
  <c r="I22" i="174"/>
  <c r="K21" i="173"/>
  <c r="L21" i="173" s="1"/>
  <c r="H21" i="173"/>
  <c r="I21" i="173"/>
  <c r="D19" i="178"/>
  <c r="J20" i="173"/>
  <c r="G14" i="178"/>
  <c r="J14" i="178" s="1"/>
  <c r="D20" i="173"/>
  <c r="K19" i="173"/>
  <c r="D19" i="173"/>
  <c r="H17" i="173"/>
  <c r="K17" i="174"/>
  <c r="K16" i="173"/>
  <c r="L16" i="173" s="1"/>
  <c r="I16" i="173"/>
  <c r="J16" i="174"/>
  <c r="K15" i="173"/>
  <c r="L15" i="173" s="1"/>
  <c r="H15" i="173"/>
  <c r="I15" i="173"/>
  <c r="D28" i="178"/>
  <c r="E28" i="178" s="1"/>
  <c r="J14" i="173"/>
  <c r="D14" i="173"/>
  <c r="K13" i="173"/>
  <c r="D13" i="173"/>
  <c r="E13" i="173"/>
  <c r="I12" i="173"/>
  <c r="G18" i="178"/>
  <c r="C18" i="178"/>
  <c r="J12" i="174"/>
  <c r="K11" i="173"/>
  <c r="L11" i="173" s="1"/>
  <c r="H11" i="173"/>
  <c r="I11" i="173"/>
  <c r="F11" i="174"/>
  <c r="G13" i="178" s="1"/>
  <c r="K11" i="174"/>
  <c r="J10" i="173"/>
  <c r="D10" i="173"/>
  <c r="C10" i="174"/>
  <c r="K9" i="173"/>
  <c r="H8" i="178"/>
  <c r="I8" i="178" s="1"/>
  <c r="D9" i="173"/>
  <c r="D9" i="174"/>
  <c r="C8" i="178"/>
  <c r="K61" i="174"/>
  <c r="L61" i="174" s="1"/>
  <c r="I61" i="174"/>
  <c r="D61" i="174"/>
  <c r="J60" i="174"/>
  <c r="L60" i="174" s="1"/>
  <c r="E60" i="174"/>
  <c r="H59" i="174"/>
  <c r="E59" i="174"/>
  <c r="K58" i="174"/>
  <c r="L58" i="174" s="1"/>
  <c r="I58" i="174"/>
  <c r="K57" i="174"/>
  <c r="L57" i="174" s="1"/>
  <c r="I57" i="174"/>
  <c r="D57" i="174"/>
  <c r="J56" i="174"/>
  <c r="L56" i="174" s="1"/>
  <c r="E56" i="174"/>
  <c r="H55" i="174"/>
  <c r="E55" i="174"/>
  <c r="K54" i="174"/>
  <c r="L54" i="174" s="1"/>
  <c r="I54" i="174"/>
  <c r="K53" i="174"/>
  <c r="L53" i="174" s="1"/>
  <c r="I53" i="174"/>
  <c r="D53" i="174"/>
  <c r="J52" i="174"/>
  <c r="L52" i="174" s="1"/>
  <c r="E52" i="174"/>
  <c r="H51" i="174"/>
  <c r="E51" i="174"/>
  <c r="K50" i="174"/>
  <c r="L50" i="174" s="1"/>
  <c r="H50" i="174"/>
  <c r="I50" i="174"/>
  <c r="G31" i="178"/>
  <c r="J31" i="178" s="1"/>
  <c r="D31" i="178"/>
  <c r="E31" i="178" s="1"/>
  <c r="K49" i="174"/>
  <c r="L49" i="174" s="1"/>
  <c r="I49" i="174"/>
  <c r="D49" i="174"/>
  <c r="J48" i="174"/>
  <c r="L48" i="174" s="1"/>
  <c r="H20" i="178"/>
  <c r="I20" i="178" s="1"/>
  <c r="D48" i="174"/>
  <c r="E48" i="174"/>
  <c r="C20" i="178"/>
  <c r="F20" i="178" s="1"/>
  <c r="J47" i="174"/>
  <c r="L47" i="174" s="1"/>
  <c r="H47" i="174"/>
  <c r="H25" i="178"/>
  <c r="I25" i="178" s="1"/>
  <c r="E47" i="174"/>
  <c r="F25" i="178"/>
  <c r="K46" i="174"/>
  <c r="L46" i="174" s="1"/>
  <c r="I46" i="174"/>
  <c r="K45" i="174"/>
  <c r="L45" i="174" s="1"/>
  <c r="I45" i="174"/>
  <c r="D45" i="174"/>
  <c r="J44" i="174"/>
  <c r="L44" i="174" s="1"/>
  <c r="H15" i="178"/>
  <c r="I15" i="178" s="1"/>
  <c r="D44" i="174"/>
  <c r="E44" i="174"/>
  <c r="C15" i="178"/>
  <c r="F15" i="178" s="1"/>
  <c r="J43" i="174"/>
  <c r="L43" i="174" s="1"/>
  <c r="G42" i="174"/>
  <c r="G41" i="174" s="1"/>
  <c r="H10" i="178"/>
  <c r="I10" i="178" s="1"/>
  <c r="E43" i="174"/>
  <c r="C10" i="178"/>
  <c r="F10" i="178" s="1"/>
  <c r="F40" i="174"/>
  <c r="C37" i="174"/>
  <c r="J36" i="174"/>
  <c r="L36" i="174" s="1"/>
  <c r="D36" i="174"/>
  <c r="K34" i="174"/>
  <c r="L34" i="174" s="1"/>
  <c r="F33" i="174"/>
  <c r="J32" i="174"/>
  <c r="C32" i="174"/>
  <c r="D32" i="174" s="1"/>
  <c r="B31" i="174"/>
  <c r="G30" i="174"/>
  <c r="H30" i="174" s="1"/>
  <c r="E28" i="174"/>
  <c r="H27" i="174"/>
  <c r="H25" i="174"/>
  <c r="D23" i="174"/>
  <c r="F21" i="174"/>
  <c r="C20" i="174"/>
  <c r="K16" i="174"/>
  <c r="L16" i="174" s="1"/>
  <c r="K15" i="174"/>
  <c r="J14" i="174"/>
  <c r="G12" i="174"/>
  <c r="E10" i="174"/>
  <c r="E33" i="175"/>
  <c r="F33" i="175"/>
  <c r="E21" i="175"/>
  <c r="F21" i="175"/>
  <c r="I16" i="175"/>
  <c r="J16" i="175"/>
  <c r="I14" i="175"/>
  <c r="J14" i="175"/>
  <c r="I11" i="175"/>
  <c r="J11" i="175"/>
  <c r="E31" i="175"/>
  <c r="F31" i="175"/>
  <c r="E23" i="175"/>
  <c r="F23" i="175"/>
  <c r="D22" i="175"/>
  <c r="E19" i="175"/>
  <c r="F19" i="175"/>
  <c r="C17" i="175"/>
  <c r="I15" i="175"/>
  <c r="J15" i="175"/>
  <c r="I13" i="175"/>
  <c r="J13" i="175"/>
  <c r="C12" i="175"/>
  <c r="I10" i="175"/>
  <c r="J10" i="175"/>
  <c r="I8" i="175"/>
  <c r="J8" i="175"/>
  <c r="C7" i="175"/>
  <c r="I31" i="176"/>
  <c r="J31" i="176"/>
  <c r="I29" i="176"/>
  <c r="J29" i="176"/>
  <c r="I25" i="176"/>
  <c r="J25" i="176"/>
  <c r="I23" i="176"/>
  <c r="J23" i="176"/>
  <c r="C22" i="176"/>
  <c r="I19" i="176"/>
  <c r="J19" i="176"/>
  <c r="I15" i="176"/>
  <c r="J15" i="176"/>
  <c r="I13" i="176"/>
  <c r="J13" i="176"/>
  <c r="C12" i="176"/>
  <c r="I9" i="176"/>
  <c r="J9" i="176"/>
  <c r="I9" i="175"/>
  <c r="J9" i="175"/>
  <c r="I32" i="176"/>
  <c r="J32" i="176"/>
  <c r="I30" i="176"/>
  <c r="J30" i="176"/>
  <c r="I28" i="176"/>
  <c r="J28" i="176"/>
  <c r="C27" i="176"/>
  <c r="I24" i="176"/>
  <c r="J24" i="176"/>
  <c r="I20" i="176"/>
  <c r="J20" i="176"/>
  <c r="I18" i="176"/>
  <c r="J18" i="176"/>
  <c r="C17" i="176"/>
  <c r="I14" i="176"/>
  <c r="J14" i="176"/>
  <c r="I10" i="176"/>
  <c r="J10" i="176"/>
  <c r="I8" i="176"/>
  <c r="J8" i="176"/>
  <c r="C7" i="176"/>
  <c r="I23" i="177"/>
  <c r="J23" i="177"/>
  <c r="C22" i="177"/>
  <c r="I19" i="177"/>
  <c r="J19" i="177"/>
  <c r="I13" i="177"/>
  <c r="J13" i="177"/>
  <c r="C12" i="177"/>
  <c r="I9" i="177"/>
  <c r="J9" i="177"/>
  <c r="I32" i="178"/>
  <c r="J32" i="178"/>
  <c r="E34" i="175"/>
  <c r="I33" i="175"/>
  <c r="I31" i="175"/>
  <c r="E30" i="175"/>
  <c r="I29" i="175"/>
  <c r="E28" i="175"/>
  <c r="E26" i="175"/>
  <c r="I25" i="175"/>
  <c r="E24" i="175"/>
  <c r="I23" i="175"/>
  <c r="C22" i="175"/>
  <c r="E22" i="175" s="1"/>
  <c r="I21" i="175"/>
  <c r="E20" i="175"/>
  <c r="I19" i="175"/>
  <c r="G17" i="175"/>
  <c r="E16" i="175"/>
  <c r="E15" i="175"/>
  <c r="E14" i="175"/>
  <c r="G12" i="175"/>
  <c r="E13" i="175"/>
  <c r="E11" i="175"/>
  <c r="E10" i="175"/>
  <c r="E9" i="175"/>
  <c r="G7" i="175"/>
  <c r="E8" i="175"/>
  <c r="E32" i="176"/>
  <c r="E31" i="176"/>
  <c r="E30" i="176"/>
  <c r="E29" i="176"/>
  <c r="G27" i="176"/>
  <c r="E28" i="176"/>
  <c r="E25" i="176"/>
  <c r="E24" i="176"/>
  <c r="G22" i="176"/>
  <c r="E23" i="176"/>
  <c r="E20" i="176"/>
  <c r="E19" i="176"/>
  <c r="G17" i="176"/>
  <c r="E18" i="176"/>
  <c r="E15" i="176"/>
  <c r="E14" i="176"/>
  <c r="G12" i="176"/>
  <c r="E13" i="176"/>
  <c r="E10" i="176"/>
  <c r="E9" i="176"/>
  <c r="G7" i="176"/>
  <c r="E8" i="176"/>
  <c r="J32" i="177"/>
  <c r="E32" i="177"/>
  <c r="J30" i="177"/>
  <c r="E30" i="177"/>
  <c r="J29" i="177"/>
  <c r="E29" i="177"/>
  <c r="I28" i="177"/>
  <c r="J28" i="177"/>
  <c r="C27" i="177"/>
  <c r="I24" i="177"/>
  <c r="J24" i="177"/>
  <c r="I18" i="177"/>
  <c r="J18" i="177"/>
  <c r="C17" i="177"/>
  <c r="I14" i="177"/>
  <c r="J14" i="177"/>
  <c r="I8" i="177"/>
  <c r="J8" i="177"/>
  <c r="C7" i="177"/>
  <c r="G27" i="177"/>
  <c r="E28" i="177"/>
  <c r="E24" i="177"/>
  <c r="G22" i="177"/>
  <c r="E23" i="177"/>
  <c r="E19" i="177"/>
  <c r="G17" i="177"/>
  <c r="E18" i="177"/>
  <c r="E14" i="177"/>
  <c r="G12" i="177"/>
  <c r="E13" i="177"/>
  <c r="E9" i="177"/>
  <c r="G7" i="177"/>
  <c r="E8" i="177"/>
  <c r="E32" i="178"/>
  <c r="L46" i="165"/>
  <c r="K11" i="165"/>
  <c r="J54" i="163"/>
  <c r="H49" i="163"/>
  <c r="H27" i="168"/>
  <c r="I27" i="168" s="1"/>
  <c r="E49" i="163"/>
  <c r="C27" i="168"/>
  <c r="J49" i="163"/>
  <c r="D10" i="168"/>
  <c r="D43" i="163"/>
  <c r="I66" i="164"/>
  <c r="J66" i="164"/>
  <c r="L66" i="164" s="1"/>
  <c r="F66" i="161"/>
  <c r="C40" i="165"/>
  <c r="K40" i="165" s="1"/>
  <c r="D40" i="164"/>
  <c r="L39" i="164"/>
  <c r="C38" i="164"/>
  <c r="C39" i="165"/>
  <c r="E39" i="164"/>
  <c r="L37" i="164"/>
  <c r="D37" i="164"/>
  <c r="C37" i="165"/>
  <c r="E37" i="164"/>
  <c r="G36" i="165"/>
  <c r="H36" i="165" s="1"/>
  <c r="H36" i="164"/>
  <c r="K36" i="164"/>
  <c r="E36" i="164"/>
  <c r="B36" i="165"/>
  <c r="H35" i="164"/>
  <c r="G35" i="165"/>
  <c r="I35" i="164"/>
  <c r="K35" i="164"/>
  <c r="L35" i="164" s="1"/>
  <c r="E35" i="165"/>
  <c r="J35" i="165"/>
  <c r="H34" i="164"/>
  <c r="G34" i="165"/>
  <c r="I34" i="164"/>
  <c r="D34" i="164"/>
  <c r="C34" i="165"/>
  <c r="K34" i="164"/>
  <c r="L34" i="164" s="1"/>
  <c r="G33" i="165"/>
  <c r="H33" i="165" s="1"/>
  <c r="H33" i="164"/>
  <c r="K33" i="164"/>
  <c r="E33" i="164"/>
  <c r="B33" i="165"/>
  <c r="I31" i="164"/>
  <c r="F31" i="165"/>
  <c r="B30" i="165"/>
  <c r="J30" i="165" s="1"/>
  <c r="J30" i="164"/>
  <c r="I29" i="164"/>
  <c r="F29" i="165"/>
  <c r="J29" i="164"/>
  <c r="L29" i="164" s="1"/>
  <c r="D28" i="164"/>
  <c r="C28" i="165"/>
  <c r="E28" i="164"/>
  <c r="H24" i="164"/>
  <c r="G24" i="165"/>
  <c r="H24" i="165" s="1"/>
  <c r="B24" i="165"/>
  <c r="J24" i="164"/>
  <c r="C23" i="165"/>
  <c r="K23" i="165" s="1"/>
  <c r="D23" i="164"/>
  <c r="K23" i="164"/>
  <c r="C21" i="165"/>
  <c r="D21" i="164"/>
  <c r="G19" i="165"/>
  <c r="H19" i="164"/>
  <c r="D19" i="165"/>
  <c r="C17" i="165"/>
  <c r="K17" i="165" s="1"/>
  <c r="D17" i="164"/>
  <c r="K17" i="164"/>
  <c r="L16" i="164"/>
  <c r="C15" i="165"/>
  <c r="D15" i="164"/>
  <c r="G13" i="165"/>
  <c r="H13" i="164"/>
  <c r="E13" i="164"/>
  <c r="B13" i="165"/>
  <c r="H12" i="164"/>
  <c r="G12" i="165"/>
  <c r="I12" i="164"/>
  <c r="D12" i="164"/>
  <c r="C12" i="165"/>
  <c r="K12" i="164"/>
  <c r="L12" i="164" s="1"/>
  <c r="G11" i="165"/>
  <c r="H11" i="165" s="1"/>
  <c r="H11" i="164"/>
  <c r="K11" i="164"/>
  <c r="E11" i="164"/>
  <c r="B11" i="165"/>
  <c r="G8" i="169"/>
  <c r="H9" i="165"/>
  <c r="D59" i="165"/>
  <c r="E59" i="165"/>
  <c r="H58" i="165"/>
  <c r="K58" i="165"/>
  <c r="H57" i="165"/>
  <c r="I57" i="165"/>
  <c r="K57" i="165"/>
  <c r="L57" i="165" s="1"/>
  <c r="I56" i="165"/>
  <c r="J56" i="165"/>
  <c r="L56" i="165" s="1"/>
  <c r="D51" i="165"/>
  <c r="E51" i="165"/>
  <c r="H33" i="169"/>
  <c r="H50" i="165"/>
  <c r="K50" i="165"/>
  <c r="E50" i="165"/>
  <c r="C33" i="169"/>
  <c r="H49" i="165"/>
  <c r="H27" i="169"/>
  <c r="I27" i="169" s="1"/>
  <c r="I49" i="165"/>
  <c r="K49" i="165"/>
  <c r="I48" i="165"/>
  <c r="J48" i="165"/>
  <c r="L48" i="165" s="1"/>
  <c r="G22" i="169"/>
  <c r="J22" i="169" s="1"/>
  <c r="J47" i="165"/>
  <c r="I17" i="169"/>
  <c r="D17" i="169"/>
  <c r="D44" i="165"/>
  <c r="C42" i="165"/>
  <c r="K42" i="165" s="1"/>
  <c r="D10" i="169"/>
  <c r="E43" i="165"/>
  <c r="G38" i="165"/>
  <c r="H32" i="169" s="1"/>
  <c r="D35" i="165"/>
  <c r="K30" i="165"/>
  <c r="L30" i="165" s="1"/>
  <c r="H28" i="165"/>
  <c r="H26" i="169"/>
  <c r="C26" i="169"/>
  <c r="J28" i="165"/>
  <c r="E23" i="165"/>
  <c r="E21" i="165"/>
  <c r="C21" i="169"/>
  <c r="K19" i="165"/>
  <c r="E17" i="165"/>
  <c r="E15" i="165"/>
  <c r="C30" i="169"/>
  <c r="D25" i="169"/>
  <c r="K13" i="165"/>
  <c r="C20" i="169"/>
  <c r="J12" i="165"/>
  <c r="I30" i="168"/>
  <c r="J30" i="168"/>
  <c r="C29" i="168"/>
  <c r="D22" i="168"/>
  <c r="E22" i="168" s="1"/>
  <c r="E21" i="168"/>
  <c r="F21" i="168"/>
  <c r="E18" i="168"/>
  <c r="F18" i="168"/>
  <c r="K61" i="163"/>
  <c r="E57" i="163"/>
  <c r="J57" i="163"/>
  <c r="G33" i="168"/>
  <c r="J33" i="168" s="1"/>
  <c r="I47" i="163"/>
  <c r="G22" i="168"/>
  <c r="J22" i="168" s="1"/>
  <c r="J46" i="163"/>
  <c r="D44" i="163"/>
  <c r="D17" i="168"/>
  <c r="E17" i="168" s="1"/>
  <c r="K43" i="163"/>
  <c r="G10" i="168"/>
  <c r="J10" i="168" s="1"/>
  <c r="L65" i="164"/>
  <c r="D65" i="164"/>
  <c r="E65" i="164"/>
  <c r="H64" i="164"/>
  <c r="K64" i="164"/>
  <c r="L64" i="164" s="1"/>
  <c r="G62" i="164"/>
  <c r="G41" i="164" s="1"/>
  <c r="I63" i="164"/>
  <c r="K63" i="164"/>
  <c r="L63" i="164" s="1"/>
  <c r="I40" i="164"/>
  <c r="F40" i="165"/>
  <c r="J40" i="164"/>
  <c r="L40" i="164" s="1"/>
  <c r="F39" i="165"/>
  <c r="I39" i="165" s="1"/>
  <c r="J39" i="164"/>
  <c r="F37" i="165"/>
  <c r="I37" i="165" s="1"/>
  <c r="J37" i="164"/>
  <c r="J36" i="164"/>
  <c r="L36" i="164" s="1"/>
  <c r="J35" i="164"/>
  <c r="J33" i="164"/>
  <c r="L33" i="164" s="1"/>
  <c r="H32" i="164"/>
  <c r="G32" i="165"/>
  <c r="H32" i="165" s="1"/>
  <c r="B32" i="165"/>
  <c r="J32" i="164"/>
  <c r="C31" i="165"/>
  <c r="D31" i="164"/>
  <c r="K31" i="164"/>
  <c r="L30" i="164"/>
  <c r="C29" i="165"/>
  <c r="D29" i="164"/>
  <c r="G27" i="165"/>
  <c r="I27" i="165" s="1"/>
  <c r="H27" i="164"/>
  <c r="E27" i="164"/>
  <c r="B27" i="165"/>
  <c r="H26" i="164"/>
  <c r="G26" i="165"/>
  <c r="H26" i="165" s="1"/>
  <c r="I26" i="164"/>
  <c r="D26" i="164"/>
  <c r="C26" i="165"/>
  <c r="K26" i="164"/>
  <c r="L26" i="164" s="1"/>
  <c r="G25" i="165"/>
  <c r="K25" i="165" s="1"/>
  <c r="H25" i="164"/>
  <c r="K25" i="164"/>
  <c r="L25" i="164" s="1"/>
  <c r="E25" i="164"/>
  <c r="B25" i="165"/>
  <c r="I23" i="164"/>
  <c r="F23" i="165"/>
  <c r="I22" i="165"/>
  <c r="B22" i="165"/>
  <c r="J22" i="165" s="1"/>
  <c r="J22" i="164"/>
  <c r="L22" i="164" s="1"/>
  <c r="I21" i="164"/>
  <c r="F21" i="165"/>
  <c r="J21" i="164"/>
  <c r="L21" i="164" s="1"/>
  <c r="D20" i="164"/>
  <c r="C20" i="165"/>
  <c r="E20" i="164"/>
  <c r="K19" i="164"/>
  <c r="I17" i="164"/>
  <c r="F17" i="165"/>
  <c r="I16" i="165"/>
  <c r="B16" i="165"/>
  <c r="J16" i="165" s="1"/>
  <c r="J16" i="164"/>
  <c r="I15" i="164"/>
  <c r="F15" i="165"/>
  <c r="J15" i="164"/>
  <c r="L15" i="164" s="1"/>
  <c r="D14" i="164"/>
  <c r="C14" i="165"/>
  <c r="E14" i="164"/>
  <c r="K13" i="164"/>
  <c r="J11" i="164"/>
  <c r="L11" i="164" s="1"/>
  <c r="H10" i="164"/>
  <c r="G10" i="165"/>
  <c r="B10" i="165"/>
  <c r="J10" i="164"/>
  <c r="C9" i="165"/>
  <c r="D9" i="164"/>
  <c r="K9" i="164"/>
  <c r="H61" i="165"/>
  <c r="I61" i="165"/>
  <c r="K61" i="165"/>
  <c r="L61" i="165" s="1"/>
  <c r="I60" i="165"/>
  <c r="J60" i="165"/>
  <c r="L60" i="165" s="1"/>
  <c r="J58" i="165"/>
  <c r="L58" i="165" s="1"/>
  <c r="L55" i="165"/>
  <c r="D55" i="165"/>
  <c r="E55" i="165"/>
  <c r="H54" i="165"/>
  <c r="K54" i="165"/>
  <c r="L54" i="165" s="1"/>
  <c r="H53" i="165"/>
  <c r="I53" i="165"/>
  <c r="K53" i="165"/>
  <c r="L53" i="165" s="1"/>
  <c r="I52" i="165"/>
  <c r="J52" i="165"/>
  <c r="L52" i="165" s="1"/>
  <c r="J50" i="165"/>
  <c r="L50" i="165" s="1"/>
  <c r="J49" i="165"/>
  <c r="L47" i="165"/>
  <c r="D47" i="165"/>
  <c r="D22" i="169"/>
  <c r="E22" i="169" s="1"/>
  <c r="E47" i="165"/>
  <c r="H46" i="165"/>
  <c r="K46" i="165"/>
  <c r="H45" i="165"/>
  <c r="I45" i="165"/>
  <c r="K45" i="165"/>
  <c r="L45" i="165" s="1"/>
  <c r="C17" i="169"/>
  <c r="F17" i="169" s="1"/>
  <c r="I44" i="165"/>
  <c r="G17" i="169"/>
  <c r="J17" i="169" s="1"/>
  <c r="J44" i="165"/>
  <c r="L44" i="165" s="1"/>
  <c r="J43" i="165"/>
  <c r="L43" i="165" s="1"/>
  <c r="G10" i="169"/>
  <c r="D40" i="165"/>
  <c r="J37" i="165"/>
  <c r="K35" i="165"/>
  <c r="L35" i="165" s="1"/>
  <c r="I33" i="165"/>
  <c r="D32" i="165"/>
  <c r="E31" i="165"/>
  <c r="H30" i="165"/>
  <c r="E29" i="165"/>
  <c r="E28" i="165"/>
  <c r="K27" i="165"/>
  <c r="J26" i="165"/>
  <c r="H25" i="165"/>
  <c r="D22" i="165"/>
  <c r="K22" i="165"/>
  <c r="J21" i="165"/>
  <c r="H20" i="165"/>
  <c r="C16" i="169"/>
  <c r="J20" i="165"/>
  <c r="G9" i="169"/>
  <c r="D17" i="165"/>
  <c r="D16" i="165"/>
  <c r="K16" i="165"/>
  <c r="J15" i="165"/>
  <c r="D15" i="165"/>
  <c r="H14" i="165"/>
  <c r="J14" i="165"/>
  <c r="I13" i="165"/>
  <c r="G25" i="169"/>
  <c r="I11" i="165"/>
  <c r="D15" i="169"/>
  <c r="H8" i="169"/>
  <c r="C8" i="169"/>
  <c r="E12" i="166"/>
  <c r="F12" i="166"/>
  <c r="E10" i="166"/>
  <c r="F10" i="166"/>
  <c r="E8" i="166"/>
  <c r="F8" i="166"/>
  <c r="E35" i="167"/>
  <c r="F35" i="167"/>
  <c r="E33" i="167"/>
  <c r="F33" i="167"/>
  <c r="E31" i="167"/>
  <c r="F31" i="167"/>
  <c r="G29" i="167"/>
  <c r="E28" i="167"/>
  <c r="F28" i="167"/>
  <c r="E26" i="167"/>
  <c r="F26" i="167"/>
  <c r="G24" i="167"/>
  <c r="I24" i="167" s="1"/>
  <c r="E23" i="167"/>
  <c r="F23" i="167"/>
  <c r="E21" i="167"/>
  <c r="F21" i="167"/>
  <c r="G19" i="167"/>
  <c r="E18" i="167"/>
  <c r="F18" i="167"/>
  <c r="E16" i="167"/>
  <c r="F16" i="167"/>
  <c r="G14" i="167"/>
  <c r="I14" i="167" s="1"/>
  <c r="I11" i="167"/>
  <c r="J11" i="167"/>
  <c r="I9" i="167"/>
  <c r="J9" i="167"/>
  <c r="I36" i="168"/>
  <c r="J36" i="168"/>
  <c r="I34" i="168"/>
  <c r="J34" i="168"/>
  <c r="I26" i="168"/>
  <c r="J26" i="168"/>
  <c r="I23" i="168"/>
  <c r="J23" i="168"/>
  <c r="H60" i="163"/>
  <c r="E60" i="163"/>
  <c r="H59" i="163"/>
  <c r="H58" i="163"/>
  <c r="D58" i="163"/>
  <c r="H56" i="163"/>
  <c r="J56" i="163"/>
  <c r="D55" i="163"/>
  <c r="D53" i="163"/>
  <c r="H51" i="163"/>
  <c r="E51" i="163"/>
  <c r="H50" i="163"/>
  <c r="H33" i="168"/>
  <c r="D50" i="163"/>
  <c r="D33" i="168"/>
  <c r="E33" i="168" s="1"/>
  <c r="E27" i="168"/>
  <c r="H48" i="163"/>
  <c r="J48" i="163"/>
  <c r="H22" i="168"/>
  <c r="D47" i="163"/>
  <c r="D45" i="163"/>
  <c r="G17" i="168"/>
  <c r="I17" i="168" s="1"/>
  <c r="C17" i="168"/>
  <c r="H43" i="163"/>
  <c r="H10" i="168"/>
  <c r="C10" i="168"/>
  <c r="F10" i="168" s="1"/>
  <c r="E66" i="164"/>
  <c r="H65" i="164"/>
  <c r="I64" i="164"/>
  <c r="C62" i="164"/>
  <c r="C41" i="164" s="1"/>
  <c r="K41" i="164" s="1"/>
  <c r="E40" i="164"/>
  <c r="G38" i="164"/>
  <c r="H37" i="164"/>
  <c r="I36" i="164"/>
  <c r="D35" i="164"/>
  <c r="I33" i="164"/>
  <c r="D32" i="164"/>
  <c r="E31" i="164"/>
  <c r="H30" i="164"/>
  <c r="D30" i="164"/>
  <c r="E29" i="164"/>
  <c r="H28" i="164"/>
  <c r="I27" i="164"/>
  <c r="I25" i="164"/>
  <c r="D24" i="164"/>
  <c r="E23" i="164"/>
  <c r="H22" i="164"/>
  <c r="D22" i="164"/>
  <c r="E21" i="164"/>
  <c r="H20" i="164"/>
  <c r="E17" i="164"/>
  <c r="H16" i="164"/>
  <c r="D16" i="164"/>
  <c r="E15" i="164"/>
  <c r="H14" i="164"/>
  <c r="I13" i="164"/>
  <c r="I11" i="164"/>
  <c r="D10" i="164"/>
  <c r="D61" i="165"/>
  <c r="E60" i="165"/>
  <c r="H59" i="165"/>
  <c r="I58" i="165"/>
  <c r="D57" i="165"/>
  <c r="E56" i="165"/>
  <c r="H55" i="165"/>
  <c r="I54" i="165"/>
  <c r="D53" i="165"/>
  <c r="E52" i="165"/>
  <c r="H51" i="165"/>
  <c r="I50" i="165"/>
  <c r="G33" i="169"/>
  <c r="J33" i="169" s="1"/>
  <c r="D33" i="169"/>
  <c r="E33" i="169" s="1"/>
  <c r="J27" i="169"/>
  <c r="D49" i="165"/>
  <c r="D27" i="169"/>
  <c r="E27" i="169" s="1"/>
  <c r="E48" i="165"/>
  <c r="H47" i="165"/>
  <c r="I46" i="165"/>
  <c r="D45" i="165"/>
  <c r="E44" i="165"/>
  <c r="G42" i="165"/>
  <c r="G41" i="165" s="1"/>
  <c r="H10" i="169"/>
  <c r="I10" i="169" s="1"/>
  <c r="C10" i="169"/>
  <c r="F10" i="169" s="1"/>
  <c r="J36" i="166"/>
  <c r="E30" i="166"/>
  <c r="D24" i="166"/>
  <c r="E25" i="166"/>
  <c r="D19" i="166"/>
  <c r="E20" i="166"/>
  <c r="D14" i="166"/>
  <c r="E15" i="166"/>
  <c r="E11" i="166"/>
  <c r="F11" i="166"/>
  <c r="E9" i="166"/>
  <c r="F9" i="166"/>
  <c r="G7" i="166"/>
  <c r="E36" i="167"/>
  <c r="F36" i="167"/>
  <c r="E34" i="167"/>
  <c r="F34" i="167"/>
  <c r="E32" i="167"/>
  <c r="F32" i="167"/>
  <c r="E30" i="167"/>
  <c r="F30" i="167"/>
  <c r="E27" i="167"/>
  <c r="F27" i="167"/>
  <c r="E25" i="167"/>
  <c r="F25" i="167"/>
  <c r="E22" i="167"/>
  <c r="F22" i="167"/>
  <c r="E20" i="167"/>
  <c r="F20" i="167"/>
  <c r="E17" i="167"/>
  <c r="F17" i="167"/>
  <c r="E15" i="167"/>
  <c r="F15" i="167"/>
  <c r="I10" i="167"/>
  <c r="J10" i="167"/>
  <c r="I8" i="167"/>
  <c r="J8" i="167"/>
  <c r="C7" i="167"/>
  <c r="I35" i="168"/>
  <c r="J35" i="168"/>
  <c r="I32" i="168"/>
  <c r="J32" i="168"/>
  <c r="I28" i="168"/>
  <c r="J28" i="168"/>
  <c r="I25" i="168"/>
  <c r="J25" i="168"/>
  <c r="C24" i="168"/>
  <c r="E20" i="168"/>
  <c r="F20" i="168"/>
  <c r="E16" i="168"/>
  <c r="F16" i="168"/>
  <c r="G14" i="168"/>
  <c r="I11" i="168"/>
  <c r="J11" i="168"/>
  <c r="I9" i="168"/>
  <c r="J9" i="168"/>
  <c r="I36" i="169"/>
  <c r="J36" i="169"/>
  <c r="I34" i="169"/>
  <c r="J34" i="169"/>
  <c r="H22" i="169"/>
  <c r="E12" i="169"/>
  <c r="F12" i="169"/>
  <c r="F36" i="166"/>
  <c r="F35" i="166"/>
  <c r="F33" i="166"/>
  <c r="F32" i="166"/>
  <c r="F31" i="166"/>
  <c r="F30" i="166"/>
  <c r="F28" i="166"/>
  <c r="F27" i="166"/>
  <c r="F26" i="166"/>
  <c r="H24" i="166"/>
  <c r="F25" i="166"/>
  <c r="F23" i="166"/>
  <c r="F22" i="166"/>
  <c r="F21" i="166"/>
  <c r="H19" i="166"/>
  <c r="F20" i="166"/>
  <c r="F18" i="166"/>
  <c r="F17" i="166"/>
  <c r="F16" i="166"/>
  <c r="H14" i="166"/>
  <c r="F13" i="166"/>
  <c r="I11" i="166"/>
  <c r="I10" i="166"/>
  <c r="I9" i="166"/>
  <c r="I8" i="166"/>
  <c r="C7" i="166"/>
  <c r="I36" i="167"/>
  <c r="I35" i="167"/>
  <c r="I34" i="167"/>
  <c r="I33" i="167"/>
  <c r="I32" i="167"/>
  <c r="I31" i="167"/>
  <c r="I30" i="167"/>
  <c r="C29" i="167"/>
  <c r="I28" i="167"/>
  <c r="I27" i="167"/>
  <c r="I26" i="167"/>
  <c r="I25" i="167"/>
  <c r="C24" i="167"/>
  <c r="I23" i="167"/>
  <c r="I22" i="167"/>
  <c r="I21" i="167"/>
  <c r="I20" i="167"/>
  <c r="C19" i="167"/>
  <c r="I18" i="167"/>
  <c r="I17" i="167"/>
  <c r="I16" i="167"/>
  <c r="I15" i="167"/>
  <c r="C14" i="167"/>
  <c r="E12" i="167"/>
  <c r="E11" i="167"/>
  <c r="E10" i="167"/>
  <c r="E9" i="167"/>
  <c r="G7" i="167"/>
  <c r="I7" i="167" s="1"/>
  <c r="E8" i="167"/>
  <c r="E36" i="168"/>
  <c r="E35" i="168"/>
  <c r="E34" i="168"/>
  <c r="E32" i="168"/>
  <c r="I31" i="168"/>
  <c r="E31" i="168"/>
  <c r="G29" i="168"/>
  <c r="E30" i="168"/>
  <c r="E28" i="168"/>
  <c r="E26" i="168"/>
  <c r="G24" i="168"/>
  <c r="E25" i="168"/>
  <c r="I21" i="168"/>
  <c r="I20" i="168"/>
  <c r="C19" i="168"/>
  <c r="I18" i="168"/>
  <c r="E15" i="168"/>
  <c r="F15" i="168"/>
  <c r="I8" i="168"/>
  <c r="J8" i="168"/>
  <c r="C7" i="168"/>
  <c r="C5" i="168" s="1"/>
  <c r="I35" i="169"/>
  <c r="J35" i="169"/>
  <c r="I28" i="169"/>
  <c r="J28" i="169"/>
  <c r="I23" i="169"/>
  <c r="J23" i="169"/>
  <c r="I18" i="169"/>
  <c r="J18" i="169"/>
  <c r="I13" i="169"/>
  <c r="J13" i="169"/>
  <c r="E11" i="169"/>
  <c r="F11" i="169"/>
  <c r="I16" i="168"/>
  <c r="I15" i="168"/>
  <c r="C14" i="168"/>
  <c r="E12" i="168"/>
  <c r="E11" i="168"/>
  <c r="E9" i="168"/>
  <c r="E8" i="168"/>
  <c r="E36" i="169"/>
  <c r="E35" i="169"/>
  <c r="E34" i="169"/>
  <c r="E28" i="169"/>
  <c r="E23" i="169"/>
  <c r="E18" i="169"/>
  <c r="F13" i="169"/>
  <c r="I11" i="169"/>
  <c r="G17" i="160"/>
  <c r="G29" i="157"/>
  <c r="H29" i="156"/>
  <c r="K17" i="156"/>
  <c r="C10" i="157"/>
  <c r="E10" i="156"/>
  <c r="E81" i="153"/>
  <c r="L80" i="153"/>
  <c r="J79" i="153"/>
  <c r="L77" i="153"/>
  <c r="L73" i="153"/>
  <c r="L72" i="153"/>
  <c r="L71" i="153"/>
  <c r="L70" i="153"/>
  <c r="L55" i="153"/>
  <c r="L54" i="153"/>
  <c r="L47" i="153"/>
  <c r="L46" i="153"/>
  <c r="E42" i="153"/>
  <c r="L40" i="153"/>
  <c r="L31" i="153"/>
  <c r="L30" i="153"/>
  <c r="L23" i="153"/>
  <c r="L22" i="153"/>
  <c r="L11" i="153"/>
  <c r="L10" i="153"/>
  <c r="F7" i="153"/>
  <c r="B7" i="153"/>
  <c r="J62" i="154"/>
  <c r="L57" i="154"/>
  <c r="L56" i="154"/>
  <c r="L49" i="154"/>
  <c r="L48" i="154"/>
  <c r="L40" i="154"/>
  <c r="L31" i="154"/>
  <c r="L30" i="154"/>
  <c r="L23" i="154"/>
  <c r="L22" i="154"/>
  <c r="L11" i="154"/>
  <c r="L10" i="154"/>
  <c r="F7" i="154"/>
  <c r="B7" i="154"/>
  <c r="J61" i="155"/>
  <c r="D55" i="155"/>
  <c r="H43" i="155"/>
  <c r="L40" i="155"/>
  <c r="G30" i="157"/>
  <c r="I30" i="156"/>
  <c r="G23" i="157"/>
  <c r="H23" i="156"/>
  <c r="C15" i="157"/>
  <c r="D15" i="156"/>
  <c r="D48" i="157"/>
  <c r="K48" i="157"/>
  <c r="I12" i="160"/>
  <c r="J12" i="160"/>
  <c r="L31" i="155"/>
  <c r="L30" i="155"/>
  <c r="L23" i="155"/>
  <c r="L22" i="155"/>
  <c r="L13" i="155"/>
  <c r="L12" i="155"/>
  <c r="E8" i="155"/>
  <c r="L58" i="156"/>
  <c r="L57" i="156"/>
  <c r="L50" i="156"/>
  <c r="L49" i="156"/>
  <c r="D42" i="156"/>
  <c r="I30" i="157"/>
  <c r="H28" i="157"/>
  <c r="D27" i="156"/>
  <c r="E24" i="156"/>
  <c r="H22" i="156"/>
  <c r="E10" i="157"/>
  <c r="D9" i="157"/>
  <c r="L64" i="157"/>
  <c r="L63" i="157"/>
  <c r="E62" i="157"/>
  <c r="H58" i="157"/>
  <c r="H54" i="157"/>
  <c r="H50" i="157"/>
  <c r="E49" i="157"/>
  <c r="D46" i="157"/>
  <c r="H44" i="157"/>
  <c r="D44" i="157"/>
  <c r="I43" i="157"/>
  <c r="E33" i="158"/>
  <c r="E28" i="158"/>
  <c r="I27" i="158"/>
  <c r="F27" i="158"/>
  <c r="E23" i="158"/>
  <c r="I22" i="158"/>
  <c r="F22" i="158"/>
  <c r="E18" i="158"/>
  <c r="I17" i="158"/>
  <c r="F17" i="158"/>
  <c r="F8" i="158"/>
  <c r="I35" i="159"/>
  <c r="F30" i="159"/>
  <c r="I28" i="159"/>
  <c r="F20" i="159"/>
  <c r="I18" i="159"/>
  <c r="F11" i="159"/>
  <c r="F35" i="160"/>
  <c r="I25" i="160"/>
  <c r="F21" i="160"/>
  <c r="E13" i="160"/>
  <c r="I12" i="158"/>
  <c r="J12" i="158"/>
  <c r="D67" i="153"/>
  <c r="K67" i="153"/>
  <c r="H38" i="153"/>
  <c r="H32" i="158"/>
  <c r="I32" i="158" s="1"/>
  <c r="I38" i="153"/>
  <c r="D32" i="158"/>
  <c r="E32" i="158" s="1"/>
  <c r="K38" i="153"/>
  <c r="L38" i="153" s="1"/>
  <c r="H18" i="153"/>
  <c r="I18" i="153"/>
  <c r="B41" i="154"/>
  <c r="J41" i="154" s="1"/>
  <c r="J42" i="154"/>
  <c r="H38" i="154"/>
  <c r="H32" i="159"/>
  <c r="I32" i="159" s="1"/>
  <c r="I38" i="154"/>
  <c r="K38" i="154"/>
  <c r="L38" i="154" s="1"/>
  <c r="H18" i="154"/>
  <c r="I18" i="154"/>
  <c r="D34" i="160"/>
  <c r="D62" i="155"/>
  <c r="H38" i="155"/>
  <c r="I38" i="155"/>
  <c r="D38" i="155"/>
  <c r="D32" i="160"/>
  <c r="E32" i="160" s="1"/>
  <c r="K38" i="155"/>
  <c r="L38" i="155" s="1"/>
  <c r="J18" i="155"/>
  <c r="L18" i="155" s="1"/>
  <c r="C36" i="157"/>
  <c r="D36" i="156"/>
  <c r="G19" i="157"/>
  <c r="H19" i="156"/>
  <c r="K19" i="157"/>
  <c r="E15" i="156"/>
  <c r="J15" i="156"/>
  <c r="C11" i="157"/>
  <c r="K11" i="157" s="1"/>
  <c r="D11" i="156"/>
  <c r="H62" i="157"/>
  <c r="K62" i="157"/>
  <c r="E58" i="157"/>
  <c r="J58" i="157"/>
  <c r="E54" i="157"/>
  <c r="J54" i="157"/>
  <c r="E50" i="157"/>
  <c r="J50" i="157"/>
  <c r="E43" i="157"/>
  <c r="K43" i="157"/>
  <c r="C27" i="157"/>
  <c r="D32" i="159"/>
  <c r="E32" i="159" s="1"/>
  <c r="L82" i="153"/>
  <c r="F13" i="158"/>
  <c r="E13" i="158"/>
  <c r="K79" i="153"/>
  <c r="L79" i="153" s="1"/>
  <c r="H79" i="153"/>
  <c r="E76" i="153"/>
  <c r="L74" i="153"/>
  <c r="F32" i="158"/>
  <c r="I62" i="155"/>
  <c r="G34" i="160"/>
  <c r="J62" i="155"/>
  <c r="L62" i="155" s="1"/>
  <c r="F7" i="155"/>
  <c r="B7" i="155"/>
  <c r="L42" i="156"/>
  <c r="C40" i="157"/>
  <c r="C38" i="157" s="1"/>
  <c r="D40" i="156"/>
  <c r="K36" i="156"/>
  <c r="C31" i="157"/>
  <c r="D31" i="156"/>
  <c r="K27" i="156"/>
  <c r="C21" i="157"/>
  <c r="D21" i="156"/>
  <c r="C17" i="157"/>
  <c r="K17" i="157" s="1"/>
  <c r="D17" i="156"/>
  <c r="J16" i="157"/>
  <c r="G9" i="157"/>
  <c r="H9" i="157" s="1"/>
  <c r="H9" i="156"/>
  <c r="J62" i="157"/>
  <c r="L62" i="157" s="1"/>
  <c r="D47" i="157"/>
  <c r="K47" i="157"/>
  <c r="L47" i="157" s="1"/>
  <c r="C34" i="159"/>
  <c r="F34" i="159" s="1"/>
  <c r="H32" i="160"/>
  <c r="I32" i="160" s="1"/>
  <c r="L68" i="153"/>
  <c r="E67" i="153"/>
  <c r="L60" i="153"/>
  <c r="L56" i="153"/>
  <c r="L52" i="153"/>
  <c r="L48" i="153"/>
  <c r="L44" i="153"/>
  <c r="L36" i="153"/>
  <c r="L32" i="153"/>
  <c r="L28" i="153"/>
  <c r="L24" i="153"/>
  <c r="L20" i="153"/>
  <c r="L16" i="153"/>
  <c r="L12" i="153"/>
  <c r="L66" i="154"/>
  <c r="D62" i="154"/>
  <c r="D34" i="159"/>
  <c r="D29" i="159" s="1"/>
  <c r="L58" i="154"/>
  <c r="L54" i="154"/>
  <c r="L50" i="154"/>
  <c r="L46" i="154"/>
  <c r="L36" i="154"/>
  <c r="L32" i="154"/>
  <c r="L28" i="154"/>
  <c r="L24" i="154"/>
  <c r="L20" i="154"/>
  <c r="L16" i="154"/>
  <c r="L12" i="154"/>
  <c r="L63" i="155"/>
  <c r="E62" i="155"/>
  <c r="C34" i="160"/>
  <c r="F34" i="160" s="1"/>
  <c r="G10" i="160"/>
  <c r="C10" i="160"/>
  <c r="L36" i="155"/>
  <c r="L32" i="155"/>
  <c r="L28" i="155"/>
  <c r="L24" i="155"/>
  <c r="L20" i="155"/>
  <c r="H18" i="155"/>
  <c r="D18" i="155"/>
  <c r="L14" i="155"/>
  <c r="L10" i="155"/>
  <c r="D64" i="156"/>
  <c r="L59" i="156"/>
  <c r="L55" i="156"/>
  <c r="L51" i="156"/>
  <c r="L47" i="156"/>
  <c r="L43" i="156"/>
  <c r="I39" i="157"/>
  <c r="H24" i="157"/>
  <c r="E21" i="156"/>
  <c r="H19" i="157"/>
  <c r="E17" i="156"/>
  <c r="H16" i="156"/>
  <c r="H14" i="157"/>
  <c r="K13" i="157"/>
  <c r="J12" i="157"/>
  <c r="L65" i="157"/>
  <c r="I62" i="157"/>
  <c r="D60" i="157"/>
  <c r="D59" i="157"/>
  <c r="D56" i="157"/>
  <c r="D55" i="157"/>
  <c r="D52" i="157"/>
  <c r="D51" i="157"/>
  <c r="H49" i="157"/>
  <c r="I48" i="157"/>
  <c r="H46" i="157"/>
  <c r="E46" i="157"/>
  <c r="H45" i="157"/>
  <c r="I44" i="157"/>
  <c r="I36" i="158"/>
  <c r="F36" i="158"/>
  <c r="I33" i="158"/>
  <c r="F33" i="158"/>
  <c r="I31" i="158"/>
  <c r="F28" i="158"/>
  <c r="I26" i="158"/>
  <c r="F26" i="158"/>
  <c r="I23" i="158"/>
  <c r="F23" i="158"/>
  <c r="I21" i="158"/>
  <c r="F21" i="158"/>
  <c r="I18" i="158"/>
  <c r="F18" i="158"/>
  <c r="I16" i="158"/>
  <c r="F16" i="158"/>
  <c r="I13" i="158"/>
  <c r="I33" i="159"/>
  <c r="I26" i="159"/>
  <c r="I20" i="159"/>
  <c r="C19" i="159"/>
  <c r="I16" i="159"/>
  <c r="G14" i="159"/>
  <c r="I35" i="160"/>
  <c r="I23" i="160"/>
  <c r="I21" i="160"/>
  <c r="K55" i="155"/>
  <c r="E53" i="155"/>
  <c r="J53" i="155"/>
  <c r="D17" i="160"/>
  <c r="E44" i="155"/>
  <c r="D66" i="156"/>
  <c r="K66" i="156"/>
  <c r="B39" i="157"/>
  <c r="J39" i="156"/>
  <c r="D37" i="156"/>
  <c r="C37" i="157"/>
  <c r="E37" i="156"/>
  <c r="J35" i="157"/>
  <c r="B34" i="157"/>
  <c r="J34" i="157" s="1"/>
  <c r="J34" i="156"/>
  <c r="I33" i="156"/>
  <c r="F33" i="157"/>
  <c r="J33" i="156"/>
  <c r="L33" i="156" s="1"/>
  <c r="D32" i="156"/>
  <c r="C32" i="157"/>
  <c r="D32" i="157" s="1"/>
  <c r="E32" i="156"/>
  <c r="B30" i="157"/>
  <c r="J30" i="157" s="1"/>
  <c r="J30" i="156"/>
  <c r="I29" i="156"/>
  <c r="F29" i="157"/>
  <c r="J29" i="157" s="1"/>
  <c r="L29" i="157" s="1"/>
  <c r="J29" i="156"/>
  <c r="L29" i="156" s="1"/>
  <c r="D28" i="156"/>
  <c r="C28" i="157"/>
  <c r="D28" i="157" s="1"/>
  <c r="E28" i="156"/>
  <c r="B24" i="157"/>
  <c r="J24" i="156"/>
  <c r="K23" i="157"/>
  <c r="D16" i="157"/>
  <c r="J14" i="157"/>
  <c r="G33" i="160"/>
  <c r="G29" i="160" s="1"/>
  <c r="C33" i="160"/>
  <c r="H47" i="155"/>
  <c r="H22" i="160"/>
  <c r="J22" i="160" s="1"/>
  <c r="E47" i="155"/>
  <c r="C22" i="160"/>
  <c r="F22" i="160" s="1"/>
  <c r="J65" i="156"/>
  <c r="L65" i="156" s="1"/>
  <c r="I64" i="156"/>
  <c r="J64" i="156"/>
  <c r="L64" i="156" s="1"/>
  <c r="F64" i="153"/>
  <c r="I64" i="153" s="1"/>
  <c r="G40" i="157"/>
  <c r="H40" i="157" s="1"/>
  <c r="H40" i="156"/>
  <c r="K40" i="156"/>
  <c r="L40" i="156" s="1"/>
  <c r="E40" i="156"/>
  <c r="B40" i="157"/>
  <c r="K39" i="157"/>
  <c r="J37" i="157"/>
  <c r="I37" i="157"/>
  <c r="G36" i="157"/>
  <c r="H36" i="156"/>
  <c r="E36" i="156"/>
  <c r="B36" i="157"/>
  <c r="H35" i="156"/>
  <c r="G35" i="157"/>
  <c r="I35" i="156"/>
  <c r="C35" i="157"/>
  <c r="K35" i="156"/>
  <c r="L35" i="156" s="1"/>
  <c r="L34" i="156"/>
  <c r="C33" i="157"/>
  <c r="K33" i="157" s="1"/>
  <c r="D33" i="156"/>
  <c r="G31" i="157"/>
  <c r="H31" i="156"/>
  <c r="E31" i="156"/>
  <c r="B31" i="157"/>
  <c r="K30" i="157"/>
  <c r="L30" i="157" s="1"/>
  <c r="C29" i="157"/>
  <c r="K29" i="157" s="1"/>
  <c r="D29" i="156"/>
  <c r="J28" i="157"/>
  <c r="E28" i="157"/>
  <c r="G27" i="157"/>
  <c r="I27" i="157" s="1"/>
  <c r="H27" i="156"/>
  <c r="E27" i="156"/>
  <c r="B27" i="157"/>
  <c r="H26" i="156"/>
  <c r="G26" i="157"/>
  <c r="H26" i="157" s="1"/>
  <c r="I26" i="156"/>
  <c r="C26" i="157"/>
  <c r="K26" i="156"/>
  <c r="L26" i="156" s="1"/>
  <c r="G25" i="157"/>
  <c r="K25" i="157" s="1"/>
  <c r="H25" i="156"/>
  <c r="K25" i="156"/>
  <c r="L25" i="156" s="1"/>
  <c r="E25" i="156"/>
  <c r="B25" i="157"/>
  <c r="D22" i="157"/>
  <c r="J20" i="157"/>
  <c r="I13" i="157"/>
  <c r="H13" i="157"/>
  <c r="D29" i="157"/>
  <c r="D60" i="155"/>
  <c r="D57" i="155"/>
  <c r="H55" i="155"/>
  <c r="E55" i="155"/>
  <c r="H52" i="155"/>
  <c r="J52" i="155"/>
  <c r="H33" i="160"/>
  <c r="I33" i="160" s="1"/>
  <c r="D33" i="160"/>
  <c r="D49" i="155"/>
  <c r="D27" i="160"/>
  <c r="E27" i="160" s="1"/>
  <c r="G22" i="160"/>
  <c r="G19" i="160" s="1"/>
  <c r="H44" i="155"/>
  <c r="H17" i="160"/>
  <c r="I17" i="160" s="1"/>
  <c r="J44" i="155"/>
  <c r="C17" i="160"/>
  <c r="F17" i="160" s="1"/>
  <c r="H10" i="160"/>
  <c r="H7" i="160" s="1"/>
  <c r="D10" i="160"/>
  <c r="E66" i="156"/>
  <c r="D65" i="156"/>
  <c r="E64" i="156"/>
  <c r="F38" i="156"/>
  <c r="H37" i="156"/>
  <c r="H34" i="156"/>
  <c r="E33" i="156"/>
  <c r="B33" i="157"/>
  <c r="H32" i="157"/>
  <c r="I31" i="157"/>
  <c r="H31" i="157"/>
  <c r="H30" i="156"/>
  <c r="E29" i="156"/>
  <c r="I25" i="156"/>
  <c r="D24" i="156"/>
  <c r="K23" i="156"/>
  <c r="D23" i="156"/>
  <c r="E23" i="156"/>
  <c r="I22" i="156"/>
  <c r="K21" i="156"/>
  <c r="L21" i="156" s="1"/>
  <c r="H21" i="156"/>
  <c r="I21" i="156"/>
  <c r="F21" i="157"/>
  <c r="K21" i="157"/>
  <c r="J20" i="156"/>
  <c r="D20" i="156"/>
  <c r="C20" i="157"/>
  <c r="D20" i="157" s="1"/>
  <c r="K19" i="156"/>
  <c r="D19" i="156"/>
  <c r="D19" i="157"/>
  <c r="H17" i="156"/>
  <c r="I17" i="157"/>
  <c r="H17" i="157"/>
  <c r="K16" i="156"/>
  <c r="L16" i="156" s="1"/>
  <c r="I16" i="156"/>
  <c r="K15" i="156"/>
  <c r="L15" i="156" s="1"/>
  <c r="H15" i="156"/>
  <c r="I15" i="156"/>
  <c r="F15" i="157"/>
  <c r="F8" i="157" s="1"/>
  <c r="K15" i="157"/>
  <c r="J14" i="156"/>
  <c r="D14" i="156"/>
  <c r="C14" i="157"/>
  <c r="D14" i="157" s="1"/>
  <c r="K13" i="156"/>
  <c r="D13" i="156"/>
  <c r="E13" i="156"/>
  <c r="B13" i="157"/>
  <c r="B8" i="157" s="1"/>
  <c r="K11" i="156"/>
  <c r="L11" i="156" s="1"/>
  <c r="H11" i="156"/>
  <c r="I11" i="156"/>
  <c r="J10" i="156"/>
  <c r="D10" i="156"/>
  <c r="K9" i="156"/>
  <c r="D9" i="156"/>
  <c r="K61" i="157"/>
  <c r="L61" i="157" s="1"/>
  <c r="I61" i="157"/>
  <c r="D61" i="157"/>
  <c r="J60" i="157"/>
  <c r="L60" i="157" s="1"/>
  <c r="E60" i="157"/>
  <c r="H59" i="157"/>
  <c r="E59" i="157"/>
  <c r="K58" i="157"/>
  <c r="L58" i="157" s="1"/>
  <c r="I58" i="157"/>
  <c r="K57" i="157"/>
  <c r="L57" i="157" s="1"/>
  <c r="I57" i="157"/>
  <c r="D57" i="157"/>
  <c r="J56" i="157"/>
  <c r="L56" i="157" s="1"/>
  <c r="E56" i="157"/>
  <c r="H55" i="157"/>
  <c r="E55" i="157"/>
  <c r="K54" i="157"/>
  <c r="I54" i="157"/>
  <c r="K53" i="157"/>
  <c r="L53" i="157" s="1"/>
  <c r="I53" i="157"/>
  <c r="D53" i="157"/>
  <c r="J52" i="157"/>
  <c r="L52" i="157" s="1"/>
  <c r="E52" i="157"/>
  <c r="H51" i="157"/>
  <c r="E51" i="157"/>
  <c r="K50" i="157"/>
  <c r="L50" i="157" s="1"/>
  <c r="I50" i="157"/>
  <c r="K49" i="157"/>
  <c r="L49" i="157" s="1"/>
  <c r="I49" i="157"/>
  <c r="D49" i="157"/>
  <c r="J48" i="157"/>
  <c r="L48" i="157" s="1"/>
  <c r="E48" i="157"/>
  <c r="H47" i="157"/>
  <c r="E47" i="157"/>
  <c r="K46" i="157"/>
  <c r="L46" i="157" s="1"/>
  <c r="I46" i="157"/>
  <c r="K45" i="157"/>
  <c r="L45" i="157" s="1"/>
  <c r="I45" i="157"/>
  <c r="D45" i="157"/>
  <c r="J44" i="157"/>
  <c r="L44" i="157" s="1"/>
  <c r="E44" i="157"/>
  <c r="G42" i="157"/>
  <c r="G41" i="157" s="1"/>
  <c r="G34" i="157"/>
  <c r="F25" i="157"/>
  <c r="C24" i="157"/>
  <c r="B23" i="157"/>
  <c r="J23" i="157" s="1"/>
  <c r="L23" i="157" s="1"/>
  <c r="G22" i="157"/>
  <c r="H22" i="157" s="1"/>
  <c r="B21" i="157"/>
  <c r="B17" i="157"/>
  <c r="G16" i="157"/>
  <c r="H16" i="157" s="1"/>
  <c r="B15" i="157"/>
  <c r="H24" i="158"/>
  <c r="I25" i="158"/>
  <c r="H19" i="158"/>
  <c r="I20" i="158"/>
  <c r="H14" i="158"/>
  <c r="I15" i="158"/>
  <c r="I11" i="158"/>
  <c r="J11" i="158"/>
  <c r="I9" i="158"/>
  <c r="J9" i="158"/>
  <c r="E36" i="159"/>
  <c r="F36" i="159"/>
  <c r="F32" i="159"/>
  <c r="G29" i="159"/>
  <c r="E25" i="159"/>
  <c r="F25" i="159"/>
  <c r="D24" i="159"/>
  <c r="E21" i="159"/>
  <c r="F21" i="159"/>
  <c r="E17" i="159"/>
  <c r="F17" i="159"/>
  <c r="I11" i="159"/>
  <c r="J11" i="159"/>
  <c r="I9" i="159"/>
  <c r="J9" i="159"/>
  <c r="E36" i="160"/>
  <c r="F36" i="160"/>
  <c r="F32" i="160"/>
  <c r="I23" i="157"/>
  <c r="H23" i="157"/>
  <c r="H12" i="156"/>
  <c r="G12" i="157"/>
  <c r="H12" i="157" s="1"/>
  <c r="D12" i="157"/>
  <c r="E11" i="156"/>
  <c r="B11" i="157"/>
  <c r="H10" i="157"/>
  <c r="L59" i="157"/>
  <c r="L55" i="157"/>
  <c r="L51" i="157"/>
  <c r="L43" i="157"/>
  <c r="C42" i="157"/>
  <c r="H37" i="157"/>
  <c r="I36" i="157"/>
  <c r="H30" i="157"/>
  <c r="K27" i="157"/>
  <c r="J26" i="157"/>
  <c r="I11" i="157"/>
  <c r="J10" i="157"/>
  <c r="D10" i="157"/>
  <c r="I10" i="158"/>
  <c r="J10" i="158"/>
  <c r="I8" i="158"/>
  <c r="J8" i="158"/>
  <c r="C7" i="158"/>
  <c r="E34" i="159"/>
  <c r="E28" i="160"/>
  <c r="F28" i="160"/>
  <c r="I27" i="160"/>
  <c r="E20" i="160"/>
  <c r="F20" i="160"/>
  <c r="D19" i="160"/>
  <c r="E16" i="160"/>
  <c r="F16" i="160"/>
  <c r="E12" i="160"/>
  <c r="F12" i="160"/>
  <c r="E8" i="160"/>
  <c r="F8" i="160"/>
  <c r="J36" i="158"/>
  <c r="J35" i="158"/>
  <c r="J33" i="158"/>
  <c r="J32" i="158"/>
  <c r="J31" i="158"/>
  <c r="F31" i="158"/>
  <c r="J30" i="158"/>
  <c r="F30" i="158"/>
  <c r="J28" i="158"/>
  <c r="J27" i="158"/>
  <c r="J26" i="158"/>
  <c r="J25" i="158"/>
  <c r="D24" i="158"/>
  <c r="J23" i="158"/>
  <c r="J22" i="158"/>
  <c r="J21" i="158"/>
  <c r="J20" i="158"/>
  <c r="D19" i="158"/>
  <c r="J18" i="158"/>
  <c r="J17" i="158"/>
  <c r="J16" i="158"/>
  <c r="J15" i="158"/>
  <c r="D14" i="158"/>
  <c r="J13" i="158"/>
  <c r="E12" i="158"/>
  <c r="E11" i="158"/>
  <c r="E10" i="158"/>
  <c r="E9" i="158"/>
  <c r="G7" i="158"/>
  <c r="E8" i="158"/>
  <c r="I36" i="159"/>
  <c r="E35" i="159"/>
  <c r="I34" i="159"/>
  <c r="E33" i="159"/>
  <c r="E31" i="159"/>
  <c r="I30" i="159"/>
  <c r="C29" i="159"/>
  <c r="F29" i="159" s="1"/>
  <c r="E27" i="159"/>
  <c r="F27" i="159"/>
  <c r="G24" i="159"/>
  <c r="E23" i="159"/>
  <c r="F23" i="159"/>
  <c r="I10" i="159"/>
  <c r="J10" i="159"/>
  <c r="I8" i="159"/>
  <c r="J8" i="159"/>
  <c r="C7" i="159"/>
  <c r="C5" i="159" s="1"/>
  <c r="E30" i="160"/>
  <c r="F30" i="160"/>
  <c r="E26" i="160"/>
  <c r="F26" i="160"/>
  <c r="C24" i="160"/>
  <c r="F24" i="160" s="1"/>
  <c r="E18" i="160"/>
  <c r="F18" i="160"/>
  <c r="I13" i="160"/>
  <c r="J13" i="160"/>
  <c r="E11" i="160"/>
  <c r="F11" i="160"/>
  <c r="E9" i="160"/>
  <c r="F9" i="160"/>
  <c r="G7" i="160"/>
  <c r="E30" i="159"/>
  <c r="E28" i="159"/>
  <c r="I27" i="159"/>
  <c r="E26" i="159"/>
  <c r="I25" i="159"/>
  <c r="C24" i="159"/>
  <c r="F24" i="159" s="1"/>
  <c r="I23" i="159"/>
  <c r="E22" i="159"/>
  <c r="I21" i="159"/>
  <c r="G19" i="159"/>
  <c r="E20" i="159"/>
  <c r="D19" i="159"/>
  <c r="E18" i="159"/>
  <c r="I17" i="159"/>
  <c r="E16" i="159"/>
  <c r="C14" i="159"/>
  <c r="E12" i="159"/>
  <c r="E11" i="159"/>
  <c r="E10" i="159"/>
  <c r="E9" i="159"/>
  <c r="G7" i="159"/>
  <c r="E8" i="159"/>
  <c r="I36" i="160"/>
  <c r="E35" i="160"/>
  <c r="I34" i="160"/>
  <c r="E31" i="160"/>
  <c r="I30" i="160"/>
  <c r="I28" i="160"/>
  <c r="I26" i="160"/>
  <c r="G24" i="160"/>
  <c r="J24" i="160" s="1"/>
  <c r="E25" i="160"/>
  <c r="D24" i="160"/>
  <c r="E23" i="160"/>
  <c r="E21" i="160"/>
  <c r="I20" i="160"/>
  <c r="C19" i="160"/>
  <c r="E19" i="160" s="1"/>
  <c r="I18" i="160"/>
  <c r="I16" i="160"/>
  <c r="G14" i="160"/>
  <c r="F13" i="160"/>
  <c r="I11" i="160"/>
  <c r="I9" i="160"/>
  <c r="I8" i="160"/>
  <c r="C7" i="160"/>
  <c r="D37" i="149"/>
  <c r="E61" i="147"/>
  <c r="J56" i="147"/>
  <c r="E53" i="147"/>
  <c r="J50" i="147"/>
  <c r="G32" i="152"/>
  <c r="C32" i="152"/>
  <c r="K49" i="147"/>
  <c r="L49" i="147" s="1"/>
  <c r="H49" i="147"/>
  <c r="I49" i="147"/>
  <c r="G26" i="152"/>
  <c r="J26" i="152" s="1"/>
  <c r="J48" i="147"/>
  <c r="I47" i="147"/>
  <c r="G21" i="152"/>
  <c r="J21" i="152" s="1"/>
  <c r="D21" i="152"/>
  <c r="E21" i="152" s="1"/>
  <c r="D45" i="147"/>
  <c r="H16" i="152"/>
  <c r="D16" i="152"/>
  <c r="H11" i="152"/>
  <c r="J43" i="147"/>
  <c r="C11" i="152"/>
  <c r="K66" i="148"/>
  <c r="H65" i="148"/>
  <c r="J64" i="148"/>
  <c r="L64" i="148" s="1"/>
  <c r="G40" i="149"/>
  <c r="K40" i="149" s="1"/>
  <c r="H40" i="148"/>
  <c r="E40" i="148"/>
  <c r="B40" i="149"/>
  <c r="E37" i="149"/>
  <c r="J37" i="149"/>
  <c r="H35" i="148"/>
  <c r="I35" i="148"/>
  <c r="D35" i="148"/>
  <c r="C35" i="149"/>
  <c r="E35" i="149" s="1"/>
  <c r="K35" i="148"/>
  <c r="L35" i="148" s="1"/>
  <c r="G31" i="149"/>
  <c r="K31" i="149" s="1"/>
  <c r="H31" i="148"/>
  <c r="E31" i="148"/>
  <c r="B31" i="149"/>
  <c r="C29" i="149"/>
  <c r="K29" i="149" s="1"/>
  <c r="D29" i="148"/>
  <c r="G27" i="149"/>
  <c r="H27" i="148"/>
  <c r="E27" i="148"/>
  <c r="B27" i="149"/>
  <c r="H26" i="148"/>
  <c r="G26" i="149"/>
  <c r="H26" i="149" s="1"/>
  <c r="I26" i="148"/>
  <c r="C26" i="149"/>
  <c r="K26" i="148"/>
  <c r="L26" i="148" s="1"/>
  <c r="G25" i="149"/>
  <c r="H25" i="148"/>
  <c r="K25" i="148"/>
  <c r="L25" i="148" s="1"/>
  <c r="E25" i="149"/>
  <c r="D25" i="149"/>
  <c r="I23" i="149"/>
  <c r="H23" i="149"/>
  <c r="H22" i="148"/>
  <c r="G22" i="149"/>
  <c r="H22" i="149" s="1"/>
  <c r="I22" i="148"/>
  <c r="D22" i="149"/>
  <c r="G21" i="149"/>
  <c r="H21" i="148"/>
  <c r="K21" i="148"/>
  <c r="L21" i="148" s="1"/>
  <c r="E21" i="148"/>
  <c r="B21" i="149"/>
  <c r="G17" i="149"/>
  <c r="H17" i="148"/>
  <c r="E17" i="148"/>
  <c r="B17" i="149"/>
  <c r="C15" i="149"/>
  <c r="K15" i="149" s="1"/>
  <c r="D15" i="148"/>
  <c r="G13" i="149"/>
  <c r="H13" i="148"/>
  <c r="E13" i="148"/>
  <c r="B13" i="149"/>
  <c r="C11" i="149"/>
  <c r="K11" i="149" s="1"/>
  <c r="D11" i="148"/>
  <c r="G9" i="149"/>
  <c r="H9" i="148"/>
  <c r="L61" i="149"/>
  <c r="D61" i="149"/>
  <c r="E61" i="149"/>
  <c r="H60" i="149"/>
  <c r="K60" i="149"/>
  <c r="L60" i="149" s="1"/>
  <c r="H59" i="149"/>
  <c r="I59" i="149"/>
  <c r="K59" i="149"/>
  <c r="L59" i="149" s="1"/>
  <c r="I58" i="149"/>
  <c r="J58" i="149"/>
  <c r="L58" i="149" s="1"/>
  <c r="J56" i="149"/>
  <c r="L53" i="149"/>
  <c r="D53" i="149"/>
  <c r="E53" i="149"/>
  <c r="H52" i="149"/>
  <c r="K52" i="149"/>
  <c r="L52" i="149" s="1"/>
  <c r="H51" i="149"/>
  <c r="I51" i="149"/>
  <c r="K51" i="149"/>
  <c r="L51" i="149" s="1"/>
  <c r="I50" i="149"/>
  <c r="J50" i="149"/>
  <c r="L50" i="149" s="1"/>
  <c r="J48" i="149"/>
  <c r="L45" i="149"/>
  <c r="D45" i="149"/>
  <c r="E45" i="149"/>
  <c r="H44" i="149"/>
  <c r="K44" i="149"/>
  <c r="L44" i="149" s="1"/>
  <c r="G42" i="149"/>
  <c r="G41" i="149" s="1"/>
  <c r="I43" i="149"/>
  <c r="K43" i="149"/>
  <c r="L43" i="149" s="1"/>
  <c r="C38" i="149"/>
  <c r="J35" i="149"/>
  <c r="K34" i="149"/>
  <c r="J28" i="149"/>
  <c r="L50" i="147"/>
  <c r="H32" i="152"/>
  <c r="I32" i="152" s="1"/>
  <c r="D32" i="152"/>
  <c r="E32" i="152" s="1"/>
  <c r="I26" i="152"/>
  <c r="E49" i="147"/>
  <c r="C26" i="152"/>
  <c r="F26" i="152" s="1"/>
  <c r="I21" i="152"/>
  <c r="F21" i="152"/>
  <c r="J44" i="147"/>
  <c r="L44" i="147" s="1"/>
  <c r="G16" i="152"/>
  <c r="J16" i="152" s="1"/>
  <c r="C16" i="152"/>
  <c r="F16" i="152" s="1"/>
  <c r="G11" i="152"/>
  <c r="J11" i="152" s="1"/>
  <c r="D11" i="152"/>
  <c r="E11" i="152" s="1"/>
  <c r="L65" i="148"/>
  <c r="G38" i="149"/>
  <c r="B39" i="149"/>
  <c r="J39" i="148"/>
  <c r="D37" i="148"/>
  <c r="E37" i="148"/>
  <c r="B34" i="149"/>
  <c r="J34" i="149" s="1"/>
  <c r="J34" i="148"/>
  <c r="L34" i="148" s="1"/>
  <c r="I33" i="148"/>
  <c r="F33" i="149"/>
  <c r="J33" i="148"/>
  <c r="L33" i="148" s="1"/>
  <c r="D32" i="148"/>
  <c r="C32" i="149"/>
  <c r="D32" i="149" s="1"/>
  <c r="E32" i="148"/>
  <c r="B30" i="149"/>
  <c r="J30" i="149" s="1"/>
  <c r="J30" i="148"/>
  <c r="I29" i="148"/>
  <c r="F29" i="149"/>
  <c r="J29" i="148"/>
  <c r="L29" i="148" s="1"/>
  <c r="D28" i="148"/>
  <c r="C28" i="149"/>
  <c r="D28" i="149" s="1"/>
  <c r="E28" i="148"/>
  <c r="K27" i="149"/>
  <c r="I26" i="149"/>
  <c r="B24" i="149"/>
  <c r="J24" i="148"/>
  <c r="C23" i="149"/>
  <c r="K23" i="149" s="1"/>
  <c r="D23" i="148"/>
  <c r="K23" i="148"/>
  <c r="B20" i="149"/>
  <c r="J20" i="148"/>
  <c r="C19" i="149"/>
  <c r="K19" i="149" s="1"/>
  <c r="D19" i="148"/>
  <c r="K19" i="148"/>
  <c r="B16" i="149"/>
  <c r="J16" i="149" s="1"/>
  <c r="J16" i="148"/>
  <c r="I15" i="148"/>
  <c r="F15" i="149"/>
  <c r="J15" i="148"/>
  <c r="L15" i="148" s="1"/>
  <c r="D14" i="148"/>
  <c r="C14" i="149"/>
  <c r="D14" i="149" s="1"/>
  <c r="E14" i="148"/>
  <c r="B12" i="149"/>
  <c r="J12" i="149" s="1"/>
  <c r="J12" i="148"/>
  <c r="I11" i="148"/>
  <c r="F11" i="149"/>
  <c r="J11" i="148"/>
  <c r="L11" i="148" s="1"/>
  <c r="D10" i="148"/>
  <c r="C10" i="149"/>
  <c r="D10" i="149" s="1"/>
  <c r="E10" i="148"/>
  <c r="D57" i="149"/>
  <c r="E57" i="149"/>
  <c r="H56" i="149"/>
  <c r="K56" i="149"/>
  <c r="H55" i="149"/>
  <c r="I55" i="149"/>
  <c r="K55" i="149"/>
  <c r="L55" i="149" s="1"/>
  <c r="I54" i="149"/>
  <c r="J54" i="149"/>
  <c r="L54" i="149" s="1"/>
  <c r="D49" i="149"/>
  <c r="E49" i="149"/>
  <c r="H48" i="149"/>
  <c r="K48" i="149"/>
  <c r="H47" i="149"/>
  <c r="I47" i="149"/>
  <c r="K47" i="149"/>
  <c r="L47" i="149" s="1"/>
  <c r="I46" i="149"/>
  <c r="J46" i="149"/>
  <c r="L46" i="149" s="1"/>
  <c r="I40" i="149"/>
  <c r="K39" i="149"/>
  <c r="E36" i="149"/>
  <c r="H35" i="149"/>
  <c r="H34" i="149"/>
  <c r="I27" i="149"/>
  <c r="H27" i="149"/>
  <c r="I40" i="148"/>
  <c r="H37" i="148"/>
  <c r="I36" i="148"/>
  <c r="H34" i="148"/>
  <c r="E33" i="148"/>
  <c r="B33" i="149"/>
  <c r="H32" i="149"/>
  <c r="E32" i="149"/>
  <c r="I31" i="149"/>
  <c r="H31" i="149"/>
  <c r="H30" i="148"/>
  <c r="E29" i="148"/>
  <c r="J26" i="149"/>
  <c r="I25" i="148"/>
  <c r="F25" i="149"/>
  <c r="J25" i="149" s="1"/>
  <c r="L25" i="149" s="1"/>
  <c r="K25" i="149"/>
  <c r="D24" i="148"/>
  <c r="C24" i="149"/>
  <c r="D24" i="149" s="1"/>
  <c r="E23" i="148"/>
  <c r="B23" i="149"/>
  <c r="I22" i="149"/>
  <c r="J22" i="149"/>
  <c r="I21" i="148"/>
  <c r="F21" i="149"/>
  <c r="K21" i="149"/>
  <c r="D20" i="148"/>
  <c r="C20" i="149"/>
  <c r="D20" i="149" s="1"/>
  <c r="D19" i="149"/>
  <c r="I17" i="149"/>
  <c r="H17" i="149"/>
  <c r="K17" i="149"/>
  <c r="H16" i="148"/>
  <c r="G16" i="149"/>
  <c r="H16" i="149" s="1"/>
  <c r="K16" i="148"/>
  <c r="L16" i="148" s="1"/>
  <c r="C16" i="149"/>
  <c r="E15" i="149"/>
  <c r="D15" i="149"/>
  <c r="J15" i="149"/>
  <c r="L15" i="149" s="1"/>
  <c r="H14" i="149"/>
  <c r="J14" i="149"/>
  <c r="E14" i="149"/>
  <c r="I13" i="149"/>
  <c r="H13" i="149"/>
  <c r="K13" i="149"/>
  <c r="H12" i="148"/>
  <c r="G12" i="149"/>
  <c r="H12" i="149" s="1"/>
  <c r="D12" i="149"/>
  <c r="K12" i="149"/>
  <c r="L12" i="149" s="1"/>
  <c r="E11" i="149"/>
  <c r="D11" i="149"/>
  <c r="J11" i="149"/>
  <c r="L11" i="149" s="1"/>
  <c r="H10" i="149"/>
  <c r="E10" i="149"/>
  <c r="J10" i="149"/>
  <c r="H9" i="149"/>
  <c r="K9" i="149"/>
  <c r="H61" i="149"/>
  <c r="I60" i="149"/>
  <c r="D59" i="149"/>
  <c r="E58" i="149"/>
  <c r="H57" i="149"/>
  <c r="I56" i="149"/>
  <c r="D55" i="149"/>
  <c r="E54" i="149"/>
  <c r="H53" i="149"/>
  <c r="I52" i="149"/>
  <c r="D51" i="149"/>
  <c r="E50" i="149"/>
  <c r="H49" i="149"/>
  <c r="I48" i="149"/>
  <c r="D47" i="149"/>
  <c r="E46" i="149"/>
  <c r="H45" i="149"/>
  <c r="I44" i="149"/>
  <c r="C42" i="149"/>
  <c r="G37" i="149"/>
  <c r="H37" i="149" s="1"/>
  <c r="F36" i="149"/>
  <c r="J36" i="149" s="1"/>
  <c r="L36" i="149" s="1"/>
  <c r="J32" i="149"/>
  <c r="G30" i="149"/>
  <c r="H30" i="149" s="1"/>
  <c r="B29" i="149"/>
  <c r="H23" i="150"/>
  <c r="H18" i="150"/>
  <c r="H13" i="150"/>
  <c r="C7" i="150"/>
  <c r="I32" i="151"/>
  <c r="J32" i="151"/>
  <c r="I30" i="151"/>
  <c r="J30" i="151"/>
  <c r="I26" i="151"/>
  <c r="J26" i="151"/>
  <c r="I24" i="151"/>
  <c r="J24" i="151"/>
  <c r="C23" i="151"/>
  <c r="I20" i="151"/>
  <c r="J20" i="151"/>
  <c r="I16" i="151"/>
  <c r="J16" i="151"/>
  <c r="I14" i="151"/>
  <c r="J14" i="151"/>
  <c r="C13" i="151"/>
  <c r="I9" i="151"/>
  <c r="J9" i="151"/>
  <c r="I33" i="152"/>
  <c r="J33" i="152"/>
  <c r="I31" i="152"/>
  <c r="J31" i="152"/>
  <c r="I29" i="152"/>
  <c r="J29" i="152"/>
  <c r="C28" i="152"/>
  <c r="I25" i="152"/>
  <c r="J25" i="152"/>
  <c r="I19" i="152"/>
  <c r="J19" i="152"/>
  <c r="C18" i="152"/>
  <c r="I15" i="152"/>
  <c r="J15" i="152"/>
  <c r="I8" i="152"/>
  <c r="J8" i="152"/>
  <c r="C7" i="152"/>
  <c r="J34" i="150"/>
  <c r="J32" i="150"/>
  <c r="J31" i="150"/>
  <c r="J30" i="150"/>
  <c r="I29" i="150"/>
  <c r="J29" i="150"/>
  <c r="J27" i="150"/>
  <c r="J26" i="150"/>
  <c r="J25" i="150"/>
  <c r="I24" i="150"/>
  <c r="J24" i="150"/>
  <c r="D23" i="150"/>
  <c r="J22" i="150"/>
  <c r="J21" i="150"/>
  <c r="J20" i="150"/>
  <c r="I19" i="150"/>
  <c r="D18" i="150"/>
  <c r="J17" i="150"/>
  <c r="J16" i="150"/>
  <c r="J15" i="150"/>
  <c r="I14" i="150"/>
  <c r="J14" i="150"/>
  <c r="D13" i="150"/>
  <c r="J12" i="150"/>
  <c r="J11" i="150"/>
  <c r="E10" i="150"/>
  <c r="J9" i="150"/>
  <c r="E9" i="150"/>
  <c r="J8" i="150"/>
  <c r="I33" i="151"/>
  <c r="J33" i="151"/>
  <c r="I31" i="151"/>
  <c r="J31" i="151"/>
  <c r="I29" i="151"/>
  <c r="J29" i="151"/>
  <c r="C28" i="151"/>
  <c r="I25" i="151"/>
  <c r="J25" i="151"/>
  <c r="I21" i="151"/>
  <c r="J21" i="151"/>
  <c r="I19" i="151"/>
  <c r="J19" i="151"/>
  <c r="C18" i="151"/>
  <c r="I15" i="151"/>
  <c r="J15" i="151"/>
  <c r="I11" i="151"/>
  <c r="J11" i="151"/>
  <c r="I8" i="151"/>
  <c r="J8" i="151"/>
  <c r="C7" i="151"/>
  <c r="I30" i="152"/>
  <c r="J30" i="152"/>
  <c r="I24" i="152"/>
  <c r="J24" i="152"/>
  <c r="C23" i="152"/>
  <c r="I20" i="152"/>
  <c r="J20" i="152"/>
  <c r="I14" i="152"/>
  <c r="J14" i="152"/>
  <c r="C13" i="152"/>
  <c r="I9" i="152"/>
  <c r="J9" i="152"/>
  <c r="G7" i="150"/>
  <c r="E8" i="150"/>
  <c r="E33" i="151"/>
  <c r="E32" i="151"/>
  <c r="E31" i="151"/>
  <c r="E30" i="151"/>
  <c r="G28" i="151"/>
  <c r="E29" i="151"/>
  <c r="E26" i="151"/>
  <c r="E25" i="151"/>
  <c r="G23" i="151"/>
  <c r="E24" i="151"/>
  <c r="E21" i="151"/>
  <c r="E20" i="151"/>
  <c r="G18" i="151"/>
  <c r="E19" i="151"/>
  <c r="E16" i="151"/>
  <c r="E15" i="151"/>
  <c r="G13" i="151"/>
  <c r="E14" i="151"/>
  <c r="E11" i="151"/>
  <c r="E9" i="151"/>
  <c r="G7" i="151"/>
  <c r="E8" i="151"/>
  <c r="E33" i="152"/>
  <c r="E31" i="152"/>
  <c r="E30" i="152"/>
  <c r="G28" i="152"/>
  <c r="E29" i="152"/>
  <c r="E25" i="152"/>
  <c r="G23" i="152"/>
  <c r="E24" i="152"/>
  <c r="E20" i="152"/>
  <c r="G18" i="152"/>
  <c r="E19" i="152"/>
  <c r="E15" i="152"/>
  <c r="G13" i="152"/>
  <c r="E14" i="152"/>
  <c r="E9" i="152"/>
  <c r="G7" i="152"/>
  <c r="E8" i="152"/>
  <c r="I23" i="140"/>
  <c r="H23" i="140"/>
  <c r="I13" i="140"/>
  <c r="H13" i="140"/>
  <c r="E40" i="140"/>
  <c r="J40" i="140"/>
  <c r="J37" i="140"/>
  <c r="H20" i="143"/>
  <c r="I20" i="143" s="1"/>
  <c r="I8" i="143"/>
  <c r="J8" i="143"/>
  <c r="C7" i="143"/>
  <c r="K57" i="138"/>
  <c r="H31" i="143"/>
  <c r="D31" i="143"/>
  <c r="D49" i="138"/>
  <c r="D25" i="143"/>
  <c r="E25" i="143" s="1"/>
  <c r="J20" i="143"/>
  <c r="H44" i="138"/>
  <c r="H15" i="143"/>
  <c r="J44" i="138"/>
  <c r="C15" i="143"/>
  <c r="H43" i="138"/>
  <c r="G10" i="143"/>
  <c r="J10" i="143" s="1"/>
  <c r="L65" i="139"/>
  <c r="G38" i="140"/>
  <c r="D37" i="139"/>
  <c r="C37" i="140"/>
  <c r="L34" i="139"/>
  <c r="I29" i="139"/>
  <c r="F29" i="140"/>
  <c r="K29" i="140"/>
  <c r="D28" i="139"/>
  <c r="C28" i="140"/>
  <c r="D28" i="140" s="1"/>
  <c r="E27" i="139"/>
  <c r="B27" i="140"/>
  <c r="H26" i="139"/>
  <c r="G26" i="140"/>
  <c r="H26" i="140" s="1"/>
  <c r="D26" i="140"/>
  <c r="H22" i="139"/>
  <c r="G22" i="140"/>
  <c r="H22" i="140" s="1"/>
  <c r="D22" i="140"/>
  <c r="E21" i="140"/>
  <c r="D21" i="140"/>
  <c r="J21" i="140"/>
  <c r="L21" i="140" s="1"/>
  <c r="H20" i="140"/>
  <c r="H12" i="139"/>
  <c r="G12" i="140"/>
  <c r="H12" i="140" s="1"/>
  <c r="D12" i="140"/>
  <c r="E11" i="140"/>
  <c r="D11" i="140"/>
  <c r="J11" i="140"/>
  <c r="L11" i="140" s="1"/>
  <c r="H10" i="140"/>
  <c r="L57" i="140"/>
  <c r="L49" i="140"/>
  <c r="J45" i="140"/>
  <c r="I40" i="140"/>
  <c r="B39" i="140"/>
  <c r="J39" i="140" s="1"/>
  <c r="B36" i="140"/>
  <c r="C35" i="140"/>
  <c r="D35" i="140" s="1"/>
  <c r="B34" i="140"/>
  <c r="J34" i="140" s="1"/>
  <c r="C33" i="140"/>
  <c r="K33" i="140" s="1"/>
  <c r="D30" i="140"/>
  <c r="H28" i="140"/>
  <c r="J28" i="140"/>
  <c r="I27" i="140"/>
  <c r="K26" i="140"/>
  <c r="L26" i="140" s="1"/>
  <c r="B24" i="140"/>
  <c r="K22" i="140"/>
  <c r="L22" i="140" s="1"/>
  <c r="I21" i="140"/>
  <c r="J20" i="140"/>
  <c r="D20" i="140"/>
  <c r="C16" i="140"/>
  <c r="B14" i="140"/>
  <c r="K12" i="140"/>
  <c r="L12" i="140" s="1"/>
  <c r="I11" i="140"/>
  <c r="J10" i="140"/>
  <c r="D10" i="140"/>
  <c r="E30" i="141"/>
  <c r="F30" i="141"/>
  <c r="E25" i="141"/>
  <c r="F25" i="141"/>
  <c r="C22" i="141"/>
  <c r="I20" i="141"/>
  <c r="J20" i="141"/>
  <c r="I18" i="141"/>
  <c r="J18" i="141"/>
  <c r="C17" i="141"/>
  <c r="I15" i="141"/>
  <c r="J15" i="141"/>
  <c r="I13" i="141"/>
  <c r="J13" i="141"/>
  <c r="C12" i="141"/>
  <c r="I10" i="141"/>
  <c r="J10" i="141"/>
  <c r="I8" i="141"/>
  <c r="J8" i="141"/>
  <c r="C7" i="141"/>
  <c r="I31" i="142"/>
  <c r="J31" i="142"/>
  <c r="I29" i="142"/>
  <c r="J29" i="142"/>
  <c r="I25" i="142"/>
  <c r="J25" i="142"/>
  <c r="I23" i="142"/>
  <c r="J23" i="142"/>
  <c r="C22" i="142"/>
  <c r="I19" i="142"/>
  <c r="J19" i="142"/>
  <c r="I15" i="142"/>
  <c r="J15" i="142"/>
  <c r="I13" i="142"/>
  <c r="J13" i="142"/>
  <c r="C12" i="142"/>
  <c r="I9" i="142"/>
  <c r="J9" i="142"/>
  <c r="I32" i="143"/>
  <c r="J32" i="143"/>
  <c r="I30" i="143"/>
  <c r="J30" i="143"/>
  <c r="I28" i="143"/>
  <c r="J28" i="143"/>
  <c r="I24" i="143"/>
  <c r="J24" i="143"/>
  <c r="J61" i="138"/>
  <c r="K55" i="138"/>
  <c r="E53" i="138"/>
  <c r="I51" i="138"/>
  <c r="I50" i="138"/>
  <c r="G31" i="143"/>
  <c r="J31" i="143" s="1"/>
  <c r="C31" i="143"/>
  <c r="F31" i="143" s="1"/>
  <c r="H49" i="138"/>
  <c r="J25" i="143"/>
  <c r="H47" i="138"/>
  <c r="D20" i="143"/>
  <c r="E45" i="138"/>
  <c r="G15" i="143"/>
  <c r="J15" i="143" s="1"/>
  <c r="D15" i="143"/>
  <c r="E15" i="143" s="1"/>
  <c r="D10" i="143"/>
  <c r="E10" i="143" s="1"/>
  <c r="K66" i="139"/>
  <c r="H65" i="139"/>
  <c r="D65" i="139"/>
  <c r="J64" i="139"/>
  <c r="L64" i="139" s="1"/>
  <c r="K40" i="139"/>
  <c r="L40" i="139" s="1"/>
  <c r="H40" i="139"/>
  <c r="I40" i="139"/>
  <c r="K40" i="140"/>
  <c r="C38" i="140"/>
  <c r="K39" i="140"/>
  <c r="L39" i="140" s="1"/>
  <c r="F38" i="139"/>
  <c r="H37" i="139"/>
  <c r="G37" i="140"/>
  <c r="H37" i="140" s="1"/>
  <c r="E37" i="139"/>
  <c r="H36" i="139"/>
  <c r="I36" i="139"/>
  <c r="K36" i="140"/>
  <c r="K35" i="139"/>
  <c r="L35" i="139" s="1"/>
  <c r="I35" i="139"/>
  <c r="J35" i="140"/>
  <c r="H34" i="139"/>
  <c r="G34" i="140"/>
  <c r="H34" i="140" s="1"/>
  <c r="D34" i="140"/>
  <c r="J33" i="139"/>
  <c r="L33" i="139" s="1"/>
  <c r="E33" i="140"/>
  <c r="D33" i="140"/>
  <c r="H32" i="140"/>
  <c r="E32" i="139"/>
  <c r="H31" i="139"/>
  <c r="I31" i="140"/>
  <c r="H31" i="140"/>
  <c r="J30" i="139"/>
  <c r="H30" i="139"/>
  <c r="J29" i="139"/>
  <c r="L29" i="139" s="1"/>
  <c r="D29" i="139"/>
  <c r="E29" i="139"/>
  <c r="E28" i="139"/>
  <c r="H27" i="139"/>
  <c r="K26" i="139"/>
  <c r="L26" i="139" s="1"/>
  <c r="I26" i="139"/>
  <c r="K25" i="139"/>
  <c r="L25" i="139" s="1"/>
  <c r="H25" i="139"/>
  <c r="I25" i="139"/>
  <c r="F25" i="140"/>
  <c r="K25" i="140"/>
  <c r="D24" i="139"/>
  <c r="C24" i="140"/>
  <c r="D24" i="140" s="1"/>
  <c r="K23" i="139"/>
  <c r="D23" i="139"/>
  <c r="E23" i="139"/>
  <c r="B23" i="140"/>
  <c r="I22" i="139"/>
  <c r="K21" i="139"/>
  <c r="L21" i="139" s="1"/>
  <c r="H21" i="139"/>
  <c r="I21" i="139"/>
  <c r="J20" i="139"/>
  <c r="D20" i="139"/>
  <c r="K19" i="139"/>
  <c r="D19" i="139"/>
  <c r="H17" i="139"/>
  <c r="I17" i="140"/>
  <c r="K17" i="140"/>
  <c r="I16" i="139"/>
  <c r="K15" i="139"/>
  <c r="L15" i="139" s="1"/>
  <c r="H15" i="139"/>
  <c r="I15" i="139"/>
  <c r="F15" i="140"/>
  <c r="K15" i="140"/>
  <c r="D14" i="139"/>
  <c r="C14" i="140"/>
  <c r="D14" i="140" s="1"/>
  <c r="K13" i="139"/>
  <c r="D13" i="139"/>
  <c r="E13" i="139"/>
  <c r="B13" i="140"/>
  <c r="I12" i="139"/>
  <c r="K11" i="139"/>
  <c r="L11" i="139" s="1"/>
  <c r="H11" i="139"/>
  <c r="I11" i="139"/>
  <c r="J10" i="139"/>
  <c r="D10" i="139"/>
  <c r="K9" i="139"/>
  <c r="D9" i="139"/>
  <c r="K61" i="140"/>
  <c r="L61" i="140" s="1"/>
  <c r="I61" i="140"/>
  <c r="K60" i="140"/>
  <c r="L60" i="140" s="1"/>
  <c r="I60" i="140"/>
  <c r="D59" i="140"/>
  <c r="K58" i="140"/>
  <c r="E58" i="140"/>
  <c r="H57" i="140"/>
  <c r="D57" i="140"/>
  <c r="I56" i="140"/>
  <c r="E56" i="140"/>
  <c r="L54" i="140"/>
  <c r="I54" i="140"/>
  <c r="E54" i="140"/>
  <c r="J52" i="140"/>
  <c r="L52" i="140" s="1"/>
  <c r="I52" i="140"/>
  <c r="K51" i="140"/>
  <c r="L51" i="140" s="1"/>
  <c r="H51" i="140"/>
  <c r="E51" i="140"/>
  <c r="I50" i="140"/>
  <c r="E50" i="140"/>
  <c r="H49" i="140"/>
  <c r="D49" i="140"/>
  <c r="L47" i="140"/>
  <c r="H47" i="140"/>
  <c r="D47" i="140"/>
  <c r="L45" i="140"/>
  <c r="F36" i="140"/>
  <c r="I36" i="140" s="1"/>
  <c r="G35" i="140"/>
  <c r="H35" i="140" s="1"/>
  <c r="K34" i="140"/>
  <c r="L34" i="140" s="1"/>
  <c r="F33" i="140"/>
  <c r="J33" i="140" s="1"/>
  <c r="L33" i="140" s="1"/>
  <c r="J32" i="140"/>
  <c r="C32" i="140"/>
  <c r="D32" i="140" s="1"/>
  <c r="B31" i="140"/>
  <c r="G30" i="140"/>
  <c r="H30" i="140" s="1"/>
  <c r="B29" i="140"/>
  <c r="E28" i="140"/>
  <c r="H27" i="140"/>
  <c r="B25" i="140"/>
  <c r="H21" i="140"/>
  <c r="B17" i="140"/>
  <c r="G16" i="140"/>
  <c r="H16" i="140" s="1"/>
  <c r="B15" i="140"/>
  <c r="H11" i="140"/>
  <c r="E34" i="141"/>
  <c r="F34" i="141"/>
  <c r="E28" i="141"/>
  <c r="F28" i="141"/>
  <c r="I21" i="141"/>
  <c r="J21" i="141"/>
  <c r="I19" i="141"/>
  <c r="J19" i="141"/>
  <c r="I16" i="141"/>
  <c r="J16" i="141"/>
  <c r="I14" i="141"/>
  <c r="J14" i="141"/>
  <c r="I11" i="141"/>
  <c r="J11" i="141"/>
  <c r="I9" i="141"/>
  <c r="J9" i="141"/>
  <c r="C20" i="143"/>
  <c r="F20" i="143" s="1"/>
  <c r="I18" i="143"/>
  <c r="J18" i="143"/>
  <c r="C17" i="143"/>
  <c r="I14" i="143"/>
  <c r="J14" i="143"/>
  <c r="L46" i="140"/>
  <c r="I46" i="140"/>
  <c r="E46" i="140"/>
  <c r="H45" i="140"/>
  <c r="D45" i="140"/>
  <c r="L43" i="140"/>
  <c r="I34" i="141"/>
  <c r="I31" i="141"/>
  <c r="E31" i="141"/>
  <c r="I30" i="141"/>
  <c r="I28" i="141"/>
  <c r="E26" i="141"/>
  <c r="I25" i="141"/>
  <c r="E24" i="141"/>
  <c r="I23" i="141"/>
  <c r="F23" i="141"/>
  <c r="E21" i="141"/>
  <c r="E20" i="141"/>
  <c r="E19" i="141"/>
  <c r="G17" i="141"/>
  <c r="E18" i="141"/>
  <c r="E16" i="141"/>
  <c r="E15" i="141"/>
  <c r="E14" i="141"/>
  <c r="G12" i="141"/>
  <c r="E13" i="141"/>
  <c r="E11" i="141"/>
  <c r="E10" i="141"/>
  <c r="E9" i="141"/>
  <c r="I32" i="142"/>
  <c r="J32" i="142"/>
  <c r="I30" i="142"/>
  <c r="J30" i="142"/>
  <c r="I28" i="142"/>
  <c r="J28" i="142"/>
  <c r="C27" i="142"/>
  <c r="I24" i="142"/>
  <c r="J24" i="142"/>
  <c r="I20" i="142"/>
  <c r="J20" i="142"/>
  <c r="I18" i="142"/>
  <c r="J18" i="142"/>
  <c r="C17" i="142"/>
  <c r="I14" i="142"/>
  <c r="J14" i="142"/>
  <c r="I10" i="142"/>
  <c r="J10" i="142"/>
  <c r="I8" i="142"/>
  <c r="J8" i="142"/>
  <c r="C7" i="142"/>
  <c r="I29" i="143"/>
  <c r="J29" i="143"/>
  <c r="I23" i="143"/>
  <c r="J23" i="143"/>
  <c r="C22" i="143"/>
  <c r="I19" i="143"/>
  <c r="J19" i="143"/>
  <c r="I13" i="143"/>
  <c r="J13" i="143"/>
  <c r="C12" i="143"/>
  <c r="I9" i="143"/>
  <c r="J9" i="143"/>
  <c r="G7" i="141"/>
  <c r="E8" i="141"/>
  <c r="E32" i="142"/>
  <c r="E31" i="142"/>
  <c r="E30" i="142"/>
  <c r="E29" i="142"/>
  <c r="G27" i="142"/>
  <c r="E28" i="142"/>
  <c r="E25" i="142"/>
  <c r="E24" i="142"/>
  <c r="G22" i="142"/>
  <c r="E23" i="142"/>
  <c r="E20" i="142"/>
  <c r="E19" i="142"/>
  <c r="G17" i="142"/>
  <c r="E18" i="142"/>
  <c r="E15" i="142"/>
  <c r="E14" i="142"/>
  <c r="G12" i="142"/>
  <c r="E13" i="142"/>
  <c r="E10" i="142"/>
  <c r="E9" i="142"/>
  <c r="G7" i="142"/>
  <c r="E8" i="142"/>
  <c r="E32" i="143"/>
  <c r="E30" i="143"/>
  <c r="E29" i="143"/>
  <c r="G27" i="143"/>
  <c r="E28" i="143"/>
  <c r="E24" i="143"/>
  <c r="G22" i="143"/>
  <c r="E23" i="143"/>
  <c r="E19" i="143"/>
  <c r="G17" i="143"/>
  <c r="E18" i="143"/>
  <c r="E14" i="143"/>
  <c r="G12" i="143"/>
  <c r="E13" i="143"/>
  <c r="E9" i="143"/>
  <c r="G7" i="143"/>
  <c r="E8" i="143"/>
  <c r="I23" i="133"/>
  <c r="H23" i="133"/>
  <c r="I31" i="133"/>
  <c r="H31" i="133"/>
  <c r="D53" i="131"/>
  <c r="K66" i="132"/>
  <c r="D65" i="132"/>
  <c r="C65" i="134"/>
  <c r="I64" i="132"/>
  <c r="F64" i="134"/>
  <c r="J37" i="133"/>
  <c r="I37" i="133"/>
  <c r="D36" i="132"/>
  <c r="I33" i="132"/>
  <c r="F33" i="133"/>
  <c r="D31" i="132"/>
  <c r="I30" i="132"/>
  <c r="D29" i="133"/>
  <c r="K29" i="133"/>
  <c r="D27" i="132"/>
  <c r="H24" i="133"/>
  <c r="H22" i="132"/>
  <c r="G22" i="133"/>
  <c r="I22" i="133" s="1"/>
  <c r="E20" i="132"/>
  <c r="E17" i="132"/>
  <c r="B17" i="133"/>
  <c r="H16" i="132"/>
  <c r="G16" i="133"/>
  <c r="I16" i="133" s="1"/>
  <c r="E15" i="132"/>
  <c r="B15" i="133"/>
  <c r="H12" i="132"/>
  <c r="G12" i="133"/>
  <c r="I12" i="133" s="1"/>
  <c r="C8" i="132"/>
  <c r="C12" i="133"/>
  <c r="K12" i="133" s="1"/>
  <c r="D11" i="133"/>
  <c r="K11" i="133"/>
  <c r="D10" i="132"/>
  <c r="C10" i="133"/>
  <c r="K39" i="133"/>
  <c r="B34" i="133"/>
  <c r="J34" i="133" s="1"/>
  <c r="F32" i="133"/>
  <c r="B31" i="133"/>
  <c r="C28" i="133"/>
  <c r="G26" i="133"/>
  <c r="G25" i="133"/>
  <c r="B25" i="133"/>
  <c r="C19" i="133"/>
  <c r="K19" i="133" s="1"/>
  <c r="I17" i="133"/>
  <c r="C13" i="133"/>
  <c r="K13" i="133" s="1"/>
  <c r="D9" i="133"/>
  <c r="E29" i="135"/>
  <c r="F29" i="135"/>
  <c r="E25" i="135"/>
  <c r="F25" i="135"/>
  <c r="E21" i="135"/>
  <c r="F21" i="135"/>
  <c r="E19" i="135"/>
  <c r="F19" i="135"/>
  <c r="G17" i="135"/>
  <c r="E16" i="135"/>
  <c r="F16" i="135"/>
  <c r="E14" i="135"/>
  <c r="F14" i="135"/>
  <c r="G12" i="135"/>
  <c r="E11" i="135"/>
  <c r="F11" i="135"/>
  <c r="E9" i="135"/>
  <c r="F9" i="135"/>
  <c r="G7" i="135"/>
  <c r="E66" i="132"/>
  <c r="B66" i="134"/>
  <c r="H65" i="132"/>
  <c r="G65" i="134"/>
  <c r="H65" i="134" s="1"/>
  <c r="H64" i="132"/>
  <c r="E36" i="133"/>
  <c r="D36" i="133"/>
  <c r="H35" i="132"/>
  <c r="G35" i="133"/>
  <c r="L34" i="132"/>
  <c r="K27" i="132"/>
  <c r="J24" i="133"/>
  <c r="E24" i="133"/>
  <c r="K22" i="133"/>
  <c r="J61" i="131"/>
  <c r="D57" i="131"/>
  <c r="H55" i="131"/>
  <c r="E55" i="131"/>
  <c r="J53" i="131"/>
  <c r="H52" i="131"/>
  <c r="J52" i="131"/>
  <c r="D49" i="131"/>
  <c r="E47" i="131"/>
  <c r="E45" i="131"/>
  <c r="H66" i="132"/>
  <c r="I66" i="132"/>
  <c r="K65" i="132"/>
  <c r="L65" i="132" s="1"/>
  <c r="I65" i="132"/>
  <c r="E65" i="134"/>
  <c r="D65" i="134"/>
  <c r="J65" i="134"/>
  <c r="J64" i="132"/>
  <c r="L64" i="132" s="1"/>
  <c r="D64" i="132"/>
  <c r="E64" i="132"/>
  <c r="B64" i="134"/>
  <c r="D64" i="134" s="1"/>
  <c r="E63" i="132"/>
  <c r="K40" i="132"/>
  <c r="L40" i="132" s="1"/>
  <c r="H40" i="132"/>
  <c r="I40" i="132"/>
  <c r="D40" i="133"/>
  <c r="J39" i="132"/>
  <c r="J39" i="133"/>
  <c r="F38" i="132"/>
  <c r="E37" i="132"/>
  <c r="H36" i="132"/>
  <c r="I36" i="132"/>
  <c r="K35" i="132"/>
  <c r="L35" i="132" s="1"/>
  <c r="I35" i="132"/>
  <c r="H34" i="132"/>
  <c r="G34" i="133"/>
  <c r="J33" i="132"/>
  <c r="L33" i="132" s="1"/>
  <c r="D33" i="132"/>
  <c r="E33" i="132"/>
  <c r="H32" i="133"/>
  <c r="E32" i="132"/>
  <c r="J32" i="133"/>
  <c r="H31" i="132"/>
  <c r="J30" i="132"/>
  <c r="H30" i="132"/>
  <c r="G30" i="133"/>
  <c r="I30" i="133" s="1"/>
  <c r="K30" i="133"/>
  <c r="J29" i="132"/>
  <c r="L29" i="132" s="1"/>
  <c r="D29" i="132"/>
  <c r="E28" i="132"/>
  <c r="J28" i="133"/>
  <c r="H27" i="132"/>
  <c r="K26" i="132"/>
  <c r="L26" i="132" s="1"/>
  <c r="I26" i="132"/>
  <c r="J26" i="133"/>
  <c r="K25" i="132"/>
  <c r="L25" i="132" s="1"/>
  <c r="I25" i="132"/>
  <c r="F25" i="133"/>
  <c r="J24" i="132"/>
  <c r="D24" i="132"/>
  <c r="K23" i="132"/>
  <c r="D23" i="132"/>
  <c r="E23" i="132"/>
  <c r="I22" i="132"/>
  <c r="K21" i="132"/>
  <c r="L21" i="132" s="1"/>
  <c r="H21" i="132"/>
  <c r="I21" i="132"/>
  <c r="D21" i="133"/>
  <c r="K21" i="133"/>
  <c r="J20" i="132"/>
  <c r="D20" i="132"/>
  <c r="K19" i="132"/>
  <c r="H19" i="133"/>
  <c r="D19" i="133"/>
  <c r="H17" i="132"/>
  <c r="K16" i="132"/>
  <c r="L16" i="132" s="1"/>
  <c r="I16" i="132"/>
  <c r="K15" i="132"/>
  <c r="L15" i="132" s="1"/>
  <c r="H15" i="132"/>
  <c r="I15" i="132"/>
  <c r="D15" i="133"/>
  <c r="K15" i="133"/>
  <c r="J14" i="132"/>
  <c r="D14" i="132"/>
  <c r="C14" i="133"/>
  <c r="K13" i="132"/>
  <c r="H13" i="133"/>
  <c r="E13" i="132"/>
  <c r="B13" i="133"/>
  <c r="I12" i="132"/>
  <c r="K11" i="132"/>
  <c r="L11" i="132" s="1"/>
  <c r="H11" i="132"/>
  <c r="I11" i="132"/>
  <c r="E10" i="132"/>
  <c r="J10" i="133"/>
  <c r="D9" i="132"/>
  <c r="E60" i="133"/>
  <c r="J59" i="133"/>
  <c r="D58" i="133"/>
  <c r="E56" i="133"/>
  <c r="E52" i="133"/>
  <c r="D50" i="133"/>
  <c r="E48" i="133"/>
  <c r="F40" i="133"/>
  <c r="H40" i="133" s="1"/>
  <c r="C37" i="133"/>
  <c r="K37" i="133" s="1"/>
  <c r="F36" i="133"/>
  <c r="J36" i="133" s="1"/>
  <c r="J35" i="133"/>
  <c r="C35" i="133"/>
  <c r="E35" i="133" s="1"/>
  <c r="B33" i="133"/>
  <c r="C32" i="133"/>
  <c r="E32" i="133" s="1"/>
  <c r="F29" i="133"/>
  <c r="H29" i="133" s="1"/>
  <c r="B27" i="133"/>
  <c r="B23" i="133"/>
  <c r="C20" i="133"/>
  <c r="H17" i="133"/>
  <c r="F15" i="133"/>
  <c r="H15" i="133" s="1"/>
  <c r="F11" i="133"/>
  <c r="H11" i="133" s="1"/>
  <c r="F66" i="134"/>
  <c r="I66" i="134" s="1"/>
  <c r="E34" i="135"/>
  <c r="F34" i="135"/>
  <c r="D46" i="133"/>
  <c r="E44" i="133"/>
  <c r="J43" i="133"/>
  <c r="E31" i="135"/>
  <c r="F31" i="135"/>
  <c r="E20" i="135"/>
  <c r="F20" i="135"/>
  <c r="E18" i="135"/>
  <c r="F18" i="135"/>
  <c r="E15" i="135"/>
  <c r="F15" i="135"/>
  <c r="E13" i="135"/>
  <c r="F13" i="135"/>
  <c r="E10" i="135"/>
  <c r="F10" i="135"/>
  <c r="E8" i="135"/>
  <c r="F8" i="135"/>
  <c r="I34" i="135"/>
  <c r="I31" i="135"/>
  <c r="E30" i="135"/>
  <c r="I29" i="135"/>
  <c r="E28" i="135"/>
  <c r="E26" i="135"/>
  <c r="I25" i="135"/>
  <c r="E24" i="135"/>
  <c r="I23" i="135"/>
  <c r="C22" i="135"/>
  <c r="I21" i="135"/>
  <c r="I20" i="135"/>
  <c r="I19" i="135"/>
  <c r="I18" i="135"/>
  <c r="C17" i="135"/>
  <c r="I16" i="135"/>
  <c r="I15" i="135"/>
  <c r="I14" i="135"/>
  <c r="I13" i="135"/>
  <c r="C12" i="135"/>
  <c r="I11" i="135"/>
  <c r="I10" i="135"/>
  <c r="I9" i="135"/>
  <c r="I8" i="135"/>
  <c r="C7" i="135"/>
  <c r="E36" i="127"/>
  <c r="D36" i="127"/>
  <c r="D26" i="127"/>
  <c r="J24" i="127"/>
  <c r="I23" i="127"/>
  <c r="H23" i="127"/>
  <c r="E35" i="127"/>
  <c r="J35" i="127"/>
  <c r="D60" i="125"/>
  <c r="D57" i="125"/>
  <c r="H55" i="125"/>
  <c r="E55" i="125"/>
  <c r="J53" i="125"/>
  <c r="H52" i="125"/>
  <c r="J52" i="125"/>
  <c r="D49" i="125"/>
  <c r="H44" i="125"/>
  <c r="J44" i="125"/>
  <c r="K66" i="126"/>
  <c r="H65" i="126"/>
  <c r="D65" i="126"/>
  <c r="K40" i="126"/>
  <c r="L40" i="126" s="1"/>
  <c r="H40" i="126"/>
  <c r="I40" i="126"/>
  <c r="J39" i="126"/>
  <c r="C38" i="127"/>
  <c r="F38" i="126"/>
  <c r="H37" i="126"/>
  <c r="G37" i="127"/>
  <c r="H37" i="127" s="1"/>
  <c r="E37" i="126"/>
  <c r="E37" i="127"/>
  <c r="J37" i="127"/>
  <c r="H36" i="126"/>
  <c r="I36" i="126"/>
  <c r="F36" i="127"/>
  <c r="J36" i="127" s="1"/>
  <c r="L36" i="127" s="1"/>
  <c r="K36" i="127"/>
  <c r="K35" i="126"/>
  <c r="L35" i="126" s="1"/>
  <c r="I35" i="126"/>
  <c r="J34" i="126"/>
  <c r="H34" i="126"/>
  <c r="D34" i="127"/>
  <c r="D33" i="126"/>
  <c r="E33" i="126"/>
  <c r="H32" i="127"/>
  <c r="J32" i="127"/>
  <c r="H31" i="126"/>
  <c r="I31" i="127"/>
  <c r="J30" i="126"/>
  <c r="H30" i="126"/>
  <c r="G30" i="127"/>
  <c r="H30" i="127" s="1"/>
  <c r="D30" i="127"/>
  <c r="K30" i="127"/>
  <c r="L30" i="127" s="1"/>
  <c r="D29" i="126"/>
  <c r="E29" i="126"/>
  <c r="B29" i="127"/>
  <c r="H28" i="127"/>
  <c r="J28" i="127"/>
  <c r="H27" i="126"/>
  <c r="I27" i="127"/>
  <c r="H27" i="127"/>
  <c r="K26" i="126"/>
  <c r="L26" i="126" s="1"/>
  <c r="K25" i="126"/>
  <c r="L25" i="126" s="1"/>
  <c r="H25" i="126"/>
  <c r="I25" i="126"/>
  <c r="F25" i="127"/>
  <c r="K25" i="127"/>
  <c r="J24" i="126"/>
  <c r="D24" i="126"/>
  <c r="C24" i="127"/>
  <c r="D24" i="127" s="1"/>
  <c r="C23" i="127"/>
  <c r="K23" i="127" s="1"/>
  <c r="D23" i="126"/>
  <c r="B20" i="127"/>
  <c r="J20" i="126"/>
  <c r="C19" i="127"/>
  <c r="K19" i="127" s="1"/>
  <c r="D19" i="126"/>
  <c r="K19" i="126"/>
  <c r="C13" i="127"/>
  <c r="K13" i="127" s="1"/>
  <c r="D13" i="126"/>
  <c r="K13" i="126"/>
  <c r="D57" i="127"/>
  <c r="E57" i="127"/>
  <c r="H55" i="127"/>
  <c r="I55" i="127"/>
  <c r="K55" i="127"/>
  <c r="L55" i="127" s="1"/>
  <c r="I54" i="127"/>
  <c r="J54" i="127"/>
  <c r="L54" i="127" s="1"/>
  <c r="H48" i="127"/>
  <c r="K48" i="127"/>
  <c r="E48" i="127"/>
  <c r="J48" i="127"/>
  <c r="L48" i="127" s="1"/>
  <c r="K39" i="127"/>
  <c r="K37" i="127"/>
  <c r="L37" i="127" s="1"/>
  <c r="B33" i="127"/>
  <c r="H31" i="127"/>
  <c r="L65" i="126"/>
  <c r="E40" i="126"/>
  <c r="B40" i="127"/>
  <c r="G38" i="127"/>
  <c r="E39" i="127"/>
  <c r="J39" i="127"/>
  <c r="D35" i="127"/>
  <c r="L34" i="126"/>
  <c r="J34" i="127"/>
  <c r="I33" i="126"/>
  <c r="F33" i="127"/>
  <c r="K33" i="127"/>
  <c r="D32" i="126"/>
  <c r="C32" i="127"/>
  <c r="D32" i="127" s="1"/>
  <c r="E31" i="126"/>
  <c r="B31" i="127"/>
  <c r="I29" i="126"/>
  <c r="F29" i="127"/>
  <c r="D28" i="126"/>
  <c r="C28" i="127"/>
  <c r="D28" i="127" s="1"/>
  <c r="E27" i="126"/>
  <c r="B27" i="127"/>
  <c r="H26" i="126"/>
  <c r="G26" i="127"/>
  <c r="H26" i="127" s="1"/>
  <c r="E25" i="126"/>
  <c r="B25" i="127"/>
  <c r="H22" i="126"/>
  <c r="G22" i="127"/>
  <c r="H22" i="127" s="1"/>
  <c r="I22" i="126"/>
  <c r="G21" i="127"/>
  <c r="K21" i="127" s="1"/>
  <c r="H21" i="126"/>
  <c r="K21" i="126"/>
  <c r="L21" i="126" s="1"/>
  <c r="E21" i="126"/>
  <c r="B21" i="127"/>
  <c r="G17" i="127"/>
  <c r="K17" i="127" s="1"/>
  <c r="H17" i="126"/>
  <c r="E17" i="126"/>
  <c r="B17" i="127"/>
  <c r="H16" i="126"/>
  <c r="G16" i="127"/>
  <c r="H16" i="127" s="1"/>
  <c r="I16" i="126"/>
  <c r="K16" i="126"/>
  <c r="L16" i="126" s="1"/>
  <c r="G15" i="127"/>
  <c r="H15" i="126"/>
  <c r="K15" i="126"/>
  <c r="L15" i="126" s="1"/>
  <c r="E15" i="126"/>
  <c r="B15" i="127"/>
  <c r="I13" i="127"/>
  <c r="H13" i="127"/>
  <c r="H12" i="126"/>
  <c r="G12" i="127"/>
  <c r="H12" i="127" s="1"/>
  <c r="I12" i="126"/>
  <c r="I11" i="126"/>
  <c r="J11" i="126"/>
  <c r="L11" i="126" s="1"/>
  <c r="F11" i="127"/>
  <c r="D10" i="126"/>
  <c r="E10" i="126"/>
  <c r="C10" i="127"/>
  <c r="D10" i="127" s="1"/>
  <c r="H56" i="127"/>
  <c r="K56" i="127"/>
  <c r="E56" i="127"/>
  <c r="J56" i="127"/>
  <c r="L56" i="127" s="1"/>
  <c r="D49" i="127"/>
  <c r="E49" i="127"/>
  <c r="H47" i="127"/>
  <c r="I47" i="127"/>
  <c r="K47" i="127"/>
  <c r="L47" i="127" s="1"/>
  <c r="I46" i="127"/>
  <c r="J46" i="127"/>
  <c r="L46" i="127" s="1"/>
  <c r="F40" i="127"/>
  <c r="G35" i="127"/>
  <c r="H35" i="127" s="1"/>
  <c r="G34" i="127"/>
  <c r="H34" i="127" s="1"/>
  <c r="E32" i="127"/>
  <c r="I22" i="127"/>
  <c r="I21" i="127"/>
  <c r="H21" i="127"/>
  <c r="C16" i="127"/>
  <c r="B14" i="127"/>
  <c r="E23" i="126"/>
  <c r="B23" i="127"/>
  <c r="I21" i="126"/>
  <c r="D20" i="126"/>
  <c r="C20" i="127"/>
  <c r="D20" i="127" s="1"/>
  <c r="D19" i="127"/>
  <c r="I17" i="127"/>
  <c r="H17" i="127"/>
  <c r="I16" i="127"/>
  <c r="I15" i="126"/>
  <c r="F15" i="127"/>
  <c r="K15" i="127"/>
  <c r="D14" i="126"/>
  <c r="C14" i="127"/>
  <c r="D14" i="127" s="1"/>
  <c r="E13" i="126"/>
  <c r="B13" i="127"/>
  <c r="J12" i="127"/>
  <c r="C11" i="127"/>
  <c r="K11" i="127" s="1"/>
  <c r="D11" i="126"/>
  <c r="L61" i="127"/>
  <c r="D61" i="127"/>
  <c r="E61" i="127"/>
  <c r="H60" i="127"/>
  <c r="K60" i="127"/>
  <c r="L60" i="127" s="1"/>
  <c r="H59" i="127"/>
  <c r="I59" i="127"/>
  <c r="K59" i="127"/>
  <c r="L59" i="127" s="1"/>
  <c r="I58" i="127"/>
  <c r="J58" i="127"/>
  <c r="L58" i="127" s="1"/>
  <c r="L53" i="127"/>
  <c r="D53" i="127"/>
  <c r="E53" i="127"/>
  <c r="H52" i="127"/>
  <c r="K52" i="127"/>
  <c r="L52" i="127" s="1"/>
  <c r="H51" i="127"/>
  <c r="I51" i="127"/>
  <c r="K51" i="127"/>
  <c r="L51" i="127" s="1"/>
  <c r="I50" i="127"/>
  <c r="J50" i="127"/>
  <c r="L50" i="127" s="1"/>
  <c r="L45" i="127"/>
  <c r="D45" i="127"/>
  <c r="E45" i="127"/>
  <c r="H44" i="127"/>
  <c r="K44" i="127"/>
  <c r="L44" i="127" s="1"/>
  <c r="G42" i="127"/>
  <c r="G41" i="127" s="1"/>
  <c r="I43" i="127"/>
  <c r="K43" i="127"/>
  <c r="L43" i="127" s="1"/>
  <c r="E31" i="128"/>
  <c r="F31" i="128"/>
  <c r="E20" i="128"/>
  <c r="F20" i="128"/>
  <c r="E18" i="128"/>
  <c r="F18" i="128"/>
  <c r="E15" i="128"/>
  <c r="F15" i="128"/>
  <c r="E13" i="128"/>
  <c r="F13" i="128"/>
  <c r="E10" i="128"/>
  <c r="F10" i="128"/>
  <c r="E8" i="128"/>
  <c r="F8" i="128"/>
  <c r="E11" i="127"/>
  <c r="D11" i="127"/>
  <c r="J11" i="127"/>
  <c r="L11" i="127" s="1"/>
  <c r="H10" i="127"/>
  <c r="E10" i="127"/>
  <c r="H9" i="127"/>
  <c r="H61" i="127"/>
  <c r="I60" i="127"/>
  <c r="D59" i="127"/>
  <c r="E58" i="127"/>
  <c r="H57" i="127"/>
  <c r="I56" i="127"/>
  <c r="D55" i="127"/>
  <c r="E54" i="127"/>
  <c r="H53" i="127"/>
  <c r="I52" i="127"/>
  <c r="D51" i="127"/>
  <c r="E50" i="127"/>
  <c r="H49" i="127"/>
  <c r="I48" i="127"/>
  <c r="D47" i="127"/>
  <c r="E46" i="127"/>
  <c r="H45" i="127"/>
  <c r="I44" i="127"/>
  <c r="C42" i="127"/>
  <c r="E34" i="128"/>
  <c r="F34" i="128"/>
  <c r="E29" i="128"/>
  <c r="F29" i="128"/>
  <c r="E25" i="128"/>
  <c r="F25" i="128"/>
  <c r="G22" i="128"/>
  <c r="E21" i="128"/>
  <c r="F21" i="128"/>
  <c r="E19" i="128"/>
  <c r="F19" i="128"/>
  <c r="G17" i="128"/>
  <c r="E16" i="128"/>
  <c r="F16" i="128"/>
  <c r="E14" i="128"/>
  <c r="F14" i="128"/>
  <c r="G12" i="128"/>
  <c r="E11" i="128"/>
  <c r="F11" i="128"/>
  <c r="E9" i="128"/>
  <c r="F9" i="128"/>
  <c r="G7" i="128"/>
  <c r="I34" i="128"/>
  <c r="I31" i="128"/>
  <c r="E30" i="128"/>
  <c r="I29" i="128"/>
  <c r="E28" i="128"/>
  <c r="E26" i="128"/>
  <c r="I25" i="128"/>
  <c r="E24" i="128"/>
  <c r="I23" i="128"/>
  <c r="C22" i="128"/>
  <c r="I21" i="128"/>
  <c r="I20" i="128"/>
  <c r="I19" i="128"/>
  <c r="I18" i="128"/>
  <c r="C17" i="128"/>
  <c r="I16" i="128"/>
  <c r="I15" i="128"/>
  <c r="I14" i="128"/>
  <c r="I13" i="128"/>
  <c r="C12" i="128"/>
  <c r="I11" i="128"/>
  <c r="I10" i="128"/>
  <c r="I9" i="128"/>
  <c r="I8" i="128"/>
  <c r="C7" i="128"/>
  <c r="H27" i="222"/>
  <c r="D27" i="222"/>
  <c r="F27" i="222" s="1"/>
  <c r="H22" i="222"/>
  <c r="I22" i="222" s="1"/>
  <c r="D22" i="222"/>
  <c r="F22" i="222" s="1"/>
  <c r="H17" i="222"/>
  <c r="I17" i="222" s="1"/>
  <c r="D17" i="222"/>
  <c r="H12" i="222"/>
  <c r="I12" i="222" s="1"/>
  <c r="D12" i="222"/>
  <c r="F12" i="222" s="1"/>
  <c r="H7" i="222"/>
  <c r="H5" i="222" s="1"/>
  <c r="D7" i="222"/>
  <c r="D5" i="222" s="1"/>
  <c r="G5" i="221"/>
  <c r="C5" i="221"/>
  <c r="H27" i="221"/>
  <c r="I27" i="221" s="1"/>
  <c r="D27" i="221"/>
  <c r="E27" i="221" s="1"/>
  <c r="H22" i="221"/>
  <c r="I22" i="221" s="1"/>
  <c r="D22" i="221"/>
  <c r="E22" i="221" s="1"/>
  <c r="H17" i="221"/>
  <c r="I17" i="221" s="1"/>
  <c r="D17" i="221"/>
  <c r="E17" i="221" s="1"/>
  <c r="H12" i="221"/>
  <c r="I12" i="221" s="1"/>
  <c r="D12" i="221"/>
  <c r="E12" i="221" s="1"/>
  <c r="H7" i="221"/>
  <c r="H5" i="221" s="1"/>
  <c r="D7" i="221"/>
  <c r="D5" i="221" s="1"/>
  <c r="H22" i="220"/>
  <c r="I22" i="220" s="1"/>
  <c r="D22" i="220"/>
  <c r="F22" i="220" s="1"/>
  <c r="H17" i="220"/>
  <c r="I17" i="220" s="1"/>
  <c r="D17" i="220"/>
  <c r="F17" i="220" s="1"/>
  <c r="H12" i="220"/>
  <c r="I12" i="220" s="1"/>
  <c r="D12" i="220"/>
  <c r="F12" i="220" s="1"/>
  <c r="H7" i="220"/>
  <c r="D7" i="220"/>
  <c r="K42" i="219"/>
  <c r="C41" i="219"/>
  <c r="K41" i="219" s="1"/>
  <c r="F42" i="219"/>
  <c r="B42" i="219"/>
  <c r="F38" i="219"/>
  <c r="G30" i="223" s="1"/>
  <c r="J30" i="223" s="1"/>
  <c r="B38" i="219"/>
  <c r="C30" i="223" s="1"/>
  <c r="F18" i="219"/>
  <c r="I19" i="219"/>
  <c r="G18" i="219"/>
  <c r="C18" i="219"/>
  <c r="F8" i="219"/>
  <c r="I9" i="219"/>
  <c r="G8" i="219"/>
  <c r="G7" i="219" s="1"/>
  <c r="G6" i="219" s="1"/>
  <c r="C8" i="219"/>
  <c r="H43" i="219"/>
  <c r="D43" i="219"/>
  <c r="H39" i="219"/>
  <c r="D39" i="219"/>
  <c r="E34" i="219"/>
  <c r="K32" i="219"/>
  <c r="I32" i="219"/>
  <c r="J31" i="219"/>
  <c r="L31" i="219" s="1"/>
  <c r="E30" i="219"/>
  <c r="K28" i="219"/>
  <c r="I28" i="219"/>
  <c r="J27" i="219"/>
  <c r="L27" i="219" s="1"/>
  <c r="E26" i="219"/>
  <c r="K24" i="219"/>
  <c r="L24" i="219" s="1"/>
  <c r="I24" i="219"/>
  <c r="J23" i="219"/>
  <c r="E22" i="219"/>
  <c r="K20" i="219"/>
  <c r="L20" i="219" s="1"/>
  <c r="I20" i="219"/>
  <c r="J19" i="219"/>
  <c r="B18" i="219"/>
  <c r="E19" i="219"/>
  <c r="J17" i="219"/>
  <c r="L17" i="219" s="1"/>
  <c r="E16" i="219"/>
  <c r="K14" i="219"/>
  <c r="L14" i="219" s="1"/>
  <c r="I14" i="219"/>
  <c r="J13" i="219"/>
  <c r="E12" i="219"/>
  <c r="K10" i="219"/>
  <c r="L10" i="219" s="1"/>
  <c r="I10" i="219"/>
  <c r="J9" i="219"/>
  <c r="B8" i="219"/>
  <c r="E9" i="219"/>
  <c r="D64" i="217"/>
  <c r="E64" i="217"/>
  <c r="H63" i="217"/>
  <c r="K63" i="217"/>
  <c r="H62" i="217"/>
  <c r="I62" i="217"/>
  <c r="K62" i="217"/>
  <c r="L62" i="217" s="1"/>
  <c r="D61" i="217"/>
  <c r="J61" i="217"/>
  <c r="L61" i="217" s="1"/>
  <c r="H60" i="217"/>
  <c r="I60" i="217"/>
  <c r="K60" i="217"/>
  <c r="L60" i="217" s="1"/>
  <c r="H59" i="217"/>
  <c r="I59" i="217"/>
  <c r="D59" i="217"/>
  <c r="K59" i="217"/>
  <c r="L59" i="217" s="1"/>
  <c r="H58" i="217"/>
  <c r="K58" i="217"/>
  <c r="J55" i="217"/>
  <c r="I54" i="217"/>
  <c r="J54" i="217"/>
  <c r="L54" i="217" s="1"/>
  <c r="D53" i="217"/>
  <c r="E53" i="217"/>
  <c r="D47" i="217"/>
  <c r="K47" i="217"/>
  <c r="H68" i="218"/>
  <c r="G68" i="215"/>
  <c r="H68" i="215" s="1"/>
  <c r="I67" i="218"/>
  <c r="F67" i="215"/>
  <c r="C65" i="218"/>
  <c r="D66" i="218"/>
  <c r="C66" i="215"/>
  <c r="E42" i="218"/>
  <c r="G38" i="218"/>
  <c r="H38" i="218" s="1"/>
  <c r="H39" i="218"/>
  <c r="B38" i="218"/>
  <c r="D30" i="218"/>
  <c r="E30" i="218"/>
  <c r="H28" i="218"/>
  <c r="I28" i="218"/>
  <c r="K28" i="218"/>
  <c r="L28" i="218" s="1"/>
  <c r="I27" i="218"/>
  <c r="J27" i="218"/>
  <c r="L27" i="218" s="1"/>
  <c r="D22" i="218"/>
  <c r="E22" i="218"/>
  <c r="E21" i="218"/>
  <c r="H20" i="218"/>
  <c r="I20" i="218"/>
  <c r="K20" i="218"/>
  <c r="L20" i="218" s="1"/>
  <c r="F18" i="218"/>
  <c r="I19" i="218"/>
  <c r="J19" i="218"/>
  <c r="L19" i="218" s="1"/>
  <c r="C18" i="218"/>
  <c r="I17" i="218"/>
  <c r="J17" i="218"/>
  <c r="L17" i="218" s="1"/>
  <c r="D12" i="218"/>
  <c r="E12" i="218"/>
  <c r="H10" i="218"/>
  <c r="I10" i="218"/>
  <c r="K10" i="218"/>
  <c r="L10" i="218" s="1"/>
  <c r="F8" i="218"/>
  <c r="I9" i="218"/>
  <c r="J9" i="218"/>
  <c r="L9" i="218" s="1"/>
  <c r="C8" i="218"/>
  <c r="J63" i="217"/>
  <c r="J58" i="217"/>
  <c r="L58" i="217" s="1"/>
  <c r="D56" i="217"/>
  <c r="K56" i="217"/>
  <c r="L55" i="217"/>
  <c r="H51" i="217"/>
  <c r="I51" i="217"/>
  <c r="D51" i="217"/>
  <c r="K51" i="217"/>
  <c r="L51" i="217" s="1"/>
  <c r="H49" i="217"/>
  <c r="K49" i="217"/>
  <c r="L49" i="217" s="1"/>
  <c r="J46" i="217"/>
  <c r="L46" i="217" s="1"/>
  <c r="I45" i="217"/>
  <c r="J45" i="217"/>
  <c r="L45" i="217" s="1"/>
  <c r="D44" i="217"/>
  <c r="E44" i="217"/>
  <c r="K43" i="217"/>
  <c r="K68" i="218"/>
  <c r="L68" i="218" s="1"/>
  <c r="I68" i="218"/>
  <c r="J67" i="218"/>
  <c r="L67" i="218" s="1"/>
  <c r="E67" i="218"/>
  <c r="B67" i="215"/>
  <c r="E67" i="215" s="1"/>
  <c r="G65" i="218"/>
  <c r="G41" i="218" s="1"/>
  <c r="H66" i="218"/>
  <c r="E66" i="218"/>
  <c r="F65" i="218"/>
  <c r="F41" i="218" s="1"/>
  <c r="B65" i="218"/>
  <c r="B41" i="218" s="1"/>
  <c r="I42" i="218"/>
  <c r="I40" i="218"/>
  <c r="K39" i="218"/>
  <c r="L39" i="218" s="1"/>
  <c r="I39" i="218"/>
  <c r="C38" i="218"/>
  <c r="K38" i="218" s="1"/>
  <c r="D39" i="218"/>
  <c r="K37" i="218"/>
  <c r="L37" i="218" s="1"/>
  <c r="I37" i="218"/>
  <c r="D37" i="218"/>
  <c r="J36" i="218"/>
  <c r="L36" i="218" s="1"/>
  <c r="H35" i="218"/>
  <c r="E35" i="218"/>
  <c r="D34" i="218"/>
  <c r="E34" i="218"/>
  <c r="H32" i="218"/>
  <c r="I32" i="218"/>
  <c r="K32" i="218"/>
  <c r="L32" i="218" s="1"/>
  <c r="I31" i="218"/>
  <c r="J31" i="218"/>
  <c r="L31" i="218" s="1"/>
  <c r="K30" i="218"/>
  <c r="L30" i="218" s="1"/>
  <c r="D26" i="218"/>
  <c r="E26" i="218"/>
  <c r="H24" i="218"/>
  <c r="I24" i="218"/>
  <c r="K24" i="218"/>
  <c r="L24" i="218" s="1"/>
  <c r="I23" i="218"/>
  <c r="J23" i="218"/>
  <c r="L23" i="218" s="1"/>
  <c r="K22" i="218"/>
  <c r="L22" i="218" s="1"/>
  <c r="G18" i="218"/>
  <c r="D16" i="218"/>
  <c r="E16" i="218"/>
  <c r="E15" i="218"/>
  <c r="H14" i="218"/>
  <c r="I14" i="218"/>
  <c r="K14" i="218"/>
  <c r="L14" i="218" s="1"/>
  <c r="I13" i="218"/>
  <c r="J13" i="218"/>
  <c r="L13" i="218" s="1"/>
  <c r="K12" i="218"/>
  <c r="L12" i="218" s="1"/>
  <c r="G8" i="218"/>
  <c r="G7" i="218" s="1"/>
  <c r="G6" i="218" s="1"/>
  <c r="H64" i="217"/>
  <c r="I63" i="217"/>
  <c r="D62" i="217"/>
  <c r="D60" i="217"/>
  <c r="I58" i="217"/>
  <c r="D57" i="217"/>
  <c r="E56" i="217"/>
  <c r="H55" i="217"/>
  <c r="D55" i="217"/>
  <c r="E54" i="217"/>
  <c r="H53" i="217"/>
  <c r="I52" i="217"/>
  <c r="I49" i="217"/>
  <c r="D48" i="217"/>
  <c r="E47" i="217"/>
  <c r="H46" i="217"/>
  <c r="D46" i="217"/>
  <c r="E45" i="217"/>
  <c r="H44" i="217"/>
  <c r="B18" i="218"/>
  <c r="E19" i="218"/>
  <c r="B8" i="218"/>
  <c r="E9" i="218"/>
  <c r="F42" i="217"/>
  <c r="I43" i="217"/>
  <c r="G42" i="217"/>
  <c r="G41" i="217" s="1"/>
  <c r="C42" i="217"/>
  <c r="G7" i="217"/>
  <c r="G6" i="217" s="1"/>
  <c r="H8" i="217"/>
  <c r="E59" i="217"/>
  <c r="K57" i="217"/>
  <c r="L57" i="217" s="1"/>
  <c r="I57" i="217"/>
  <c r="J56" i="217"/>
  <c r="E55" i="217"/>
  <c r="K53" i="217"/>
  <c r="L53" i="217" s="1"/>
  <c r="I53" i="217"/>
  <c r="J52" i="217"/>
  <c r="L52" i="217" s="1"/>
  <c r="E51" i="217"/>
  <c r="K48" i="217"/>
  <c r="L48" i="217" s="1"/>
  <c r="I48" i="217"/>
  <c r="J47" i="217"/>
  <c r="E46" i="217"/>
  <c r="K44" i="217"/>
  <c r="L44" i="217" s="1"/>
  <c r="I44" i="217"/>
  <c r="J43" i="217"/>
  <c r="B42" i="217"/>
  <c r="E43" i="217"/>
  <c r="E38" i="217"/>
  <c r="E18" i="217"/>
  <c r="K8" i="217"/>
  <c r="L8" i="217" s="1"/>
  <c r="I8" i="217"/>
  <c r="C7" i="217"/>
  <c r="D8" i="217"/>
  <c r="H7" i="217"/>
  <c r="D7" i="217"/>
  <c r="J66" i="215"/>
  <c r="E66" i="215"/>
  <c r="I68" i="215"/>
  <c r="G67" i="215"/>
  <c r="K67" i="215" s="1"/>
  <c r="G66" i="215"/>
  <c r="I66" i="215" s="1"/>
  <c r="D18" i="216"/>
  <c r="E18" i="216"/>
  <c r="G7" i="216"/>
  <c r="I7" i="216" s="1"/>
  <c r="H8" i="216"/>
  <c r="I8" i="216"/>
  <c r="K8" i="216"/>
  <c r="L8" i="216" s="1"/>
  <c r="F6" i="216"/>
  <c r="B69" i="215"/>
  <c r="J69" i="215" s="1"/>
  <c r="C68" i="215"/>
  <c r="D67" i="215"/>
  <c r="H65" i="216"/>
  <c r="I65" i="216"/>
  <c r="K65" i="216"/>
  <c r="L65" i="216" s="1"/>
  <c r="G41" i="216"/>
  <c r="H41" i="216" s="1"/>
  <c r="H42" i="216"/>
  <c r="I42" i="216"/>
  <c r="K42" i="216"/>
  <c r="L42" i="216" s="1"/>
  <c r="I41" i="216"/>
  <c r="D38" i="216"/>
  <c r="E38" i="216"/>
  <c r="B6" i="216"/>
  <c r="I69" i="215"/>
  <c r="H69" i="215"/>
  <c r="C69" i="215"/>
  <c r="K69" i="215" s="1"/>
  <c r="B68" i="215"/>
  <c r="J68" i="215" s="1"/>
  <c r="C41" i="216"/>
  <c r="D42" i="216"/>
  <c r="C7" i="216"/>
  <c r="E7" i="216" s="1"/>
  <c r="D8" i="216"/>
  <c r="K70" i="215"/>
  <c r="L70" i="215" s="1"/>
  <c r="I70" i="215"/>
  <c r="C65" i="215"/>
  <c r="D66" i="215"/>
  <c r="H42" i="215"/>
  <c r="K38" i="215"/>
  <c r="L38" i="215" s="1"/>
  <c r="I38" i="215"/>
  <c r="K18" i="215"/>
  <c r="L18" i="215" s="1"/>
  <c r="I18" i="215"/>
  <c r="G7" i="215"/>
  <c r="H8" i="215"/>
  <c r="I7" i="215"/>
  <c r="E7" i="215"/>
  <c r="D42" i="215"/>
  <c r="C7" i="215"/>
  <c r="D8" i="215"/>
  <c r="H22" i="214"/>
  <c r="C5" i="213"/>
  <c r="H27" i="213"/>
  <c r="I27" i="213" s="1"/>
  <c r="D27" i="213"/>
  <c r="F27" i="213" s="1"/>
  <c r="H22" i="213"/>
  <c r="I22" i="213" s="1"/>
  <c r="D22" i="213"/>
  <c r="F22" i="213" s="1"/>
  <c r="H17" i="213"/>
  <c r="I17" i="213" s="1"/>
  <c r="D17" i="213"/>
  <c r="F17" i="213" s="1"/>
  <c r="H12" i="213"/>
  <c r="I12" i="213" s="1"/>
  <c r="D12" i="213"/>
  <c r="F12" i="213" s="1"/>
  <c r="H7" i="213"/>
  <c r="H5" i="213" s="1"/>
  <c r="D7" i="213"/>
  <c r="D5" i="213" s="1"/>
  <c r="G5" i="212"/>
  <c r="F27" i="212"/>
  <c r="F17" i="212"/>
  <c r="C5" i="212"/>
  <c r="H27" i="212"/>
  <c r="I27" i="212" s="1"/>
  <c r="D27" i="212"/>
  <c r="E27" i="212" s="1"/>
  <c r="H22" i="212"/>
  <c r="I22" i="212" s="1"/>
  <c r="D22" i="212"/>
  <c r="E22" i="212" s="1"/>
  <c r="H17" i="212"/>
  <c r="I17" i="212" s="1"/>
  <c r="D17" i="212"/>
  <c r="E17" i="212" s="1"/>
  <c r="H12" i="212"/>
  <c r="I12" i="212" s="1"/>
  <c r="D12" i="212"/>
  <c r="E12" i="212" s="1"/>
  <c r="H7" i="212"/>
  <c r="H5" i="212" s="1"/>
  <c r="D7" i="212"/>
  <c r="D5" i="212" s="1"/>
  <c r="H22" i="211"/>
  <c r="I22" i="211" s="1"/>
  <c r="D22" i="211"/>
  <c r="F22" i="211" s="1"/>
  <c r="H17" i="211"/>
  <c r="I17" i="211" s="1"/>
  <c r="D17" i="211"/>
  <c r="F17" i="211" s="1"/>
  <c r="H12" i="211"/>
  <c r="I12" i="211" s="1"/>
  <c r="D12" i="211"/>
  <c r="F12" i="211" s="1"/>
  <c r="H7" i="211"/>
  <c r="D7" i="211"/>
  <c r="K42" i="210"/>
  <c r="C41" i="210"/>
  <c r="K41" i="210" s="1"/>
  <c r="D64" i="210"/>
  <c r="E63" i="210"/>
  <c r="H62" i="210"/>
  <c r="I59" i="210"/>
  <c r="H58" i="210"/>
  <c r="I57" i="210"/>
  <c r="E55" i="210"/>
  <c r="H52" i="210"/>
  <c r="D52" i="210"/>
  <c r="D50" i="210"/>
  <c r="J48" i="210"/>
  <c r="L48" i="210" s="1"/>
  <c r="H48" i="210"/>
  <c r="I47" i="210"/>
  <c r="J44" i="210"/>
  <c r="L44" i="210" s="1"/>
  <c r="H44" i="210"/>
  <c r="F42" i="210"/>
  <c r="B42" i="210"/>
  <c r="F38" i="210"/>
  <c r="G30" i="214" s="1"/>
  <c r="B38" i="210"/>
  <c r="C30" i="214" s="1"/>
  <c r="F18" i="210"/>
  <c r="I19" i="210"/>
  <c r="G18" i="210"/>
  <c r="C18" i="210"/>
  <c r="F8" i="210"/>
  <c r="I9" i="210"/>
  <c r="G8" i="210"/>
  <c r="C8" i="210"/>
  <c r="K63" i="210"/>
  <c r="L63" i="210" s="1"/>
  <c r="I63" i="210"/>
  <c r="D62" i="210"/>
  <c r="D60" i="210"/>
  <c r="E59" i="210"/>
  <c r="D58" i="210"/>
  <c r="E57" i="210"/>
  <c r="H56" i="210"/>
  <c r="D56" i="210"/>
  <c r="I55" i="210"/>
  <c r="I51" i="210"/>
  <c r="J50" i="210"/>
  <c r="L50" i="210" s="1"/>
  <c r="H50" i="210"/>
  <c r="D48" i="210"/>
  <c r="E47" i="210"/>
  <c r="D44" i="210"/>
  <c r="H43" i="210"/>
  <c r="D43" i="210"/>
  <c r="H39" i="210"/>
  <c r="D39" i="210"/>
  <c r="E34" i="210"/>
  <c r="K32" i="210"/>
  <c r="L32" i="210" s="1"/>
  <c r="I32" i="210"/>
  <c r="J31" i="210"/>
  <c r="E30" i="210"/>
  <c r="K28" i="210"/>
  <c r="L28" i="210" s="1"/>
  <c r="I28" i="210"/>
  <c r="J27" i="210"/>
  <c r="L27" i="210" s="1"/>
  <c r="E26" i="210"/>
  <c r="K24" i="210"/>
  <c r="I24" i="210"/>
  <c r="J23" i="210"/>
  <c r="E22" i="210"/>
  <c r="K20" i="210"/>
  <c r="I20" i="210"/>
  <c r="J19" i="210"/>
  <c r="B18" i="210"/>
  <c r="E19" i="210"/>
  <c r="J17" i="210"/>
  <c r="L17" i="210" s="1"/>
  <c r="E16" i="210"/>
  <c r="K14" i="210"/>
  <c r="I14" i="210"/>
  <c r="J13" i="210"/>
  <c r="E12" i="210"/>
  <c r="K10" i="210"/>
  <c r="I10" i="210"/>
  <c r="J9" i="210"/>
  <c r="B8" i="210"/>
  <c r="E9" i="210"/>
  <c r="H63" i="208"/>
  <c r="K63" i="208"/>
  <c r="H62" i="208"/>
  <c r="I62" i="208"/>
  <c r="K62" i="208"/>
  <c r="L62" i="208" s="1"/>
  <c r="I61" i="208"/>
  <c r="J61" i="208"/>
  <c r="L61" i="208" s="1"/>
  <c r="J59" i="208"/>
  <c r="I58" i="208"/>
  <c r="J58" i="208"/>
  <c r="L58" i="208" s="1"/>
  <c r="J57" i="208"/>
  <c r="L57" i="208" s="1"/>
  <c r="I56" i="208"/>
  <c r="J56" i="208"/>
  <c r="L56" i="208" s="1"/>
  <c r="D54" i="208"/>
  <c r="K54" i="208"/>
  <c r="D45" i="208"/>
  <c r="K45" i="208"/>
  <c r="I66" i="209"/>
  <c r="F66" i="206"/>
  <c r="F64" i="206" s="1"/>
  <c r="G32" i="211" s="1"/>
  <c r="C64" i="209"/>
  <c r="D65" i="209"/>
  <c r="E42" i="209"/>
  <c r="G38" i="209"/>
  <c r="H39" i="209"/>
  <c r="I38" i="209"/>
  <c r="B38" i="209"/>
  <c r="I36" i="209"/>
  <c r="D35" i="209"/>
  <c r="D30" i="209"/>
  <c r="E30" i="209"/>
  <c r="E29" i="209"/>
  <c r="H28" i="209"/>
  <c r="I28" i="209"/>
  <c r="K28" i="209"/>
  <c r="L28" i="209" s="1"/>
  <c r="I27" i="209"/>
  <c r="J27" i="209"/>
  <c r="L27" i="209" s="1"/>
  <c r="D22" i="209"/>
  <c r="E22" i="209"/>
  <c r="H20" i="209"/>
  <c r="I20" i="209"/>
  <c r="K20" i="209"/>
  <c r="L20" i="209" s="1"/>
  <c r="F18" i="209"/>
  <c r="I19" i="209"/>
  <c r="J19" i="209"/>
  <c r="L19" i="209" s="1"/>
  <c r="C18" i="209"/>
  <c r="I17" i="209"/>
  <c r="J17" i="209"/>
  <c r="L17" i="209" s="1"/>
  <c r="D12" i="209"/>
  <c r="E12" i="209"/>
  <c r="H10" i="209"/>
  <c r="I10" i="209"/>
  <c r="K10" i="209"/>
  <c r="L10" i="209" s="1"/>
  <c r="F8" i="209"/>
  <c r="I9" i="209"/>
  <c r="J9" i="209"/>
  <c r="L9" i="209" s="1"/>
  <c r="C8" i="209"/>
  <c r="J66" i="206"/>
  <c r="C65" i="206"/>
  <c r="J63" i="208"/>
  <c r="L63" i="208" s="1"/>
  <c r="L60" i="208"/>
  <c r="D60" i="208"/>
  <c r="E60" i="208"/>
  <c r="L59" i="208"/>
  <c r="K55" i="208"/>
  <c r="L55" i="208" s="1"/>
  <c r="J53" i="208"/>
  <c r="L53" i="208" s="1"/>
  <c r="I52" i="208"/>
  <c r="J52" i="208"/>
  <c r="L52" i="208" s="1"/>
  <c r="H48" i="208"/>
  <c r="I48" i="208"/>
  <c r="D48" i="208"/>
  <c r="K48" i="208"/>
  <c r="L48" i="208" s="1"/>
  <c r="H47" i="208"/>
  <c r="K47" i="208"/>
  <c r="L47" i="208" s="1"/>
  <c r="J44" i="208"/>
  <c r="L44" i="208" s="1"/>
  <c r="L43" i="208"/>
  <c r="I68" i="209"/>
  <c r="F68" i="206"/>
  <c r="K67" i="209"/>
  <c r="L67" i="209" s="1"/>
  <c r="I67" i="209"/>
  <c r="J66" i="209"/>
  <c r="L66" i="209" s="1"/>
  <c r="G64" i="209"/>
  <c r="G41" i="209" s="1"/>
  <c r="H65" i="209"/>
  <c r="E65" i="209"/>
  <c r="F64" i="209"/>
  <c r="B64" i="209"/>
  <c r="F41" i="209"/>
  <c r="I42" i="209"/>
  <c r="K39" i="209"/>
  <c r="L39" i="209" s="1"/>
  <c r="I39" i="209"/>
  <c r="C38" i="209"/>
  <c r="K38" i="209" s="1"/>
  <c r="D39" i="209"/>
  <c r="H38" i="209"/>
  <c r="K37" i="209"/>
  <c r="L37" i="209" s="1"/>
  <c r="I37" i="209"/>
  <c r="J36" i="209"/>
  <c r="L36" i="209" s="1"/>
  <c r="H35" i="209"/>
  <c r="E35" i="209"/>
  <c r="D34" i="209"/>
  <c r="E34" i="209"/>
  <c r="E33" i="209"/>
  <c r="H32" i="209"/>
  <c r="I32" i="209"/>
  <c r="K32" i="209"/>
  <c r="L32" i="209" s="1"/>
  <c r="I31" i="209"/>
  <c r="J31" i="209"/>
  <c r="L31" i="209" s="1"/>
  <c r="K30" i="209"/>
  <c r="L30" i="209" s="1"/>
  <c r="D26" i="209"/>
  <c r="E26" i="209"/>
  <c r="H24" i="209"/>
  <c r="I24" i="209"/>
  <c r="K24" i="209"/>
  <c r="L24" i="209" s="1"/>
  <c r="I23" i="209"/>
  <c r="J23" i="209"/>
  <c r="L23" i="209" s="1"/>
  <c r="K22" i="209"/>
  <c r="L22" i="209" s="1"/>
  <c r="G18" i="209"/>
  <c r="D16" i="209"/>
  <c r="E16" i="209"/>
  <c r="E15" i="209"/>
  <c r="H14" i="209"/>
  <c r="I14" i="209"/>
  <c r="K14" i="209"/>
  <c r="L14" i="209" s="1"/>
  <c r="I13" i="209"/>
  <c r="J13" i="209"/>
  <c r="L13" i="209" s="1"/>
  <c r="K12" i="209"/>
  <c r="L12" i="209" s="1"/>
  <c r="G8" i="209"/>
  <c r="I63" i="208"/>
  <c r="D62" i="208"/>
  <c r="E61" i="208"/>
  <c r="H60" i="208"/>
  <c r="H59" i="208"/>
  <c r="D59" i="208"/>
  <c r="E58" i="208"/>
  <c r="H57" i="208"/>
  <c r="D57" i="208"/>
  <c r="E56" i="208"/>
  <c r="D55" i="208"/>
  <c r="E54" i="208"/>
  <c r="H53" i="208"/>
  <c r="D53" i="208"/>
  <c r="E52" i="208"/>
  <c r="I49" i="208"/>
  <c r="I47" i="208"/>
  <c r="D46" i="208"/>
  <c r="E45" i="208"/>
  <c r="H44" i="208"/>
  <c r="D44" i="208"/>
  <c r="B18" i="209"/>
  <c r="E19" i="209"/>
  <c r="B8" i="209"/>
  <c r="E9" i="209"/>
  <c r="D65" i="206"/>
  <c r="J65" i="206"/>
  <c r="E57" i="208"/>
  <c r="I55" i="208"/>
  <c r="J54" i="208"/>
  <c r="E53" i="208"/>
  <c r="I51" i="208"/>
  <c r="J49" i="208"/>
  <c r="L49" i="208" s="1"/>
  <c r="E48" i="208"/>
  <c r="K46" i="208"/>
  <c r="L46" i="208" s="1"/>
  <c r="I46" i="208"/>
  <c r="J45" i="208"/>
  <c r="L45" i="208" s="1"/>
  <c r="E44" i="208"/>
  <c r="F42" i="208"/>
  <c r="I43" i="208"/>
  <c r="G42" i="208"/>
  <c r="G41" i="208" s="1"/>
  <c r="C42" i="208"/>
  <c r="K38" i="208"/>
  <c r="L38" i="208" s="1"/>
  <c r="I38" i="208"/>
  <c r="G7" i="208"/>
  <c r="G6" i="208" s="1"/>
  <c r="H8" i="208"/>
  <c r="E59" i="208"/>
  <c r="E51" i="208"/>
  <c r="B42" i="208"/>
  <c r="E43" i="208"/>
  <c r="E18" i="208"/>
  <c r="K8" i="208"/>
  <c r="L8" i="208" s="1"/>
  <c r="I8" i="208"/>
  <c r="C7" i="208"/>
  <c r="D8" i="208"/>
  <c r="H7" i="208"/>
  <c r="D7" i="208"/>
  <c r="B68" i="206"/>
  <c r="D18" i="207"/>
  <c r="E18" i="207"/>
  <c r="G7" i="207"/>
  <c r="H8" i="207"/>
  <c r="I8" i="207"/>
  <c r="K8" i="207"/>
  <c r="L8" i="207" s="1"/>
  <c r="F6" i="207"/>
  <c r="I7" i="207"/>
  <c r="H7" i="207"/>
  <c r="C67" i="206"/>
  <c r="K67" i="206" s="1"/>
  <c r="G65" i="206"/>
  <c r="H65" i="206" s="1"/>
  <c r="F67" i="206"/>
  <c r="H67" i="206" s="1"/>
  <c r="C66" i="206"/>
  <c r="E66" i="206" s="1"/>
  <c r="D64" i="207"/>
  <c r="E64" i="207"/>
  <c r="G41" i="207"/>
  <c r="H41" i="207" s="1"/>
  <c r="H42" i="207"/>
  <c r="I42" i="207"/>
  <c r="K42" i="207"/>
  <c r="L42" i="207" s="1"/>
  <c r="I41" i="207"/>
  <c r="D38" i="207"/>
  <c r="E38" i="207"/>
  <c r="K18" i="207"/>
  <c r="L18" i="207" s="1"/>
  <c r="J7" i="207"/>
  <c r="B6" i="207"/>
  <c r="C68" i="206"/>
  <c r="D68" i="206" s="1"/>
  <c r="B67" i="206"/>
  <c r="K65" i="206"/>
  <c r="L65" i="206" s="1"/>
  <c r="G66" i="206"/>
  <c r="C41" i="207"/>
  <c r="K41" i="207" s="1"/>
  <c r="L41" i="207" s="1"/>
  <c r="D42" i="207"/>
  <c r="C7" i="207"/>
  <c r="E7" i="207" s="1"/>
  <c r="D8" i="207"/>
  <c r="D66" i="206"/>
  <c r="B64" i="206"/>
  <c r="C32" i="211" s="1"/>
  <c r="E65" i="206"/>
  <c r="D18" i="206"/>
  <c r="E18" i="206"/>
  <c r="G7" i="206"/>
  <c r="H8" i="206"/>
  <c r="I8" i="206"/>
  <c r="K8" i="206"/>
  <c r="L8" i="206" s="1"/>
  <c r="I7" i="206"/>
  <c r="H7" i="206"/>
  <c r="D78" i="206"/>
  <c r="E78" i="206"/>
  <c r="H68" i="206"/>
  <c r="I68" i="206"/>
  <c r="K68" i="206"/>
  <c r="I67" i="206"/>
  <c r="J67" i="206"/>
  <c r="L67" i="206" s="1"/>
  <c r="H42" i="206"/>
  <c r="I42" i="206"/>
  <c r="K42" i="206"/>
  <c r="L42" i="206" s="1"/>
  <c r="D38" i="206"/>
  <c r="E38" i="206"/>
  <c r="K18" i="206"/>
  <c r="L18" i="206" s="1"/>
  <c r="J7" i="206"/>
  <c r="I65" i="206"/>
  <c r="D42" i="206"/>
  <c r="C7" i="206"/>
  <c r="D8" i="206"/>
  <c r="J32" i="205"/>
  <c r="H27" i="205"/>
  <c r="D22" i="205"/>
  <c r="J27" i="204"/>
  <c r="J17" i="204"/>
  <c r="H27" i="204"/>
  <c r="I27" i="204" s="1"/>
  <c r="D27" i="204"/>
  <c r="H22" i="204"/>
  <c r="D22" i="204"/>
  <c r="F22" i="204" s="1"/>
  <c r="H17" i="204"/>
  <c r="I17" i="204" s="1"/>
  <c r="D17" i="204"/>
  <c r="H12" i="204"/>
  <c r="I12" i="204" s="1"/>
  <c r="D12" i="204"/>
  <c r="F12" i="204" s="1"/>
  <c r="H7" i="204"/>
  <c r="H5" i="204" s="1"/>
  <c r="D7" i="204"/>
  <c r="D5" i="204" s="1"/>
  <c r="G5" i="203"/>
  <c r="C5" i="203"/>
  <c r="H27" i="203"/>
  <c r="I27" i="203" s="1"/>
  <c r="D27" i="203"/>
  <c r="F27" i="203" s="1"/>
  <c r="H22" i="203"/>
  <c r="I22" i="203" s="1"/>
  <c r="D22" i="203"/>
  <c r="F22" i="203" s="1"/>
  <c r="H17" i="203"/>
  <c r="I17" i="203" s="1"/>
  <c r="D17" i="203"/>
  <c r="F17" i="203" s="1"/>
  <c r="H12" i="203"/>
  <c r="I12" i="203" s="1"/>
  <c r="D12" i="203"/>
  <c r="F12" i="203" s="1"/>
  <c r="H7" i="203"/>
  <c r="H5" i="203" s="1"/>
  <c r="D7" i="203"/>
  <c r="D5" i="203" s="1"/>
  <c r="F34" i="202"/>
  <c r="F33" i="202"/>
  <c r="F31" i="202"/>
  <c r="F30" i="202"/>
  <c r="F29" i="202"/>
  <c r="F28" i="202"/>
  <c r="F26" i="202"/>
  <c r="F25" i="202"/>
  <c r="F24" i="202"/>
  <c r="F23" i="202"/>
  <c r="H22" i="202"/>
  <c r="J22" i="202" s="1"/>
  <c r="D22" i="202"/>
  <c r="F22" i="202" s="1"/>
  <c r="F21" i="202"/>
  <c r="F20" i="202"/>
  <c r="F19" i="202"/>
  <c r="I18" i="202"/>
  <c r="H17" i="202"/>
  <c r="J17" i="202" s="1"/>
  <c r="I22" i="202"/>
  <c r="E18" i="202"/>
  <c r="D17" i="202"/>
  <c r="E17" i="202" s="1"/>
  <c r="H12" i="202"/>
  <c r="I12" i="202" s="1"/>
  <c r="D12" i="202"/>
  <c r="F12" i="202" s="1"/>
  <c r="H7" i="202"/>
  <c r="I7" i="202" s="1"/>
  <c r="D7" i="202"/>
  <c r="K38" i="201"/>
  <c r="K42" i="201"/>
  <c r="C41" i="201"/>
  <c r="K41" i="201" s="1"/>
  <c r="F42" i="201"/>
  <c r="B42" i="201"/>
  <c r="F38" i="201"/>
  <c r="G30" i="205" s="1"/>
  <c r="J30" i="205" s="1"/>
  <c r="B38" i="201"/>
  <c r="C30" i="205" s="1"/>
  <c r="F30" i="205" s="1"/>
  <c r="F18" i="201"/>
  <c r="I19" i="201"/>
  <c r="G18" i="201"/>
  <c r="C18" i="201"/>
  <c r="F8" i="201"/>
  <c r="I9" i="201"/>
  <c r="G8" i="201"/>
  <c r="G7" i="201" s="1"/>
  <c r="G6" i="201" s="1"/>
  <c r="C8" i="201"/>
  <c r="H43" i="201"/>
  <c r="D43" i="201"/>
  <c r="H39" i="201"/>
  <c r="D39" i="201"/>
  <c r="E34" i="201"/>
  <c r="K32" i="201"/>
  <c r="I32" i="201"/>
  <c r="J31" i="201"/>
  <c r="L31" i="201" s="1"/>
  <c r="E30" i="201"/>
  <c r="K28" i="201"/>
  <c r="I28" i="201"/>
  <c r="J27" i="201"/>
  <c r="L27" i="201" s="1"/>
  <c r="E26" i="201"/>
  <c r="K24" i="201"/>
  <c r="L24" i="201" s="1"/>
  <c r="I24" i="201"/>
  <c r="J23" i="201"/>
  <c r="L23" i="201" s="1"/>
  <c r="E22" i="201"/>
  <c r="K20" i="201"/>
  <c r="L20" i="201" s="1"/>
  <c r="I20" i="201"/>
  <c r="J19" i="201"/>
  <c r="L19" i="201" s="1"/>
  <c r="B18" i="201"/>
  <c r="E19" i="201"/>
  <c r="J17" i="201"/>
  <c r="L17" i="201" s="1"/>
  <c r="E16" i="201"/>
  <c r="K14" i="201"/>
  <c r="L14" i="201" s="1"/>
  <c r="I14" i="201"/>
  <c r="J13" i="201"/>
  <c r="L13" i="201" s="1"/>
  <c r="E12" i="201"/>
  <c r="K10" i="201"/>
  <c r="L10" i="201" s="1"/>
  <c r="I10" i="201"/>
  <c r="J9" i="201"/>
  <c r="B8" i="201"/>
  <c r="E9" i="201"/>
  <c r="D62" i="199"/>
  <c r="E62" i="199"/>
  <c r="H61" i="199"/>
  <c r="K61" i="199"/>
  <c r="H60" i="199"/>
  <c r="I60" i="199"/>
  <c r="K60" i="199"/>
  <c r="L60" i="199" s="1"/>
  <c r="H59" i="199"/>
  <c r="I59" i="199"/>
  <c r="D59" i="199"/>
  <c r="K59" i="199"/>
  <c r="L59" i="199" s="1"/>
  <c r="H58" i="199"/>
  <c r="K58" i="199"/>
  <c r="J55" i="199"/>
  <c r="L55" i="199" s="1"/>
  <c r="I54" i="199"/>
  <c r="J54" i="199"/>
  <c r="L54" i="199" s="1"/>
  <c r="D53" i="199"/>
  <c r="E53" i="199"/>
  <c r="D47" i="199"/>
  <c r="K47" i="199"/>
  <c r="E68" i="200"/>
  <c r="B68" i="197"/>
  <c r="C64" i="200"/>
  <c r="D65" i="200"/>
  <c r="E42" i="200"/>
  <c r="G38" i="200"/>
  <c r="H38" i="200" s="1"/>
  <c r="H39" i="200"/>
  <c r="I38" i="200"/>
  <c r="B38" i="200"/>
  <c r="D30" i="200"/>
  <c r="E30" i="200"/>
  <c r="H28" i="200"/>
  <c r="I28" i="200"/>
  <c r="K28" i="200"/>
  <c r="L28" i="200" s="1"/>
  <c r="I27" i="200"/>
  <c r="J27" i="200"/>
  <c r="L27" i="200" s="1"/>
  <c r="D22" i="200"/>
  <c r="E22" i="200"/>
  <c r="H20" i="200"/>
  <c r="I20" i="200"/>
  <c r="K20" i="200"/>
  <c r="L20" i="200" s="1"/>
  <c r="F18" i="200"/>
  <c r="I19" i="200"/>
  <c r="J19" i="200"/>
  <c r="L19" i="200" s="1"/>
  <c r="C18" i="200"/>
  <c r="I17" i="200"/>
  <c r="J17" i="200"/>
  <c r="L17" i="200" s="1"/>
  <c r="D12" i="200"/>
  <c r="E12" i="200"/>
  <c r="H10" i="200"/>
  <c r="I10" i="200"/>
  <c r="K10" i="200"/>
  <c r="L10" i="200" s="1"/>
  <c r="F8" i="200"/>
  <c r="I9" i="200"/>
  <c r="J9" i="200"/>
  <c r="L9" i="200" s="1"/>
  <c r="C8" i="200"/>
  <c r="I63" i="199"/>
  <c r="J63" i="199"/>
  <c r="L63" i="199" s="1"/>
  <c r="J61" i="199"/>
  <c r="J58" i="199"/>
  <c r="L58" i="199" s="1"/>
  <c r="D56" i="199"/>
  <c r="K56" i="199"/>
  <c r="H51" i="199"/>
  <c r="I51" i="199"/>
  <c r="D51" i="199"/>
  <c r="K51" i="199"/>
  <c r="L51" i="199" s="1"/>
  <c r="H49" i="199"/>
  <c r="K49" i="199"/>
  <c r="L49" i="199" s="1"/>
  <c r="J46" i="199"/>
  <c r="L46" i="199" s="1"/>
  <c r="I45" i="199"/>
  <c r="J45" i="199"/>
  <c r="L45" i="199" s="1"/>
  <c r="D44" i="199"/>
  <c r="E44" i="199"/>
  <c r="K43" i="199"/>
  <c r="K67" i="200"/>
  <c r="L67" i="200" s="1"/>
  <c r="I67" i="200"/>
  <c r="J66" i="200"/>
  <c r="L66" i="200" s="1"/>
  <c r="G64" i="200"/>
  <c r="G41" i="200" s="1"/>
  <c r="H65" i="200"/>
  <c r="E65" i="200"/>
  <c r="F64" i="200"/>
  <c r="B64" i="200"/>
  <c r="F41" i="200"/>
  <c r="I42" i="200"/>
  <c r="I40" i="200"/>
  <c r="K39" i="200"/>
  <c r="L39" i="200" s="1"/>
  <c r="I39" i="200"/>
  <c r="C38" i="200"/>
  <c r="D39" i="200"/>
  <c r="K37" i="200"/>
  <c r="L37" i="200" s="1"/>
  <c r="I37" i="200"/>
  <c r="D37" i="200"/>
  <c r="J36" i="200"/>
  <c r="L36" i="200" s="1"/>
  <c r="E35" i="200"/>
  <c r="D34" i="200"/>
  <c r="E34" i="200"/>
  <c r="H32" i="200"/>
  <c r="I32" i="200"/>
  <c r="K32" i="200"/>
  <c r="L32" i="200" s="1"/>
  <c r="I31" i="200"/>
  <c r="J31" i="200"/>
  <c r="L31" i="200" s="1"/>
  <c r="K30" i="200"/>
  <c r="L30" i="200" s="1"/>
  <c r="D26" i="200"/>
  <c r="E26" i="200"/>
  <c r="H24" i="200"/>
  <c r="I24" i="200"/>
  <c r="K24" i="200"/>
  <c r="L24" i="200" s="1"/>
  <c r="I23" i="200"/>
  <c r="J23" i="200"/>
  <c r="L23" i="200" s="1"/>
  <c r="K22" i="200"/>
  <c r="L22" i="200" s="1"/>
  <c r="G18" i="200"/>
  <c r="D16" i="200"/>
  <c r="E16" i="200"/>
  <c r="H14" i="200"/>
  <c r="I14" i="200"/>
  <c r="K14" i="200"/>
  <c r="L14" i="200" s="1"/>
  <c r="I13" i="200"/>
  <c r="J13" i="200"/>
  <c r="L13" i="200" s="1"/>
  <c r="K12" i="200"/>
  <c r="L12" i="200" s="1"/>
  <c r="G8" i="200"/>
  <c r="G7" i="200" s="1"/>
  <c r="G6" i="200" s="1"/>
  <c r="E63" i="199"/>
  <c r="H62" i="199"/>
  <c r="I61" i="199"/>
  <c r="D60" i="199"/>
  <c r="I58" i="199"/>
  <c r="D57" i="199"/>
  <c r="E56" i="199"/>
  <c r="H55" i="199"/>
  <c r="D55" i="199"/>
  <c r="E54" i="199"/>
  <c r="H53" i="199"/>
  <c r="I52" i="199"/>
  <c r="I49" i="199"/>
  <c r="D48" i="199"/>
  <c r="E47" i="199"/>
  <c r="H46" i="199"/>
  <c r="D46" i="199"/>
  <c r="E45" i="199"/>
  <c r="H44" i="199"/>
  <c r="B18" i="200"/>
  <c r="E19" i="200"/>
  <c r="B8" i="200"/>
  <c r="E9" i="200"/>
  <c r="C66" i="197"/>
  <c r="F42" i="199"/>
  <c r="I43" i="199"/>
  <c r="G42" i="199"/>
  <c r="G41" i="199" s="1"/>
  <c r="C42" i="199"/>
  <c r="G7" i="199"/>
  <c r="G6" i="199" s="1"/>
  <c r="H8" i="199"/>
  <c r="E59" i="199"/>
  <c r="K57" i="199"/>
  <c r="L57" i="199" s="1"/>
  <c r="I57" i="199"/>
  <c r="J56" i="199"/>
  <c r="L56" i="199" s="1"/>
  <c r="E55" i="199"/>
  <c r="K53" i="199"/>
  <c r="L53" i="199" s="1"/>
  <c r="I53" i="199"/>
  <c r="J52" i="199"/>
  <c r="L52" i="199" s="1"/>
  <c r="E51" i="199"/>
  <c r="K48" i="199"/>
  <c r="L48" i="199" s="1"/>
  <c r="I48" i="199"/>
  <c r="J47" i="199"/>
  <c r="L47" i="199" s="1"/>
  <c r="E46" i="199"/>
  <c r="K44" i="199"/>
  <c r="L44" i="199" s="1"/>
  <c r="I44" i="199"/>
  <c r="J43" i="199"/>
  <c r="L43" i="199" s="1"/>
  <c r="B42" i="199"/>
  <c r="E43" i="199"/>
  <c r="E38" i="199"/>
  <c r="E18" i="199"/>
  <c r="K8" i="199"/>
  <c r="L8" i="199" s="1"/>
  <c r="I8" i="199"/>
  <c r="C7" i="199"/>
  <c r="D8" i="199"/>
  <c r="H7" i="199"/>
  <c r="D7" i="199"/>
  <c r="C68" i="197"/>
  <c r="C67" i="197"/>
  <c r="E67" i="197" s="1"/>
  <c r="G66" i="197"/>
  <c r="B66" i="197"/>
  <c r="D66" i="197" s="1"/>
  <c r="G65" i="197"/>
  <c r="H65" i="197" s="1"/>
  <c r="E68" i="197"/>
  <c r="J65" i="197"/>
  <c r="D18" i="198"/>
  <c r="E18" i="198"/>
  <c r="G7" i="198"/>
  <c r="H8" i="198"/>
  <c r="I8" i="198"/>
  <c r="K8" i="198"/>
  <c r="L8" i="198" s="1"/>
  <c r="F6" i="198"/>
  <c r="I7" i="198"/>
  <c r="H7" i="198"/>
  <c r="F68" i="197"/>
  <c r="F67" i="197"/>
  <c r="J67" i="197" s="1"/>
  <c r="D64" i="198"/>
  <c r="E64" i="198"/>
  <c r="G41" i="198"/>
  <c r="H42" i="198"/>
  <c r="I42" i="198"/>
  <c r="K42" i="198"/>
  <c r="L42" i="198" s="1"/>
  <c r="I41" i="198"/>
  <c r="H41" i="198"/>
  <c r="D38" i="198"/>
  <c r="E38" i="198"/>
  <c r="K18" i="198"/>
  <c r="L18" i="198" s="1"/>
  <c r="J7" i="198"/>
  <c r="B6" i="198"/>
  <c r="G67" i="197"/>
  <c r="D67" i="197"/>
  <c r="F66" i="197"/>
  <c r="C65" i="197"/>
  <c r="C41" i="198"/>
  <c r="K41" i="198" s="1"/>
  <c r="L41" i="198" s="1"/>
  <c r="D42" i="198"/>
  <c r="C7" i="198"/>
  <c r="D8" i="198"/>
  <c r="E66" i="197"/>
  <c r="E65" i="197"/>
  <c r="D18" i="197"/>
  <c r="E18" i="197"/>
  <c r="G7" i="197"/>
  <c r="H8" i="197"/>
  <c r="I8" i="197"/>
  <c r="K8" i="197"/>
  <c r="L8" i="197" s="1"/>
  <c r="I7" i="197"/>
  <c r="H7" i="197"/>
  <c r="D78" i="197"/>
  <c r="E78" i="197"/>
  <c r="H68" i="197"/>
  <c r="I67" i="197"/>
  <c r="H42" i="197"/>
  <c r="I42" i="197"/>
  <c r="K42" i="197"/>
  <c r="L42" i="197" s="1"/>
  <c r="D38" i="197"/>
  <c r="E38" i="197"/>
  <c r="K18" i="197"/>
  <c r="L18" i="197" s="1"/>
  <c r="J7" i="197"/>
  <c r="D42" i="197"/>
  <c r="C7" i="197"/>
  <c r="D7" i="197" s="1"/>
  <c r="D8" i="197"/>
  <c r="H22" i="196"/>
  <c r="D22" i="196"/>
  <c r="H17" i="196"/>
  <c r="H7" i="196"/>
  <c r="J27" i="195"/>
  <c r="J17" i="195"/>
  <c r="H27" i="195"/>
  <c r="I27" i="195" s="1"/>
  <c r="D27" i="195"/>
  <c r="H22" i="195"/>
  <c r="I22" i="195" s="1"/>
  <c r="D22" i="195"/>
  <c r="F22" i="195" s="1"/>
  <c r="H17" i="195"/>
  <c r="I17" i="195" s="1"/>
  <c r="D17" i="195"/>
  <c r="F17" i="195" s="1"/>
  <c r="H12" i="195"/>
  <c r="D12" i="195"/>
  <c r="F12" i="195" s="1"/>
  <c r="H7" i="195"/>
  <c r="H5" i="195" s="1"/>
  <c r="D7" i="195"/>
  <c r="D5" i="195" s="1"/>
  <c r="G5" i="194"/>
  <c r="C5" i="194"/>
  <c r="J31" i="194"/>
  <c r="J29" i="194"/>
  <c r="H27" i="194"/>
  <c r="I27" i="194" s="1"/>
  <c r="D27" i="194"/>
  <c r="F27" i="194" s="1"/>
  <c r="H22" i="194"/>
  <c r="I22" i="194" s="1"/>
  <c r="D22" i="194"/>
  <c r="F22" i="194" s="1"/>
  <c r="H17" i="194"/>
  <c r="I17" i="194" s="1"/>
  <c r="D17" i="194"/>
  <c r="F17" i="194" s="1"/>
  <c r="H12" i="194"/>
  <c r="I12" i="194" s="1"/>
  <c r="D12" i="194"/>
  <c r="F12" i="194" s="1"/>
  <c r="H7" i="194"/>
  <c r="H5" i="194" s="1"/>
  <c r="D7" i="194"/>
  <c r="D5" i="194" s="1"/>
  <c r="F31" i="194"/>
  <c r="F29" i="194"/>
  <c r="E23" i="193"/>
  <c r="D22" i="193"/>
  <c r="E22" i="193" s="1"/>
  <c r="F34" i="193"/>
  <c r="F33" i="193"/>
  <c r="F31" i="193"/>
  <c r="F30" i="193"/>
  <c r="F29" i="193"/>
  <c r="F28" i="193"/>
  <c r="F26" i="193"/>
  <c r="F25" i="193"/>
  <c r="F24" i="193"/>
  <c r="I23" i="193"/>
  <c r="H22" i="193"/>
  <c r="I22" i="193" s="1"/>
  <c r="F23" i="193"/>
  <c r="F22" i="193"/>
  <c r="J21" i="193"/>
  <c r="F21" i="193"/>
  <c r="J20" i="193"/>
  <c r="F18" i="193"/>
  <c r="J16" i="193"/>
  <c r="F16" i="193"/>
  <c r="F15" i="193"/>
  <c r="F14" i="193"/>
  <c r="F8" i="193"/>
  <c r="D7" i="193"/>
  <c r="F20" i="193"/>
  <c r="J19" i="193"/>
  <c r="H17" i="193"/>
  <c r="I17" i="193" s="1"/>
  <c r="D17" i="193"/>
  <c r="E17" i="193" s="1"/>
  <c r="J15" i="193"/>
  <c r="J14" i="193"/>
  <c r="F13" i="193"/>
  <c r="H12" i="193"/>
  <c r="I12" i="193" s="1"/>
  <c r="D12" i="193"/>
  <c r="E12" i="193" s="1"/>
  <c r="F11" i="193"/>
  <c r="J9" i="193"/>
  <c r="J8" i="193"/>
  <c r="H7" i="193"/>
  <c r="I7" i="193" s="1"/>
  <c r="K42" i="192"/>
  <c r="C41" i="192"/>
  <c r="K41" i="192" s="1"/>
  <c r="F42" i="192"/>
  <c r="B42" i="192"/>
  <c r="F38" i="192"/>
  <c r="G30" i="196" s="1"/>
  <c r="J30" i="196" s="1"/>
  <c r="B38" i="192"/>
  <c r="C30" i="196" s="1"/>
  <c r="F18" i="192"/>
  <c r="I19" i="192"/>
  <c r="G18" i="192"/>
  <c r="C18" i="192"/>
  <c r="F8" i="192"/>
  <c r="I9" i="192"/>
  <c r="G8" i="192"/>
  <c r="G7" i="192" s="1"/>
  <c r="G6" i="192" s="1"/>
  <c r="C8" i="192"/>
  <c r="H43" i="192"/>
  <c r="D43" i="192"/>
  <c r="H39" i="192"/>
  <c r="D39" i="192"/>
  <c r="E34" i="192"/>
  <c r="K32" i="192"/>
  <c r="I32" i="192"/>
  <c r="J31" i="192"/>
  <c r="L31" i="192" s="1"/>
  <c r="E30" i="192"/>
  <c r="K28" i="192"/>
  <c r="I28" i="192"/>
  <c r="J27" i="192"/>
  <c r="E26" i="192"/>
  <c r="K24" i="192"/>
  <c r="L24" i="192" s="1"/>
  <c r="I24" i="192"/>
  <c r="J23" i="192"/>
  <c r="L23" i="192" s="1"/>
  <c r="E22" i="192"/>
  <c r="K20" i="192"/>
  <c r="L20" i="192" s="1"/>
  <c r="I20" i="192"/>
  <c r="J19" i="192"/>
  <c r="L19" i="192" s="1"/>
  <c r="B18" i="192"/>
  <c r="E19" i="192"/>
  <c r="J17" i="192"/>
  <c r="L17" i="192" s="1"/>
  <c r="E16" i="192"/>
  <c r="K14" i="192"/>
  <c r="L14" i="192" s="1"/>
  <c r="I14" i="192"/>
  <c r="J13" i="192"/>
  <c r="L13" i="192" s="1"/>
  <c r="E12" i="192"/>
  <c r="K10" i="192"/>
  <c r="L10" i="192" s="1"/>
  <c r="I10" i="192"/>
  <c r="J9" i="192"/>
  <c r="L9" i="192" s="1"/>
  <c r="B8" i="192"/>
  <c r="E9" i="192"/>
  <c r="J62" i="190"/>
  <c r="D60" i="190"/>
  <c r="E60" i="190"/>
  <c r="D56" i="190"/>
  <c r="K56" i="190"/>
  <c r="D50" i="190"/>
  <c r="J50" i="190"/>
  <c r="L50" i="190" s="1"/>
  <c r="I49" i="190"/>
  <c r="J49" i="190"/>
  <c r="L49" i="190" s="1"/>
  <c r="D48" i="190"/>
  <c r="E48" i="190"/>
  <c r="D43" i="190"/>
  <c r="K43" i="190"/>
  <c r="B63" i="191"/>
  <c r="E64" i="191"/>
  <c r="B41" i="191"/>
  <c r="E42" i="191"/>
  <c r="G38" i="191"/>
  <c r="H38" i="191" s="1"/>
  <c r="H39" i="191"/>
  <c r="I38" i="191"/>
  <c r="B38" i="191"/>
  <c r="I36" i="191"/>
  <c r="D30" i="191"/>
  <c r="E30" i="191"/>
  <c r="H28" i="191"/>
  <c r="I28" i="191"/>
  <c r="K28" i="191"/>
  <c r="L28" i="191" s="1"/>
  <c r="I27" i="191"/>
  <c r="J27" i="191"/>
  <c r="L27" i="191" s="1"/>
  <c r="D22" i="191"/>
  <c r="E22" i="191"/>
  <c r="H20" i="191"/>
  <c r="I20" i="191"/>
  <c r="K20" i="191"/>
  <c r="L20" i="191" s="1"/>
  <c r="F18" i="191"/>
  <c r="I19" i="191"/>
  <c r="J19" i="191"/>
  <c r="L19" i="191" s="1"/>
  <c r="C18" i="191"/>
  <c r="I17" i="191"/>
  <c r="J17" i="191"/>
  <c r="L17" i="191" s="1"/>
  <c r="D12" i="191"/>
  <c r="E12" i="191"/>
  <c r="H10" i="191"/>
  <c r="I10" i="191"/>
  <c r="K10" i="191"/>
  <c r="L10" i="191" s="1"/>
  <c r="F8" i="191"/>
  <c r="I9" i="191"/>
  <c r="J9" i="191"/>
  <c r="L9" i="191" s="1"/>
  <c r="C8" i="191"/>
  <c r="L62" i="190"/>
  <c r="H59" i="190"/>
  <c r="I59" i="190"/>
  <c r="H58" i="190"/>
  <c r="K58" i="190"/>
  <c r="L58" i="190" s="1"/>
  <c r="J55" i="190"/>
  <c r="L55" i="190" s="1"/>
  <c r="I54" i="190"/>
  <c r="J54" i="190"/>
  <c r="L54" i="190" s="1"/>
  <c r="D53" i="190"/>
  <c r="E53" i="190"/>
  <c r="K52" i="190"/>
  <c r="J51" i="190"/>
  <c r="E50" i="190"/>
  <c r="H46" i="190"/>
  <c r="I46" i="190"/>
  <c r="K46" i="190"/>
  <c r="L46" i="190" s="1"/>
  <c r="H45" i="190"/>
  <c r="K45" i="190"/>
  <c r="L45" i="190" s="1"/>
  <c r="K67" i="191"/>
  <c r="L67" i="191" s="1"/>
  <c r="I67" i="191"/>
  <c r="J66" i="191"/>
  <c r="L66" i="191" s="1"/>
  <c r="E65" i="191"/>
  <c r="F63" i="191"/>
  <c r="I64" i="191"/>
  <c r="G63" i="191"/>
  <c r="G41" i="191" s="1"/>
  <c r="C63" i="191"/>
  <c r="F41" i="191"/>
  <c r="I42" i="191"/>
  <c r="I40" i="191"/>
  <c r="K39" i="191"/>
  <c r="L39" i="191" s="1"/>
  <c r="I39" i="191"/>
  <c r="C38" i="191"/>
  <c r="D39" i="191"/>
  <c r="K37" i="191"/>
  <c r="L37" i="191" s="1"/>
  <c r="I37" i="191"/>
  <c r="J36" i="191"/>
  <c r="L36" i="191" s="1"/>
  <c r="H35" i="191"/>
  <c r="E35" i="191"/>
  <c r="D34" i="191"/>
  <c r="E34" i="191"/>
  <c r="H32" i="191"/>
  <c r="I32" i="191"/>
  <c r="K32" i="191"/>
  <c r="L32" i="191" s="1"/>
  <c r="I31" i="191"/>
  <c r="J31" i="191"/>
  <c r="L31" i="191" s="1"/>
  <c r="K30" i="191"/>
  <c r="L30" i="191" s="1"/>
  <c r="D26" i="191"/>
  <c r="E26" i="191"/>
  <c r="H24" i="191"/>
  <c r="I24" i="191"/>
  <c r="K24" i="191"/>
  <c r="L24" i="191" s="1"/>
  <c r="I23" i="191"/>
  <c r="J23" i="191"/>
  <c r="L23" i="191" s="1"/>
  <c r="K22" i="191"/>
  <c r="L22" i="191" s="1"/>
  <c r="G18" i="191"/>
  <c r="D16" i="191"/>
  <c r="E16" i="191"/>
  <c r="H14" i="191"/>
  <c r="I14" i="191"/>
  <c r="K14" i="191"/>
  <c r="L14" i="191" s="1"/>
  <c r="I13" i="191"/>
  <c r="J13" i="191"/>
  <c r="L13" i="191" s="1"/>
  <c r="K12" i="191"/>
  <c r="L12" i="191" s="1"/>
  <c r="G8" i="191"/>
  <c r="G7" i="191" s="1"/>
  <c r="G6" i="191" s="1"/>
  <c r="H62" i="190"/>
  <c r="D62" i="190"/>
  <c r="E61" i="190"/>
  <c r="H60" i="190"/>
  <c r="I58" i="190"/>
  <c r="D57" i="190"/>
  <c r="E56" i="190"/>
  <c r="H55" i="190"/>
  <c r="E54" i="190"/>
  <c r="H51" i="190"/>
  <c r="E49" i="190"/>
  <c r="I45" i="190"/>
  <c r="D44" i="190"/>
  <c r="B18" i="191"/>
  <c r="E19" i="191"/>
  <c r="B8" i="191"/>
  <c r="E9" i="191"/>
  <c r="G66" i="188"/>
  <c r="K66" i="188" s="1"/>
  <c r="D59" i="190"/>
  <c r="E59" i="190"/>
  <c r="H57" i="190"/>
  <c r="I57" i="190"/>
  <c r="K57" i="190"/>
  <c r="L57" i="190" s="1"/>
  <c r="I56" i="190"/>
  <c r="J56" i="190"/>
  <c r="L56" i="190" s="1"/>
  <c r="D51" i="190"/>
  <c r="E51" i="190"/>
  <c r="H48" i="190"/>
  <c r="I48" i="190"/>
  <c r="K48" i="190"/>
  <c r="L48" i="190" s="1"/>
  <c r="I47" i="190"/>
  <c r="J47" i="190"/>
  <c r="L47" i="190" s="1"/>
  <c r="G42" i="190"/>
  <c r="G41" i="190" s="1"/>
  <c r="D18" i="190"/>
  <c r="E18" i="190"/>
  <c r="G7" i="190"/>
  <c r="G6" i="190" s="1"/>
  <c r="H8" i="190"/>
  <c r="I8" i="190"/>
  <c r="K8" i="190"/>
  <c r="L8" i="190" s="1"/>
  <c r="H7" i="190"/>
  <c r="B65" i="188"/>
  <c r="J63" i="190"/>
  <c r="L63" i="190" s="1"/>
  <c r="E62" i="190"/>
  <c r="I61" i="190"/>
  <c r="K60" i="190"/>
  <c r="L60" i="190" s="1"/>
  <c r="I60" i="190"/>
  <c r="K59" i="190"/>
  <c r="L59" i="190" s="1"/>
  <c r="D55" i="190"/>
  <c r="E55" i="190"/>
  <c r="H53" i="190"/>
  <c r="I53" i="190"/>
  <c r="K53" i="190"/>
  <c r="L53" i="190" s="1"/>
  <c r="I52" i="190"/>
  <c r="J52" i="190"/>
  <c r="L52" i="190" s="1"/>
  <c r="K51" i="190"/>
  <c r="L51" i="190" s="1"/>
  <c r="D46" i="190"/>
  <c r="E46" i="190"/>
  <c r="E45" i="190"/>
  <c r="H44" i="190"/>
  <c r="I44" i="190"/>
  <c r="K44" i="190"/>
  <c r="L44" i="190" s="1"/>
  <c r="F42" i="190"/>
  <c r="I43" i="190"/>
  <c r="J43" i="190"/>
  <c r="L43" i="190" s="1"/>
  <c r="C42" i="190"/>
  <c r="D38" i="190"/>
  <c r="E38" i="190"/>
  <c r="K18" i="190"/>
  <c r="L18" i="190" s="1"/>
  <c r="J7" i="190"/>
  <c r="B42" i="190"/>
  <c r="E43" i="190"/>
  <c r="C7" i="190"/>
  <c r="D8" i="190"/>
  <c r="C67" i="188"/>
  <c r="E67" i="188" s="1"/>
  <c r="B66" i="188"/>
  <c r="D66" i="188" s="1"/>
  <c r="G65" i="188"/>
  <c r="H65" i="188" s="1"/>
  <c r="J65" i="188"/>
  <c r="G67" i="188"/>
  <c r="H67" i="188" s="1"/>
  <c r="D67" i="188"/>
  <c r="F66" i="188"/>
  <c r="I65" i="188"/>
  <c r="C65" i="188"/>
  <c r="K65" i="188" s="1"/>
  <c r="J64" i="188"/>
  <c r="E64" i="188"/>
  <c r="E63" i="189"/>
  <c r="G41" i="189"/>
  <c r="H41" i="189" s="1"/>
  <c r="H42" i="189"/>
  <c r="I41" i="189"/>
  <c r="G7" i="189"/>
  <c r="G6" i="189" s="1"/>
  <c r="H8" i="189"/>
  <c r="F6" i="189"/>
  <c r="I7" i="189"/>
  <c r="B6" i="189"/>
  <c r="C41" i="189"/>
  <c r="D42" i="189"/>
  <c r="E38" i="189"/>
  <c r="E18" i="189"/>
  <c r="K8" i="189"/>
  <c r="L8" i="189" s="1"/>
  <c r="I8" i="189"/>
  <c r="C7" i="189"/>
  <c r="D8" i="189"/>
  <c r="H7" i="189"/>
  <c r="D7" i="189"/>
  <c r="E66" i="188"/>
  <c r="H64" i="188"/>
  <c r="I64" i="188"/>
  <c r="K64" i="188"/>
  <c r="L64" i="188" s="1"/>
  <c r="D18" i="188"/>
  <c r="E18" i="188"/>
  <c r="G7" i="188"/>
  <c r="H8" i="188"/>
  <c r="I8" i="188"/>
  <c r="K8" i="188"/>
  <c r="L8" i="188" s="1"/>
  <c r="I7" i="188"/>
  <c r="H7" i="188"/>
  <c r="H68" i="188"/>
  <c r="I68" i="188"/>
  <c r="K68" i="188"/>
  <c r="L68" i="188" s="1"/>
  <c r="J67" i="188"/>
  <c r="H42" i="188"/>
  <c r="I42" i="188"/>
  <c r="K42" i="188"/>
  <c r="L42" i="188" s="1"/>
  <c r="D38" i="188"/>
  <c r="E38" i="188"/>
  <c r="K18" i="188"/>
  <c r="L18" i="188" s="1"/>
  <c r="J7" i="188"/>
  <c r="D64" i="188"/>
  <c r="D42" i="188"/>
  <c r="C7" i="188"/>
  <c r="D8" i="188"/>
  <c r="H22" i="187"/>
  <c r="D17" i="187"/>
  <c r="G5" i="186"/>
  <c r="H27" i="186"/>
  <c r="I27" i="186" s="1"/>
  <c r="D27" i="186"/>
  <c r="F27" i="186" s="1"/>
  <c r="H22" i="186"/>
  <c r="I22" i="186" s="1"/>
  <c r="D22" i="186"/>
  <c r="H17" i="186"/>
  <c r="I17" i="186" s="1"/>
  <c r="D17" i="186"/>
  <c r="F17" i="186" s="1"/>
  <c r="H12" i="186"/>
  <c r="I12" i="186" s="1"/>
  <c r="D12" i="186"/>
  <c r="H7" i="186"/>
  <c r="H5" i="186" s="1"/>
  <c r="D7" i="186"/>
  <c r="D5" i="186" s="1"/>
  <c r="G5" i="185"/>
  <c r="C5" i="185"/>
  <c r="H27" i="185"/>
  <c r="I27" i="185" s="1"/>
  <c r="D27" i="185"/>
  <c r="F27" i="185" s="1"/>
  <c r="H22" i="185"/>
  <c r="I22" i="185" s="1"/>
  <c r="D22" i="185"/>
  <c r="F22" i="185" s="1"/>
  <c r="H17" i="185"/>
  <c r="I17" i="185" s="1"/>
  <c r="D17" i="185"/>
  <c r="F17" i="185" s="1"/>
  <c r="H12" i="185"/>
  <c r="I12" i="185" s="1"/>
  <c r="D12" i="185"/>
  <c r="F12" i="185" s="1"/>
  <c r="H7" i="185"/>
  <c r="H5" i="185" s="1"/>
  <c r="D7" i="185"/>
  <c r="D5" i="185" s="1"/>
  <c r="H22" i="184"/>
  <c r="J22" i="184" s="1"/>
  <c r="I18" i="184"/>
  <c r="H17" i="184"/>
  <c r="I17" i="184" s="1"/>
  <c r="J34" i="184"/>
  <c r="J33" i="184"/>
  <c r="J31" i="184"/>
  <c r="J30" i="184"/>
  <c r="J29" i="184"/>
  <c r="J28" i="184"/>
  <c r="J26" i="184"/>
  <c r="J25" i="184"/>
  <c r="J24" i="184"/>
  <c r="J23" i="184"/>
  <c r="I22" i="184"/>
  <c r="F22" i="184"/>
  <c r="J21" i="184"/>
  <c r="J20" i="184"/>
  <c r="J19" i="184"/>
  <c r="J18" i="184"/>
  <c r="E18" i="184"/>
  <c r="D17" i="184"/>
  <c r="E17" i="184" s="1"/>
  <c r="J17" i="184"/>
  <c r="H12" i="184"/>
  <c r="I12" i="184" s="1"/>
  <c r="D12" i="184"/>
  <c r="E12" i="184" s="1"/>
  <c r="H7" i="184"/>
  <c r="D7" i="184"/>
  <c r="K42" i="183"/>
  <c r="C41" i="183"/>
  <c r="K41" i="183" s="1"/>
  <c r="F42" i="183"/>
  <c r="B42" i="183"/>
  <c r="F38" i="183"/>
  <c r="G30" i="187" s="1"/>
  <c r="J30" i="187" s="1"/>
  <c r="B38" i="183"/>
  <c r="C30" i="187" s="1"/>
  <c r="F18" i="183"/>
  <c r="I19" i="183"/>
  <c r="G18" i="183"/>
  <c r="C18" i="183"/>
  <c r="F8" i="183"/>
  <c r="I9" i="183"/>
  <c r="G8" i="183"/>
  <c r="G7" i="183" s="1"/>
  <c r="G6" i="183" s="1"/>
  <c r="C8" i="183"/>
  <c r="H43" i="183"/>
  <c r="D43" i="183"/>
  <c r="H39" i="183"/>
  <c r="D39" i="183"/>
  <c r="E34" i="183"/>
  <c r="K32" i="183"/>
  <c r="L32" i="183" s="1"/>
  <c r="I32" i="183"/>
  <c r="J31" i="183"/>
  <c r="L31" i="183" s="1"/>
  <c r="E30" i="183"/>
  <c r="K28" i="183"/>
  <c r="L28" i="183" s="1"/>
  <c r="I28" i="183"/>
  <c r="J27" i="183"/>
  <c r="L27" i="183" s="1"/>
  <c r="E26" i="183"/>
  <c r="K24" i="183"/>
  <c r="L24" i="183" s="1"/>
  <c r="I24" i="183"/>
  <c r="J23" i="183"/>
  <c r="L23" i="183" s="1"/>
  <c r="E22" i="183"/>
  <c r="K20" i="183"/>
  <c r="L20" i="183" s="1"/>
  <c r="I20" i="183"/>
  <c r="J19" i="183"/>
  <c r="L19" i="183" s="1"/>
  <c r="B18" i="183"/>
  <c r="E19" i="183"/>
  <c r="J17" i="183"/>
  <c r="L17" i="183" s="1"/>
  <c r="E16" i="183"/>
  <c r="K14" i="183"/>
  <c r="L14" i="183" s="1"/>
  <c r="I14" i="183"/>
  <c r="J13" i="183"/>
  <c r="L13" i="183" s="1"/>
  <c r="E12" i="183"/>
  <c r="K10" i="183"/>
  <c r="L10" i="183" s="1"/>
  <c r="I10" i="183"/>
  <c r="J9" i="183"/>
  <c r="L9" i="183" s="1"/>
  <c r="B8" i="183"/>
  <c r="E9" i="183"/>
  <c r="H62" i="181"/>
  <c r="I62" i="181"/>
  <c r="K62" i="181"/>
  <c r="L62" i="181" s="1"/>
  <c r="I61" i="181"/>
  <c r="J61" i="181"/>
  <c r="L61" i="181" s="1"/>
  <c r="J59" i="181"/>
  <c r="I58" i="181"/>
  <c r="J58" i="181"/>
  <c r="L58" i="181" s="1"/>
  <c r="D57" i="181"/>
  <c r="E57" i="181"/>
  <c r="D52" i="181"/>
  <c r="K52" i="181"/>
  <c r="D50" i="181"/>
  <c r="J50" i="181"/>
  <c r="L50" i="181" s="1"/>
  <c r="I49" i="181"/>
  <c r="J49" i="181"/>
  <c r="L49" i="181" s="1"/>
  <c r="D48" i="181"/>
  <c r="E48" i="181"/>
  <c r="D43" i="181"/>
  <c r="K43" i="181"/>
  <c r="H67" i="182"/>
  <c r="G67" i="179"/>
  <c r="I67" i="179" s="1"/>
  <c r="B63" i="182"/>
  <c r="E64" i="182"/>
  <c r="B41" i="182"/>
  <c r="E42" i="182"/>
  <c r="G38" i="182"/>
  <c r="H38" i="182" s="1"/>
  <c r="H39" i="182"/>
  <c r="I38" i="182"/>
  <c r="B38" i="182"/>
  <c r="D35" i="182"/>
  <c r="D30" i="182"/>
  <c r="E30" i="182"/>
  <c r="H28" i="182"/>
  <c r="I28" i="182"/>
  <c r="K28" i="182"/>
  <c r="L28" i="182" s="1"/>
  <c r="I27" i="182"/>
  <c r="J27" i="182"/>
  <c r="L27" i="182" s="1"/>
  <c r="D22" i="182"/>
  <c r="E22" i="182"/>
  <c r="H20" i="182"/>
  <c r="I20" i="182"/>
  <c r="K20" i="182"/>
  <c r="L20" i="182" s="1"/>
  <c r="F18" i="182"/>
  <c r="I19" i="182"/>
  <c r="J19" i="182"/>
  <c r="L19" i="182" s="1"/>
  <c r="C18" i="182"/>
  <c r="I17" i="182"/>
  <c r="J17" i="182"/>
  <c r="L17" i="182" s="1"/>
  <c r="D12" i="182"/>
  <c r="E12" i="182"/>
  <c r="H10" i="182"/>
  <c r="I10" i="182"/>
  <c r="K10" i="182"/>
  <c r="L10" i="182" s="1"/>
  <c r="F8" i="182"/>
  <c r="I9" i="182"/>
  <c r="J9" i="182"/>
  <c r="L9" i="182" s="1"/>
  <c r="C8" i="182"/>
  <c r="F66" i="179"/>
  <c r="L60" i="181"/>
  <c r="D60" i="181"/>
  <c r="E60" i="181"/>
  <c r="L59" i="181"/>
  <c r="H55" i="181"/>
  <c r="I55" i="181"/>
  <c r="D55" i="181"/>
  <c r="K55" i="181"/>
  <c r="L55" i="181" s="1"/>
  <c r="H54" i="181"/>
  <c r="K54" i="181"/>
  <c r="L54" i="181" s="1"/>
  <c r="J51" i="181"/>
  <c r="L51" i="181" s="1"/>
  <c r="E50" i="181"/>
  <c r="H46" i="181"/>
  <c r="I46" i="181"/>
  <c r="D46" i="181"/>
  <c r="K46" i="181"/>
  <c r="L46" i="181" s="1"/>
  <c r="H45" i="181"/>
  <c r="K45" i="181"/>
  <c r="L45" i="181" s="1"/>
  <c r="K67" i="182"/>
  <c r="L67" i="182" s="1"/>
  <c r="I67" i="182"/>
  <c r="D67" i="182"/>
  <c r="C67" i="179"/>
  <c r="J66" i="182"/>
  <c r="L66" i="182" s="1"/>
  <c r="H65" i="182"/>
  <c r="G65" i="179"/>
  <c r="E65" i="182"/>
  <c r="F63" i="182"/>
  <c r="I64" i="182"/>
  <c r="G63" i="182"/>
  <c r="G41" i="182" s="1"/>
  <c r="C63" i="182"/>
  <c r="F41" i="182"/>
  <c r="I42" i="182"/>
  <c r="K39" i="182"/>
  <c r="L39" i="182" s="1"/>
  <c r="I39" i="182"/>
  <c r="C38" i="182"/>
  <c r="D39" i="182"/>
  <c r="K37" i="182"/>
  <c r="L37" i="182" s="1"/>
  <c r="I37" i="182"/>
  <c r="J36" i="182"/>
  <c r="L36" i="182" s="1"/>
  <c r="H35" i="182"/>
  <c r="E35" i="182"/>
  <c r="D34" i="182"/>
  <c r="E34" i="182"/>
  <c r="H32" i="182"/>
  <c r="I32" i="182"/>
  <c r="K32" i="182"/>
  <c r="L32" i="182" s="1"/>
  <c r="I31" i="182"/>
  <c r="J31" i="182"/>
  <c r="L31" i="182" s="1"/>
  <c r="K30" i="182"/>
  <c r="L30" i="182" s="1"/>
  <c r="D26" i="182"/>
  <c r="E26" i="182"/>
  <c r="H24" i="182"/>
  <c r="I24" i="182"/>
  <c r="K24" i="182"/>
  <c r="L24" i="182" s="1"/>
  <c r="I23" i="182"/>
  <c r="J23" i="182"/>
  <c r="L23" i="182" s="1"/>
  <c r="K22" i="182"/>
  <c r="L22" i="182" s="1"/>
  <c r="G18" i="182"/>
  <c r="D16" i="182"/>
  <c r="E16" i="182"/>
  <c r="E15" i="182"/>
  <c r="H14" i="182"/>
  <c r="I14" i="182"/>
  <c r="K14" i="182"/>
  <c r="L14" i="182" s="1"/>
  <c r="I13" i="182"/>
  <c r="J13" i="182"/>
  <c r="L13" i="182" s="1"/>
  <c r="K12" i="182"/>
  <c r="L12" i="182" s="1"/>
  <c r="G8" i="182"/>
  <c r="G7" i="182" s="1"/>
  <c r="G6" i="182" s="1"/>
  <c r="D62" i="181"/>
  <c r="E61" i="181"/>
  <c r="H60" i="181"/>
  <c r="H59" i="181"/>
  <c r="D59" i="181"/>
  <c r="E58" i="181"/>
  <c r="H57" i="181"/>
  <c r="I56" i="181"/>
  <c r="I54" i="181"/>
  <c r="D53" i="181"/>
  <c r="E52" i="181"/>
  <c r="H51" i="181"/>
  <c r="D51" i="181"/>
  <c r="E49" i="181"/>
  <c r="H48" i="181"/>
  <c r="I47" i="181"/>
  <c r="I45" i="181"/>
  <c r="D44" i="181"/>
  <c r="B18" i="182"/>
  <c r="E19" i="182"/>
  <c r="B8" i="182"/>
  <c r="E9" i="182"/>
  <c r="F42" i="181"/>
  <c r="I43" i="181"/>
  <c r="G42" i="181"/>
  <c r="G41" i="181" s="1"/>
  <c r="C42" i="181"/>
  <c r="G7" i="181"/>
  <c r="G6" i="181" s="1"/>
  <c r="H8" i="181"/>
  <c r="I7" i="181"/>
  <c r="E59" i="181"/>
  <c r="K57" i="181"/>
  <c r="L57" i="181" s="1"/>
  <c r="I57" i="181"/>
  <c r="J56" i="181"/>
  <c r="L56" i="181" s="1"/>
  <c r="E55" i="181"/>
  <c r="K53" i="181"/>
  <c r="L53" i="181" s="1"/>
  <c r="I53" i="181"/>
  <c r="J52" i="181"/>
  <c r="L52" i="181" s="1"/>
  <c r="E51" i="181"/>
  <c r="K48" i="181"/>
  <c r="L48" i="181" s="1"/>
  <c r="I48" i="181"/>
  <c r="J47" i="181"/>
  <c r="L47" i="181" s="1"/>
  <c r="E46" i="181"/>
  <c r="K44" i="181"/>
  <c r="L44" i="181" s="1"/>
  <c r="I44" i="181"/>
  <c r="J43" i="181"/>
  <c r="L43" i="181" s="1"/>
  <c r="B42" i="181"/>
  <c r="E43" i="181"/>
  <c r="E38" i="181"/>
  <c r="E18" i="181"/>
  <c r="K8" i="181"/>
  <c r="L8" i="181" s="1"/>
  <c r="I8" i="181"/>
  <c r="C7" i="181"/>
  <c r="D8" i="181"/>
  <c r="H7" i="181"/>
  <c r="K67" i="179"/>
  <c r="G66" i="179"/>
  <c r="K66" i="179"/>
  <c r="B65" i="179"/>
  <c r="D65" i="179" s="1"/>
  <c r="D64" i="179"/>
  <c r="J64" i="179"/>
  <c r="H67" i="179"/>
  <c r="B67" i="179"/>
  <c r="I66" i="179"/>
  <c r="H66" i="179"/>
  <c r="E66" i="179"/>
  <c r="D66" i="179"/>
  <c r="J66" i="179"/>
  <c r="L66" i="179" s="1"/>
  <c r="F65" i="179"/>
  <c r="C63" i="179"/>
  <c r="D32" i="184" s="1"/>
  <c r="D27" i="184" s="1"/>
  <c r="H64" i="179"/>
  <c r="K64" i="179"/>
  <c r="G41" i="180"/>
  <c r="H42" i="180"/>
  <c r="I41" i="180"/>
  <c r="G7" i="180"/>
  <c r="G6" i="180" s="1"/>
  <c r="H8" i="180"/>
  <c r="F6" i="180"/>
  <c r="I7" i="180"/>
  <c r="B6" i="180"/>
  <c r="K63" i="180"/>
  <c r="L63" i="180" s="1"/>
  <c r="I63" i="180"/>
  <c r="K42" i="180"/>
  <c r="L42" i="180" s="1"/>
  <c r="I42" i="180"/>
  <c r="C41" i="180"/>
  <c r="K41" i="180" s="1"/>
  <c r="L41" i="180" s="1"/>
  <c r="D42" i="180"/>
  <c r="H41" i="180"/>
  <c r="D41" i="180"/>
  <c r="E38" i="180"/>
  <c r="E18" i="180"/>
  <c r="K8" i="180"/>
  <c r="L8" i="180" s="1"/>
  <c r="I8" i="180"/>
  <c r="C7" i="180"/>
  <c r="E7" i="180" s="1"/>
  <c r="D8" i="180"/>
  <c r="H7" i="180"/>
  <c r="D7" i="180"/>
  <c r="C41" i="179"/>
  <c r="C6" i="179" s="1"/>
  <c r="K7" i="179"/>
  <c r="I7" i="179"/>
  <c r="H7" i="179"/>
  <c r="E7" i="179"/>
  <c r="D7" i="179"/>
  <c r="J7" i="179"/>
  <c r="H65" i="179"/>
  <c r="I64" i="179"/>
  <c r="E64" i="179"/>
  <c r="I42" i="179"/>
  <c r="E42" i="179"/>
  <c r="H8" i="179"/>
  <c r="H22" i="178"/>
  <c r="D17" i="178"/>
  <c r="H12" i="178"/>
  <c r="H7" i="178"/>
  <c r="D7" i="178"/>
  <c r="G5" i="177"/>
  <c r="C5" i="177"/>
  <c r="H27" i="177"/>
  <c r="I27" i="177" s="1"/>
  <c r="D27" i="177"/>
  <c r="F27" i="177" s="1"/>
  <c r="H22" i="177"/>
  <c r="I22" i="177" s="1"/>
  <c r="D22" i="177"/>
  <c r="F22" i="177" s="1"/>
  <c r="H17" i="177"/>
  <c r="I17" i="177" s="1"/>
  <c r="D17" i="177"/>
  <c r="F17" i="177" s="1"/>
  <c r="H12" i="177"/>
  <c r="I12" i="177" s="1"/>
  <c r="D12" i="177"/>
  <c r="F12" i="177" s="1"/>
  <c r="H7" i="177"/>
  <c r="H5" i="177" s="1"/>
  <c r="D7" i="177"/>
  <c r="D5" i="177" s="1"/>
  <c r="G5" i="176"/>
  <c r="C5" i="176"/>
  <c r="H27" i="176"/>
  <c r="I27" i="176" s="1"/>
  <c r="D27" i="176"/>
  <c r="E27" i="176" s="1"/>
  <c r="H22" i="176"/>
  <c r="I22" i="176" s="1"/>
  <c r="D22" i="176"/>
  <c r="E22" i="176" s="1"/>
  <c r="H17" i="176"/>
  <c r="I17" i="176" s="1"/>
  <c r="D17" i="176"/>
  <c r="E17" i="176" s="1"/>
  <c r="H12" i="176"/>
  <c r="I12" i="176" s="1"/>
  <c r="D12" i="176"/>
  <c r="E12" i="176" s="1"/>
  <c r="H7" i="176"/>
  <c r="H5" i="176" s="1"/>
  <c r="D7" i="176"/>
  <c r="D5" i="176" s="1"/>
  <c r="H22" i="175"/>
  <c r="I18" i="175"/>
  <c r="H17" i="175"/>
  <c r="J34" i="175"/>
  <c r="J33" i="175"/>
  <c r="J31" i="175"/>
  <c r="J30" i="175"/>
  <c r="J29" i="175"/>
  <c r="J28" i="175"/>
  <c r="J26" i="175"/>
  <c r="J25" i="175"/>
  <c r="J24" i="175"/>
  <c r="J23" i="175"/>
  <c r="I22" i="175"/>
  <c r="J22" i="175"/>
  <c r="F22" i="175"/>
  <c r="J21" i="175"/>
  <c r="J20" i="175"/>
  <c r="J19" i="175"/>
  <c r="J18" i="175"/>
  <c r="I17" i="175"/>
  <c r="E18" i="175"/>
  <c r="D17" i="175"/>
  <c r="E17" i="175" s="1"/>
  <c r="J17" i="175"/>
  <c r="H12" i="175"/>
  <c r="I12" i="175" s="1"/>
  <c r="D12" i="175"/>
  <c r="E12" i="175" s="1"/>
  <c r="H7" i="175"/>
  <c r="D7" i="175"/>
  <c r="K42" i="174"/>
  <c r="C41" i="174"/>
  <c r="K41" i="174" s="1"/>
  <c r="F42" i="174"/>
  <c r="B42" i="174"/>
  <c r="F38" i="174"/>
  <c r="G30" i="178" s="1"/>
  <c r="B38" i="174"/>
  <c r="C30" i="178" s="1"/>
  <c r="F18" i="174"/>
  <c r="I19" i="174"/>
  <c r="G18" i="174"/>
  <c r="C18" i="174"/>
  <c r="F8" i="174"/>
  <c r="I9" i="174"/>
  <c r="G8" i="174"/>
  <c r="C8" i="174"/>
  <c r="H43" i="174"/>
  <c r="D43" i="174"/>
  <c r="H39" i="174"/>
  <c r="D39" i="174"/>
  <c r="E34" i="174"/>
  <c r="K32" i="174"/>
  <c r="L32" i="174" s="1"/>
  <c r="I32" i="174"/>
  <c r="J31" i="174"/>
  <c r="L31" i="174" s="1"/>
  <c r="E30" i="174"/>
  <c r="K28" i="174"/>
  <c r="L28" i="174" s="1"/>
  <c r="I28" i="174"/>
  <c r="J27" i="174"/>
  <c r="L27" i="174" s="1"/>
  <c r="E26" i="174"/>
  <c r="K24" i="174"/>
  <c r="L24" i="174" s="1"/>
  <c r="I24" i="174"/>
  <c r="J23" i="174"/>
  <c r="L23" i="174" s="1"/>
  <c r="E22" i="174"/>
  <c r="K20" i="174"/>
  <c r="L20" i="174" s="1"/>
  <c r="I20" i="174"/>
  <c r="J19" i="174"/>
  <c r="L19" i="174" s="1"/>
  <c r="B18" i="174"/>
  <c r="E19" i="174"/>
  <c r="J17" i="174"/>
  <c r="L17" i="174" s="1"/>
  <c r="E16" i="174"/>
  <c r="K14" i="174"/>
  <c r="L14" i="174" s="1"/>
  <c r="I14" i="174"/>
  <c r="J13" i="174"/>
  <c r="L13" i="174" s="1"/>
  <c r="E12" i="174"/>
  <c r="K10" i="174"/>
  <c r="L10" i="174" s="1"/>
  <c r="I10" i="174"/>
  <c r="J9" i="174"/>
  <c r="L9" i="174" s="1"/>
  <c r="B8" i="174"/>
  <c r="E9" i="174"/>
  <c r="H54" i="172"/>
  <c r="I54" i="172"/>
  <c r="K54" i="172"/>
  <c r="L54" i="172" s="1"/>
  <c r="H53" i="172"/>
  <c r="K53" i="172"/>
  <c r="L53" i="172" s="1"/>
  <c r="H50" i="172"/>
  <c r="I50" i="172"/>
  <c r="H49" i="172"/>
  <c r="K49" i="172"/>
  <c r="L49" i="172" s="1"/>
  <c r="J46" i="172"/>
  <c r="I45" i="172"/>
  <c r="J45" i="172"/>
  <c r="L45" i="172" s="1"/>
  <c r="D44" i="172"/>
  <c r="E44" i="172"/>
  <c r="I66" i="173"/>
  <c r="F67" i="170"/>
  <c r="G62" i="173"/>
  <c r="G41" i="173" s="1"/>
  <c r="H63" i="173"/>
  <c r="F62" i="173"/>
  <c r="B62" i="173"/>
  <c r="B41" i="173" s="1"/>
  <c r="E42" i="173"/>
  <c r="E40" i="173"/>
  <c r="G38" i="173"/>
  <c r="H38" i="173" s="1"/>
  <c r="H39" i="173"/>
  <c r="I38" i="173"/>
  <c r="B38" i="173"/>
  <c r="D35" i="173"/>
  <c r="D30" i="173"/>
  <c r="E30" i="173"/>
  <c r="E29" i="173"/>
  <c r="H28" i="173"/>
  <c r="I28" i="173"/>
  <c r="K28" i="173"/>
  <c r="L28" i="173" s="1"/>
  <c r="I27" i="173"/>
  <c r="J27" i="173"/>
  <c r="L27" i="173" s="1"/>
  <c r="D22" i="173"/>
  <c r="E22" i="173"/>
  <c r="H20" i="173"/>
  <c r="I20" i="173"/>
  <c r="K20" i="173"/>
  <c r="L20" i="173" s="1"/>
  <c r="F18" i="173"/>
  <c r="I19" i="173"/>
  <c r="J19" i="173"/>
  <c r="L19" i="173" s="1"/>
  <c r="C18" i="173"/>
  <c r="I17" i="173"/>
  <c r="J17" i="173"/>
  <c r="L17" i="173" s="1"/>
  <c r="D12" i="173"/>
  <c r="E12" i="173"/>
  <c r="H10" i="173"/>
  <c r="I10" i="173"/>
  <c r="K10" i="173"/>
  <c r="L10" i="173" s="1"/>
  <c r="F8" i="173"/>
  <c r="I9" i="173"/>
  <c r="J9" i="173"/>
  <c r="L9" i="173" s="1"/>
  <c r="C8" i="173"/>
  <c r="G64" i="170"/>
  <c r="H61" i="172"/>
  <c r="I61" i="172"/>
  <c r="D61" i="172"/>
  <c r="K61" i="172"/>
  <c r="L61" i="172" s="1"/>
  <c r="H60" i="172"/>
  <c r="K60" i="172"/>
  <c r="L60" i="172" s="1"/>
  <c r="J58" i="172"/>
  <c r="I57" i="172"/>
  <c r="J57" i="172"/>
  <c r="L57" i="172" s="1"/>
  <c r="D56" i="172"/>
  <c r="E56" i="172"/>
  <c r="K55" i="172"/>
  <c r="D51" i="172"/>
  <c r="K51" i="172"/>
  <c r="D47" i="172"/>
  <c r="K47" i="172"/>
  <c r="L46" i="172"/>
  <c r="H43" i="172"/>
  <c r="J66" i="173"/>
  <c r="L66" i="173" s="1"/>
  <c r="E65" i="173"/>
  <c r="I64" i="173"/>
  <c r="F65" i="170"/>
  <c r="K63" i="173"/>
  <c r="L63" i="173" s="1"/>
  <c r="I63" i="173"/>
  <c r="C62" i="173"/>
  <c r="D63" i="173"/>
  <c r="F41" i="173"/>
  <c r="I42" i="173"/>
  <c r="K39" i="173"/>
  <c r="L39" i="173" s="1"/>
  <c r="I39" i="173"/>
  <c r="C38" i="173"/>
  <c r="K38" i="173" s="1"/>
  <c r="D39" i="173"/>
  <c r="K37" i="173"/>
  <c r="L37" i="173" s="1"/>
  <c r="I37" i="173"/>
  <c r="J36" i="173"/>
  <c r="L36" i="173" s="1"/>
  <c r="E36" i="173"/>
  <c r="E35" i="173"/>
  <c r="D34" i="173"/>
  <c r="E34" i="173"/>
  <c r="H32" i="173"/>
  <c r="I32" i="173"/>
  <c r="K32" i="173"/>
  <c r="L32" i="173" s="1"/>
  <c r="I31" i="173"/>
  <c r="J31" i="173"/>
  <c r="L31" i="173" s="1"/>
  <c r="K30" i="173"/>
  <c r="L30" i="173" s="1"/>
  <c r="D26" i="173"/>
  <c r="E26" i="173"/>
  <c r="H24" i="173"/>
  <c r="I24" i="173"/>
  <c r="K24" i="173"/>
  <c r="L24" i="173" s="1"/>
  <c r="I23" i="173"/>
  <c r="J23" i="173"/>
  <c r="L23" i="173" s="1"/>
  <c r="K22" i="173"/>
  <c r="L22" i="173" s="1"/>
  <c r="G18" i="173"/>
  <c r="D16" i="173"/>
  <c r="E16" i="173"/>
  <c r="E15" i="173"/>
  <c r="H14" i="173"/>
  <c r="I14" i="173"/>
  <c r="K14" i="173"/>
  <c r="L14" i="173" s="1"/>
  <c r="I13" i="173"/>
  <c r="J13" i="173"/>
  <c r="L13" i="173" s="1"/>
  <c r="K12" i="173"/>
  <c r="L12" i="173" s="1"/>
  <c r="G8" i="173"/>
  <c r="D59" i="172"/>
  <c r="H58" i="172"/>
  <c r="E57" i="172"/>
  <c r="I53" i="172"/>
  <c r="D52" i="172"/>
  <c r="E51" i="172"/>
  <c r="I49" i="172"/>
  <c r="D48" i="172"/>
  <c r="E47" i="172"/>
  <c r="H46" i="172"/>
  <c r="E45" i="172"/>
  <c r="B18" i="173"/>
  <c r="E19" i="173"/>
  <c r="B8" i="173"/>
  <c r="E9" i="173"/>
  <c r="C67" i="170"/>
  <c r="D58" i="172"/>
  <c r="E58" i="172"/>
  <c r="H56" i="172"/>
  <c r="I56" i="172"/>
  <c r="K56" i="172"/>
  <c r="L56" i="172" s="1"/>
  <c r="I55" i="172"/>
  <c r="J55" i="172"/>
  <c r="D50" i="172"/>
  <c r="E50" i="172"/>
  <c r="E49" i="172"/>
  <c r="H48" i="172"/>
  <c r="I48" i="172"/>
  <c r="K48" i="172"/>
  <c r="L48" i="172" s="1"/>
  <c r="I47" i="172"/>
  <c r="J47" i="172"/>
  <c r="G42" i="172"/>
  <c r="G41" i="172" s="1"/>
  <c r="D18" i="172"/>
  <c r="E18" i="172"/>
  <c r="G7" i="172"/>
  <c r="H8" i="172"/>
  <c r="I8" i="172"/>
  <c r="K8" i="172"/>
  <c r="L8" i="172" s="1"/>
  <c r="I7" i="172"/>
  <c r="H7" i="172"/>
  <c r="J62" i="172"/>
  <c r="L62" i="172" s="1"/>
  <c r="E62" i="172"/>
  <c r="E61" i="172"/>
  <c r="I60" i="172"/>
  <c r="K59" i="172"/>
  <c r="L59" i="172" s="1"/>
  <c r="I59" i="172"/>
  <c r="K58" i="172"/>
  <c r="L58" i="172" s="1"/>
  <c r="D54" i="172"/>
  <c r="E54" i="172"/>
  <c r="E53" i="172"/>
  <c r="H52" i="172"/>
  <c r="I52" i="172"/>
  <c r="K52" i="172"/>
  <c r="L52" i="172" s="1"/>
  <c r="I51" i="172"/>
  <c r="J51" i="172"/>
  <c r="L51" i="172" s="1"/>
  <c r="K50" i="172"/>
  <c r="L50" i="172" s="1"/>
  <c r="D46" i="172"/>
  <c r="E46" i="172"/>
  <c r="H44" i="172"/>
  <c r="I44" i="172"/>
  <c r="K44" i="172"/>
  <c r="L44" i="172" s="1"/>
  <c r="F42" i="172"/>
  <c r="I43" i="172"/>
  <c r="J43" i="172"/>
  <c r="L43" i="172" s="1"/>
  <c r="C42" i="172"/>
  <c r="D38" i="172"/>
  <c r="E38" i="172"/>
  <c r="K18" i="172"/>
  <c r="L18" i="172" s="1"/>
  <c r="J7" i="172"/>
  <c r="B42" i="172"/>
  <c r="E43" i="172"/>
  <c r="C7" i="172"/>
  <c r="D8" i="172"/>
  <c r="F66" i="170"/>
  <c r="I66" i="170" s="1"/>
  <c r="B65" i="170"/>
  <c r="F64" i="170"/>
  <c r="I64" i="170" s="1"/>
  <c r="G67" i="170"/>
  <c r="B67" i="170"/>
  <c r="C66" i="170"/>
  <c r="C64" i="170"/>
  <c r="D64" i="170" s="1"/>
  <c r="G41" i="171"/>
  <c r="H41" i="171" s="1"/>
  <c r="H42" i="171"/>
  <c r="I41" i="171"/>
  <c r="G7" i="171"/>
  <c r="G6" i="171" s="1"/>
  <c r="H8" i="171"/>
  <c r="F6" i="171"/>
  <c r="B6" i="171"/>
  <c r="B66" i="170"/>
  <c r="C65" i="170"/>
  <c r="G65" i="170"/>
  <c r="I65" i="170" s="1"/>
  <c r="K62" i="171"/>
  <c r="L62" i="171" s="1"/>
  <c r="I62" i="171"/>
  <c r="K42" i="171"/>
  <c r="L42" i="171" s="1"/>
  <c r="I42" i="171"/>
  <c r="C41" i="171"/>
  <c r="D42" i="171"/>
  <c r="D41" i="171"/>
  <c r="E38" i="171"/>
  <c r="E18" i="171"/>
  <c r="K8" i="171"/>
  <c r="L8" i="171" s="1"/>
  <c r="I8" i="171"/>
  <c r="C7" i="171"/>
  <c r="D8" i="171"/>
  <c r="D7" i="171"/>
  <c r="I77" i="170"/>
  <c r="J77" i="170"/>
  <c r="L77" i="170" s="1"/>
  <c r="D18" i="170"/>
  <c r="E18" i="170"/>
  <c r="G7" i="170"/>
  <c r="H8" i="170"/>
  <c r="I8" i="170"/>
  <c r="K8" i="170"/>
  <c r="L8" i="170" s="1"/>
  <c r="I7" i="170"/>
  <c r="H7" i="170"/>
  <c r="D68" i="170"/>
  <c r="E68" i="170"/>
  <c r="K66" i="170"/>
  <c r="H42" i="170"/>
  <c r="I42" i="170"/>
  <c r="K42" i="170"/>
  <c r="L42" i="170" s="1"/>
  <c r="D38" i="170"/>
  <c r="E38" i="170"/>
  <c r="K18" i="170"/>
  <c r="L18" i="170" s="1"/>
  <c r="J7" i="170"/>
  <c r="D42" i="170"/>
  <c r="C7" i="170"/>
  <c r="D8" i="170"/>
  <c r="F33" i="168"/>
  <c r="J31" i="168"/>
  <c r="D29" i="168"/>
  <c r="E29" i="168" s="1"/>
  <c r="H24" i="168"/>
  <c r="D24" i="168"/>
  <c r="E24" i="168" s="1"/>
  <c r="F23" i="168"/>
  <c r="H19" i="168"/>
  <c r="J17" i="168"/>
  <c r="H14" i="168"/>
  <c r="D14" i="168"/>
  <c r="E14" i="168" s="1"/>
  <c r="H7" i="168"/>
  <c r="D7" i="168"/>
  <c r="F31" i="168"/>
  <c r="H29" i="168"/>
  <c r="J27" i="168"/>
  <c r="F27" i="168"/>
  <c r="G5" i="167"/>
  <c r="I29" i="167"/>
  <c r="I19" i="167"/>
  <c r="C5" i="167"/>
  <c r="H29" i="167"/>
  <c r="J29" i="167" s="1"/>
  <c r="D29" i="167"/>
  <c r="E29" i="167" s="1"/>
  <c r="H24" i="167"/>
  <c r="D24" i="167"/>
  <c r="E24" i="167" s="1"/>
  <c r="H19" i="167"/>
  <c r="J19" i="167" s="1"/>
  <c r="D19" i="167"/>
  <c r="E19" i="167" s="1"/>
  <c r="H14" i="167"/>
  <c r="D14" i="167"/>
  <c r="E14" i="167" s="1"/>
  <c r="H7" i="167"/>
  <c r="H5" i="167" s="1"/>
  <c r="D7" i="167"/>
  <c r="D5" i="167" s="1"/>
  <c r="J15" i="166"/>
  <c r="G14" i="166"/>
  <c r="G24" i="166"/>
  <c r="C24" i="166"/>
  <c r="G19" i="166"/>
  <c r="C19" i="166"/>
  <c r="F15" i="166"/>
  <c r="C14" i="166"/>
  <c r="H7" i="166"/>
  <c r="D7" i="166"/>
  <c r="C41" i="165"/>
  <c r="K41" i="165" s="1"/>
  <c r="F42" i="165"/>
  <c r="B42" i="165"/>
  <c r="B38" i="165"/>
  <c r="C32" i="169" s="1"/>
  <c r="I19" i="165"/>
  <c r="C18" i="165"/>
  <c r="I9" i="165"/>
  <c r="C8" i="165"/>
  <c r="H43" i="165"/>
  <c r="D43" i="165"/>
  <c r="D39" i="165"/>
  <c r="E34" i="165"/>
  <c r="K32" i="165"/>
  <c r="J31" i="165"/>
  <c r="K28" i="165"/>
  <c r="L28" i="165" s="1"/>
  <c r="I28" i="165"/>
  <c r="J27" i="165"/>
  <c r="L27" i="165" s="1"/>
  <c r="K24" i="165"/>
  <c r="I24" i="165"/>
  <c r="J23" i="165"/>
  <c r="L23" i="165" s="1"/>
  <c r="K20" i="165"/>
  <c r="L20" i="165" s="1"/>
  <c r="I20" i="165"/>
  <c r="J19" i="165"/>
  <c r="L19" i="165" s="1"/>
  <c r="E19" i="165"/>
  <c r="E16" i="165"/>
  <c r="I14" i="165"/>
  <c r="E12" i="165"/>
  <c r="K10" i="165"/>
  <c r="I10" i="165"/>
  <c r="J9" i="165"/>
  <c r="B8" i="165"/>
  <c r="K62" i="164"/>
  <c r="L61" i="163"/>
  <c r="L54" i="163"/>
  <c r="L46" i="163"/>
  <c r="F62" i="164"/>
  <c r="B62" i="164"/>
  <c r="F38" i="164"/>
  <c r="B38" i="164"/>
  <c r="F18" i="164"/>
  <c r="I19" i="164"/>
  <c r="G18" i="164"/>
  <c r="C18" i="164"/>
  <c r="K18" i="164" s="1"/>
  <c r="F8" i="164"/>
  <c r="I9" i="164"/>
  <c r="G8" i="164"/>
  <c r="C8" i="164"/>
  <c r="H61" i="163"/>
  <c r="E61" i="163"/>
  <c r="K60" i="163"/>
  <c r="L60" i="163" s="1"/>
  <c r="I60" i="163"/>
  <c r="K59" i="163"/>
  <c r="L59" i="163" s="1"/>
  <c r="I59" i="163"/>
  <c r="D59" i="163"/>
  <c r="K58" i="163"/>
  <c r="L58" i="163" s="1"/>
  <c r="I58" i="163"/>
  <c r="K57" i="163"/>
  <c r="L57" i="163" s="1"/>
  <c r="I57" i="163"/>
  <c r="D56" i="163"/>
  <c r="K55" i="163"/>
  <c r="E55" i="163"/>
  <c r="H54" i="163"/>
  <c r="D54" i="163"/>
  <c r="J53" i="163"/>
  <c r="L53" i="163" s="1"/>
  <c r="E53" i="163"/>
  <c r="H52" i="163"/>
  <c r="E52" i="163"/>
  <c r="I51" i="163"/>
  <c r="K50" i="163"/>
  <c r="L50" i="163" s="1"/>
  <c r="I50" i="163"/>
  <c r="K49" i="163"/>
  <c r="L49" i="163" s="1"/>
  <c r="I49" i="163"/>
  <c r="D48" i="163"/>
  <c r="K47" i="163"/>
  <c r="E47" i="163"/>
  <c r="H46" i="163"/>
  <c r="D46" i="163"/>
  <c r="J45" i="163"/>
  <c r="L45" i="163" s="1"/>
  <c r="E45" i="163"/>
  <c r="H44" i="163"/>
  <c r="E44" i="163"/>
  <c r="H63" i="164"/>
  <c r="D63" i="164"/>
  <c r="I42" i="164"/>
  <c r="E42" i="164"/>
  <c r="H39" i="164"/>
  <c r="D39" i="164"/>
  <c r="E34" i="164"/>
  <c r="K32" i="164"/>
  <c r="L32" i="164" s="1"/>
  <c r="I32" i="164"/>
  <c r="J31" i="164"/>
  <c r="L31" i="164" s="1"/>
  <c r="E30" i="164"/>
  <c r="K28" i="164"/>
  <c r="L28" i="164" s="1"/>
  <c r="I28" i="164"/>
  <c r="J27" i="164"/>
  <c r="L27" i="164" s="1"/>
  <c r="E26" i="164"/>
  <c r="K24" i="164"/>
  <c r="L24" i="164" s="1"/>
  <c r="I24" i="164"/>
  <c r="J23" i="164"/>
  <c r="L23" i="164" s="1"/>
  <c r="E22" i="164"/>
  <c r="K20" i="164"/>
  <c r="L20" i="164" s="1"/>
  <c r="I20" i="164"/>
  <c r="J19" i="164"/>
  <c r="L19" i="164" s="1"/>
  <c r="B18" i="164"/>
  <c r="E19" i="164"/>
  <c r="J17" i="164"/>
  <c r="L17" i="164" s="1"/>
  <c r="E16" i="164"/>
  <c r="K14" i="164"/>
  <c r="L14" i="164" s="1"/>
  <c r="I14" i="164"/>
  <c r="J13" i="164"/>
  <c r="E12" i="164"/>
  <c r="K10" i="164"/>
  <c r="L10" i="164" s="1"/>
  <c r="I10" i="164"/>
  <c r="J9" i="164"/>
  <c r="B8" i="164"/>
  <c r="E9" i="164"/>
  <c r="F42" i="163"/>
  <c r="I43" i="163"/>
  <c r="G42" i="163"/>
  <c r="G41" i="163" s="1"/>
  <c r="C42" i="163"/>
  <c r="G7" i="163"/>
  <c r="G6" i="163" s="1"/>
  <c r="H8" i="163"/>
  <c r="E58" i="163"/>
  <c r="K56" i="163"/>
  <c r="L56" i="163" s="1"/>
  <c r="I56" i="163"/>
  <c r="J55" i="163"/>
  <c r="L55" i="163" s="1"/>
  <c r="E54" i="163"/>
  <c r="K52" i="163"/>
  <c r="L52" i="163" s="1"/>
  <c r="I52" i="163"/>
  <c r="J51" i="163"/>
  <c r="L51" i="163" s="1"/>
  <c r="E50" i="163"/>
  <c r="K48" i="163"/>
  <c r="I48" i="163"/>
  <c r="J47" i="163"/>
  <c r="L47" i="163" s="1"/>
  <c r="E46" i="163"/>
  <c r="K44" i="163"/>
  <c r="L44" i="163" s="1"/>
  <c r="I44" i="163"/>
  <c r="J43" i="163"/>
  <c r="L43" i="163" s="1"/>
  <c r="B42" i="163"/>
  <c r="E43" i="163"/>
  <c r="E38" i="163"/>
  <c r="E18" i="163"/>
  <c r="K8" i="163"/>
  <c r="L8" i="163" s="1"/>
  <c r="I8" i="163"/>
  <c r="C7" i="163"/>
  <c r="D8" i="163"/>
  <c r="H7" i="163"/>
  <c r="D7" i="163"/>
  <c r="G66" i="161"/>
  <c r="C63" i="161"/>
  <c r="D18" i="162"/>
  <c r="E18" i="162"/>
  <c r="G7" i="162"/>
  <c r="G6" i="162" s="1"/>
  <c r="H8" i="162"/>
  <c r="I8" i="162"/>
  <c r="K8" i="162"/>
  <c r="L8" i="162" s="1"/>
  <c r="F6" i="162"/>
  <c r="H7" i="162"/>
  <c r="F65" i="161"/>
  <c r="B64" i="161"/>
  <c r="F63" i="161"/>
  <c r="H63" i="161" s="1"/>
  <c r="B66" i="161"/>
  <c r="J66" i="161" s="1"/>
  <c r="C65" i="161"/>
  <c r="K65" i="161" s="1"/>
  <c r="H62" i="162"/>
  <c r="I62" i="162"/>
  <c r="K62" i="162"/>
  <c r="L62" i="162" s="1"/>
  <c r="G41" i="162"/>
  <c r="H42" i="162"/>
  <c r="I42" i="162"/>
  <c r="K42" i="162"/>
  <c r="L42" i="162" s="1"/>
  <c r="I41" i="162"/>
  <c r="H41" i="162"/>
  <c r="D38" i="162"/>
  <c r="E38" i="162"/>
  <c r="K18" i="162"/>
  <c r="L18" i="162" s="1"/>
  <c r="J7" i="162"/>
  <c r="B6" i="162"/>
  <c r="C66" i="161"/>
  <c r="B65" i="161"/>
  <c r="B62" i="161" s="1"/>
  <c r="C34" i="166" s="1"/>
  <c r="G64" i="161"/>
  <c r="C64" i="161"/>
  <c r="D64" i="161" s="1"/>
  <c r="C41" i="162"/>
  <c r="K41" i="162" s="1"/>
  <c r="L41" i="162" s="1"/>
  <c r="D42" i="162"/>
  <c r="C7" i="162"/>
  <c r="D7" i="162" s="1"/>
  <c r="D8" i="162"/>
  <c r="G78" i="161"/>
  <c r="H81" i="161"/>
  <c r="H76" i="161"/>
  <c r="I76" i="161"/>
  <c r="K76" i="161"/>
  <c r="L76" i="161" s="1"/>
  <c r="I67" i="161"/>
  <c r="J67" i="161"/>
  <c r="L67" i="161" s="1"/>
  <c r="D18" i="161"/>
  <c r="E18" i="161"/>
  <c r="G7" i="161"/>
  <c r="I7" i="161" s="1"/>
  <c r="H8" i="161"/>
  <c r="I8" i="161"/>
  <c r="K8" i="161"/>
  <c r="L8" i="161" s="1"/>
  <c r="H7" i="161"/>
  <c r="K81" i="161"/>
  <c r="L81" i="161" s="1"/>
  <c r="I81" i="161"/>
  <c r="C78" i="161"/>
  <c r="K78" i="161" s="1"/>
  <c r="D81" i="161"/>
  <c r="B78" i="161"/>
  <c r="E79" i="161"/>
  <c r="D66" i="161"/>
  <c r="K64" i="161"/>
  <c r="H42" i="161"/>
  <c r="I42" i="161"/>
  <c r="K42" i="161"/>
  <c r="L42" i="161" s="1"/>
  <c r="D38" i="161"/>
  <c r="E38" i="161"/>
  <c r="K18" i="161"/>
  <c r="L18" i="161" s="1"/>
  <c r="J7" i="161"/>
  <c r="F78" i="161"/>
  <c r="I79" i="161"/>
  <c r="E63" i="161"/>
  <c r="D42" i="161"/>
  <c r="C7" i="161"/>
  <c r="D7" i="161" s="1"/>
  <c r="D8" i="161"/>
  <c r="H24" i="160"/>
  <c r="H19" i="160"/>
  <c r="I15" i="160"/>
  <c r="J36" i="160"/>
  <c r="J35" i="160"/>
  <c r="J34" i="160"/>
  <c r="J33" i="160"/>
  <c r="J32" i="160"/>
  <c r="J31" i="160"/>
  <c r="J30" i="160"/>
  <c r="J28" i="160"/>
  <c r="J27" i="160"/>
  <c r="J26" i="160"/>
  <c r="J25" i="160"/>
  <c r="J23" i="160"/>
  <c r="J21" i="160"/>
  <c r="J20" i="160"/>
  <c r="J18" i="160"/>
  <c r="J16" i="160"/>
  <c r="J15" i="160"/>
  <c r="E15" i="160"/>
  <c r="D14" i="160"/>
  <c r="H29" i="159"/>
  <c r="I29" i="159" s="1"/>
  <c r="H24" i="159"/>
  <c r="H19" i="159"/>
  <c r="I15" i="159"/>
  <c r="H14" i="159"/>
  <c r="J14" i="159" s="1"/>
  <c r="J36" i="159"/>
  <c r="J35" i="159"/>
  <c r="J34" i="159"/>
  <c r="J33" i="159"/>
  <c r="J31" i="159"/>
  <c r="J30" i="159"/>
  <c r="J29" i="159"/>
  <c r="J28" i="159"/>
  <c r="J27" i="159"/>
  <c r="J26" i="159"/>
  <c r="J25" i="159"/>
  <c r="I24" i="159"/>
  <c r="J23" i="159"/>
  <c r="J22" i="159"/>
  <c r="J21" i="159"/>
  <c r="J20" i="159"/>
  <c r="J19" i="159"/>
  <c r="J18" i="159"/>
  <c r="J17" i="159"/>
  <c r="J16" i="159"/>
  <c r="J15" i="159"/>
  <c r="E15" i="159"/>
  <c r="D14" i="159"/>
  <c r="H7" i="159"/>
  <c r="D7" i="159"/>
  <c r="I30" i="158"/>
  <c r="I28" i="158"/>
  <c r="G24" i="158"/>
  <c r="C24" i="158"/>
  <c r="G19" i="158"/>
  <c r="C19" i="158"/>
  <c r="G14" i="158"/>
  <c r="C14" i="158"/>
  <c r="E31" i="158"/>
  <c r="E30" i="158"/>
  <c r="H7" i="158"/>
  <c r="D7" i="158"/>
  <c r="C41" i="157"/>
  <c r="K41" i="157" s="1"/>
  <c r="F42" i="157"/>
  <c r="B42" i="157"/>
  <c r="F38" i="157"/>
  <c r="B38" i="157"/>
  <c r="I19" i="157"/>
  <c r="C18" i="157"/>
  <c r="I9" i="157"/>
  <c r="H43" i="157"/>
  <c r="D43" i="157"/>
  <c r="H39" i="157"/>
  <c r="D39" i="157"/>
  <c r="K32" i="157"/>
  <c r="L32" i="157" s="1"/>
  <c r="I32" i="157"/>
  <c r="J31" i="157"/>
  <c r="E30" i="157"/>
  <c r="K28" i="157"/>
  <c r="L28" i="157" s="1"/>
  <c r="I28" i="157"/>
  <c r="J27" i="157"/>
  <c r="L27" i="157" s="1"/>
  <c r="K24" i="157"/>
  <c r="I24" i="157"/>
  <c r="E22" i="157"/>
  <c r="I20" i="157"/>
  <c r="J19" i="157"/>
  <c r="L19" i="157" s="1"/>
  <c r="E19" i="157"/>
  <c r="E16" i="157"/>
  <c r="K14" i="157"/>
  <c r="L14" i="157" s="1"/>
  <c r="I14" i="157"/>
  <c r="J13" i="157"/>
  <c r="L13" i="157" s="1"/>
  <c r="E12" i="157"/>
  <c r="K10" i="157"/>
  <c r="L10" i="157" s="1"/>
  <c r="I10" i="157"/>
  <c r="J9" i="157"/>
  <c r="E9" i="157"/>
  <c r="H61" i="155"/>
  <c r="I61" i="155"/>
  <c r="K61" i="155"/>
  <c r="L61" i="155" s="1"/>
  <c r="I60" i="155"/>
  <c r="J60" i="155"/>
  <c r="L60" i="155" s="1"/>
  <c r="J58" i="155"/>
  <c r="L58" i="155" s="1"/>
  <c r="I57" i="155"/>
  <c r="J57" i="155"/>
  <c r="L57" i="155" s="1"/>
  <c r="D56" i="155"/>
  <c r="E56" i="155"/>
  <c r="D51" i="155"/>
  <c r="K51" i="155"/>
  <c r="H46" i="155"/>
  <c r="I46" i="155"/>
  <c r="D46" i="155"/>
  <c r="K46" i="155"/>
  <c r="L46" i="155" s="1"/>
  <c r="H45" i="155"/>
  <c r="K45" i="155"/>
  <c r="G62" i="156"/>
  <c r="G41" i="156" s="1"/>
  <c r="H63" i="156"/>
  <c r="G63" i="153"/>
  <c r="F62" i="156"/>
  <c r="F41" i="156" s="1"/>
  <c r="B62" i="156"/>
  <c r="B41" i="156" s="1"/>
  <c r="E42" i="156"/>
  <c r="G38" i="156"/>
  <c r="H38" i="156" s="1"/>
  <c r="H39" i="156"/>
  <c r="B38" i="156"/>
  <c r="I36" i="156"/>
  <c r="D35" i="156"/>
  <c r="D30" i="156"/>
  <c r="E30" i="156"/>
  <c r="H28" i="156"/>
  <c r="I28" i="156"/>
  <c r="K28" i="156"/>
  <c r="L28" i="156" s="1"/>
  <c r="I27" i="156"/>
  <c r="J27" i="156"/>
  <c r="L27" i="156" s="1"/>
  <c r="D22" i="156"/>
  <c r="E22" i="156"/>
  <c r="H20" i="156"/>
  <c r="I20" i="156"/>
  <c r="K20" i="156"/>
  <c r="F18" i="156"/>
  <c r="I19" i="156"/>
  <c r="J19" i="156"/>
  <c r="L19" i="156" s="1"/>
  <c r="C18" i="156"/>
  <c r="I17" i="156"/>
  <c r="J17" i="156"/>
  <c r="L17" i="156" s="1"/>
  <c r="D12" i="156"/>
  <c r="E12" i="156"/>
  <c r="H10" i="156"/>
  <c r="I10" i="156"/>
  <c r="K10" i="156"/>
  <c r="L10" i="156" s="1"/>
  <c r="F8" i="156"/>
  <c r="I9" i="156"/>
  <c r="J9" i="156"/>
  <c r="C8" i="156"/>
  <c r="F66" i="153"/>
  <c r="L59" i="155"/>
  <c r="D59" i="155"/>
  <c r="E59" i="155"/>
  <c r="H54" i="155"/>
  <c r="I54" i="155"/>
  <c r="D54" i="155"/>
  <c r="K54" i="155"/>
  <c r="L54" i="155" s="1"/>
  <c r="H53" i="155"/>
  <c r="K53" i="155"/>
  <c r="J50" i="155"/>
  <c r="L50" i="155" s="1"/>
  <c r="I49" i="155"/>
  <c r="J49" i="155"/>
  <c r="L49" i="155" s="1"/>
  <c r="D48" i="155"/>
  <c r="E48" i="155"/>
  <c r="K47" i="155"/>
  <c r="J45" i="155"/>
  <c r="L45" i="155" s="1"/>
  <c r="D43" i="155"/>
  <c r="K43" i="155"/>
  <c r="J66" i="156"/>
  <c r="H65" i="156"/>
  <c r="G65" i="153"/>
  <c r="E65" i="156"/>
  <c r="K63" i="156"/>
  <c r="L63" i="156" s="1"/>
  <c r="I63" i="156"/>
  <c r="C62" i="156"/>
  <c r="D63" i="156"/>
  <c r="I42" i="156"/>
  <c r="I40" i="156"/>
  <c r="K39" i="156"/>
  <c r="L39" i="156" s="1"/>
  <c r="I39" i="156"/>
  <c r="C38" i="156"/>
  <c r="D39" i="156"/>
  <c r="K37" i="156"/>
  <c r="L37" i="156" s="1"/>
  <c r="I37" i="156"/>
  <c r="J36" i="156"/>
  <c r="L36" i="156" s="1"/>
  <c r="E35" i="156"/>
  <c r="D34" i="156"/>
  <c r="E34" i="156"/>
  <c r="H32" i="156"/>
  <c r="I32" i="156"/>
  <c r="K32" i="156"/>
  <c r="L32" i="156" s="1"/>
  <c r="I31" i="156"/>
  <c r="J31" i="156"/>
  <c r="L31" i="156" s="1"/>
  <c r="K30" i="156"/>
  <c r="D26" i="156"/>
  <c r="E26" i="156"/>
  <c r="H24" i="156"/>
  <c r="I24" i="156"/>
  <c r="K24" i="156"/>
  <c r="L24" i="156" s="1"/>
  <c r="I23" i="156"/>
  <c r="J23" i="156"/>
  <c r="K22" i="156"/>
  <c r="L22" i="156" s="1"/>
  <c r="G18" i="156"/>
  <c r="D16" i="156"/>
  <c r="E16" i="156"/>
  <c r="H14" i="156"/>
  <c r="I14" i="156"/>
  <c r="K14" i="156"/>
  <c r="I13" i="156"/>
  <c r="J13" i="156"/>
  <c r="L13" i="156" s="1"/>
  <c r="K12" i="156"/>
  <c r="L12" i="156" s="1"/>
  <c r="G8" i="156"/>
  <c r="D61" i="155"/>
  <c r="E60" i="155"/>
  <c r="H59" i="155"/>
  <c r="H58" i="155"/>
  <c r="D58" i="155"/>
  <c r="E57" i="155"/>
  <c r="H56" i="155"/>
  <c r="I55" i="155"/>
  <c r="I53" i="155"/>
  <c r="D52" i="155"/>
  <c r="E51" i="155"/>
  <c r="H50" i="155"/>
  <c r="D50" i="155"/>
  <c r="E49" i="155"/>
  <c r="H48" i="155"/>
  <c r="I47" i="155"/>
  <c r="I45" i="155"/>
  <c r="D44" i="155"/>
  <c r="B18" i="156"/>
  <c r="E19" i="156"/>
  <c r="B8" i="156"/>
  <c r="E9" i="156"/>
  <c r="F42" i="155"/>
  <c r="I43" i="155"/>
  <c r="G42" i="155"/>
  <c r="G41" i="155" s="1"/>
  <c r="C42" i="155"/>
  <c r="G7" i="155"/>
  <c r="G6" i="155" s="1"/>
  <c r="H8" i="155"/>
  <c r="E58" i="155"/>
  <c r="K56" i="155"/>
  <c r="L56" i="155" s="1"/>
  <c r="I56" i="155"/>
  <c r="J55" i="155"/>
  <c r="E54" i="155"/>
  <c r="K52" i="155"/>
  <c r="I52" i="155"/>
  <c r="J51" i="155"/>
  <c r="E50" i="155"/>
  <c r="K48" i="155"/>
  <c r="L48" i="155" s="1"/>
  <c r="I48" i="155"/>
  <c r="J47" i="155"/>
  <c r="E46" i="155"/>
  <c r="K44" i="155"/>
  <c r="I44" i="155"/>
  <c r="J43" i="155"/>
  <c r="B42" i="155"/>
  <c r="E43" i="155"/>
  <c r="E38" i="155"/>
  <c r="E18" i="155"/>
  <c r="K8" i="155"/>
  <c r="L8" i="155" s="1"/>
  <c r="I8" i="155"/>
  <c r="C7" i="155"/>
  <c r="D8" i="155"/>
  <c r="H7" i="155"/>
  <c r="F65" i="153"/>
  <c r="B64" i="153"/>
  <c r="B62" i="153" s="1"/>
  <c r="C34" i="158" s="1"/>
  <c r="F63" i="153"/>
  <c r="D18" i="154"/>
  <c r="E18" i="154"/>
  <c r="G7" i="154"/>
  <c r="I7" i="154" s="1"/>
  <c r="H8" i="154"/>
  <c r="I8" i="154"/>
  <c r="K8" i="154"/>
  <c r="L8" i="154" s="1"/>
  <c r="F6" i="154"/>
  <c r="G66" i="153"/>
  <c r="H66" i="153" s="1"/>
  <c r="C63" i="153"/>
  <c r="E63" i="153" s="1"/>
  <c r="B66" i="153"/>
  <c r="J66" i="153" s="1"/>
  <c r="C65" i="153"/>
  <c r="H62" i="154"/>
  <c r="I62" i="154"/>
  <c r="K62" i="154"/>
  <c r="L62" i="154" s="1"/>
  <c r="G41" i="154"/>
  <c r="H41" i="154" s="1"/>
  <c r="H42" i="154"/>
  <c r="I42" i="154"/>
  <c r="K42" i="154"/>
  <c r="I41" i="154"/>
  <c r="D38" i="154"/>
  <c r="E38" i="154"/>
  <c r="K18" i="154"/>
  <c r="L18" i="154" s="1"/>
  <c r="J7" i="154"/>
  <c r="B6" i="154"/>
  <c r="C66" i="153"/>
  <c r="B65" i="153"/>
  <c r="G64" i="153"/>
  <c r="C64" i="153"/>
  <c r="C41" i="154"/>
  <c r="K41" i="154" s="1"/>
  <c r="L41" i="154" s="1"/>
  <c r="D42" i="154"/>
  <c r="C7" i="154"/>
  <c r="E7" i="154" s="1"/>
  <c r="D8" i="154"/>
  <c r="G78" i="153"/>
  <c r="H81" i="153"/>
  <c r="H76" i="153"/>
  <c r="I76" i="153"/>
  <c r="K76" i="153"/>
  <c r="L76" i="153" s="1"/>
  <c r="I67" i="153"/>
  <c r="J67" i="153"/>
  <c r="L67" i="153" s="1"/>
  <c r="D18" i="153"/>
  <c r="E18" i="153"/>
  <c r="G7" i="153"/>
  <c r="H7" i="153" s="1"/>
  <c r="H8" i="153"/>
  <c r="I8" i="153"/>
  <c r="K8" i="153"/>
  <c r="L8" i="153" s="1"/>
  <c r="I7" i="153"/>
  <c r="K81" i="153"/>
  <c r="L81" i="153" s="1"/>
  <c r="I81" i="153"/>
  <c r="C78" i="153"/>
  <c r="K78" i="153" s="1"/>
  <c r="D81" i="153"/>
  <c r="B78" i="153"/>
  <c r="E79" i="153"/>
  <c r="E66" i="153"/>
  <c r="F62" i="153"/>
  <c r="G34" i="158" s="1"/>
  <c r="J63" i="153"/>
  <c r="H42" i="153"/>
  <c r="I42" i="153"/>
  <c r="K42" i="153"/>
  <c r="L42" i="153" s="1"/>
  <c r="D38" i="153"/>
  <c r="E38" i="153"/>
  <c r="K18" i="153"/>
  <c r="L18" i="153" s="1"/>
  <c r="J7" i="153"/>
  <c r="F78" i="153"/>
  <c r="I79" i="153"/>
  <c r="D42" i="153"/>
  <c r="C7" i="153"/>
  <c r="D7" i="153" s="1"/>
  <c r="D8" i="153"/>
  <c r="G5" i="152"/>
  <c r="C5" i="152"/>
  <c r="H28" i="152"/>
  <c r="I28" i="152" s="1"/>
  <c r="D28" i="152"/>
  <c r="F28" i="152" s="1"/>
  <c r="H23" i="152"/>
  <c r="I23" i="152" s="1"/>
  <c r="D23" i="152"/>
  <c r="F23" i="152" s="1"/>
  <c r="H18" i="152"/>
  <c r="I18" i="152" s="1"/>
  <c r="D18" i="152"/>
  <c r="F18" i="152" s="1"/>
  <c r="H13" i="152"/>
  <c r="I13" i="152" s="1"/>
  <c r="D13" i="152"/>
  <c r="F13" i="152" s="1"/>
  <c r="H7" i="152"/>
  <c r="H5" i="152" s="1"/>
  <c r="D7" i="152"/>
  <c r="D5" i="152" s="1"/>
  <c r="G5" i="151"/>
  <c r="C5" i="151"/>
  <c r="H28" i="151"/>
  <c r="I28" i="151" s="1"/>
  <c r="D28" i="151"/>
  <c r="E28" i="151" s="1"/>
  <c r="H23" i="151"/>
  <c r="I23" i="151" s="1"/>
  <c r="D23" i="151"/>
  <c r="E23" i="151" s="1"/>
  <c r="H18" i="151"/>
  <c r="I18" i="151" s="1"/>
  <c r="D18" i="151"/>
  <c r="E18" i="151" s="1"/>
  <c r="H13" i="151"/>
  <c r="I13" i="151" s="1"/>
  <c r="D13" i="151"/>
  <c r="E13" i="151" s="1"/>
  <c r="H7" i="151"/>
  <c r="H5" i="151" s="1"/>
  <c r="D7" i="151"/>
  <c r="D5" i="151" s="1"/>
  <c r="J19" i="150"/>
  <c r="G18" i="150"/>
  <c r="G23" i="150"/>
  <c r="C23" i="150"/>
  <c r="F19" i="150"/>
  <c r="C18" i="150"/>
  <c r="G13" i="150"/>
  <c r="C13" i="150"/>
  <c r="H7" i="150"/>
  <c r="D7" i="150"/>
  <c r="K42" i="149"/>
  <c r="C41" i="149"/>
  <c r="K41" i="149" s="1"/>
  <c r="F42" i="149"/>
  <c r="B42" i="149"/>
  <c r="F38" i="149"/>
  <c r="B38" i="149"/>
  <c r="F18" i="149"/>
  <c r="I19" i="149"/>
  <c r="G18" i="149"/>
  <c r="C18" i="149"/>
  <c r="F8" i="149"/>
  <c r="I9" i="149"/>
  <c r="G8" i="149"/>
  <c r="G7" i="149" s="1"/>
  <c r="G6" i="149" s="1"/>
  <c r="C8" i="149"/>
  <c r="H43" i="149"/>
  <c r="D43" i="149"/>
  <c r="H39" i="149"/>
  <c r="D39" i="149"/>
  <c r="E34" i="149"/>
  <c r="K32" i="149"/>
  <c r="L32" i="149" s="1"/>
  <c r="I32" i="149"/>
  <c r="J31" i="149"/>
  <c r="L31" i="149" s="1"/>
  <c r="E30" i="149"/>
  <c r="K28" i="149"/>
  <c r="L28" i="149" s="1"/>
  <c r="I28" i="149"/>
  <c r="J27" i="149"/>
  <c r="L27" i="149" s="1"/>
  <c r="E26" i="149"/>
  <c r="K24" i="149"/>
  <c r="I24" i="149"/>
  <c r="J23" i="149"/>
  <c r="L23" i="149" s="1"/>
  <c r="E22" i="149"/>
  <c r="K20" i="149"/>
  <c r="I20" i="149"/>
  <c r="J19" i="149"/>
  <c r="L19" i="149" s="1"/>
  <c r="B18" i="149"/>
  <c r="E19" i="149"/>
  <c r="J17" i="149"/>
  <c r="L17" i="149" s="1"/>
  <c r="E16" i="149"/>
  <c r="K14" i="149"/>
  <c r="L14" i="149" s="1"/>
  <c r="I14" i="149"/>
  <c r="J13" i="149"/>
  <c r="L13" i="149" s="1"/>
  <c r="E12" i="149"/>
  <c r="K10" i="149"/>
  <c r="L10" i="149" s="1"/>
  <c r="I10" i="149"/>
  <c r="J9" i="149"/>
  <c r="L9" i="149" s="1"/>
  <c r="B8" i="149"/>
  <c r="E9" i="149"/>
  <c r="H61" i="147"/>
  <c r="K61" i="147"/>
  <c r="L61" i="147" s="1"/>
  <c r="H60" i="147"/>
  <c r="I60" i="147"/>
  <c r="K60" i="147"/>
  <c r="L60" i="147" s="1"/>
  <c r="I59" i="147"/>
  <c r="J59" i="147"/>
  <c r="L59" i="147" s="1"/>
  <c r="J57" i="147"/>
  <c r="L54" i="147"/>
  <c r="D54" i="147"/>
  <c r="E54" i="147"/>
  <c r="H53" i="147"/>
  <c r="K53" i="147"/>
  <c r="L53" i="147" s="1"/>
  <c r="H52" i="147"/>
  <c r="I52" i="147"/>
  <c r="K52" i="147"/>
  <c r="L52" i="147" s="1"/>
  <c r="I51" i="147"/>
  <c r="J51" i="147"/>
  <c r="L51" i="147" s="1"/>
  <c r="E47" i="147"/>
  <c r="J47" i="147"/>
  <c r="L47" i="147" s="1"/>
  <c r="H46" i="147"/>
  <c r="I46" i="147"/>
  <c r="K46" i="147"/>
  <c r="L46" i="147" s="1"/>
  <c r="I45" i="147"/>
  <c r="J45" i="147"/>
  <c r="L45" i="147" s="1"/>
  <c r="D65" i="148"/>
  <c r="C65" i="145"/>
  <c r="E64" i="148"/>
  <c r="B64" i="145"/>
  <c r="J64" i="145" s="1"/>
  <c r="G62" i="148"/>
  <c r="G41" i="148" s="1"/>
  <c r="H63" i="148"/>
  <c r="F62" i="148"/>
  <c r="B62" i="148"/>
  <c r="B41" i="148" s="1"/>
  <c r="E42" i="148"/>
  <c r="G38" i="148"/>
  <c r="H39" i="148"/>
  <c r="I38" i="148"/>
  <c r="B38" i="148"/>
  <c r="D30" i="148"/>
  <c r="E30" i="148"/>
  <c r="H28" i="148"/>
  <c r="I28" i="148"/>
  <c r="K28" i="148"/>
  <c r="L28" i="148" s="1"/>
  <c r="I27" i="148"/>
  <c r="J27" i="148"/>
  <c r="L27" i="148" s="1"/>
  <c r="D22" i="148"/>
  <c r="E22" i="148"/>
  <c r="H20" i="148"/>
  <c r="I20" i="148"/>
  <c r="K20" i="148"/>
  <c r="L20" i="148" s="1"/>
  <c r="F18" i="148"/>
  <c r="I19" i="148"/>
  <c r="J19" i="148"/>
  <c r="L19" i="148" s="1"/>
  <c r="C18" i="148"/>
  <c r="I17" i="148"/>
  <c r="J17" i="148"/>
  <c r="L17" i="148" s="1"/>
  <c r="D12" i="148"/>
  <c r="E12" i="148"/>
  <c r="E11" i="148"/>
  <c r="H10" i="148"/>
  <c r="I10" i="148"/>
  <c r="K10" i="148"/>
  <c r="L10" i="148" s="1"/>
  <c r="F8" i="148"/>
  <c r="I9" i="148"/>
  <c r="J9" i="148"/>
  <c r="L9" i="148" s="1"/>
  <c r="C8" i="148"/>
  <c r="D58" i="147"/>
  <c r="E58" i="147"/>
  <c r="H57" i="147"/>
  <c r="K57" i="147"/>
  <c r="H56" i="147"/>
  <c r="I56" i="147"/>
  <c r="K56" i="147"/>
  <c r="L56" i="147" s="1"/>
  <c r="I55" i="147"/>
  <c r="J55" i="147"/>
  <c r="L55" i="147" s="1"/>
  <c r="D50" i="147"/>
  <c r="E50" i="147"/>
  <c r="H48" i="147"/>
  <c r="I48" i="147"/>
  <c r="K48" i="147"/>
  <c r="L48" i="147" s="1"/>
  <c r="D44" i="147"/>
  <c r="E44" i="147"/>
  <c r="H43" i="147"/>
  <c r="K43" i="147"/>
  <c r="L43" i="147" s="1"/>
  <c r="J66" i="148"/>
  <c r="L66" i="148" s="1"/>
  <c r="E66" i="148"/>
  <c r="B66" i="145"/>
  <c r="E65" i="148"/>
  <c r="K63" i="148"/>
  <c r="L63" i="148" s="1"/>
  <c r="I63" i="148"/>
  <c r="C62" i="148"/>
  <c r="D63" i="148"/>
  <c r="C63" i="145"/>
  <c r="F41" i="148"/>
  <c r="I42" i="148"/>
  <c r="K39" i="148"/>
  <c r="L39" i="148" s="1"/>
  <c r="I39" i="148"/>
  <c r="C38" i="148"/>
  <c r="K38" i="148" s="1"/>
  <c r="D39" i="148"/>
  <c r="H38" i="148"/>
  <c r="K37" i="148"/>
  <c r="L37" i="148" s="1"/>
  <c r="I37" i="148"/>
  <c r="J36" i="148"/>
  <c r="L36" i="148" s="1"/>
  <c r="E35" i="148"/>
  <c r="D34" i="148"/>
  <c r="E34" i="148"/>
  <c r="H32" i="148"/>
  <c r="I32" i="148"/>
  <c r="K32" i="148"/>
  <c r="L32" i="148" s="1"/>
  <c r="I31" i="148"/>
  <c r="J31" i="148"/>
  <c r="L31" i="148" s="1"/>
  <c r="K30" i="148"/>
  <c r="L30" i="148" s="1"/>
  <c r="D26" i="148"/>
  <c r="E26" i="148"/>
  <c r="E25" i="148"/>
  <c r="H24" i="148"/>
  <c r="I24" i="148"/>
  <c r="K24" i="148"/>
  <c r="L24" i="148" s="1"/>
  <c r="I23" i="148"/>
  <c r="J23" i="148"/>
  <c r="L23" i="148" s="1"/>
  <c r="K22" i="148"/>
  <c r="L22" i="148" s="1"/>
  <c r="G18" i="148"/>
  <c r="D16" i="148"/>
  <c r="E16" i="148"/>
  <c r="E15" i="148"/>
  <c r="H14" i="148"/>
  <c r="I14" i="148"/>
  <c r="K14" i="148"/>
  <c r="L14" i="148" s="1"/>
  <c r="I13" i="148"/>
  <c r="J13" i="148"/>
  <c r="L13" i="148" s="1"/>
  <c r="K12" i="148"/>
  <c r="L12" i="148" s="1"/>
  <c r="G8" i="148"/>
  <c r="G7" i="148" s="1"/>
  <c r="G6" i="148" s="1"/>
  <c r="I61" i="147"/>
  <c r="D60" i="147"/>
  <c r="E59" i="147"/>
  <c r="H58" i="147"/>
  <c r="I57" i="147"/>
  <c r="D56" i="147"/>
  <c r="E55" i="147"/>
  <c r="H54" i="147"/>
  <c r="I53" i="147"/>
  <c r="D52" i="147"/>
  <c r="E51" i="147"/>
  <c r="H50" i="147"/>
  <c r="D48" i="147"/>
  <c r="H47" i="147"/>
  <c r="D46" i="147"/>
  <c r="E45" i="147"/>
  <c r="H44" i="147"/>
  <c r="B18" i="148"/>
  <c r="E19" i="148"/>
  <c r="B8" i="148"/>
  <c r="E9" i="148"/>
  <c r="D63" i="145"/>
  <c r="F42" i="147"/>
  <c r="C42" i="147"/>
  <c r="I7" i="147"/>
  <c r="H7" i="147"/>
  <c r="K7" i="147"/>
  <c r="G42" i="147"/>
  <c r="G41" i="147" s="1"/>
  <c r="B42" i="147"/>
  <c r="G6" i="147"/>
  <c r="E7" i="147"/>
  <c r="D7" i="147"/>
  <c r="J7" i="147"/>
  <c r="L7" i="147" s="1"/>
  <c r="I43" i="147"/>
  <c r="E43" i="147"/>
  <c r="H8" i="147"/>
  <c r="D8" i="147"/>
  <c r="J66" i="145"/>
  <c r="G65" i="145"/>
  <c r="K65" i="145" s="1"/>
  <c r="B65" i="145"/>
  <c r="G64" i="145"/>
  <c r="H64" i="145" s="1"/>
  <c r="G63" i="145"/>
  <c r="K63" i="145" s="1"/>
  <c r="D18" i="146"/>
  <c r="E18" i="146"/>
  <c r="G7" i="146"/>
  <c r="H8" i="146"/>
  <c r="I8" i="146"/>
  <c r="K8" i="146"/>
  <c r="L8" i="146" s="1"/>
  <c r="F6" i="146"/>
  <c r="I7" i="146"/>
  <c r="H7" i="146"/>
  <c r="C66" i="145"/>
  <c r="I65" i="145"/>
  <c r="H65" i="145"/>
  <c r="C64" i="145"/>
  <c r="D64" i="145" s="1"/>
  <c r="H62" i="146"/>
  <c r="I62" i="146"/>
  <c r="K62" i="146"/>
  <c r="L62" i="146" s="1"/>
  <c r="G41" i="146"/>
  <c r="H42" i="146"/>
  <c r="I42" i="146"/>
  <c r="K42" i="146"/>
  <c r="L42" i="146" s="1"/>
  <c r="I41" i="146"/>
  <c r="H41" i="146"/>
  <c r="D38" i="146"/>
  <c r="E38" i="146"/>
  <c r="K18" i="146"/>
  <c r="L18" i="146" s="1"/>
  <c r="J7" i="146"/>
  <c r="B6" i="146"/>
  <c r="G66" i="145"/>
  <c r="H66" i="145" s="1"/>
  <c r="E64" i="145"/>
  <c r="H63" i="145"/>
  <c r="C41" i="146"/>
  <c r="K41" i="146" s="1"/>
  <c r="L41" i="146" s="1"/>
  <c r="D42" i="146"/>
  <c r="C7" i="146"/>
  <c r="D7" i="146" s="1"/>
  <c r="D8" i="146"/>
  <c r="F62" i="145"/>
  <c r="G33" i="150" s="1"/>
  <c r="I63" i="145"/>
  <c r="H42" i="145"/>
  <c r="G7" i="145"/>
  <c r="H8" i="145"/>
  <c r="I7" i="145"/>
  <c r="E78" i="145"/>
  <c r="K76" i="145"/>
  <c r="L76" i="145" s="1"/>
  <c r="I76" i="145"/>
  <c r="J67" i="145"/>
  <c r="L67" i="145" s="1"/>
  <c r="E66" i="145"/>
  <c r="K64" i="145"/>
  <c r="L64" i="145" s="1"/>
  <c r="I64" i="145"/>
  <c r="J63" i="145"/>
  <c r="B62" i="145"/>
  <c r="C33" i="150" s="1"/>
  <c r="E63" i="145"/>
  <c r="K42" i="145"/>
  <c r="L42" i="145" s="1"/>
  <c r="I42" i="145"/>
  <c r="D42" i="145"/>
  <c r="E38" i="145"/>
  <c r="E18" i="145"/>
  <c r="K8" i="145"/>
  <c r="L8" i="145" s="1"/>
  <c r="I8" i="145"/>
  <c r="C7" i="145"/>
  <c r="E7" i="145" s="1"/>
  <c r="D8" i="145"/>
  <c r="H7" i="145"/>
  <c r="D7" i="145"/>
  <c r="G5" i="143"/>
  <c r="H27" i="143"/>
  <c r="I27" i="143" s="1"/>
  <c r="D27" i="143"/>
  <c r="H22" i="143"/>
  <c r="I22" i="143" s="1"/>
  <c r="D22" i="143"/>
  <c r="F22" i="143" s="1"/>
  <c r="H17" i="143"/>
  <c r="I17" i="143" s="1"/>
  <c r="D17" i="143"/>
  <c r="F17" i="143" s="1"/>
  <c r="H12" i="143"/>
  <c r="I12" i="143" s="1"/>
  <c r="D12" i="143"/>
  <c r="F12" i="143" s="1"/>
  <c r="H7" i="143"/>
  <c r="H5" i="143" s="1"/>
  <c r="D7" i="143"/>
  <c r="D5" i="143" s="1"/>
  <c r="G5" i="142"/>
  <c r="C5" i="142"/>
  <c r="H27" i="142"/>
  <c r="I27" i="142" s="1"/>
  <c r="D27" i="142"/>
  <c r="F27" i="142" s="1"/>
  <c r="H22" i="142"/>
  <c r="I22" i="142" s="1"/>
  <c r="D22" i="142"/>
  <c r="F22" i="142" s="1"/>
  <c r="H17" i="142"/>
  <c r="I17" i="142" s="1"/>
  <c r="D17" i="142"/>
  <c r="F17" i="142" s="1"/>
  <c r="H12" i="142"/>
  <c r="I12" i="142" s="1"/>
  <c r="D12" i="142"/>
  <c r="F12" i="142" s="1"/>
  <c r="H7" i="142"/>
  <c r="D7" i="142"/>
  <c r="D5" i="142" s="1"/>
  <c r="F31" i="141"/>
  <c r="F29" i="141"/>
  <c r="H22" i="141"/>
  <c r="J34" i="141"/>
  <c r="J31" i="141"/>
  <c r="J30" i="141"/>
  <c r="J29" i="141"/>
  <c r="J26" i="141"/>
  <c r="J25" i="141"/>
  <c r="J24" i="141"/>
  <c r="J23" i="141"/>
  <c r="I22" i="141"/>
  <c r="E23" i="141"/>
  <c r="D22" i="141"/>
  <c r="E22" i="141" s="1"/>
  <c r="J22" i="141"/>
  <c r="F22" i="141"/>
  <c r="H17" i="141"/>
  <c r="J17" i="141" s="1"/>
  <c r="D17" i="141"/>
  <c r="F17" i="141" s="1"/>
  <c r="H12" i="141"/>
  <c r="J12" i="141" s="1"/>
  <c r="D12" i="141"/>
  <c r="F12" i="141" s="1"/>
  <c r="H7" i="141"/>
  <c r="D7" i="141"/>
  <c r="G42" i="140"/>
  <c r="G41" i="140" s="1"/>
  <c r="C42" i="140"/>
  <c r="K38" i="140"/>
  <c r="J62" i="140"/>
  <c r="L62" i="140" s="1"/>
  <c r="E61" i="140"/>
  <c r="K59" i="140"/>
  <c r="L59" i="140" s="1"/>
  <c r="I59" i="140"/>
  <c r="J58" i="140"/>
  <c r="L58" i="140" s="1"/>
  <c r="J56" i="140"/>
  <c r="L56" i="140" s="1"/>
  <c r="H56" i="140"/>
  <c r="E55" i="140"/>
  <c r="H54" i="140"/>
  <c r="D54" i="140"/>
  <c r="I53" i="140"/>
  <c r="I51" i="140"/>
  <c r="H48" i="140"/>
  <c r="D48" i="140"/>
  <c r="I47" i="140"/>
  <c r="H46" i="140"/>
  <c r="D46" i="140"/>
  <c r="H44" i="140"/>
  <c r="D44" i="140"/>
  <c r="E43" i="140"/>
  <c r="F42" i="140"/>
  <c r="H40" i="140"/>
  <c r="D40" i="140"/>
  <c r="I39" i="140"/>
  <c r="F38" i="140"/>
  <c r="I37" i="140"/>
  <c r="H36" i="140"/>
  <c r="E57" i="140"/>
  <c r="D56" i="140"/>
  <c r="I55" i="140"/>
  <c r="E53" i="140"/>
  <c r="H52" i="140"/>
  <c r="D50" i="140"/>
  <c r="E49" i="140"/>
  <c r="E47" i="140"/>
  <c r="E45" i="140"/>
  <c r="I43" i="140"/>
  <c r="B42" i="140"/>
  <c r="E39" i="140"/>
  <c r="B38" i="140"/>
  <c r="E37" i="140"/>
  <c r="D36" i="140"/>
  <c r="K35" i="140"/>
  <c r="L35" i="140" s="1"/>
  <c r="I35" i="140"/>
  <c r="E35" i="140"/>
  <c r="F18" i="140"/>
  <c r="I19" i="140"/>
  <c r="G18" i="140"/>
  <c r="C18" i="140"/>
  <c r="H17" i="140"/>
  <c r="F8" i="140"/>
  <c r="I9" i="140"/>
  <c r="G8" i="140"/>
  <c r="C8" i="140"/>
  <c r="H43" i="140"/>
  <c r="D43" i="140"/>
  <c r="H39" i="140"/>
  <c r="D39" i="140"/>
  <c r="E34" i="140"/>
  <c r="K32" i="140"/>
  <c r="L32" i="140" s="1"/>
  <c r="I32" i="140"/>
  <c r="J31" i="140"/>
  <c r="L31" i="140" s="1"/>
  <c r="E30" i="140"/>
  <c r="K28" i="140"/>
  <c r="L28" i="140" s="1"/>
  <c r="I28" i="140"/>
  <c r="J27" i="140"/>
  <c r="L27" i="140" s="1"/>
  <c r="E26" i="140"/>
  <c r="K24" i="140"/>
  <c r="I24" i="140"/>
  <c r="J23" i="140"/>
  <c r="L23" i="140" s="1"/>
  <c r="E22" i="140"/>
  <c r="K20" i="140"/>
  <c r="L20" i="140" s="1"/>
  <c r="I20" i="140"/>
  <c r="J19" i="140"/>
  <c r="L19" i="140" s="1"/>
  <c r="B18" i="140"/>
  <c r="E19" i="140"/>
  <c r="J17" i="140"/>
  <c r="L17" i="140" s="1"/>
  <c r="E16" i="140"/>
  <c r="K14" i="140"/>
  <c r="I14" i="140"/>
  <c r="J13" i="140"/>
  <c r="L13" i="140" s="1"/>
  <c r="E12" i="140"/>
  <c r="K10" i="140"/>
  <c r="L10" i="140" s="1"/>
  <c r="I10" i="140"/>
  <c r="J9" i="140"/>
  <c r="L9" i="140" s="1"/>
  <c r="B8" i="140"/>
  <c r="E9" i="140"/>
  <c r="D47" i="138"/>
  <c r="H46" i="138"/>
  <c r="I46" i="138"/>
  <c r="H45" i="138"/>
  <c r="K45" i="138"/>
  <c r="D45" i="138"/>
  <c r="I66" i="139"/>
  <c r="F66" i="136"/>
  <c r="E64" i="139"/>
  <c r="B64" i="136"/>
  <c r="G62" i="139"/>
  <c r="G41" i="139" s="1"/>
  <c r="H63" i="139"/>
  <c r="F62" i="139"/>
  <c r="B62" i="139"/>
  <c r="B41" i="139"/>
  <c r="E42" i="139"/>
  <c r="E40" i="139"/>
  <c r="G38" i="139"/>
  <c r="H39" i="139"/>
  <c r="I38" i="139"/>
  <c r="B38" i="139"/>
  <c r="D30" i="139"/>
  <c r="E30" i="139"/>
  <c r="H28" i="139"/>
  <c r="I28" i="139"/>
  <c r="K28" i="139"/>
  <c r="L28" i="139" s="1"/>
  <c r="I27" i="139"/>
  <c r="J27" i="139"/>
  <c r="L27" i="139" s="1"/>
  <c r="D22" i="139"/>
  <c r="E22" i="139"/>
  <c r="E21" i="139"/>
  <c r="H20" i="139"/>
  <c r="I20" i="139"/>
  <c r="K20" i="139"/>
  <c r="L20" i="139" s="1"/>
  <c r="F18" i="139"/>
  <c r="I19" i="139"/>
  <c r="J19" i="139"/>
  <c r="L19" i="139" s="1"/>
  <c r="C18" i="139"/>
  <c r="I17" i="139"/>
  <c r="J17" i="139"/>
  <c r="L17" i="139" s="1"/>
  <c r="D12" i="139"/>
  <c r="E12" i="139"/>
  <c r="E11" i="139"/>
  <c r="H10" i="139"/>
  <c r="I10" i="139"/>
  <c r="K10" i="139"/>
  <c r="L10" i="139" s="1"/>
  <c r="F8" i="139"/>
  <c r="I9" i="139"/>
  <c r="J9" i="139"/>
  <c r="L9" i="139" s="1"/>
  <c r="C8" i="139"/>
  <c r="H61" i="138"/>
  <c r="I61" i="138"/>
  <c r="K61" i="138"/>
  <c r="L61" i="138" s="1"/>
  <c r="I60" i="138"/>
  <c r="J60" i="138"/>
  <c r="L60" i="138" s="1"/>
  <c r="J58" i="138"/>
  <c r="I57" i="138"/>
  <c r="J57" i="138"/>
  <c r="L57" i="138" s="1"/>
  <c r="D56" i="138"/>
  <c r="E56" i="138"/>
  <c r="D51" i="138"/>
  <c r="K51" i="138"/>
  <c r="D46" i="138"/>
  <c r="K46" i="138"/>
  <c r="L46" i="138" s="1"/>
  <c r="L59" i="138"/>
  <c r="D59" i="138"/>
  <c r="E59" i="138"/>
  <c r="L58" i="138"/>
  <c r="H54" i="138"/>
  <c r="I54" i="138"/>
  <c r="D54" i="138"/>
  <c r="K54" i="138"/>
  <c r="L54" i="138" s="1"/>
  <c r="H53" i="138"/>
  <c r="K53" i="138"/>
  <c r="L53" i="138" s="1"/>
  <c r="J50" i="138"/>
  <c r="L50" i="138" s="1"/>
  <c r="I49" i="138"/>
  <c r="J49" i="138"/>
  <c r="L49" i="138" s="1"/>
  <c r="D48" i="138"/>
  <c r="E48" i="138"/>
  <c r="K47" i="138"/>
  <c r="J45" i="138"/>
  <c r="L45" i="138" s="1"/>
  <c r="D43" i="138"/>
  <c r="K43" i="138"/>
  <c r="J66" i="139"/>
  <c r="L66" i="139" s="1"/>
  <c r="E66" i="139"/>
  <c r="B66" i="136"/>
  <c r="J66" i="136" s="1"/>
  <c r="E65" i="139"/>
  <c r="K63" i="139"/>
  <c r="L63" i="139" s="1"/>
  <c r="I63" i="139"/>
  <c r="C62" i="139"/>
  <c r="D63" i="139"/>
  <c r="C63" i="136"/>
  <c r="F41" i="139"/>
  <c r="I42" i="139"/>
  <c r="K39" i="139"/>
  <c r="L39" i="139" s="1"/>
  <c r="I39" i="139"/>
  <c r="C38" i="139"/>
  <c r="K38" i="139" s="1"/>
  <c r="D39" i="139"/>
  <c r="H38" i="139"/>
  <c r="K37" i="139"/>
  <c r="L37" i="139" s="1"/>
  <c r="I37" i="139"/>
  <c r="J36" i="139"/>
  <c r="L36" i="139" s="1"/>
  <c r="E35" i="139"/>
  <c r="D34" i="139"/>
  <c r="E34" i="139"/>
  <c r="E33" i="139"/>
  <c r="H32" i="139"/>
  <c r="I32" i="139"/>
  <c r="K32" i="139"/>
  <c r="L32" i="139" s="1"/>
  <c r="I31" i="139"/>
  <c r="J31" i="139"/>
  <c r="L31" i="139" s="1"/>
  <c r="K30" i="139"/>
  <c r="L30" i="139" s="1"/>
  <c r="D26" i="139"/>
  <c r="E26" i="139"/>
  <c r="H24" i="139"/>
  <c r="I24" i="139"/>
  <c r="K24" i="139"/>
  <c r="L24" i="139" s="1"/>
  <c r="I23" i="139"/>
  <c r="J23" i="139"/>
  <c r="L23" i="139" s="1"/>
  <c r="K22" i="139"/>
  <c r="L22" i="139" s="1"/>
  <c r="G18" i="139"/>
  <c r="D16" i="139"/>
  <c r="E16" i="139"/>
  <c r="H14" i="139"/>
  <c r="I14" i="139"/>
  <c r="K14" i="139"/>
  <c r="L14" i="139" s="1"/>
  <c r="I13" i="139"/>
  <c r="J13" i="139"/>
  <c r="L13" i="139" s="1"/>
  <c r="K12" i="139"/>
  <c r="L12" i="139" s="1"/>
  <c r="G8" i="139"/>
  <c r="D61" i="138"/>
  <c r="E60" i="138"/>
  <c r="H59" i="138"/>
  <c r="H58" i="138"/>
  <c r="D58" i="138"/>
  <c r="E57" i="138"/>
  <c r="H56" i="138"/>
  <c r="I55" i="138"/>
  <c r="I53" i="138"/>
  <c r="D52" i="138"/>
  <c r="E51" i="138"/>
  <c r="H50" i="138"/>
  <c r="D50" i="138"/>
  <c r="E49" i="138"/>
  <c r="H48" i="138"/>
  <c r="I47" i="138"/>
  <c r="I45" i="138"/>
  <c r="D44" i="138"/>
  <c r="B18" i="139"/>
  <c r="E19" i="139"/>
  <c r="B8" i="139"/>
  <c r="E9" i="139"/>
  <c r="F42" i="138"/>
  <c r="I43" i="138"/>
  <c r="G42" i="138"/>
  <c r="G41" i="138" s="1"/>
  <c r="C42" i="138"/>
  <c r="G7" i="138"/>
  <c r="G6" i="138" s="1"/>
  <c r="H8" i="138"/>
  <c r="I7" i="138"/>
  <c r="E58" i="138"/>
  <c r="K56" i="138"/>
  <c r="L56" i="138" s="1"/>
  <c r="I56" i="138"/>
  <c r="J55" i="138"/>
  <c r="L55" i="138" s="1"/>
  <c r="E54" i="138"/>
  <c r="K52" i="138"/>
  <c r="L52" i="138" s="1"/>
  <c r="I52" i="138"/>
  <c r="J51" i="138"/>
  <c r="L51" i="138" s="1"/>
  <c r="E50" i="138"/>
  <c r="K48" i="138"/>
  <c r="L48" i="138" s="1"/>
  <c r="I48" i="138"/>
  <c r="J47" i="138"/>
  <c r="L47" i="138" s="1"/>
  <c r="E46" i="138"/>
  <c r="K44" i="138"/>
  <c r="L44" i="138" s="1"/>
  <c r="I44" i="138"/>
  <c r="J43" i="138"/>
  <c r="L43" i="138" s="1"/>
  <c r="B42" i="138"/>
  <c r="E43" i="138"/>
  <c r="E38" i="138"/>
  <c r="E18" i="138"/>
  <c r="K8" i="138"/>
  <c r="L8" i="138" s="1"/>
  <c r="I8" i="138"/>
  <c r="C7" i="138"/>
  <c r="E7" i="138" s="1"/>
  <c r="D8" i="138"/>
  <c r="H7" i="138"/>
  <c r="D7" i="138"/>
  <c r="C65" i="136"/>
  <c r="K65" i="136" s="1"/>
  <c r="C64" i="136"/>
  <c r="E64" i="136" s="1"/>
  <c r="G63" i="136"/>
  <c r="I63" i="136" s="1"/>
  <c r="B63" i="136"/>
  <c r="E63" i="136" s="1"/>
  <c r="H63" i="136"/>
  <c r="D18" i="137"/>
  <c r="E18" i="137"/>
  <c r="G7" i="137"/>
  <c r="H8" i="137"/>
  <c r="I8" i="137"/>
  <c r="K8" i="137"/>
  <c r="L8" i="137" s="1"/>
  <c r="F6" i="137"/>
  <c r="H7" i="137"/>
  <c r="G66" i="136"/>
  <c r="H66" i="136" s="1"/>
  <c r="F65" i="136"/>
  <c r="F64" i="136"/>
  <c r="J64" i="136" s="1"/>
  <c r="K63" i="136"/>
  <c r="K66" i="136"/>
  <c r="L66" i="136" s="1"/>
  <c r="H62" i="137"/>
  <c r="I62" i="137"/>
  <c r="K62" i="137"/>
  <c r="L62" i="137" s="1"/>
  <c r="G41" i="137"/>
  <c r="H42" i="137"/>
  <c r="I42" i="137"/>
  <c r="K42" i="137"/>
  <c r="L42" i="137" s="1"/>
  <c r="I41" i="137"/>
  <c r="H41" i="137"/>
  <c r="D38" i="137"/>
  <c r="E38" i="137"/>
  <c r="K18" i="137"/>
  <c r="L18" i="137" s="1"/>
  <c r="J7" i="137"/>
  <c r="B6" i="137"/>
  <c r="I66" i="136"/>
  <c r="B65" i="136"/>
  <c r="C41" i="137"/>
  <c r="K41" i="137" s="1"/>
  <c r="L41" i="137" s="1"/>
  <c r="D42" i="137"/>
  <c r="C7" i="137"/>
  <c r="D8" i="137"/>
  <c r="I75" i="136"/>
  <c r="J75" i="136"/>
  <c r="L75" i="136" s="1"/>
  <c r="I67" i="136"/>
  <c r="J67" i="136"/>
  <c r="L67" i="136" s="1"/>
  <c r="D18" i="136"/>
  <c r="E18" i="136"/>
  <c r="G7" i="136"/>
  <c r="H8" i="136"/>
  <c r="I8" i="136"/>
  <c r="K8" i="136"/>
  <c r="L8" i="136" s="1"/>
  <c r="I7" i="136"/>
  <c r="H7" i="136"/>
  <c r="D66" i="136"/>
  <c r="E66" i="136"/>
  <c r="H64" i="136"/>
  <c r="K64" i="136"/>
  <c r="J63" i="136"/>
  <c r="L63" i="136" s="1"/>
  <c r="H42" i="136"/>
  <c r="I42" i="136"/>
  <c r="K42" i="136"/>
  <c r="L42" i="136" s="1"/>
  <c r="D38" i="136"/>
  <c r="E38" i="136"/>
  <c r="K18" i="136"/>
  <c r="L18" i="136" s="1"/>
  <c r="J7" i="136"/>
  <c r="B62" i="136"/>
  <c r="C32" i="141" s="1"/>
  <c r="D42" i="136"/>
  <c r="C7" i="136"/>
  <c r="D8" i="136"/>
  <c r="H22" i="135"/>
  <c r="I22" i="135" s="1"/>
  <c r="J34" i="135"/>
  <c r="J31" i="135"/>
  <c r="J30" i="135"/>
  <c r="J29" i="135"/>
  <c r="J28" i="135"/>
  <c r="J26" i="135"/>
  <c r="J25" i="135"/>
  <c r="J24" i="135"/>
  <c r="J23" i="135"/>
  <c r="E23" i="135"/>
  <c r="D22" i="135"/>
  <c r="E22" i="135" s="1"/>
  <c r="J22" i="135"/>
  <c r="F22" i="135"/>
  <c r="F17" i="135"/>
  <c r="H17" i="135"/>
  <c r="J17" i="135" s="1"/>
  <c r="D17" i="135"/>
  <c r="E17" i="135" s="1"/>
  <c r="H12" i="135"/>
  <c r="J12" i="135" s="1"/>
  <c r="D12" i="135"/>
  <c r="E12" i="135" s="1"/>
  <c r="H7" i="135"/>
  <c r="D7" i="135"/>
  <c r="E7" i="135" s="1"/>
  <c r="D61" i="133"/>
  <c r="E61" i="133"/>
  <c r="I57" i="133"/>
  <c r="D45" i="133"/>
  <c r="E45" i="133"/>
  <c r="D31" i="133"/>
  <c r="K31" i="133"/>
  <c r="H26" i="133"/>
  <c r="I26" i="133"/>
  <c r="D26" i="133"/>
  <c r="K26" i="133"/>
  <c r="L26" i="133" s="1"/>
  <c r="H25" i="133"/>
  <c r="K25" i="133"/>
  <c r="J22" i="133"/>
  <c r="I21" i="133"/>
  <c r="J21" i="133"/>
  <c r="L21" i="133" s="1"/>
  <c r="D20" i="133"/>
  <c r="E20" i="133"/>
  <c r="J16" i="133"/>
  <c r="I15" i="133"/>
  <c r="J15" i="133"/>
  <c r="L15" i="133" s="1"/>
  <c r="D14" i="133"/>
  <c r="E14" i="133"/>
  <c r="H9" i="133"/>
  <c r="K9" i="133"/>
  <c r="I75" i="134"/>
  <c r="J75" i="134"/>
  <c r="L75" i="134" s="1"/>
  <c r="I67" i="134"/>
  <c r="J67" i="134"/>
  <c r="L67" i="134" s="1"/>
  <c r="D18" i="134"/>
  <c r="E18" i="134"/>
  <c r="G7" i="134"/>
  <c r="H8" i="134"/>
  <c r="I8" i="134"/>
  <c r="K8" i="134"/>
  <c r="L8" i="134" s="1"/>
  <c r="I7" i="134"/>
  <c r="H7" i="134"/>
  <c r="K61" i="133"/>
  <c r="L61" i="133" s="1"/>
  <c r="H60" i="133"/>
  <c r="K60" i="133"/>
  <c r="D60" i="133"/>
  <c r="H59" i="133"/>
  <c r="I59" i="133"/>
  <c r="K59" i="133"/>
  <c r="L59" i="133" s="1"/>
  <c r="E59" i="133"/>
  <c r="I58" i="133"/>
  <c r="J58" i="133"/>
  <c r="L58" i="133" s="1"/>
  <c r="D53" i="133"/>
  <c r="E53" i="133"/>
  <c r="H52" i="133"/>
  <c r="K52" i="133"/>
  <c r="D52" i="133"/>
  <c r="H51" i="133"/>
  <c r="I51" i="133"/>
  <c r="K51" i="133"/>
  <c r="L51" i="133" s="1"/>
  <c r="I50" i="133"/>
  <c r="J50" i="133"/>
  <c r="L50" i="133" s="1"/>
  <c r="I49" i="133"/>
  <c r="K46" i="133"/>
  <c r="K45" i="133"/>
  <c r="L45" i="133" s="1"/>
  <c r="H44" i="133"/>
  <c r="K44" i="133"/>
  <c r="D44" i="133"/>
  <c r="G42" i="133"/>
  <c r="G41" i="133" s="1"/>
  <c r="I43" i="133"/>
  <c r="K43" i="133"/>
  <c r="L43" i="133" s="1"/>
  <c r="E43" i="133"/>
  <c r="I40" i="133"/>
  <c r="J40" i="133"/>
  <c r="L40" i="133" s="1"/>
  <c r="I39" i="133"/>
  <c r="J60" i="133"/>
  <c r="L60" i="133" s="1"/>
  <c r="L57" i="133"/>
  <c r="D57" i="133"/>
  <c r="E57" i="133"/>
  <c r="H56" i="133"/>
  <c r="K56" i="133"/>
  <c r="L56" i="133" s="1"/>
  <c r="H55" i="133"/>
  <c r="I55" i="133"/>
  <c r="K55" i="133"/>
  <c r="L55" i="133" s="1"/>
  <c r="I54" i="133"/>
  <c r="J54" i="133"/>
  <c r="L54" i="133" s="1"/>
  <c r="J52" i="133"/>
  <c r="L49" i="133"/>
  <c r="D49" i="133"/>
  <c r="E49" i="133"/>
  <c r="H48" i="133"/>
  <c r="K48" i="133"/>
  <c r="L48" i="133" s="1"/>
  <c r="H47" i="133"/>
  <c r="I47" i="133"/>
  <c r="K47" i="133"/>
  <c r="L47" i="133" s="1"/>
  <c r="I46" i="133"/>
  <c r="J46" i="133"/>
  <c r="J44" i="133"/>
  <c r="L44" i="133" s="1"/>
  <c r="L39" i="133"/>
  <c r="C38" i="133"/>
  <c r="E39" i="133"/>
  <c r="L37" i="133"/>
  <c r="D37" i="133"/>
  <c r="E37" i="133"/>
  <c r="H36" i="133"/>
  <c r="K36" i="133"/>
  <c r="H35" i="133"/>
  <c r="I35" i="133"/>
  <c r="K35" i="133"/>
  <c r="L35" i="133" s="1"/>
  <c r="H34" i="133"/>
  <c r="I34" i="133"/>
  <c r="D34" i="133"/>
  <c r="K34" i="133"/>
  <c r="L34" i="133" s="1"/>
  <c r="H33" i="133"/>
  <c r="K33" i="133"/>
  <c r="J30" i="133"/>
  <c r="L30" i="133" s="1"/>
  <c r="I29" i="133"/>
  <c r="J29" i="133"/>
  <c r="L29" i="133" s="1"/>
  <c r="D28" i="133"/>
  <c r="E28" i="133"/>
  <c r="K27" i="133"/>
  <c r="J25" i="133"/>
  <c r="L25" i="133" s="1"/>
  <c r="D23" i="133"/>
  <c r="K23" i="133"/>
  <c r="L22" i="133"/>
  <c r="D17" i="133"/>
  <c r="K17" i="133"/>
  <c r="D66" i="134"/>
  <c r="E66" i="134"/>
  <c r="H64" i="134"/>
  <c r="I64" i="134"/>
  <c r="K64" i="134"/>
  <c r="F62" i="134"/>
  <c r="G32" i="135" s="1"/>
  <c r="I63" i="134"/>
  <c r="J63" i="134"/>
  <c r="L63" i="134" s="1"/>
  <c r="C62" i="134"/>
  <c r="H42" i="134"/>
  <c r="I42" i="134"/>
  <c r="K42" i="134"/>
  <c r="L42" i="134" s="1"/>
  <c r="D38" i="134"/>
  <c r="E38" i="134"/>
  <c r="K18" i="134"/>
  <c r="L18" i="134" s="1"/>
  <c r="J7" i="134"/>
  <c r="H61" i="133"/>
  <c r="I60" i="133"/>
  <c r="D59" i="133"/>
  <c r="E58" i="133"/>
  <c r="H57" i="133"/>
  <c r="I56" i="133"/>
  <c r="D55" i="133"/>
  <c r="E54" i="133"/>
  <c r="H53" i="133"/>
  <c r="I52" i="133"/>
  <c r="D51" i="133"/>
  <c r="E50" i="133"/>
  <c r="H49" i="133"/>
  <c r="I48" i="133"/>
  <c r="D47" i="133"/>
  <c r="E46" i="133"/>
  <c r="H45" i="133"/>
  <c r="I44" i="133"/>
  <c r="C42" i="133"/>
  <c r="C41" i="133" s="1"/>
  <c r="K41" i="133" s="1"/>
  <c r="E40" i="133"/>
  <c r="G38" i="133"/>
  <c r="H37" i="133"/>
  <c r="I36" i="133"/>
  <c r="D35" i="133"/>
  <c r="I33" i="133"/>
  <c r="D32" i="133"/>
  <c r="E31" i="133"/>
  <c r="H30" i="133"/>
  <c r="D30" i="133"/>
  <c r="E29" i="133"/>
  <c r="H28" i="133"/>
  <c r="I27" i="133"/>
  <c r="I25" i="133"/>
  <c r="D24" i="133"/>
  <c r="E23" i="133"/>
  <c r="H22" i="133"/>
  <c r="D22" i="133"/>
  <c r="E21" i="133"/>
  <c r="H20" i="133"/>
  <c r="E17" i="133"/>
  <c r="H16" i="133"/>
  <c r="D16" i="133"/>
  <c r="E15" i="133"/>
  <c r="H14" i="133"/>
  <c r="I13" i="133"/>
  <c r="L12" i="133"/>
  <c r="I11" i="133"/>
  <c r="J11" i="133"/>
  <c r="L11" i="133" s="1"/>
  <c r="D10" i="133"/>
  <c r="E10" i="133"/>
  <c r="B62" i="134"/>
  <c r="C32" i="135" s="1"/>
  <c r="E63" i="134"/>
  <c r="C41" i="134"/>
  <c r="D42" i="134"/>
  <c r="C7" i="134"/>
  <c r="D7" i="134" s="1"/>
  <c r="D8" i="134"/>
  <c r="H12" i="133"/>
  <c r="D12" i="133"/>
  <c r="E11" i="133"/>
  <c r="H10" i="133"/>
  <c r="K42" i="133"/>
  <c r="F42" i="133"/>
  <c r="B42" i="133"/>
  <c r="F38" i="133"/>
  <c r="B38" i="133"/>
  <c r="F18" i="133"/>
  <c r="I19" i="133"/>
  <c r="G18" i="133"/>
  <c r="C18" i="133"/>
  <c r="F8" i="133"/>
  <c r="I9" i="133"/>
  <c r="G8" i="133"/>
  <c r="G7" i="133" s="1"/>
  <c r="G6" i="133" s="1"/>
  <c r="C8" i="133"/>
  <c r="H43" i="133"/>
  <c r="D43" i="133"/>
  <c r="H39" i="133"/>
  <c r="D39" i="133"/>
  <c r="E34" i="133"/>
  <c r="K32" i="133"/>
  <c r="L32" i="133" s="1"/>
  <c r="I32" i="133"/>
  <c r="J31" i="133"/>
  <c r="E30" i="133"/>
  <c r="K28" i="133"/>
  <c r="L28" i="133" s="1"/>
  <c r="I28" i="133"/>
  <c r="J27" i="133"/>
  <c r="L27" i="133" s="1"/>
  <c r="E26" i="133"/>
  <c r="K24" i="133"/>
  <c r="L24" i="133" s="1"/>
  <c r="I24" i="133"/>
  <c r="J23" i="133"/>
  <c r="E22" i="133"/>
  <c r="K20" i="133"/>
  <c r="L20" i="133" s="1"/>
  <c r="I20" i="133"/>
  <c r="J19" i="133"/>
  <c r="L19" i="133" s="1"/>
  <c r="B18" i="133"/>
  <c r="E19" i="133"/>
  <c r="J17" i="133"/>
  <c r="L17" i="133" s="1"/>
  <c r="E16" i="133"/>
  <c r="K14" i="133"/>
  <c r="L14" i="133" s="1"/>
  <c r="I14" i="133"/>
  <c r="J13" i="133"/>
  <c r="L13" i="133" s="1"/>
  <c r="E12" i="133"/>
  <c r="K10" i="133"/>
  <c r="L10" i="133" s="1"/>
  <c r="I10" i="133"/>
  <c r="J9" i="133"/>
  <c r="L9" i="133" s="1"/>
  <c r="B8" i="133"/>
  <c r="E9" i="133"/>
  <c r="D56" i="131"/>
  <c r="E56" i="131"/>
  <c r="D51" i="131"/>
  <c r="K51" i="131"/>
  <c r="D47" i="131"/>
  <c r="H46" i="131"/>
  <c r="I46" i="131"/>
  <c r="H45" i="131"/>
  <c r="K45" i="131"/>
  <c r="G62" i="132"/>
  <c r="G41" i="132" s="1"/>
  <c r="H63" i="132"/>
  <c r="F62" i="132"/>
  <c r="E42" i="132"/>
  <c r="G38" i="132"/>
  <c r="H39" i="132"/>
  <c r="H37" i="132"/>
  <c r="H28" i="132"/>
  <c r="I28" i="132"/>
  <c r="K28" i="132"/>
  <c r="L28" i="132" s="1"/>
  <c r="H20" i="132"/>
  <c r="I20" i="132"/>
  <c r="K20" i="132"/>
  <c r="L20" i="132" s="1"/>
  <c r="E11" i="132"/>
  <c r="F8" i="132"/>
  <c r="I9" i="132"/>
  <c r="J9" i="132"/>
  <c r="L9" i="132" s="1"/>
  <c r="H61" i="131"/>
  <c r="I61" i="131"/>
  <c r="K61" i="131"/>
  <c r="L61" i="131" s="1"/>
  <c r="I60" i="131"/>
  <c r="J60" i="131"/>
  <c r="L60" i="131" s="1"/>
  <c r="I59" i="131"/>
  <c r="J58" i="131"/>
  <c r="I57" i="131"/>
  <c r="J57" i="131"/>
  <c r="L57" i="131" s="1"/>
  <c r="D46" i="131"/>
  <c r="K46" i="131"/>
  <c r="L46" i="131" s="1"/>
  <c r="B62" i="132"/>
  <c r="J42" i="132"/>
  <c r="L42" i="132" s="1"/>
  <c r="D42" i="132"/>
  <c r="E40" i="132"/>
  <c r="I38" i="132"/>
  <c r="B38" i="132"/>
  <c r="D30" i="132"/>
  <c r="E30" i="132"/>
  <c r="E29" i="132"/>
  <c r="I27" i="132"/>
  <c r="J27" i="132"/>
  <c r="L27" i="132" s="1"/>
  <c r="D22" i="132"/>
  <c r="E22" i="132"/>
  <c r="E21" i="132"/>
  <c r="F18" i="132"/>
  <c r="I19" i="132"/>
  <c r="J19" i="132"/>
  <c r="L19" i="132" s="1"/>
  <c r="C18" i="132"/>
  <c r="I17" i="132"/>
  <c r="J17" i="132"/>
  <c r="L17" i="132" s="1"/>
  <c r="D12" i="132"/>
  <c r="E12" i="132"/>
  <c r="D11" i="132"/>
  <c r="H10" i="132"/>
  <c r="I10" i="132"/>
  <c r="K10" i="132"/>
  <c r="L10" i="132" s="1"/>
  <c r="H9" i="132"/>
  <c r="L59" i="131"/>
  <c r="D59" i="131"/>
  <c r="E59" i="131"/>
  <c r="L58" i="131"/>
  <c r="H54" i="131"/>
  <c r="I54" i="131"/>
  <c r="D54" i="131"/>
  <c r="K54" i="131"/>
  <c r="L54" i="131" s="1"/>
  <c r="H53" i="131"/>
  <c r="K53" i="131"/>
  <c r="L53" i="131" s="1"/>
  <c r="J50" i="131"/>
  <c r="L50" i="131" s="1"/>
  <c r="I49" i="131"/>
  <c r="J49" i="131"/>
  <c r="L49" i="131" s="1"/>
  <c r="D48" i="131"/>
  <c r="E48" i="131"/>
  <c r="K47" i="131"/>
  <c r="J45" i="131"/>
  <c r="L45" i="131" s="1"/>
  <c r="D43" i="131"/>
  <c r="K43" i="131"/>
  <c r="J66" i="132"/>
  <c r="L66" i="132" s="1"/>
  <c r="E65" i="132"/>
  <c r="K63" i="132"/>
  <c r="L63" i="132" s="1"/>
  <c r="I63" i="132"/>
  <c r="C62" i="132"/>
  <c r="D63" i="132"/>
  <c r="F41" i="132"/>
  <c r="I42" i="132"/>
  <c r="K39" i="132"/>
  <c r="L39" i="132" s="1"/>
  <c r="I39" i="132"/>
  <c r="C38" i="132"/>
  <c r="K38" i="132" s="1"/>
  <c r="D39" i="132"/>
  <c r="H38" i="132"/>
  <c r="K37" i="132"/>
  <c r="L37" i="132" s="1"/>
  <c r="I37" i="132"/>
  <c r="J36" i="132"/>
  <c r="L36" i="132" s="1"/>
  <c r="E36" i="132"/>
  <c r="E35" i="132"/>
  <c r="D34" i="132"/>
  <c r="E34" i="132"/>
  <c r="H32" i="132"/>
  <c r="I32" i="132"/>
  <c r="K32" i="132"/>
  <c r="L32" i="132" s="1"/>
  <c r="I31" i="132"/>
  <c r="J31" i="132"/>
  <c r="L31" i="132" s="1"/>
  <c r="K30" i="132"/>
  <c r="L30" i="132" s="1"/>
  <c r="D26" i="132"/>
  <c r="E26" i="132"/>
  <c r="H24" i="132"/>
  <c r="I24" i="132"/>
  <c r="K24" i="132"/>
  <c r="L24" i="132" s="1"/>
  <c r="I23" i="132"/>
  <c r="J23" i="132"/>
  <c r="L23" i="132" s="1"/>
  <c r="K22" i="132"/>
  <c r="L22" i="132" s="1"/>
  <c r="G18" i="132"/>
  <c r="D16" i="132"/>
  <c r="E16" i="132"/>
  <c r="H14" i="132"/>
  <c r="I14" i="132"/>
  <c r="K14" i="132"/>
  <c r="L14" i="132" s="1"/>
  <c r="I13" i="132"/>
  <c r="J13" i="132"/>
  <c r="L13" i="132" s="1"/>
  <c r="K12" i="132"/>
  <c r="L12" i="132" s="1"/>
  <c r="G8" i="132"/>
  <c r="D61" i="131"/>
  <c r="E60" i="131"/>
  <c r="H59" i="131"/>
  <c r="H58" i="131"/>
  <c r="D58" i="131"/>
  <c r="E57" i="131"/>
  <c r="H56" i="131"/>
  <c r="I55" i="131"/>
  <c r="I53" i="131"/>
  <c r="D52" i="131"/>
  <c r="E51" i="131"/>
  <c r="H50" i="131"/>
  <c r="D50" i="131"/>
  <c r="E49" i="131"/>
  <c r="H48" i="131"/>
  <c r="I47" i="131"/>
  <c r="I45" i="131"/>
  <c r="D44" i="131"/>
  <c r="B18" i="132"/>
  <c r="E19" i="132"/>
  <c r="B8" i="132"/>
  <c r="E9" i="132"/>
  <c r="F42" i="131"/>
  <c r="I43" i="131"/>
  <c r="G42" i="131"/>
  <c r="G41" i="131" s="1"/>
  <c r="C42" i="131"/>
  <c r="G7" i="131"/>
  <c r="G6" i="131" s="1"/>
  <c r="H8" i="131"/>
  <c r="I7" i="131"/>
  <c r="E7" i="131"/>
  <c r="E58" i="131"/>
  <c r="K56" i="131"/>
  <c r="L56" i="131" s="1"/>
  <c r="I56" i="131"/>
  <c r="J55" i="131"/>
  <c r="L55" i="131" s="1"/>
  <c r="E54" i="131"/>
  <c r="K52" i="131"/>
  <c r="L52" i="131" s="1"/>
  <c r="I52" i="131"/>
  <c r="J51" i="131"/>
  <c r="L51" i="131" s="1"/>
  <c r="E50" i="131"/>
  <c r="K48" i="131"/>
  <c r="L48" i="131" s="1"/>
  <c r="I48" i="131"/>
  <c r="J47" i="131"/>
  <c r="L47" i="131" s="1"/>
  <c r="E46" i="131"/>
  <c r="K44" i="131"/>
  <c r="L44" i="131" s="1"/>
  <c r="I44" i="131"/>
  <c r="J43" i="131"/>
  <c r="L43" i="131" s="1"/>
  <c r="B42" i="131"/>
  <c r="E43" i="131"/>
  <c r="E38" i="131"/>
  <c r="E18" i="131"/>
  <c r="K8" i="131"/>
  <c r="L8" i="131" s="1"/>
  <c r="I8" i="131"/>
  <c r="C7" i="131"/>
  <c r="D8" i="131"/>
  <c r="H7" i="131"/>
  <c r="D7" i="131"/>
  <c r="D18" i="130"/>
  <c r="E18" i="130"/>
  <c r="G7" i="130"/>
  <c r="I7" i="130" s="1"/>
  <c r="H8" i="130"/>
  <c r="I8" i="130"/>
  <c r="K8" i="130"/>
  <c r="L8" i="130" s="1"/>
  <c r="F6" i="130"/>
  <c r="H7" i="130"/>
  <c r="H62" i="130"/>
  <c r="I62" i="130"/>
  <c r="K62" i="130"/>
  <c r="L62" i="130" s="1"/>
  <c r="G41" i="130"/>
  <c r="H41" i="130" s="1"/>
  <c r="H42" i="130"/>
  <c r="I42" i="130"/>
  <c r="K42" i="130"/>
  <c r="L42" i="130" s="1"/>
  <c r="I41" i="130"/>
  <c r="D38" i="130"/>
  <c r="E38" i="130"/>
  <c r="K18" i="130"/>
  <c r="L18" i="130" s="1"/>
  <c r="J7" i="130"/>
  <c r="B6" i="130"/>
  <c r="C41" i="130"/>
  <c r="K41" i="130" s="1"/>
  <c r="L41" i="130" s="1"/>
  <c r="D42" i="130"/>
  <c r="C7" i="130"/>
  <c r="D8" i="130"/>
  <c r="H22" i="128"/>
  <c r="J34" i="128"/>
  <c r="J31" i="128"/>
  <c r="J30" i="128"/>
  <c r="J29" i="128"/>
  <c r="J28" i="128"/>
  <c r="J26" i="128"/>
  <c r="J25" i="128"/>
  <c r="J24" i="128"/>
  <c r="J23" i="128"/>
  <c r="I22" i="128"/>
  <c r="E23" i="128"/>
  <c r="D22" i="128"/>
  <c r="E22" i="128" s="1"/>
  <c r="J22" i="128"/>
  <c r="F22" i="128"/>
  <c r="H17" i="128"/>
  <c r="J17" i="128" s="1"/>
  <c r="D17" i="128"/>
  <c r="E17" i="128" s="1"/>
  <c r="H12" i="128"/>
  <c r="J12" i="128" s="1"/>
  <c r="D12" i="128"/>
  <c r="E12" i="128" s="1"/>
  <c r="H7" i="128"/>
  <c r="D7" i="128"/>
  <c r="E7" i="128" s="1"/>
  <c r="K42" i="127"/>
  <c r="C41" i="127"/>
  <c r="K41" i="127" s="1"/>
  <c r="F42" i="127"/>
  <c r="B42" i="127"/>
  <c r="F38" i="127"/>
  <c r="B38" i="127"/>
  <c r="F18" i="127"/>
  <c r="I19" i="127"/>
  <c r="G18" i="127"/>
  <c r="C18" i="127"/>
  <c r="K18" i="127" s="1"/>
  <c r="F8" i="127"/>
  <c r="I9" i="127"/>
  <c r="G8" i="127"/>
  <c r="G7" i="127" s="1"/>
  <c r="G6" i="127" s="1"/>
  <c r="C8" i="127"/>
  <c r="H43" i="127"/>
  <c r="D43" i="127"/>
  <c r="H39" i="127"/>
  <c r="D39" i="127"/>
  <c r="E34" i="127"/>
  <c r="K32" i="127"/>
  <c r="L32" i="127" s="1"/>
  <c r="I32" i="127"/>
  <c r="J31" i="127"/>
  <c r="L31" i="127" s="1"/>
  <c r="E30" i="127"/>
  <c r="K28" i="127"/>
  <c r="L28" i="127" s="1"/>
  <c r="I28" i="127"/>
  <c r="J27" i="127"/>
  <c r="L27" i="127" s="1"/>
  <c r="E26" i="127"/>
  <c r="K24" i="127"/>
  <c r="L24" i="127" s="1"/>
  <c r="I24" i="127"/>
  <c r="J23" i="127"/>
  <c r="L23" i="127" s="1"/>
  <c r="E22" i="127"/>
  <c r="K20" i="127"/>
  <c r="I20" i="127"/>
  <c r="J19" i="127"/>
  <c r="L19" i="127" s="1"/>
  <c r="B18" i="127"/>
  <c r="E19" i="127"/>
  <c r="J17" i="127"/>
  <c r="E16" i="127"/>
  <c r="K14" i="127"/>
  <c r="I14" i="127"/>
  <c r="J13" i="127"/>
  <c r="L13" i="127" s="1"/>
  <c r="E12" i="127"/>
  <c r="K10" i="127"/>
  <c r="L10" i="127" s="1"/>
  <c r="I10" i="127"/>
  <c r="J9" i="127"/>
  <c r="L9" i="127" s="1"/>
  <c r="B8" i="127"/>
  <c r="E9" i="127"/>
  <c r="H61" i="125"/>
  <c r="I61" i="125"/>
  <c r="K61" i="125"/>
  <c r="L61" i="125" s="1"/>
  <c r="I60" i="125"/>
  <c r="J60" i="125"/>
  <c r="L60" i="125" s="1"/>
  <c r="J58" i="125"/>
  <c r="I57" i="125"/>
  <c r="J57" i="125"/>
  <c r="L57" i="125" s="1"/>
  <c r="D56" i="125"/>
  <c r="E56" i="125"/>
  <c r="D51" i="125"/>
  <c r="K51" i="125"/>
  <c r="H46" i="125"/>
  <c r="I46" i="125"/>
  <c r="D46" i="125"/>
  <c r="K46" i="125"/>
  <c r="L46" i="125" s="1"/>
  <c r="H45" i="125"/>
  <c r="K45" i="125"/>
  <c r="E64" i="126"/>
  <c r="B64" i="123"/>
  <c r="E64" i="123" s="1"/>
  <c r="G62" i="126"/>
  <c r="G41" i="126" s="1"/>
  <c r="H63" i="126"/>
  <c r="F62" i="126"/>
  <c r="B62" i="126"/>
  <c r="E42" i="126"/>
  <c r="G38" i="126"/>
  <c r="H39" i="126"/>
  <c r="I38" i="126"/>
  <c r="B38" i="126"/>
  <c r="D35" i="126"/>
  <c r="D30" i="126"/>
  <c r="E30" i="126"/>
  <c r="H28" i="126"/>
  <c r="I28" i="126"/>
  <c r="K28" i="126"/>
  <c r="L28" i="126" s="1"/>
  <c r="I27" i="126"/>
  <c r="J27" i="126"/>
  <c r="L27" i="126" s="1"/>
  <c r="D22" i="126"/>
  <c r="E22" i="126"/>
  <c r="H20" i="126"/>
  <c r="I20" i="126"/>
  <c r="K20" i="126"/>
  <c r="L20" i="126" s="1"/>
  <c r="F18" i="126"/>
  <c r="I19" i="126"/>
  <c r="J19" i="126"/>
  <c r="L19" i="126" s="1"/>
  <c r="C18" i="126"/>
  <c r="I17" i="126"/>
  <c r="J17" i="126"/>
  <c r="L17" i="126" s="1"/>
  <c r="D12" i="126"/>
  <c r="E12" i="126"/>
  <c r="E11" i="126"/>
  <c r="H10" i="126"/>
  <c r="I10" i="126"/>
  <c r="K10" i="126"/>
  <c r="L10" i="126" s="1"/>
  <c r="F8" i="126"/>
  <c r="I9" i="126"/>
  <c r="J9" i="126"/>
  <c r="L9" i="126" s="1"/>
  <c r="C8" i="126"/>
  <c r="F66" i="123"/>
  <c r="D64" i="123"/>
  <c r="L59" i="125"/>
  <c r="D59" i="125"/>
  <c r="E59" i="125"/>
  <c r="L58" i="125"/>
  <c r="H54" i="125"/>
  <c r="I54" i="125"/>
  <c r="D54" i="125"/>
  <c r="K54" i="125"/>
  <c r="L54" i="125" s="1"/>
  <c r="H53" i="125"/>
  <c r="K53" i="125"/>
  <c r="L53" i="125" s="1"/>
  <c r="J50" i="125"/>
  <c r="L50" i="125" s="1"/>
  <c r="I49" i="125"/>
  <c r="J49" i="125"/>
  <c r="L49" i="125" s="1"/>
  <c r="D48" i="125"/>
  <c r="E48" i="125"/>
  <c r="K47" i="125"/>
  <c r="J45" i="125"/>
  <c r="D43" i="125"/>
  <c r="K43" i="125"/>
  <c r="J66" i="126"/>
  <c r="L66" i="126" s="1"/>
  <c r="E66" i="126"/>
  <c r="B66" i="123"/>
  <c r="J66" i="123" s="1"/>
  <c r="E65" i="126"/>
  <c r="I64" i="126"/>
  <c r="F64" i="123"/>
  <c r="K63" i="126"/>
  <c r="L63" i="126" s="1"/>
  <c r="I63" i="126"/>
  <c r="C62" i="126"/>
  <c r="D63" i="126"/>
  <c r="C63" i="123"/>
  <c r="F41" i="126"/>
  <c r="I42" i="126"/>
  <c r="K39" i="126"/>
  <c r="L39" i="126" s="1"/>
  <c r="I39" i="126"/>
  <c r="C38" i="126"/>
  <c r="K38" i="126" s="1"/>
  <c r="D39" i="126"/>
  <c r="H38" i="126"/>
  <c r="K37" i="126"/>
  <c r="L37" i="126" s="1"/>
  <c r="I37" i="126"/>
  <c r="D37" i="126"/>
  <c r="J36" i="126"/>
  <c r="L36" i="126" s="1"/>
  <c r="E36" i="126"/>
  <c r="E35" i="126"/>
  <c r="D34" i="126"/>
  <c r="E34" i="126"/>
  <c r="H32" i="126"/>
  <c r="I32" i="126"/>
  <c r="K32" i="126"/>
  <c r="L32" i="126" s="1"/>
  <c r="I31" i="126"/>
  <c r="J31" i="126"/>
  <c r="L31" i="126" s="1"/>
  <c r="K30" i="126"/>
  <c r="L30" i="126" s="1"/>
  <c r="D26" i="126"/>
  <c r="E26" i="126"/>
  <c r="H24" i="126"/>
  <c r="I24" i="126"/>
  <c r="K24" i="126"/>
  <c r="L24" i="126" s="1"/>
  <c r="I23" i="126"/>
  <c r="J23" i="126"/>
  <c r="L23" i="126" s="1"/>
  <c r="K22" i="126"/>
  <c r="L22" i="126" s="1"/>
  <c r="G18" i="126"/>
  <c r="D16" i="126"/>
  <c r="E16" i="126"/>
  <c r="H14" i="126"/>
  <c r="I14" i="126"/>
  <c r="K14" i="126"/>
  <c r="L14" i="126" s="1"/>
  <c r="I13" i="126"/>
  <c r="J13" i="126"/>
  <c r="L13" i="126" s="1"/>
  <c r="K12" i="126"/>
  <c r="L12" i="126" s="1"/>
  <c r="G8" i="126"/>
  <c r="D61" i="125"/>
  <c r="E60" i="125"/>
  <c r="H59" i="125"/>
  <c r="H58" i="125"/>
  <c r="D58" i="125"/>
  <c r="E57" i="125"/>
  <c r="H56" i="125"/>
  <c r="I55" i="125"/>
  <c r="I53" i="125"/>
  <c r="D52" i="125"/>
  <c r="E51" i="125"/>
  <c r="H50" i="125"/>
  <c r="D50" i="125"/>
  <c r="E49" i="125"/>
  <c r="H48" i="125"/>
  <c r="I47" i="125"/>
  <c r="I45" i="125"/>
  <c r="D44" i="125"/>
  <c r="B18" i="126"/>
  <c r="E19" i="126"/>
  <c r="B8" i="126"/>
  <c r="E9" i="126"/>
  <c r="D63" i="123"/>
  <c r="F42" i="125"/>
  <c r="I43" i="125"/>
  <c r="G42" i="125"/>
  <c r="G41" i="125" s="1"/>
  <c r="C42" i="125"/>
  <c r="G7" i="125"/>
  <c r="G6" i="125" s="1"/>
  <c r="H8" i="125"/>
  <c r="I7" i="125"/>
  <c r="E58" i="125"/>
  <c r="K56" i="125"/>
  <c r="L56" i="125" s="1"/>
  <c r="I56" i="125"/>
  <c r="J55" i="125"/>
  <c r="L55" i="125" s="1"/>
  <c r="E54" i="125"/>
  <c r="K52" i="125"/>
  <c r="L52" i="125" s="1"/>
  <c r="I52" i="125"/>
  <c r="J51" i="125"/>
  <c r="L51" i="125" s="1"/>
  <c r="E50" i="125"/>
  <c r="K48" i="125"/>
  <c r="L48" i="125" s="1"/>
  <c r="I48" i="125"/>
  <c r="J47" i="125"/>
  <c r="L47" i="125" s="1"/>
  <c r="E46" i="125"/>
  <c r="K44" i="125"/>
  <c r="L44" i="125" s="1"/>
  <c r="I44" i="125"/>
  <c r="J43" i="125"/>
  <c r="L43" i="125" s="1"/>
  <c r="B42" i="125"/>
  <c r="E43" i="125"/>
  <c r="E38" i="125"/>
  <c r="E18" i="125"/>
  <c r="K8" i="125"/>
  <c r="L8" i="125" s="1"/>
  <c r="I8" i="125"/>
  <c r="C7" i="125"/>
  <c r="D8" i="125"/>
  <c r="H7" i="125"/>
  <c r="D7" i="125"/>
  <c r="C66" i="123"/>
  <c r="H62" i="124"/>
  <c r="I62" i="124"/>
  <c r="K62" i="124"/>
  <c r="L62" i="124" s="1"/>
  <c r="G41" i="124"/>
  <c r="H41" i="124" s="1"/>
  <c r="H42" i="124"/>
  <c r="I42" i="124"/>
  <c r="K42" i="124"/>
  <c r="L42" i="124" s="1"/>
  <c r="I41" i="124"/>
  <c r="D38" i="124"/>
  <c r="E38" i="124"/>
  <c r="B6" i="124"/>
  <c r="E7" i="124"/>
  <c r="G65" i="123"/>
  <c r="I65" i="123" s="1"/>
  <c r="B65" i="123"/>
  <c r="G64" i="123"/>
  <c r="H64" i="123" s="1"/>
  <c r="G63" i="123"/>
  <c r="K63" i="123" s="1"/>
  <c r="J41" i="124"/>
  <c r="D41" i="124"/>
  <c r="K38" i="124"/>
  <c r="L38" i="124" s="1"/>
  <c r="D18" i="124"/>
  <c r="E18" i="124"/>
  <c r="G7" i="124"/>
  <c r="G6" i="124" s="1"/>
  <c r="H8" i="124"/>
  <c r="I8" i="124"/>
  <c r="K8" i="124"/>
  <c r="L8" i="124" s="1"/>
  <c r="F6" i="124"/>
  <c r="H7" i="124"/>
  <c r="G66" i="123"/>
  <c r="H66" i="123" s="1"/>
  <c r="C41" i="124"/>
  <c r="D42" i="124"/>
  <c r="C7" i="124"/>
  <c r="D8" i="124"/>
  <c r="F62" i="123"/>
  <c r="G32" i="128" s="1"/>
  <c r="G27" i="128" s="1"/>
  <c r="H42" i="123"/>
  <c r="G7" i="123"/>
  <c r="H8" i="123"/>
  <c r="I7" i="123"/>
  <c r="J75" i="123"/>
  <c r="L75" i="123" s="1"/>
  <c r="J67" i="123"/>
  <c r="L67" i="123" s="1"/>
  <c r="K64" i="123"/>
  <c r="J63" i="123"/>
  <c r="K42" i="123"/>
  <c r="L42" i="123" s="1"/>
  <c r="I42" i="123"/>
  <c r="D42" i="123"/>
  <c r="E38" i="123"/>
  <c r="E18" i="123"/>
  <c r="K8" i="123"/>
  <c r="L8" i="123" s="1"/>
  <c r="I8" i="123"/>
  <c r="C7" i="123"/>
  <c r="D8" i="123"/>
  <c r="H7" i="123"/>
  <c r="K41" i="216" l="1"/>
  <c r="L35" i="218"/>
  <c r="C17" i="222"/>
  <c r="F17" i="222" s="1"/>
  <c r="I27" i="222"/>
  <c r="F30" i="221"/>
  <c r="G27" i="222"/>
  <c r="G5" i="222" s="1"/>
  <c r="I38" i="218"/>
  <c r="K18" i="219"/>
  <c r="B65" i="215"/>
  <c r="C32" i="220" s="1"/>
  <c r="C27" i="220" s="1"/>
  <c r="C5" i="220" s="1"/>
  <c r="K12" i="219"/>
  <c r="D8" i="223"/>
  <c r="D7" i="223" s="1"/>
  <c r="L41" i="216"/>
  <c r="H7" i="216"/>
  <c r="H67" i="215"/>
  <c r="F9" i="223"/>
  <c r="K26" i="219"/>
  <c r="L26" i="219" s="1"/>
  <c r="C41" i="215"/>
  <c r="D32" i="220"/>
  <c r="E7" i="221"/>
  <c r="F12" i="221"/>
  <c r="F22" i="221"/>
  <c r="E11" i="219"/>
  <c r="D11" i="219"/>
  <c r="J11" i="219"/>
  <c r="L11" i="219" s="1"/>
  <c r="E25" i="219"/>
  <c r="D25" i="219"/>
  <c r="J25" i="219"/>
  <c r="L25" i="219" s="1"/>
  <c r="E27" i="219"/>
  <c r="D27" i="219"/>
  <c r="I29" i="219"/>
  <c r="G29" i="223"/>
  <c r="H29" i="219"/>
  <c r="G22" i="223"/>
  <c r="E17" i="219"/>
  <c r="D17" i="219"/>
  <c r="C14" i="223"/>
  <c r="H13" i="223"/>
  <c r="J13" i="223" s="1"/>
  <c r="E10" i="223"/>
  <c r="G12" i="223"/>
  <c r="H23" i="223"/>
  <c r="K13" i="219"/>
  <c r="H9" i="223"/>
  <c r="K19" i="219"/>
  <c r="L19" i="219" s="1"/>
  <c r="E23" i="219"/>
  <c r="D23" i="219"/>
  <c r="C24" i="223"/>
  <c r="J28" i="219"/>
  <c r="L28" i="219" s="1"/>
  <c r="E28" i="219"/>
  <c r="H24" i="223"/>
  <c r="I24" i="223" s="1"/>
  <c r="E32" i="219"/>
  <c r="J32" i="219"/>
  <c r="L32" i="219" s="1"/>
  <c r="I20" i="222"/>
  <c r="D32" i="219"/>
  <c r="I36" i="219"/>
  <c r="H36" i="219"/>
  <c r="J10" i="223"/>
  <c r="E31" i="223"/>
  <c r="E8" i="223"/>
  <c r="D10" i="219"/>
  <c r="D13" i="223"/>
  <c r="C18" i="223"/>
  <c r="J12" i="219"/>
  <c r="L12" i="219" s="1"/>
  <c r="I21" i="219"/>
  <c r="G19" i="223"/>
  <c r="J19" i="223" s="1"/>
  <c r="H21" i="219"/>
  <c r="J21" i="219"/>
  <c r="K23" i="219"/>
  <c r="L23" i="219" s="1"/>
  <c r="I23" i="219"/>
  <c r="I25" i="219"/>
  <c r="H25" i="219"/>
  <c r="J24" i="223"/>
  <c r="E33" i="219"/>
  <c r="D33" i="219"/>
  <c r="J33" i="219"/>
  <c r="L33" i="219" s="1"/>
  <c r="D34" i="219"/>
  <c r="K34" i="219"/>
  <c r="L34" i="219" s="1"/>
  <c r="K37" i="219"/>
  <c r="I37" i="219"/>
  <c r="F15" i="222"/>
  <c r="E25" i="222"/>
  <c r="I25" i="222"/>
  <c r="E31" i="222"/>
  <c r="K30" i="219"/>
  <c r="L30" i="219" s="1"/>
  <c r="I34" i="219"/>
  <c r="H66" i="215"/>
  <c r="E68" i="215"/>
  <c r="L43" i="217"/>
  <c r="L47" i="217"/>
  <c r="L13" i="219"/>
  <c r="F17" i="221"/>
  <c r="F27" i="221"/>
  <c r="C7" i="222"/>
  <c r="C5" i="222" s="1"/>
  <c r="F5" i="222" s="1"/>
  <c r="H12" i="219"/>
  <c r="H18" i="223"/>
  <c r="K16" i="219"/>
  <c r="L16" i="219" s="1"/>
  <c r="D28" i="219"/>
  <c r="D24" i="223"/>
  <c r="E36" i="219"/>
  <c r="D36" i="219"/>
  <c r="J36" i="219"/>
  <c r="L36" i="219" s="1"/>
  <c r="J31" i="223"/>
  <c r="H13" i="219"/>
  <c r="I13" i="219"/>
  <c r="J9" i="223"/>
  <c r="E9" i="223"/>
  <c r="C13" i="223"/>
  <c r="H14" i="223"/>
  <c r="I14" i="223" s="1"/>
  <c r="I19" i="223"/>
  <c r="E37" i="219"/>
  <c r="J37" i="219"/>
  <c r="I30" i="223"/>
  <c r="E15" i="223"/>
  <c r="J25" i="223"/>
  <c r="J20" i="223"/>
  <c r="C7" i="223"/>
  <c r="F8" i="223"/>
  <c r="E13" i="219"/>
  <c r="C23" i="223"/>
  <c r="D13" i="219"/>
  <c r="D28" i="223"/>
  <c r="K15" i="219"/>
  <c r="L15" i="219" s="1"/>
  <c r="D19" i="223"/>
  <c r="K21" i="219"/>
  <c r="D21" i="219"/>
  <c r="K40" i="219"/>
  <c r="D40" i="219"/>
  <c r="E10" i="222"/>
  <c r="G7" i="223"/>
  <c r="J8" i="223"/>
  <c r="E31" i="219"/>
  <c r="J15" i="223"/>
  <c r="E25" i="223"/>
  <c r="E20" i="223"/>
  <c r="K9" i="219"/>
  <c r="L9" i="219" s="1"/>
  <c r="I11" i="219"/>
  <c r="H11" i="219"/>
  <c r="G17" i="223"/>
  <c r="I15" i="219"/>
  <c r="G28" i="223"/>
  <c r="H15" i="219"/>
  <c r="I16" i="219"/>
  <c r="D20" i="219"/>
  <c r="D14" i="223"/>
  <c r="E20" i="219"/>
  <c r="I26" i="219"/>
  <c r="E29" i="219"/>
  <c r="C29" i="223"/>
  <c r="F29" i="223" s="1"/>
  <c r="D29" i="219"/>
  <c r="J29" i="219"/>
  <c r="L29" i="219" s="1"/>
  <c r="H29" i="223"/>
  <c r="E35" i="219"/>
  <c r="J35" i="219"/>
  <c r="L35" i="219" s="1"/>
  <c r="D37" i="219"/>
  <c r="C38" i="219"/>
  <c r="K39" i="219"/>
  <c r="L39" i="219" s="1"/>
  <c r="E39" i="219"/>
  <c r="I40" i="219"/>
  <c r="H40" i="219"/>
  <c r="J40" i="219"/>
  <c r="J10" i="222"/>
  <c r="J15" i="222"/>
  <c r="E20" i="222"/>
  <c r="I31" i="222"/>
  <c r="G27" i="211"/>
  <c r="G5" i="211" s="1"/>
  <c r="I13" i="214"/>
  <c r="L19" i="210"/>
  <c r="L23" i="210"/>
  <c r="L31" i="210"/>
  <c r="E13" i="210"/>
  <c r="C23" i="214"/>
  <c r="D13" i="210"/>
  <c r="I15" i="210"/>
  <c r="G28" i="214"/>
  <c r="H15" i="210"/>
  <c r="D20" i="210"/>
  <c r="D14" i="214"/>
  <c r="G7" i="213"/>
  <c r="G5" i="213" s="1"/>
  <c r="F24" i="214"/>
  <c r="E39" i="210"/>
  <c r="J39" i="210"/>
  <c r="E10" i="214"/>
  <c r="G7" i="214"/>
  <c r="J8" i="214"/>
  <c r="H12" i="210"/>
  <c r="H18" i="214"/>
  <c r="E21" i="210"/>
  <c r="C19" i="214"/>
  <c r="D21" i="210"/>
  <c r="J21" i="210"/>
  <c r="I19" i="214"/>
  <c r="E25" i="210"/>
  <c r="D25" i="210"/>
  <c r="J25" i="210"/>
  <c r="H25" i="210"/>
  <c r="K25" i="210"/>
  <c r="D26" i="210"/>
  <c r="K26" i="210"/>
  <c r="L26" i="210" s="1"/>
  <c r="H26" i="210"/>
  <c r="I26" i="210"/>
  <c r="E27" i="210"/>
  <c r="D27" i="210"/>
  <c r="J24" i="214"/>
  <c r="K29" i="210"/>
  <c r="D29" i="214"/>
  <c r="D29" i="210"/>
  <c r="D34" i="210"/>
  <c r="K38" i="210"/>
  <c r="D30" i="214"/>
  <c r="E30" i="214" s="1"/>
  <c r="I10" i="213"/>
  <c r="J25" i="213"/>
  <c r="I20" i="213"/>
  <c r="J31" i="213"/>
  <c r="I33" i="210"/>
  <c r="H33" i="210"/>
  <c r="F25" i="214"/>
  <c r="F20" i="214"/>
  <c r="J20" i="214"/>
  <c r="I31" i="214"/>
  <c r="D8" i="214"/>
  <c r="K9" i="210"/>
  <c r="E14" i="210"/>
  <c r="J14" i="210"/>
  <c r="L14" i="210" s="1"/>
  <c r="H17" i="210"/>
  <c r="D9" i="214"/>
  <c r="E9" i="214" s="1"/>
  <c r="K19" i="210"/>
  <c r="H14" i="214"/>
  <c r="K21" i="210"/>
  <c r="D23" i="210"/>
  <c r="K23" i="210"/>
  <c r="E24" i="210"/>
  <c r="J24" i="210"/>
  <c r="L24" i="210" s="1"/>
  <c r="D28" i="210"/>
  <c r="D24" i="214"/>
  <c r="E24" i="214" s="1"/>
  <c r="E28" i="210"/>
  <c r="I31" i="210"/>
  <c r="J33" i="210"/>
  <c r="L33" i="210" s="1"/>
  <c r="E33" i="210"/>
  <c r="F31" i="213"/>
  <c r="I35" i="210"/>
  <c r="I34" i="210"/>
  <c r="K34" i="210"/>
  <c r="L34" i="210" s="1"/>
  <c r="G64" i="206"/>
  <c r="K66" i="206"/>
  <c r="L66" i="206" s="1"/>
  <c r="H66" i="206"/>
  <c r="L54" i="208"/>
  <c r="L9" i="210"/>
  <c r="L13" i="210"/>
  <c r="G7" i="210"/>
  <c r="G6" i="210" s="1"/>
  <c r="J30" i="214"/>
  <c r="E7" i="212"/>
  <c r="F12" i="212"/>
  <c r="F22" i="212"/>
  <c r="I22" i="214"/>
  <c r="C27" i="211"/>
  <c r="C5" i="211" s="1"/>
  <c r="I21" i="210"/>
  <c r="G19" i="214"/>
  <c r="H21" i="210"/>
  <c r="I40" i="210"/>
  <c r="H40" i="210"/>
  <c r="C7" i="214"/>
  <c r="F8" i="214"/>
  <c r="D10" i="210"/>
  <c r="D13" i="214"/>
  <c r="G12" i="214"/>
  <c r="J13" i="214"/>
  <c r="I11" i="210"/>
  <c r="H11" i="210"/>
  <c r="C29" i="214"/>
  <c r="H29" i="214"/>
  <c r="D35" i="210"/>
  <c r="K35" i="210"/>
  <c r="L35" i="210" s="1"/>
  <c r="E40" i="210"/>
  <c r="D40" i="210"/>
  <c r="J40" i="210"/>
  <c r="E15" i="214"/>
  <c r="I15" i="214"/>
  <c r="E11" i="210"/>
  <c r="D11" i="210"/>
  <c r="J11" i="210"/>
  <c r="L11" i="210" s="1"/>
  <c r="G22" i="214"/>
  <c r="J23" i="214"/>
  <c r="J15" i="210"/>
  <c r="L15" i="210" s="1"/>
  <c r="C27" i="214"/>
  <c r="F28" i="214"/>
  <c r="H28" i="214"/>
  <c r="D16" i="210"/>
  <c r="K16" i="210"/>
  <c r="L16" i="210" s="1"/>
  <c r="E17" i="210"/>
  <c r="D17" i="210"/>
  <c r="E31" i="210"/>
  <c r="D31" i="210"/>
  <c r="E36" i="210"/>
  <c r="D36" i="210"/>
  <c r="J36" i="210"/>
  <c r="L36" i="210" s="1"/>
  <c r="L39" i="210"/>
  <c r="E10" i="213"/>
  <c r="E20" i="213"/>
  <c r="I36" i="210"/>
  <c r="J10" i="214"/>
  <c r="J25" i="214"/>
  <c r="E31" i="214"/>
  <c r="C13" i="214"/>
  <c r="J10" i="210"/>
  <c r="L10" i="210" s="1"/>
  <c r="E10" i="210"/>
  <c r="D23" i="214"/>
  <c r="K13" i="210"/>
  <c r="I16" i="210"/>
  <c r="H9" i="214"/>
  <c r="C14" i="214"/>
  <c r="F14" i="214" s="1"/>
  <c r="J20" i="210"/>
  <c r="L20" i="210" s="1"/>
  <c r="E20" i="210"/>
  <c r="D19" i="214"/>
  <c r="I22" i="210"/>
  <c r="I29" i="210"/>
  <c r="G29" i="214"/>
  <c r="J29" i="214" s="1"/>
  <c r="H29" i="210"/>
  <c r="J29" i="210"/>
  <c r="L29" i="210" s="1"/>
  <c r="H31" i="210"/>
  <c r="D33" i="210"/>
  <c r="E35" i="210"/>
  <c r="D37" i="210"/>
  <c r="K37" i="210"/>
  <c r="L37" i="210" s="1"/>
  <c r="E37" i="210"/>
  <c r="K40" i="210"/>
  <c r="E15" i="213"/>
  <c r="E25" i="213"/>
  <c r="J15" i="213"/>
  <c r="G7" i="205"/>
  <c r="J8" i="205"/>
  <c r="E11" i="201"/>
  <c r="D11" i="201"/>
  <c r="J11" i="201"/>
  <c r="L11" i="201" s="1"/>
  <c r="G22" i="205"/>
  <c r="J23" i="205"/>
  <c r="E17" i="201"/>
  <c r="D17" i="201"/>
  <c r="E25" i="201"/>
  <c r="D25" i="201"/>
  <c r="J25" i="201"/>
  <c r="L25" i="201" s="1"/>
  <c r="E27" i="201"/>
  <c r="D27" i="201"/>
  <c r="I11" i="201"/>
  <c r="H11" i="201"/>
  <c r="I15" i="201"/>
  <c r="G28" i="205"/>
  <c r="I28" i="205" s="1"/>
  <c r="H15" i="201"/>
  <c r="I16" i="201"/>
  <c r="D20" i="201"/>
  <c r="D14" i="205"/>
  <c r="E14" i="205" s="1"/>
  <c r="E30" i="205"/>
  <c r="E29" i="201"/>
  <c r="C29" i="205"/>
  <c r="F29" i="205" s="1"/>
  <c r="D29" i="201"/>
  <c r="J29" i="201"/>
  <c r="L29" i="201" s="1"/>
  <c r="C7" i="205"/>
  <c r="F8" i="205"/>
  <c r="I8" i="205"/>
  <c r="E13" i="201"/>
  <c r="C23" i="205"/>
  <c r="D13" i="201"/>
  <c r="D19" i="205"/>
  <c r="K21" i="201"/>
  <c r="C24" i="205"/>
  <c r="F24" i="205" s="1"/>
  <c r="E28" i="201"/>
  <c r="J28" i="201"/>
  <c r="E29" i="205"/>
  <c r="E32" i="201"/>
  <c r="J32" i="201"/>
  <c r="L32" i="201" s="1"/>
  <c r="E36" i="201"/>
  <c r="D36" i="201"/>
  <c r="J36" i="201"/>
  <c r="L36" i="201" s="1"/>
  <c r="K37" i="201"/>
  <c r="L37" i="201" s="1"/>
  <c r="I37" i="201"/>
  <c r="I15" i="204"/>
  <c r="E20" i="204"/>
  <c r="F31" i="204"/>
  <c r="I35" i="201"/>
  <c r="F64" i="197"/>
  <c r="G32" i="202" s="1"/>
  <c r="B64" i="197"/>
  <c r="C32" i="202" s="1"/>
  <c r="J68" i="197"/>
  <c r="K66" i="197"/>
  <c r="D68" i="197"/>
  <c r="K38" i="200"/>
  <c r="L61" i="199"/>
  <c r="L28" i="201"/>
  <c r="K18" i="201"/>
  <c r="I17" i="202"/>
  <c r="J12" i="202"/>
  <c r="J12" i="204"/>
  <c r="G7" i="204"/>
  <c r="G22" i="204"/>
  <c r="J22" i="204" s="1"/>
  <c r="C17" i="204"/>
  <c r="C5" i="204" s="1"/>
  <c r="E5" i="204" s="1"/>
  <c r="C27" i="204"/>
  <c r="F27" i="204" s="1"/>
  <c r="I29" i="201"/>
  <c r="G29" i="205"/>
  <c r="J29" i="205" s="1"/>
  <c r="H29" i="201"/>
  <c r="I25" i="205"/>
  <c r="I20" i="205"/>
  <c r="K9" i="201"/>
  <c r="L9" i="201" s="1"/>
  <c r="H9" i="201"/>
  <c r="C13" i="205"/>
  <c r="H12" i="201"/>
  <c r="H18" i="205"/>
  <c r="E15" i="201"/>
  <c r="C28" i="205"/>
  <c r="D15" i="201"/>
  <c r="J15" i="201"/>
  <c r="D9" i="205"/>
  <c r="H14" i="205"/>
  <c r="E21" i="201"/>
  <c r="C19" i="205"/>
  <c r="F19" i="205" s="1"/>
  <c r="D21" i="201"/>
  <c r="J21" i="201"/>
  <c r="L21" i="201" s="1"/>
  <c r="H19" i="205"/>
  <c r="D22" i="201"/>
  <c r="D26" i="201"/>
  <c r="D31" i="201"/>
  <c r="D35" i="201"/>
  <c r="K35" i="201"/>
  <c r="L35" i="201" s="1"/>
  <c r="E40" i="201"/>
  <c r="D40" i="201"/>
  <c r="J40" i="201"/>
  <c r="L40" i="201" s="1"/>
  <c r="E10" i="205"/>
  <c r="E15" i="205"/>
  <c r="F31" i="205"/>
  <c r="I31" i="205"/>
  <c r="D10" i="201"/>
  <c r="D13" i="205"/>
  <c r="C18" i="205"/>
  <c r="J12" i="201"/>
  <c r="L12" i="201" s="1"/>
  <c r="G17" i="205"/>
  <c r="I21" i="201"/>
  <c r="G19" i="205"/>
  <c r="J19" i="205" s="1"/>
  <c r="H21" i="201"/>
  <c r="I22" i="201"/>
  <c r="I25" i="201"/>
  <c r="H25" i="201"/>
  <c r="I26" i="201"/>
  <c r="E33" i="201"/>
  <c r="D33" i="201"/>
  <c r="J33" i="201"/>
  <c r="L33" i="201" s="1"/>
  <c r="E35" i="201"/>
  <c r="E10" i="204"/>
  <c r="I25" i="204"/>
  <c r="D28" i="201"/>
  <c r="E31" i="201"/>
  <c r="I33" i="201"/>
  <c r="J10" i="205"/>
  <c r="J15" i="205"/>
  <c r="E25" i="205"/>
  <c r="E20" i="205"/>
  <c r="L58" i="201"/>
  <c r="G13" i="205"/>
  <c r="I23" i="205"/>
  <c r="D28" i="205"/>
  <c r="K15" i="201"/>
  <c r="C9" i="205"/>
  <c r="H9" i="205"/>
  <c r="J9" i="205" s="1"/>
  <c r="E23" i="201"/>
  <c r="D23" i="201"/>
  <c r="I10" i="204"/>
  <c r="E15" i="204"/>
  <c r="F25" i="204"/>
  <c r="J20" i="204"/>
  <c r="J31" i="204"/>
  <c r="H24" i="205"/>
  <c r="J24" i="205" s="1"/>
  <c r="I34" i="201"/>
  <c r="I30" i="205"/>
  <c r="C63" i="188"/>
  <c r="I67" i="188"/>
  <c r="I66" i="188"/>
  <c r="K38" i="191"/>
  <c r="L27" i="192"/>
  <c r="L32" i="192"/>
  <c r="K18" i="192"/>
  <c r="F12" i="193"/>
  <c r="J22" i="193"/>
  <c r="J17" i="194"/>
  <c r="J27" i="194"/>
  <c r="J22" i="195"/>
  <c r="D35" i="192"/>
  <c r="K35" i="192"/>
  <c r="G22" i="196"/>
  <c r="J22" i="196" s="1"/>
  <c r="J23" i="196"/>
  <c r="E15" i="192"/>
  <c r="C28" i="196"/>
  <c r="D15" i="192"/>
  <c r="J15" i="192"/>
  <c r="H16" i="192"/>
  <c r="K16" i="192"/>
  <c r="L16" i="192" s="1"/>
  <c r="E17" i="192"/>
  <c r="D17" i="192"/>
  <c r="F14" i="196"/>
  <c r="D29" i="196"/>
  <c r="F25" i="196"/>
  <c r="F8" i="196"/>
  <c r="G12" i="196"/>
  <c r="E13" i="192"/>
  <c r="C23" i="196"/>
  <c r="D13" i="192"/>
  <c r="I23" i="196"/>
  <c r="I9" i="196"/>
  <c r="E23" i="192"/>
  <c r="D23" i="192"/>
  <c r="H37" i="192"/>
  <c r="I37" i="192"/>
  <c r="K37" i="192"/>
  <c r="I10" i="196"/>
  <c r="F15" i="196"/>
  <c r="I15" i="196"/>
  <c r="I31" i="196"/>
  <c r="H9" i="192"/>
  <c r="I11" i="192"/>
  <c r="H11" i="192"/>
  <c r="J18" i="196"/>
  <c r="I16" i="192"/>
  <c r="I21" i="192"/>
  <c r="G19" i="196"/>
  <c r="J19" i="196" s="1"/>
  <c r="H21" i="192"/>
  <c r="D34" i="192"/>
  <c r="K34" i="192"/>
  <c r="L34" i="192" s="1"/>
  <c r="F15" i="195"/>
  <c r="I15" i="195"/>
  <c r="J20" i="195"/>
  <c r="I7" i="194"/>
  <c r="J12" i="194"/>
  <c r="J22" i="194"/>
  <c r="I22" i="196"/>
  <c r="C27" i="195"/>
  <c r="C5" i="195" s="1"/>
  <c r="G12" i="195"/>
  <c r="J12" i="195" s="1"/>
  <c r="G7" i="195"/>
  <c r="L11" i="192"/>
  <c r="E31" i="192"/>
  <c r="D31" i="192"/>
  <c r="I33" i="192"/>
  <c r="H33" i="192"/>
  <c r="E40" i="192"/>
  <c r="D40" i="192"/>
  <c r="J40" i="192"/>
  <c r="L40" i="192" s="1"/>
  <c r="H13" i="192"/>
  <c r="I13" i="192"/>
  <c r="H19" i="192"/>
  <c r="E21" i="192"/>
  <c r="C19" i="196"/>
  <c r="D21" i="192"/>
  <c r="J21" i="192"/>
  <c r="L21" i="192" s="1"/>
  <c r="I19" i="196"/>
  <c r="H22" i="192"/>
  <c r="K22" i="192"/>
  <c r="L22" i="192" s="1"/>
  <c r="E25" i="195"/>
  <c r="D8" i="196"/>
  <c r="I18" i="196"/>
  <c r="J24" i="196"/>
  <c r="G29" i="196"/>
  <c r="L47" i="192"/>
  <c r="F20" i="196"/>
  <c r="I20" i="196"/>
  <c r="C12" i="196"/>
  <c r="F13" i="196"/>
  <c r="D28" i="196"/>
  <c r="K15" i="192"/>
  <c r="C9" i="196"/>
  <c r="F9" i="196" s="1"/>
  <c r="J14" i="196"/>
  <c r="D19" i="196"/>
  <c r="K21" i="192"/>
  <c r="K25" i="192"/>
  <c r="D25" i="192"/>
  <c r="D27" i="192"/>
  <c r="K27" i="192"/>
  <c r="C24" i="196"/>
  <c r="F24" i="196" s="1"/>
  <c r="E28" i="192"/>
  <c r="J28" i="192"/>
  <c r="L28" i="192" s="1"/>
  <c r="J32" i="192"/>
  <c r="E32" i="192"/>
  <c r="I34" i="192"/>
  <c r="K36" i="192"/>
  <c r="D36" i="192"/>
  <c r="E37" i="192"/>
  <c r="J37" i="192"/>
  <c r="E10" i="195"/>
  <c r="I10" i="195"/>
  <c r="E31" i="195"/>
  <c r="F10" i="196"/>
  <c r="F31" i="196"/>
  <c r="L56" i="192"/>
  <c r="G7" i="196"/>
  <c r="J7" i="196" s="1"/>
  <c r="J8" i="196"/>
  <c r="D10" i="192"/>
  <c r="D13" i="196"/>
  <c r="H13" i="196"/>
  <c r="C18" i="196"/>
  <c r="J12" i="192"/>
  <c r="L12" i="192" s="1"/>
  <c r="I15" i="192"/>
  <c r="G28" i="196"/>
  <c r="H15" i="192"/>
  <c r="D20" i="192"/>
  <c r="D14" i="196"/>
  <c r="E14" i="196" s="1"/>
  <c r="I22" i="192"/>
  <c r="I25" i="192"/>
  <c r="H25" i="192"/>
  <c r="J25" i="192"/>
  <c r="E29" i="192"/>
  <c r="C29" i="196"/>
  <c r="F29" i="196" s="1"/>
  <c r="D29" i="192"/>
  <c r="J29" i="192"/>
  <c r="H29" i="196"/>
  <c r="H29" i="192"/>
  <c r="K29" i="192"/>
  <c r="H30" i="192"/>
  <c r="I30" i="192"/>
  <c r="E33" i="192"/>
  <c r="D33" i="192"/>
  <c r="J33" i="192"/>
  <c r="L33" i="192" s="1"/>
  <c r="E35" i="192"/>
  <c r="J35" i="192"/>
  <c r="L36" i="192"/>
  <c r="C38" i="192"/>
  <c r="K39" i="192"/>
  <c r="L39" i="192" s="1"/>
  <c r="I30" i="196"/>
  <c r="F20" i="195"/>
  <c r="J31" i="195"/>
  <c r="D5" i="184"/>
  <c r="E7" i="184"/>
  <c r="F12" i="184"/>
  <c r="F17" i="184"/>
  <c r="E21" i="183"/>
  <c r="C19" i="187"/>
  <c r="F19" i="187" s="1"/>
  <c r="D21" i="183"/>
  <c r="J21" i="183"/>
  <c r="L21" i="183" s="1"/>
  <c r="E23" i="183"/>
  <c r="D23" i="183"/>
  <c r="E40" i="183"/>
  <c r="D40" i="183"/>
  <c r="J40" i="183"/>
  <c r="L40" i="183" s="1"/>
  <c r="G7" i="187"/>
  <c r="J8" i="187"/>
  <c r="C12" i="187"/>
  <c r="H13" i="187"/>
  <c r="E11" i="183"/>
  <c r="D11" i="183"/>
  <c r="J11" i="183"/>
  <c r="L11" i="183" s="1"/>
  <c r="H12" i="183"/>
  <c r="H18" i="187"/>
  <c r="K12" i="183"/>
  <c r="L12" i="183" s="1"/>
  <c r="D28" i="183"/>
  <c r="D24" i="187"/>
  <c r="I29" i="183"/>
  <c r="G29" i="187"/>
  <c r="H29" i="183"/>
  <c r="D10" i="183"/>
  <c r="D13" i="187"/>
  <c r="G22" i="187"/>
  <c r="J23" i="187"/>
  <c r="K16" i="183"/>
  <c r="L16" i="183" s="1"/>
  <c r="E29" i="183"/>
  <c r="C29" i="187"/>
  <c r="F29" i="187" s="1"/>
  <c r="D29" i="183"/>
  <c r="J29" i="183"/>
  <c r="L29" i="183" s="1"/>
  <c r="I36" i="183"/>
  <c r="H36" i="183"/>
  <c r="F20" i="187"/>
  <c r="E13" i="183"/>
  <c r="C23" i="187"/>
  <c r="D13" i="183"/>
  <c r="I23" i="187"/>
  <c r="C9" i="187"/>
  <c r="D20" i="183"/>
  <c r="D14" i="187"/>
  <c r="E14" i="187" s="1"/>
  <c r="G14" i="187"/>
  <c r="E19" i="187"/>
  <c r="E33" i="183"/>
  <c r="D33" i="183"/>
  <c r="J33" i="183"/>
  <c r="L33" i="183" s="1"/>
  <c r="E10" i="186"/>
  <c r="I15" i="186"/>
  <c r="I24" i="187"/>
  <c r="K30" i="183"/>
  <c r="L30" i="183" s="1"/>
  <c r="I30" i="187"/>
  <c r="I12" i="183"/>
  <c r="C27" i="187"/>
  <c r="F28" i="187"/>
  <c r="G63" i="179"/>
  <c r="H32" i="184" s="1"/>
  <c r="I22" i="187"/>
  <c r="C12" i="186"/>
  <c r="C22" i="186"/>
  <c r="F22" i="186" s="1"/>
  <c r="E17" i="183"/>
  <c r="D17" i="183"/>
  <c r="E20" i="183"/>
  <c r="I25" i="183"/>
  <c r="H25" i="183"/>
  <c r="J25" i="187"/>
  <c r="E31" i="187"/>
  <c r="E10" i="183"/>
  <c r="E25" i="183"/>
  <c r="D25" i="183"/>
  <c r="J25" i="183"/>
  <c r="L25" i="183" s="1"/>
  <c r="E27" i="183"/>
  <c r="D27" i="183"/>
  <c r="E29" i="187"/>
  <c r="I30" i="183"/>
  <c r="E36" i="183"/>
  <c r="D36" i="183"/>
  <c r="J36" i="183"/>
  <c r="L36" i="183" s="1"/>
  <c r="D37" i="183"/>
  <c r="K37" i="183"/>
  <c r="L37" i="183" s="1"/>
  <c r="I37" i="183"/>
  <c r="E15" i="186"/>
  <c r="J25" i="186"/>
  <c r="F31" i="186"/>
  <c r="I8" i="187"/>
  <c r="I11" i="183"/>
  <c r="H11" i="183"/>
  <c r="H14" i="187"/>
  <c r="I14" i="187" s="1"/>
  <c r="K22" i="183"/>
  <c r="L22" i="183" s="1"/>
  <c r="H29" i="187"/>
  <c r="C38" i="183"/>
  <c r="K39" i="183"/>
  <c r="L39" i="183" s="1"/>
  <c r="I40" i="183"/>
  <c r="H40" i="183"/>
  <c r="I10" i="187"/>
  <c r="F15" i="187"/>
  <c r="I15" i="187"/>
  <c r="F25" i="187"/>
  <c r="I31" i="187"/>
  <c r="I15" i="183"/>
  <c r="G28" i="187"/>
  <c r="H15" i="183"/>
  <c r="I16" i="183"/>
  <c r="H9" i="187"/>
  <c r="J9" i="187" s="1"/>
  <c r="I21" i="183"/>
  <c r="H21" i="183"/>
  <c r="G19" i="187"/>
  <c r="I22" i="183"/>
  <c r="I10" i="186"/>
  <c r="J20" i="186"/>
  <c r="I31" i="186"/>
  <c r="C7" i="187"/>
  <c r="F8" i="187"/>
  <c r="G13" i="187"/>
  <c r="E28" i="183"/>
  <c r="F24" i="187"/>
  <c r="E37" i="183"/>
  <c r="I34" i="183"/>
  <c r="C17" i="187"/>
  <c r="F17" i="187" s="1"/>
  <c r="F18" i="187"/>
  <c r="G17" i="187"/>
  <c r="J18" i="187"/>
  <c r="E23" i="187"/>
  <c r="D9" i="187"/>
  <c r="C12" i="178"/>
  <c r="G12" i="178"/>
  <c r="J13" i="178"/>
  <c r="J65" i="170"/>
  <c r="F17" i="176"/>
  <c r="F27" i="176"/>
  <c r="I21" i="174"/>
  <c r="G19" i="178"/>
  <c r="J19" i="178" s="1"/>
  <c r="H21" i="174"/>
  <c r="E31" i="174"/>
  <c r="D31" i="174"/>
  <c r="I40" i="174"/>
  <c r="H40" i="174"/>
  <c r="D10" i="174"/>
  <c r="D13" i="178"/>
  <c r="F18" i="178"/>
  <c r="G17" i="178"/>
  <c r="E32" i="174"/>
  <c r="K30" i="174"/>
  <c r="L30" i="174" s="1"/>
  <c r="D35" i="174"/>
  <c r="K35" i="174"/>
  <c r="L35" i="174" s="1"/>
  <c r="J15" i="178"/>
  <c r="J25" i="178"/>
  <c r="E20" i="178"/>
  <c r="E18" i="178"/>
  <c r="L15" i="174"/>
  <c r="E17" i="174"/>
  <c r="D17" i="174"/>
  <c r="I14" i="178"/>
  <c r="E21" i="174"/>
  <c r="C19" i="178"/>
  <c r="F19" i="178" s="1"/>
  <c r="D21" i="174"/>
  <c r="J21" i="174"/>
  <c r="L21" i="174" s="1"/>
  <c r="I19" i="178"/>
  <c r="E25" i="174"/>
  <c r="D25" i="174"/>
  <c r="J25" i="174"/>
  <c r="L25" i="174" s="1"/>
  <c r="I29" i="174"/>
  <c r="G29" i="178"/>
  <c r="H29" i="174"/>
  <c r="I30" i="174"/>
  <c r="J10" i="177"/>
  <c r="I15" i="177"/>
  <c r="J20" i="177"/>
  <c r="I31" i="177"/>
  <c r="F9" i="178"/>
  <c r="K22" i="174"/>
  <c r="L22" i="174" s="1"/>
  <c r="J29" i="174"/>
  <c r="L29" i="174" s="1"/>
  <c r="C29" i="178"/>
  <c r="I34" i="174"/>
  <c r="G38" i="174"/>
  <c r="H30" i="178" s="1"/>
  <c r="I30" i="178" s="1"/>
  <c r="G6" i="172"/>
  <c r="G7" i="174"/>
  <c r="G6" i="174" s="1"/>
  <c r="J30" i="178"/>
  <c r="E7" i="176"/>
  <c r="F12" i="176"/>
  <c r="F22" i="176"/>
  <c r="I12" i="178"/>
  <c r="H12" i="174"/>
  <c r="H18" i="178"/>
  <c r="D20" i="174"/>
  <c r="D14" i="178"/>
  <c r="E14" i="178" s="1"/>
  <c r="I33" i="174"/>
  <c r="H33" i="174"/>
  <c r="D37" i="174"/>
  <c r="K37" i="174"/>
  <c r="L37" i="174" s="1"/>
  <c r="E37" i="174"/>
  <c r="C7" i="178"/>
  <c r="F8" i="178"/>
  <c r="I11" i="174"/>
  <c r="H11" i="174"/>
  <c r="I12" i="174"/>
  <c r="E19" i="178"/>
  <c r="E33" i="174"/>
  <c r="D33" i="174"/>
  <c r="J33" i="174"/>
  <c r="L33" i="174" s="1"/>
  <c r="E11" i="174"/>
  <c r="D11" i="174"/>
  <c r="J11" i="174"/>
  <c r="L11" i="174" s="1"/>
  <c r="C22" i="178"/>
  <c r="F23" i="178"/>
  <c r="G27" i="178"/>
  <c r="J28" i="178"/>
  <c r="E39" i="174"/>
  <c r="J39" i="174"/>
  <c r="L39" i="174" s="1"/>
  <c r="E10" i="178"/>
  <c r="J10" i="178"/>
  <c r="E15" i="178"/>
  <c r="J20" i="178"/>
  <c r="F31" i="178"/>
  <c r="I31" i="178"/>
  <c r="J8" i="178"/>
  <c r="I13" i="178"/>
  <c r="K12" i="174"/>
  <c r="L12" i="174" s="1"/>
  <c r="E23" i="178"/>
  <c r="G22" i="178"/>
  <c r="I22" i="178" s="1"/>
  <c r="J23" i="178"/>
  <c r="C27" i="178"/>
  <c r="F28" i="178"/>
  <c r="I28" i="178"/>
  <c r="J9" i="178"/>
  <c r="E20" i="174"/>
  <c r="E27" i="174"/>
  <c r="D27" i="174"/>
  <c r="D28" i="174"/>
  <c r="D24" i="178"/>
  <c r="F24" i="178" s="1"/>
  <c r="J24" i="178"/>
  <c r="D29" i="178"/>
  <c r="E10" i="177"/>
  <c r="E15" i="177"/>
  <c r="E20" i="177"/>
  <c r="E31" i="177"/>
  <c r="I26" i="174"/>
  <c r="H29" i="178"/>
  <c r="K38" i="174"/>
  <c r="D30" i="178"/>
  <c r="E30" i="178" s="1"/>
  <c r="J40" i="174"/>
  <c r="L40" i="174" s="1"/>
  <c r="E8" i="178"/>
  <c r="I35" i="174"/>
  <c r="C29" i="166"/>
  <c r="C5" i="166" s="1"/>
  <c r="J10" i="169"/>
  <c r="F22" i="169"/>
  <c r="D8" i="169"/>
  <c r="D9" i="165"/>
  <c r="K9" i="165"/>
  <c r="C15" i="169"/>
  <c r="E10" i="165"/>
  <c r="J10" i="165"/>
  <c r="D14" i="165"/>
  <c r="E14" i="165"/>
  <c r="I17" i="165"/>
  <c r="H17" i="165"/>
  <c r="D20" i="165"/>
  <c r="D16" i="169"/>
  <c r="E16" i="169" s="1"/>
  <c r="E20" i="165"/>
  <c r="I23" i="165"/>
  <c r="H23" i="165"/>
  <c r="E25" i="165"/>
  <c r="D25" i="165"/>
  <c r="J25" i="165"/>
  <c r="L25" i="165" s="1"/>
  <c r="D26" i="165"/>
  <c r="K26" i="165"/>
  <c r="L26" i="165" s="1"/>
  <c r="I40" i="165"/>
  <c r="H40" i="165"/>
  <c r="I25" i="165"/>
  <c r="G7" i="169"/>
  <c r="J8" i="169"/>
  <c r="H12" i="165"/>
  <c r="H20" i="169"/>
  <c r="I12" i="165"/>
  <c r="E13" i="165"/>
  <c r="C25" i="169"/>
  <c r="D13" i="165"/>
  <c r="D21" i="169"/>
  <c r="E21" i="169" s="1"/>
  <c r="K21" i="165"/>
  <c r="L21" i="165" s="1"/>
  <c r="E24" i="165"/>
  <c r="J24" i="165"/>
  <c r="L24" i="165" s="1"/>
  <c r="D28" i="165"/>
  <c r="D26" i="169"/>
  <c r="H34" i="165"/>
  <c r="I34" i="165"/>
  <c r="H35" i="165"/>
  <c r="I35" i="165"/>
  <c r="E36" i="165"/>
  <c r="D36" i="165"/>
  <c r="J36" i="165"/>
  <c r="L36" i="165" s="1"/>
  <c r="D37" i="165"/>
  <c r="K37" i="165"/>
  <c r="L37" i="165" s="1"/>
  <c r="C38" i="165"/>
  <c r="K39" i="165"/>
  <c r="K36" i="165"/>
  <c r="E39" i="165"/>
  <c r="J63" i="161"/>
  <c r="G62" i="161"/>
  <c r="K66" i="161"/>
  <c r="L66" i="161" s="1"/>
  <c r="L48" i="163"/>
  <c r="L9" i="164"/>
  <c r="L13" i="164"/>
  <c r="G7" i="164"/>
  <c r="G6" i="164" s="1"/>
  <c r="E9" i="165"/>
  <c r="L9" i="165"/>
  <c r="L10" i="165"/>
  <c r="J13" i="165"/>
  <c r="L13" i="165" s="1"/>
  <c r="K14" i="165"/>
  <c r="L14" i="165" s="1"/>
  <c r="J17" i="165"/>
  <c r="L17" i="165" s="1"/>
  <c r="B18" i="165"/>
  <c r="E22" i="165"/>
  <c r="E26" i="165"/>
  <c r="E30" i="165"/>
  <c r="I32" i="165"/>
  <c r="H39" i="165"/>
  <c r="G8" i="165"/>
  <c r="F8" i="165"/>
  <c r="G18" i="165"/>
  <c r="K18" i="165" s="1"/>
  <c r="F18" i="165"/>
  <c r="F38" i="165"/>
  <c r="G32" i="169" s="1"/>
  <c r="J32" i="169" s="1"/>
  <c r="J14" i="167"/>
  <c r="J24" i="167"/>
  <c r="J29" i="168"/>
  <c r="J14" i="168"/>
  <c r="D19" i="168"/>
  <c r="F19" i="168" s="1"/>
  <c r="J24" i="168"/>
  <c r="D14" i="169"/>
  <c r="G7" i="168"/>
  <c r="I22" i="169"/>
  <c r="I10" i="168"/>
  <c r="F17" i="168"/>
  <c r="I22" i="168"/>
  <c r="I33" i="168"/>
  <c r="I8" i="169"/>
  <c r="D10" i="165"/>
  <c r="L16" i="165"/>
  <c r="H16" i="169"/>
  <c r="D21" i="165"/>
  <c r="L22" i="165"/>
  <c r="D23" i="165"/>
  <c r="H27" i="165"/>
  <c r="C31" i="169"/>
  <c r="H31" i="169"/>
  <c r="I36" i="165"/>
  <c r="J39" i="165"/>
  <c r="J40" i="165"/>
  <c r="L40" i="165" s="1"/>
  <c r="H10" i="165"/>
  <c r="H15" i="169"/>
  <c r="I15" i="165"/>
  <c r="G30" i="169"/>
  <c r="H15" i="165"/>
  <c r="I21" i="165"/>
  <c r="G21" i="169"/>
  <c r="H21" i="165"/>
  <c r="E27" i="165"/>
  <c r="D27" i="165"/>
  <c r="G26" i="169"/>
  <c r="J26" i="169" s="1"/>
  <c r="D31" i="169"/>
  <c r="E31" i="169" s="1"/>
  <c r="K29" i="165"/>
  <c r="D29" i="165"/>
  <c r="D31" i="165"/>
  <c r="K31" i="165"/>
  <c r="L31" i="165" s="1"/>
  <c r="E32" i="165"/>
  <c r="J32" i="165"/>
  <c r="L32" i="165" s="1"/>
  <c r="F22" i="168"/>
  <c r="G19" i="168"/>
  <c r="I19" i="168" s="1"/>
  <c r="G14" i="169"/>
  <c r="C19" i="169"/>
  <c r="E25" i="169"/>
  <c r="D9" i="169"/>
  <c r="F21" i="169"/>
  <c r="H21" i="169"/>
  <c r="I21" i="169" s="1"/>
  <c r="D24" i="165"/>
  <c r="F26" i="169"/>
  <c r="D30" i="165"/>
  <c r="H37" i="165"/>
  <c r="E40" i="165"/>
  <c r="E10" i="169"/>
  <c r="E17" i="169"/>
  <c r="L49" i="165"/>
  <c r="F33" i="169"/>
  <c r="I33" i="169"/>
  <c r="E11" i="165"/>
  <c r="D11" i="165"/>
  <c r="J11" i="165"/>
  <c r="L11" i="165" s="1"/>
  <c r="D12" i="165"/>
  <c r="D20" i="169"/>
  <c r="K12" i="165"/>
  <c r="L12" i="165" s="1"/>
  <c r="H25" i="169"/>
  <c r="H13" i="165"/>
  <c r="D30" i="169"/>
  <c r="K15" i="165"/>
  <c r="L15" i="165" s="1"/>
  <c r="C9" i="169"/>
  <c r="F9" i="169" s="1"/>
  <c r="H9" i="169"/>
  <c r="H19" i="165"/>
  <c r="I29" i="165"/>
  <c r="G31" i="169"/>
  <c r="J31" i="169" s="1"/>
  <c r="H29" i="165"/>
  <c r="J29" i="165"/>
  <c r="L29" i="165" s="1"/>
  <c r="I31" i="165"/>
  <c r="H31" i="165"/>
  <c r="E33" i="165"/>
  <c r="D33" i="165"/>
  <c r="J33" i="165"/>
  <c r="L33" i="165" s="1"/>
  <c r="D34" i="165"/>
  <c r="K34" i="165"/>
  <c r="L34" i="165" s="1"/>
  <c r="K38" i="164"/>
  <c r="E10" i="168"/>
  <c r="K33" i="165"/>
  <c r="E37" i="165"/>
  <c r="F27" i="169"/>
  <c r="I26" i="165"/>
  <c r="K9" i="157"/>
  <c r="L9" i="157" s="1"/>
  <c r="D64" i="153"/>
  <c r="L42" i="154"/>
  <c r="L43" i="155"/>
  <c r="L44" i="155"/>
  <c r="L51" i="155"/>
  <c r="L52" i="155"/>
  <c r="L55" i="155"/>
  <c r="L14" i="156"/>
  <c r="L30" i="156"/>
  <c r="L9" i="156"/>
  <c r="K20" i="157"/>
  <c r="L20" i="157" s="1"/>
  <c r="C8" i="157"/>
  <c r="D5" i="159"/>
  <c r="J32" i="159"/>
  <c r="E22" i="160"/>
  <c r="E29" i="157"/>
  <c r="D24" i="157"/>
  <c r="E10" i="160"/>
  <c r="K31" i="157"/>
  <c r="H27" i="157"/>
  <c r="J7" i="155"/>
  <c r="E34" i="160"/>
  <c r="I19" i="160"/>
  <c r="J19" i="160"/>
  <c r="G5" i="160"/>
  <c r="G62" i="153"/>
  <c r="H34" i="158" s="1"/>
  <c r="H29" i="158" s="1"/>
  <c r="K66" i="153"/>
  <c r="L66" i="153" s="1"/>
  <c r="K65" i="153"/>
  <c r="K63" i="153"/>
  <c r="L63" i="153" s="1"/>
  <c r="H7" i="154"/>
  <c r="H63" i="153"/>
  <c r="L47" i="155"/>
  <c r="G7" i="156"/>
  <c r="G6" i="156" s="1"/>
  <c r="K38" i="156"/>
  <c r="L31" i="157"/>
  <c r="I14" i="159"/>
  <c r="I24" i="160"/>
  <c r="E19" i="159"/>
  <c r="G5" i="159"/>
  <c r="E24" i="159"/>
  <c r="D29" i="160"/>
  <c r="J24" i="159"/>
  <c r="K42" i="157"/>
  <c r="L54" i="157"/>
  <c r="I10" i="160"/>
  <c r="D30" i="157"/>
  <c r="F33" i="160"/>
  <c r="E14" i="157"/>
  <c r="K16" i="157"/>
  <c r="L16" i="157" s="1"/>
  <c r="G41" i="153"/>
  <c r="G6" i="153" s="1"/>
  <c r="L24" i="157"/>
  <c r="G29" i="158"/>
  <c r="E15" i="157"/>
  <c r="D15" i="157"/>
  <c r="J15" i="157"/>
  <c r="L15" i="157" s="1"/>
  <c r="E17" i="157"/>
  <c r="D17" i="157"/>
  <c r="I21" i="157"/>
  <c r="H21" i="157"/>
  <c r="I22" i="157"/>
  <c r="E20" i="157"/>
  <c r="K22" i="157"/>
  <c r="L22" i="157" s="1"/>
  <c r="E25" i="157"/>
  <c r="D25" i="157"/>
  <c r="J25" i="157"/>
  <c r="L25" i="157" s="1"/>
  <c r="D26" i="157"/>
  <c r="K26" i="157"/>
  <c r="L26" i="157" s="1"/>
  <c r="E27" i="157"/>
  <c r="D27" i="157"/>
  <c r="E31" i="157"/>
  <c r="D31" i="157"/>
  <c r="D35" i="157"/>
  <c r="K35" i="157"/>
  <c r="L35" i="157" s="1"/>
  <c r="H35" i="157"/>
  <c r="I35" i="157"/>
  <c r="E36" i="157"/>
  <c r="D36" i="157"/>
  <c r="J36" i="157"/>
  <c r="E40" i="157"/>
  <c r="D40" i="157"/>
  <c r="J40" i="157"/>
  <c r="I12" i="157"/>
  <c r="E24" i="157"/>
  <c r="J24" i="157"/>
  <c r="I29" i="157"/>
  <c r="H29" i="157"/>
  <c r="E39" i="157"/>
  <c r="J39" i="157"/>
  <c r="L39" i="157" s="1"/>
  <c r="K40" i="157"/>
  <c r="I40" i="157"/>
  <c r="F10" i="160"/>
  <c r="C62" i="153"/>
  <c r="I63" i="153"/>
  <c r="K64" i="153"/>
  <c r="H64" i="153"/>
  <c r="D66" i="153"/>
  <c r="L23" i="156"/>
  <c r="L66" i="156"/>
  <c r="L53" i="155"/>
  <c r="L20" i="156"/>
  <c r="I38" i="156"/>
  <c r="J17" i="157"/>
  <c r="L17" i="157" s="1"/>
  <c r="B18" i="157"/>
  <c r="B7" i="157" s="1"/>
  <c r="E26" i="157"/>
  <c r="E34" i="157"/>
  <c r="G8" i="157"/>
  <c r="G18" i="157"/>
  <c r="K18" i="157" s="1"/>
  <c r="F18" i="157"/>
  <c r="C29" i="158"/>
  <c r="H5" i="159"/>
  <c r="I5" i="159" s="1"/>
  <c r="F14" i="159"/>
  <c r="F19" i="159"/>
  <c r="I19" i="159"/>
  <c r="D7" i="160"/>
  <c r="F7" i="160" s="1"/>
  <c r="J17" i="160"/>
  <c r="F19" i="160"/>
  <c r="H14" i="160"/>
  <c r="H29" i="160"/>
  <c r="I29" i="160" s="1"/>
  <c r="C29" i="160"/>
  <c r="E24" i="160"/>
  <c r="E29" i="159"/>
  <c r="C14" i="160"/>
  <c r="K12" i="157"/>
  <c r="L12" i="157" s="1"/>
  <c r="E11" i="157"/>
  <c r="D11" i="157"/>
  <c r="J11" i="157"/>
  <c r="L11" i="157" s="1"/>
  <c r="E21" i="157"/>
  <c r="D21" i="157"/>
  <c r="J21" i="157"/>
  <c r="L21" i="157" s="1"/>
  <c r="E23" i="157"/>
  <c r="D23" i="157"/>
  <c r="I25" i="157"/>
  <c r="H25" i="157"/>
  <c r="H34" i="157"/>
  <c r="K34" i="157"/>
  <c r="L34" i="157" s="1"/>
  <c r="E13" i="157"/>
  <c r="D13" i="157"/>
  <c r="I15" i="157"/>
  <c r="H15" i="157"/>
  <c r="I16" i="157"/>
  <c r="E32" i="157"/>
  <c r="E33" i="157"/>
  <c r="D33" i="157"/>
  <c r="J33" i="157"/>
  <c r="L33" i="157" s="1"/>
  <c r="D34" i="157"/>
  <c r="E33" i="160"/>
  <c r="H36" i="157"/>
  <c r="K36" i="157"/>
  <c r="I22" i="160"/>
  <c r="F27" i="160"/>
  <c r="I26" i="157"/>
  <c r="I33" i="157"/>
  <c r="H33" i="157"/>
  <c r="I34" i="157"/>
  <c r="E35" i="157"/>
  <c r="D37" i="157"/>
  <c r="E37" i="157"/>
  <c r="K37" i="157"/>
  <c r="L37" i="157" s="1"/>
  <c r="G38" i="157"/>
  <c r="K38" i="157" s="1"/>
  <c r="J10" i="160"/>
  <c r="E17" i="160"/>
  <c r="G28" i="150"/>
  <c r="E7" i="151"/>
  <c r="F13" i="151"/>
  <c r="F23" i="151"/>
  <c r="E29" i="149"/>
  <c r="J29" i="149"/>
  <c r="L29" i="149" s="1"/>
  <c r="D29" i="149"/>
  <c r="I21" i="149"/>
  <c r="H21" i="149"/>
  <c r="E23" i="149"/>
  <c r="D23" i="149"/>
  <c r="E33" i="149"/>
  <c r="D33" i="149"/>
  <c r="J33" i="149"/>
  <c r="L33" i="149" s="1"/>
  <c r="I15" i="149"/>
  <c r="H15" i="149"/>
  <c r="I16" i="149"/>
  <c r="E24" i="149"/>
  <c r="J24" i="149"/>
  <c r="I33" i="149"/>
  <c r="H33" i="149"/>
  <c r="D30" i="149"/>
  <c r="D34" i="149"/>
  <c r="L48" i="149"/>
  <c r="E13" i="149"/>
  <c r="D13" i="149"/>
  <c r="E17" i="149"/>
  <c r="D17" i="149"/>
  <c r="E21" i="149"/>
  <c r="D21" i="149"/>
  <c r="J21" i="149"/>
  <c r="L21" i="149" s="1"/>
  <c r="F11" i="152"/>
  <c r="I11" i="152"/>
  <c r="I16" i="152"/>
  <c r="F32" i="152"/>
  <c r="H40" i="149"/>
  <c r="K37" i="149"/>
  <c r="L37" i="149" s="1"/>
  <c r="L63" i="145"/>
  <c r="L24" i="149"/>
  <c r="K18" i="149"/>
  <c r="C28" i="150"/>
  <c r="I7" i="150"/>
  <c r="F18" i="151"/>
  <c r="F28" i="151"/>
  <c r="I36" i="149"/>
  <c r="H36" i="149"/>
  <c r="D16" i="149"/>
  <c r="K16" i="149"/>
  <c r="L16" i="149" s="1"/>
  <c r="I25" i="149"/>
  <c r="H25" i="149"/>
  <c r="I11" i="149"/>
  <c r="H11" i="149"/>
  <c r="I12" i="149"/>
  <c r="J20" i="149"/>
  <c r="L20" i="149" s="1"/>
  <c r="E20" i="149"/>
  <c r="I29" i="149"/>
  <c r="H29" i="149"/>
  <c r="I30" i="149"/>
  <c r="E39" i="149"/>
  <c r="J39" i="149"/>
  <c r="L39" i="149" s="1"/>
  <c r="E28" i="149"/>
  <c r="K30" i="149"/>
  <c r="L30" i="149" s="1"/>
  <c r="L34" i="149"/>
  <c r="K38" i="149"/>
  <c r="L56" i="149"/>
  <c r="K22" i="149"/>
  <c r="L22" i="149" s="1"/>
  <c r="D26" i="149"/>
  <c r="K26" i="149"/>
  <c r="L26" i="149" s="1"/>
  <c r="E27" i="149"/>
  <c r="D27" i="149"/>
  <c r="E31" i="149"/>
  <c r="D31" i="149"/>
  <c r="D35" i="149"/>
  <c r="K35" i="149"/>
  <c r="L35" i="149" s="1"/>
  <c r="E40" i="149"/>
  <c r="D40" i="149"/>
  <c r="J40" i="149"/>
  <c r="L40" i="149" s="1"/>
  <c r="E16" i="152"/>
  <c r="E26" i="152"/>
  <c r="J32" i="152"/>
  <c r="I37" i="149"/>
  <c r="L24" i="140"/>
  <c r="F62" i="136"/>
  <c r="G32" i="141" s="1"/>
  <c r="I64" i="136"/>
  <c r="G7" i="139"/>
  <c r="G6" i="139" s="1"/>
  <c r="L14" i="140"/>
  <c r="G7" i="140"/>
  <c r="G6" i="140" s="1"/>
  <c r="K18" i="140"/>
  <c r="C27" i="141"/>
  <c r="E29" i="140"/>
  <c r="D29" i="140"/>
  <c r="J29" i="140"/>
  <c r="L29" i="140" s="1"/>
  <c r="E31" i="140"/>
  <c r="D31" i="140"/>
  <c r="E13" i="140"/>
  <c r="D13" i="140"/>
  <c r="E23" i="140"/>
  <c r="D23" i="140"/>
  <c r="C27" i="143"/>
  <c r="C5" i="143" s="1"/>
  <c r="F5" i="143" s="1"/>
  <c r="J14" i="140"/>
  <c r="E14" i="140"/>
  <c r="J24" i="140"/>
  <c r="E24" i="140"/>
  <c r="E36" i="140"/>
  <c r="J36" i="140"/>
  <c r="L36" i="140" s="1"/>
  <c r="I29" i="140"/>
  <c r="H29" i="140"/>
  <c r="I30" i="140"/>
  <c r="D37" i="140"/>
  <c r="K37" i="140"/>
  <c r="L37" i="140" s="1"/>
  <c r="F15" i="143"/>
  <c r="I15" i="143"/>
  <c r="I31" i="143"/>
  <c r="I26" i="140"/>
  <c r="L40" i="140"/>
  <c r="F10" i="143"/>
  <c r="I12" i="140"/>
  <c r="I34" i="140"/>
  <c r="E15" i="140"/>
  <c r="D15" i="140"/>
  <c r="J15" i="140"/>
  <c r="L15" i="140" s="1"/>
  <c r="E17" i="140"/>
  <c r="D17" i="140"/>
  <c r="E25" i="140"/>
  <c r="D25" i="140"/>
  <c r="J25" i="140"/>
  <c r="L25" i="140" s="1"/>
  <c r="I33" i="140"/>
  <c r="H33" i="140"/>
  <c r="I15" i="140"/>
  <c r="H15" i="140"/>
  <c r="I16" i="140"/>
  <c r="I25" i="140"/>
  <c r="H25" i="140"/>
  <c r="E32" i="140"/>
  <c r="E20" i="143"/>
  <c r="D16" i="140"/>
  <c r="K16" i="140"/>
  <c r="L16" i="140" s="1"/>
  <c r="K30" i="140"/>
  <c r="L30" i="140" s="1"/>
  <c r="E27" i="140"/>
  <c r="D27" i="140"/>
  <c r="E31" i="143"/>
  <c r="F25" i="143"/>
  <c r="I22" i="140"/>
  <c r="I10" i="143"/>
  <c r="L36" i="133"/>
  <c r="G27" i="135"/>
  <c r="E27" i="133"/>
  <c r="D27" i="133"/>
  <c r="J66" i="134"/>
  <c r="L66" i="134" s="1"/>
  <c r="H66" i="134"/>
  <c r="C27" i="135"/>
  <c r="E25" i="133"/>
  <c r="D25" i="133"/>
  <c r="K16" i="133"/>
  <c r="L16" i="133" s="1"/>
  <c r="I65" i="134"/>
  <c r="C7" i="132"/>
  <c r="L23" i="133"/>
  <c r="L31" i="133"/>
  <c r="D32" i="135"/>
  <c r="L33" i="133"/>
  <c r="L46" i="133"/>
  <c r="L52" i="133"/>
  <c r="F12" i="135"/>
  <c r="E33" i="133"/>
  <c r="J33" i="133"/>
  <c r="D33" i="133"/>
  <c r="E13" i="133"/>
  <c r="D13" i="133"/>
  <c r="E64" i="134"/>
  <c r="J64" i="134"/>
  <c r="L64" i="134" s="1"/>
  <c r="G62" i="134"/>
  <c r="K65" i="134"/>
  <c r="L65" i="134" s="1"/>
  <c r="G5" i="128"/>
  <c r="L17" i="127"/>
  <c r="F17" i="128"/>
  <c r="I15" i="127"/>
  <c r="H15" i="127"/>
  <c r="D16" i="127"/>
  <c r="K16" i="127"/>
  <c r="L16" i="127" s="1"/>
  <c r="E17" i="127"/>
  <c r="D17" i="127"/>
  <c r="E21" i="127"/>
  <c r="D21" i="127"/>
  <c r="J21" i="127"/>
  <c r="L21" i="127" s="1"/>
  <c r="E25" i="127"/>
  <c r="J25" i="127"/>
  <c r="L25" i="127" s="1"/>
  <c r="D25" i="127"/>
  <c r="E27" i="127"/>
  <c r="D27" i="127"/>
  <c r="I29" i="127"/>
  <c r="H29" i="127"/>
  <c r="E31" i="127"/>
  <c r="D31" i="127"/>
  <c r="I34" i="127"/>
  <c r="K35" i="127"/>
  <c r="L35" i="127" s="1"/>
  <c r="K12" i="127"/>
  <c r="L12" i="127" s="1"/>
  <c r="J20" i="127"/>
  <c r="E20" i="127"/>
  <c r="K38" i="127"/>
  <c r="I30" i="127"/>
  <c r="E24" i="127"/>
  <c r="K26" i="127"/>
  <c r="L26" i="127" s="1"/>
  <c r="C62" i="123"/>
  <c r="D32" i="128" s="1"/>
  <c r="L20" i="127"/>
  <c r="F12" i="128"/>
  <c r="E13" i="127"/>
  <c r="D13" i="127"/>
  <c r="E23" i="127"/>
  <c r="D23" i="127"/>
  <c r="J14" i="127"/>
  <c r="L14" i="127" s="1"/>
  <c r="E14" i="127"/>
  <c r="I40" i="127"/>
  <c r="H40" i="127"/>
  <c r="I11" i="127"/>
  <c r="H11" i="127"/>
  <c r="E15" i="127"/>
  <c r="J15" i="127"/>
  <c r="L15" i="127" s="1"/>
  <c r="D15" i="127"/>
  <c r="I33" i="127"/>
  <c r="H33" i="127"/>
  <c r="E40" i="127"/>
  <c r="D40" i="127"/>
  <c r="J40" i="127"/>
  <c r="L40" i="127" s="1"/>
  <c r="K22" i="127"/>
  <c r="L22" i="127" s="1"/>
  <c r="E33" i="127"/>
  <c r="D33" i="127"/>
  <c r="J33" i="127"/>
  <c r="L33" i="127" s="1"/>
  <c r="L39" i="127"/>
  <c r="I12" i="127"/>
  <c r="I25" i="127"/>
  <c r="H25" i="127"/>
  <c r="I26" i="127"/>
  <c r="E28" i="127"/>
  <c r="E29" i="127"/>
  <c r="D29" i="127"/>
  <c r="J29" i="127"/>
  <c r="L29" i="127" s="1"/>
  <c r="K34" i="127"/>
  <c r="L34" i="127" s="1"/>
  <c r="I35" i="127"/>
  <c r="I36" i="127"/>
  <c r="H36" i="127"/>
  <c r="I37" i="127"/>
  <c r="F7" i="223"/>
  <c r="E7" i="223"/>
  <c r="E5" i="222"/>
  <c r="E12" i="222"/>
  <c r="E17" i="222"/>
  <c r="E22" i="222"/>
  <c r="E27" i="222"/>
  <c r="I7" i="222"/>
  <c r="J12" i="222"/>
  <c r="J17" i="222"/>
  <c r="J22" i="222"/>
  <c r="J27" i="222"/>
  <c r="J7" i="222"/>
  <c r="I5" i="222"/>
  <c r="J5" i="222"/>
  <c r="F7" i="221"/>
  <c r="E5" i="221"/>
  <c r="F5" i="221"/>
  <c r="I7" i="221"/>
  <c r="J12" i="221"/>
  <c r="J17" i="221"/>
  <c r="J22" i="221"/>
  <c r="J27" i="221"/>
  <c r="J7" i="221"/>
  <c r="I5" i="221"/>
  <c r="J5" i="221"/>
  <c r="F7" i="220"/>
  <c r="E12" i="220"/>
  <c r="E17" i="220"/>
  <c r="E22" i="220"/>
  <c r="I7" i="220"/>
  <c r="J12" i="220"/>
  <c r="J17" i="220"/>
  <c r="J22" i="220"/>
  <c r="E7" i="220"/>
  <c r="J7" i="220"/>
  <c r="F65" i="215"/>
  <c r="G32" i="220" s="1"/>
  <c r="L69" i="215"/>
  <c r="D18" i="219"/>
  <c r="J18" i="219"/>
  <c r="L18" i="219" s="1"/>
  <c r="E18" i="219"/>
  <c r="K8" i="219"/>
  <c r="D38" i="219"/>
  <c r="J38" i="219"/>
  <c r="B41" i="219"/>
  <c r="E42" i="219"/>
  <c r="D42" i="219"/>
  <c r="J42" i="219"/>
  <c r="L42" i="219" s="1"/>
  <c r="D8" i="219"/>
  <c r="J8" i="219"/>
  <c r="E8" i="219"/>
  <c r="B7" i="219"/>
  <c r="H8" i="219"/>
  <c r="I8" i="219"/>
  <c r="F7" i="219"/>
  <c r="H18" i="219"/>
  <c r="I18" i="219"/>
  <c r="I38" i="219"/>
  <c r="H38" i="219"/>
  <c r="F41" i="219"/>
  <c r="I42" i="219"/>
  <c r="H42" i="219"/>
  <c r="H41" i="218"/>
  <c r="I41" i="218"/>
  <c r="I65" i="218"/>
  <c r="H65" i="218"/>
  <c r="C7" i="218"/>
  <c r="K8" i="218"/>
  <c r="H18" i="218"/>
  <c r="I18" i="218"/>
  <c r="J41" i="218"/>
  <c r="G65" i="215"/>
  <c r="K66" i="215"/>
  <c r="L66" i="215" s="1"/>
  <c r="I67" i="215"/>
  <c r="J67" i="215"/>
  <c r="L67" i="215" s="1"/>
  <c r="L56" i="217"/>
  <c r="D8" i="218"/>
  <c r="J8" i="218"/>
  <c r="E8" i="218"/>
  <c r="B7" i="218"/>
  <c r="D18" i="218"/>
  <c r="J18" i="218"/>
  <c r="E18" i="218"/>
  <c r="E65" i="218"/>
  <c r="J65" i="218"/>
  <c r="D65" i="218"/>
  <c r="L63" i="217"/>
  <c r="H8" i="218"/>
  <c r="I8" i="218"/>
  <c r="F7" i="218"/>
  <c r="K18" i="218"/>
  <c r="E38" i="218"/>
  <c r="D38" i="218"/>
  <c r="J38" i="218"/>
  <c r="L38" i="218" s="1"/>
  <c r="K65" i="218"/>
  <c r="C41" i="218"/>
  <c r="K41" i="218" s="1"/>
  <c r="H42" i="217"/>
  <c r="I42" i="217"/>
  <c r="F41" i="217"/>
  <c r="K7" i="217"/>
  <c r="L7" i="217" s="1"/>
  <c r="D42" i="217"/>
  <c r="J42" i="217"/>
  <c r="E42" i="217"/>
  <c r="B41" i="217"/>
  <c r="E7" i="217"/>
  <c r="I7" i="217"/>
  <c r="C41" i="217"/>
  <c r="K41" i="217" s="1"/>
  <c r="K42" i="217"/>
  <c r="E69" i="215"/>
  <c r="D69" i="215"/>
  <c r="D41" i="216"/>
  <c r="K7" i="216"/>
  <c r="L7" i="216" s="1"/>
  <c r="C6" i="216"/>
  <c r="D7" i="216"/>
  <c r="D6" i="216"/>
  <c r="J6" i="216"/>
  <c r="E6" i="216"/>
  <c r="D68" i="215"/>
  <c r="K68" i="215"/>
  <c r="L68" i="215" s="1"/>
  <c r="G6" i="216"/>
  <c r="H6" i="216" s="1"/>
  <c r="E41" i="216"/>
  <c r="K7" i="215"/>
  <c r="L7" i="215" s="1"/>
  <c r="C6" i="215"/>
  <c r="D7" i="215"/>
  <c r="F41" i="215"/>
  <c r="H7" i="215"/>
  <c r="K65" i="215"/>
  <c r="E65" i="215"/>
  <c r="J65" i="215"/>
  <c r="B41" i="215"/>
  <c r="D65" i="215"/>
  <c r="J22" i="214"/>
  <c r="F7" i="213"/>
  <c r="E5" i="213"/>
  <c r="F5" i="213"/>
  <c r="E12" i="213"/>
  <c r="E17" i="213"/>
  <c r="E22" i="213"/>
  <c r="E27" i="213"/>
  <c r="I7" i="213"/>
  <c r="J12" i="213"/>
  <c r="J17" i="213"/>
  <c r="J22" i="213"/>
  <c r="J27" i="213"/>
  <c r="E7" i="213"/>
  <c r="J7" i="213"/>
  <c r="I5" i="213"/>
  <c r="J5" i="213"/>
  <c r="F7" i="212"/>
  <c r="E5" i="212"/>
  <c r="F5" i="212"/>
  <c r="I7" i="212"/>
  <c r="J12" i="212"/>
  <c r="J17" i="212"/>
  <c r="J22" i="212"/>
  <c r="J27" i="212"/>
  <c r="J7" i="212"/>
  <c r="I5" i="212"/>
  <c r="J5" i="212"/>
  <c r="F7" i="211"/>
  <c r="E12" i="211"/>
  <c r="E17" i="211"/>
  <c r="E22" i="211"/>
  <c r="I7" i="211"/>
  <c r="J12" i="211"/>
  <c r="J17" i="211"/>
  <c r="J22" i="211"/>
  <c r="E7" i="211"/>
  <c r="J7" i="211"/>
  <c r="D18" i="210"/>
  <c r="J18" i="210"/>
  <c r="E18" i="210"/>
  <c r="H8" i="210"/>
  <c r="I8" i="210"/>
  <c r="F7" i="210"/>
  <c r="H18" i="210"/>
  <c r="I18" i="210"/>
  <c r="I38" i="210"/>
  <c r="H38" i="210"/>
  <c r="F41" i="210"/>
  <c r="I42" i="210"/>
  <c r="H42" i="210"/>
  <c r="D8" i="210"/>
  <c r="J8" i="210"/>
  <c r="E8" i="210"/>
  <c r="B7" i="210"/>
  <c r="C7" i="210"/>
  <c r="K8" i="210"/>
  <c r="K18" i="210"/>
  <c r="E38" i="210"/>
  <c r="D38" i="210"/>
  <c r="J38" i="210"/>
  <c r="L38" i="210" s="1"/>
  <c r="B41" i="210"/>
  <c r="E42" i="210"/>
  <c r="D42" i="210"/>
  <c r="J42" i="210"/>
  <c r="L42" i="210" s="1"/>
  <c r="D8" i="209"/>
  <c r="J8" i="209"/>
  <c r="E8" i="209"/>
  <c r="B7" i="209"/>
  <c r="D18" i="209"/>
  <c r="J18" i="209"/>
  <c r="E18" i="209"/>
  <c r="E64" i="209"/>
  <c r="J64" i="209"/>
  <c r="D64" i="209"/>
  <c r="C7" i="209"/>
  <c r="K8" i="209"/>
  <c r="H18" i="209"/>
  <c r="I18" i="209"/>
  <c r="B41" i="209"/>
  <c r="K64" i="209"/>
  <c r="C41" i="209"/>
  <c r="K41" i="209" s="1"/>
  <c r="C64" i="206"/>
  <c r="G7" i="209"/>
  <c r="G6" i="209" s="1"/>
  <c r="H41" i="209"/>
  <c r="I41" i="209"/>
  <c r="I64" i="209"/>
  <c r="H64" i="209"/>
  <c r="H8" i="209"/>
  <c r="I8" i="209"/>
  <c r="F7" i="209"/>
  <c r="K18" i="209"/>
  <c r="E38" i="209"/>
  <c r="D38" i="209"/>
  <c r="J38" i="209"/>
  <c r="L38" i="209" s="1"/>
  <c r="D42" i="208"/>
  <c r="J42" i="208"/>
  <c r="E42" i="208"/>
  <c r="B41" i="208"/>
  <c r="H42" i="208"/>
  <c r="I42" i="208"/>
  <c r="F41" i="208"/>
  <c r="K7" i="208"/>
  <c r="L7" i="208" s="1"/>
  <c r="C6" i="208"/>
  <c r="K6" i="208" s="1"/>
  <c r="E7" i="208"/>
  <c r="I7" i="208"/>
  <c r="C41" i="208"/>
  <c r="K41" i="208" s="1"/>
  <c r="K42" i="208"/>
  <c r="E67" i="206"/>
  <c r="D67" i="206"/>
  <c r="I66" i="206"/>
  <c r="G6" i="207"/>
  <c r="H6" i="207" s="1"/>
  <c r="E41" i="207"/>
  <c r="K7" i="207"/>
  <c r="L7" i="207" s="1"/>
  <c r="C6" i="207"/>
  <c r="K6" i="207" s="1"/>
  <c r="D7" i="207"/>
  <c r="D6" i="207"/>
  <c r="J6" i="207"/>
  <c r="E6" i="207"/>
  <c r="D41" i="207"/>
  <c r="J68" i="206"/>
  <c r="L68" i="206" s="1"/>
  <c r="E68" i="206"/>
  <c r="K7" i="206"/>
  <c r="E7" i="206"/>
  <c r="L7" i="206"/>
  <c r="H64" i="206"/>
  <c r="F41" i="206"/>
  <c r="I64" i="206"/>
  <c r="D7" i="206"/>
  <c r="D64" i="206"/>
  <c r="J64" i="206"/>
  <c r="B41" i="206"/>
  <c r="E64" i="206"/>
  <c r="K64" i="206"/>
  <c r="F7" i="204"/>
  <c r="F5" i="204"/>
  <c r="E12" i="204"/>
  <c r="E17" i="204"/>
  <c r="E22" i="204"/>
  <c r="E27" i="204"/>
  <c r="E7" i="204"/>
  <c r="J7" i="204"/>
  <c r="F7" i="203"/>
  <c r="E5" i="203"/>
  <c r="F5" i="203"/>
  <c r="E12" i="203"/>
  <c r="E17" i="203"/>
  <c r="E22" i="203"/>
  <c r="E27" i="203"/>
  <c r="I7" i="203"/>
  <c r="J12" i="203"/>
  <c r="J17" i="203"/>
  <c r="J22" i="203"/>
  <c r="J27" i="203"/>
  <c r="E7" i="203"/>
  <c r="J7" i="203"/>
  <c r="I5" i="203"/>
  <c r="J5" i="203"/>
  <c r="F7" i="202"/>
  <c r="E12" i="202"/>
  <c r="F17" i="202"/>
  <c r="E7" i="202"/>
  <c r="J7" i="202"/>
  <c r="E22" i="202"/>
  <c r="G64" i="197"/>
  <c r="I68" i="197"/>
  <c r="K65" i="197"/>
  <c r="D18" i="201"/>
  <c r="J18" i="201"/>
  <c r="E18" i="201"/>
  <c r="H8" i="201"/>
  <c r="I8" i="201"/>
  <c r="F7" i="201"/>
  <c r="H18" i="201"/>
  <c r="I18" i="201"/>
  <c r="I38" i="201"/>
  <c r="H38" i="201"/>
  <c r="F41" i="201"/>
  <c r="I42" i="201"/>
  <c r="H42" i="201"/>
  <c r="I66" i="197"/>
  <c r="D8" i="201"/>
  <c r="J8" i="201"/>
  <c r="E8" i="201"/>
  <c r="B7" i="201"/>
  <c r="C7" i="201"/>
  <c r="K8" i="201"/>
  <c r="E38" i="201"/>
  <c r="D38" i="201"/>
  <c r="J38" i="201"/>
  <c r="L38" i="201" s="1"/>
  <c r="B41" i="201"/>
  <c r="E42" i="201"/>
  <c r="D42" i="201"/>
  <c r="J42" i="201"/>
  <c r="L42" i="201" s="1"/>
  <c r="I65" i="197"/>
  <c r="K68" i="197"/>
  <c r="C64" i="197"/>
  <c r="D8" i="200"/>
  <c r="J8" i="200"/>
  <c r="E8" i="200"/>
  <c r="B7" i="200"/>
  <c r="D18" i="200"/>
  <c r="J18" i="200"/>
  <c r="E18" i="200"/>
  <c r="E64" i="200"/>
  <c r="J64" i="200"/>
  <c r="D64" i="200"/>
  <c r="C7" i="200"/>
  <c r="K8" i="200"/>
  <c r="H8" i="200"/>
  <c r="I8" i="200"/>
  <c r="F7" i="200"/>
  <c r="E38" i="200"/>
  <c r="D38" i="200"/>
  <c r="J38" i="200"/>
  <c r="B41" i="200"/>
  <c r="K64" i="200"/>
  <c r="C41" i="200"/>
  <c r="K41" i="200" s="1"/>
  <c r="H41" i="200"/>
  <c r="I41" i="200"/>
  <c r="I64" i="200"/>
  <c r="H64" i="200"/>
  <c r="K18" i="200"/>
  <c r="H18" i="200"/>
  <c r="I18" i="200"/>
  <c r="H42" i="199"/>
  <c r="I42" i="199"/>
  <c r="F41" i="199"/>
  <c r="K7" i="199"/>
  <c r="L7" i="199" s="1"/>
  <c r="D42" i="199"/>
  <c r="J42" i="199"/>
  <c r="E42" i="199"/>
  <c r="B41" i="199"/>
  <c r="E7" i="199"/>
  <c r="I7" i="199"/>
  <c r="C41" i="199"/>
  <c r="K41" i="199" s="1"/>
  <c r="K42" i="199"/>
  <c r="L68" i="197"/>
  <c r="K7" i="198"/>
  <c r="C6" i="198"/>
  <c r="D7" i="198"/>
  <c r="D6" i="198"/>
  <c r="J6" i="198"/>
  <c r="E6" i="198"/>
  <c r="D41" i="198"/>
  <c r="J66" i="197"/>
  <c r="L66" i="197" s="1"/>
  <c r="H66" i="197"/>
  <c r="K67" i="197"/>
  <c r="L67" i="197" s="1"/>
  <c r="E7" i="198"/>
  <c r="L7" i="198"/>
  <c r="H67" i="197"/>
  <c r="I6" i="198"/>
  <c r="G6" i="198"/>
  <c r="H6" i="198" s="1"/>
  <c r="E41" i="198"/>
  <c r="L65" i="197"/>
  <c r="D65" i="197"/>
  <c r="H64" i="197"/>
  <c r="F41" i="197"/>
  <c r="I64" i="197"/>
  <c r="J64" i="197"/>
  <c r="E64" i="197"/>
  <c r="K64" i="197"/>
  <c r="K7" i="197"/>
  <c r="E7" i="197"/>
  <c r="L7" i="197"/>
  <c r="F7" i="195"/>
  <c r="E5" i="195"/>
  <c r="F5" i="195"/>
  <c r="E12" i="195"/>
  <c r="E17" i="195"/>
  <c r="E22" i="195"/>
  <c r="E27" i="195"/>
  <c r="E7" i="195"/>
  <c r="J7" i="195"/>
  <c r="F7" i="194"/>
  <c r="E5" i="194"/>
  <c r="F5" i="194"/>
  <c r="E12" i="194"/>
  <c r="E17" i="194"/>
  <c r="E22" i="194"/>
  <c r="E27" i="194"/>
  <c r="E7" i="194"/>
  <c r="J7" i="194"/>
  <c r="I5" i="194"/>
  <c r="J5" i="194"/>
  <c r="F7" i="193"/>
  <c r="J12" i="193"/>
  <c r="F17" i="193"/>
  <c r="J17" i="193"/>
  <c r="E7" i="193"/>
  <c r="J7" i="193"/>
  <c r="D8" i="192"/>
  <c r="J8" i="192"/>
  <c r="E8" i="192"/>
  <c r="B7" i="192"/>
  <c r="C7" i="192"/>
  <c r="K8" i="192"/>
  <c r="E38" i="192"/>
  <c r="D38" i="192"/>
  <c r="J38" i="192"/>
  <c r="B41" i="192"/>
  <c r="E42" i="192"/>
  <c r="D42" i="192"/>
  <c r="J42" i="192"/>
  <c r="L42" i="192" s="1"/>
  <c r="D18" i="192"/>
  <c r="J18" i="192"/>
  <c r="L18" i="192" s="1"/>
  <c r="E18" i="192"/>
  <c r="H8" i="192"/>
  <c r="I8" i="192"/>
  <c r="F7" i="192"/>
  <c r="H18" i="192"/>
  <c r="I18" i="192"/>
  <c r="I38" i="192"/>
  <c r="H38" i="192"/>
  <c r="F41" i="192"/>
  <c r="I42" i="192"/>
  <c r="H42" i="192"/>
  <c r="D8" i="191"/>
  <c r="J8" i="191"/>
  <c r="L8" i="191" s="1"/>
  <c r="E8" i="191"/>
  <c r="B7" i="191"/>
  <c r="D18" i="191"/>
  <c r="J18" i="191"/>
  <c r="E18" i="191"/>
  <c r="C41" i="191"/>
  <c r="K41" i="191" s="1"/>
  <c r="K63" i="191"/>
  <c r="C7" i="191"/>
  <c r="K8" i="191"/>
  <c r="D41" i="191"/>
  <c r="J41" i="191"/>
  <c r="E41" i="191"/>
  <c r="D63" i="191"/>
  <c r="J63" i="191"/>
  <c r="L63" i="191" s="1"/>
  <c r="E63" i="191"/>
  <c r="B63" i="188"/>
  <c r="C32" i="193" s="1"/>
  <c r="G63" i="188"/>
  <c r="H32" i="193" s="1"/>
  <c r="H41" i="191"/>
  <c r="I41" i="191"/>
  <c r="H63" i="191"/>
  <c r="I63" i="191"/>
  <c r="H8" i="191"/>
  <c r="I8" i="191"/>
  <c r="F7" i="191"/>
  <c r="K18" i="191"/>
  <c r="H18" i="191"/>
  <c r="I18" i="191"/>
  <c r="E38" i="191"/>
  <c r="D38" i="191"/>
  <c r="J38" i="191"/>
  <c r="L38" i="191" s="1"/>
  <c r="K7" i="190"/>
  <c r="D42" i="190"/>
  <c r="J42" i="190"/>
  <c r="E42" i="190"/>
  <c r="B41" i="190"/>
  <c r="E7" i="190"/>
  <c r="L7" i="190"/>
  <c r="C41" i="190"/>
  <c r="K41" i="190" s="1"/>
  <c r="K42" i="190"/>
  <c r="D7" i="190"/>
  <c r="H42" i="190"/>
  <c r="I42" i="190"/>
  <c r="F41" i="190"/>
  <c r="I7" i="190"/>
  <c r="K7" i="189"/>
  <c r="L7" i="189" s="1"/>
  <c r="C6" i="189"/>
  <c r="K6" i="189" s="1"/>
  <c r="K41" i="189"/>
  <c r="L41" i="189" s="1"/>
  <c r="D41" i="189"/>
  <c r="D6" i="189"/>
  <c r="J6" i="189"/>
  <c r="L6" i="189" s="1"/>
  <c r="E6" i="189"/>
  <c r="H6" i="189"/>
  <c r="I6" i="189"/>
  <c r="L65" i="188"/>
  <c r="E65" i="188"/>
  <c r="K67" i="188"/>
  <c r="L67" i="188" s="1"/>
  <c r="E7" i="189"/>
  <c r="E41" i="189"/>
  <c r="F63" i="188"/>
  <c r="G32" i="193" s="1"/>
  <c r="D65" i="188"/>
  <c r="J66" i="188"/>
  <c r="L66" i="188" s="1"/>
  <c r="H66" i="188"/>
  <c r="K7" i="188"/>
  <c r="E7" i="188"/>
  <c r="L7" i="188"/>
  <c r="D7" i="188"/>
  <c r="D63" i="188"/>
  <c r="B41" i="188"/>
  <c r="E17" i="187"/>
  <c r="J22" i="187"/>
  <c r="F7" i="186"/>
  <c r="E12" i="186"/>
  <c r="E17" i="186"/>
  <c r="E22" i="186"/>
  <c r="E27" i="186"/>
  <c r="I7" i="186"/>
  <c r="J12" i="186"/>
  <c r="J17" i="186"/>
  <c r="J22" i="186"/>
  <c r="J27" i="186"/>
  <c r="E7" i="186"/>
  <c r="J7" i="186"/>
  <c r="I5" i="186"/>
  <c r="J5" i="186"/>
  <c r="F7" i="185"/>
  <c r="E5" i="185"/>
  <c r="F5" i="185"/>
  <c r="E12" i="185"/>
  <c r="E17" i="185"/>
  <c r="E22" i="185"/>
  <c r="E27" i="185"/>
  <c r="I7" i="185"/>
  <c r="J12" i="185"/>
  <c r="J17" i="185"/>
  <c r="J22" i="185"/>
  <c r="J27" i="185"/>
  <c r="E7" i="185"/>
  <c r="J7" i="185"/>
  <c r="I5" i="185"/>
  <c r="J5" i="185"/>
  <c r="I7" i="184"/>
  <c r="J12" i="184"/>
  <c r="F7" i="184"/>
  <c r="J7" i="184"/>
  <c r="K63" i="179"/>
  <c r="D8" i="183"/>
  <c r="J8" i="183"/>
  <c r="E8" i="183"/>
  <c r="B7" i="183"/>
  <c r="H8" i="183"/>
  <c r="I8" i="183"/>
  <c r="F7" i="183"/>
  <c r="H18" i="183"/>
  <c r="I18" i="183"/>
  <c r="I38" i="183"/>
  <c r="H38" i="183"/>
  <c r="F41" i="183"/>
  <c r="I42" i="183"/>
  <c r="H42" i="183"/>
  <c r="K65" i="179"/>
  <c r="I65" i="179"/>
  <c r="D18" i="183"/>
  <c r="J18" i="183"/>
  <c r="E18" i="183"/>
  <c r="C7" i="183"/>
  <c r="K8" i="183"/>
  <c r="K18" i="183"/>
  <c r="E38" i="183"/>
  <c r="D38" i="183"/>
  <c r="J38" i="183"/>
  <c r="B41" i="183"/>
  <c r="E42" i="183"/>
  <c r="D42" i="183"/>
  <c r="J42" i="183"/>
  <c r="L42" i="183" s="1"/>
  <c r="D8" i="182"/>
  <c r="J8" i="182"/>
  <c r="E8" i="182"/>
  <c r="B7" i="182"/>
  <c r="D18" i="182"/>
  <c r="J18" i="182"/>
  <c r="E18" i="182"/>
  <c r="C41" i="182"/>
  <c r="K41" i="182" s="1"/>
  <c r="K63" i="182"/>
  <c r="C7" i="182"/>
  <c r="K8" i="182"/>
  <c r="H18" i="182"/>
  <c r="I18" i="182"/>
  <c r="D41" i="182"/>
  <c r="J41" i="182"/>
  <c r="E41" i="182"/>
  <c r="D63" i="182"/>
  <c r="J63" i="182"/>
  <c r="L63" i="182" s="1"/>
  <c r="E63" i="182"/>
  <c r="K38" i="182"/>
  <c r="H41" i="182"/>
  <c r="I41" i="182"/>
  <c r="H63" i="182"/>
  <c r="I63" i="182"/>
  <c r="H8" i="182"/>
  <c r="I8" i="182"/>
  <c r="F7" i="182"/>
  <c r="K18" i="182"/>
  <c r="E38" i="182"/>
  <c r="D38" i="182"/>
  <c r="J38" i="182"/>
  <c r="L38" i="182" s="1"/>
  <c r="K7" i="181"/>
  <c r="L7" i="181" s="1"/>
  <c r="D42" i="181"/>
  <c r="J42" i="181"/>
  <c r="E42" i="181"/>
  <c r="B41" i="181"/>
  <c r="E7" i="181"/>
  <c r="C41" i="181"/>
  <c r="K41" i="181" s="1"/>
  <c r="K42" i="181"/>
  <c r="D7" i="181"/>
  <c r="H42" i="181"/>
  <c r="I42" i="181"/>
  <c r="F41" i="181"/>
  <c r="E41" i="180"/>
  <c r="E67" i="179"/>
  <c r="J67" i="179"/>
  <c r="L64" i="179"/>
  <c r="B63" i="179"/>
  <c r="C32" i="184" s="1"/>
  <c r="D67" i="179"/>
  <c r="K7" i="180"/>
  <c r="L7" i="180" s="1"/>
  <c r="C6" i="180"/>
  <c r="K6" i="180" s="1"/>
  <c r="D6" i="180"/>
  <c r="J6" i="180"/>
  <c r="L6" i="180" s="1"/>
  <c r="E6" i="180"/>
  <c r="H6" i="180"/>
  <c r="I6" i="180"/>
  <c r="F63" i="179"/>
  <c r="G32" i="184" s="1"/>
  <c r="E65" i="179"/>
  <c r="J65" i="179"/>
  <c r="L65" i="179" s="1"/>
  <c r="G41" i="179"/>
  <c r="G6" i="179" s="1"/>
  <c r="K6" i="179" s="1"/>
  <c r="L67" i="179"/>
  <c r="L7" i="179"/>
  <c r="F7" i="178"/>
  <c r="I7" i="178"/>
  <c r="J12" i="178"/>
  <c r="J22" i="178"/>
  <c r="E7" i="178"/>
  <c r="J7" i="178"/>
  <c r="F7" i="177"/>
  <c r="E5" i="177"/>
  <c r="F5" i="177"/>
  <c r="E12" i="177"/>
  <c r="E17" i="177"/>
  <c r="E22" i="177"/>
  <c r="E27" i="177"/>
  <c r="I7" i="177"/>
  <c r="J12" i="177"/>
  <c r="J17" i="177"/>
  <c r="J22" i="177"/>
  <c r="J27" i="177"/>
  <c r="E7" i="177"/>
  <c r="J7" i="177"/>
  <c r="I5" i="177"/>
  <c r="J5" i="177"/>
  <c r="F7" i="176"/>
  <c r="E5" i="176"/>
  <c r="F5" i="176"/>
  <c r="I7" i="176"/>
  <c r="J12" i="176"/>
  <c r="J17" i="176"/>
  <c r="J22" i="176"/>
  <c r="J27" i="176"/>
  <c r="J7" i="176"/>
  <c r="I5" i="176"/>
  <c r="J5" i="176"/>
  <c r="E7" i="175"/>
  <c r="F12" i="175"/>
  <c r="I7" i="175"/>
  <c r="J12" i="175"/>
  <c r="F17" i="175"/>
  <c r="F7" i="175"/>
  <c r="J7" i="175"/>
  <c r="D18" i="174"/>
  <c r="J18" i="174"/>
  <c r="E18" i="174"/>
  <c r="H8" i="174"/>
  <c r="I8" i="174"/>
  <c r="F7" i="174"/>
  <c r="H18" i="174"/>
  <c r="I18" i="174"/>
  <c r="I67" i="170"/>
  <c r="D8" i="174"/>
  <c r="J8" i="174"/>
  <c r="E8" i="174"/>
  <c r="B7" i="174"/>
  <c r="C7" i="174"/>
  <c r="K8" i="174"/>
  <c r="K18" i="174"/>
  <c r="E38" i="174"/>
  <c r="D38" i="174"/>
  <c r="J38" i="174"/>
  <c r="L38" i="174" s="1"/>
  <c r="B41" i="174"/>
  <c r="E42" i="174"/>
  <c r="D42" i="174"/>
  <c r="J42" i="174"/>
  <c r="L42" i="174" s="1"/>
  <c r="I38" i="174"/>
  <c r="H38" i="174"/>
  <c r="F41" i="174"/>
  <c r="I42" i="174"/>
  <c r="H42" i="174"/>
  <c r="C63" i="170"/>
  <c r="H41" i="173"/>
  <c r="I41" i="173"/>
  <c r="K62" i="173"/>
  <c r="C41" i="173"/>
  <c r="K41" i="173" s="1"/>
  <c r="H18" i="173"/>
  <c r="I18" i="173"/>
  <c r="J41" i="173"/>
  <c r="I62" i="173"/>
  <c r="H62" i="173"/>
  <c r="H64" i="170"/>
  <c r="H66" i="170"/>
  <c r="J64" i="170"/>
  <c r="L47" i="172"/>
  <c r="L55" i="172"/>
  <c r="D8" i="173"/>
  <c r="J8" i="173"/>
  <c r="E8" i="173"/>
  <c r="B7" i="173"/>
  <c r="D18" i="173"/>
  <c r="J18" i="173"/>
  <c r="E18" i="173"/>
  <c r="G7" i="173"/>
  <c r="G6" i="173" s="1"/>
  <c r="C7" i="173"/>
  <c r="K8" i="173"/>
  <c r="H8" i="173"/>
  <c r="I8" i="173"/>
  <c r="F7" i="173"/>
  <c r="K18" i="173"/>
  <c r="E38" i="173"/>
  <c r="D38" i="173"/>
  <c r="J38" i="173"/>
  <c r="L38" i="173" s="1"/>
  <c r="E62" i="173"/>
  <c r="D62" i="173"/>
  <c r="J62" i="173"/>
  <c r="L62" i="173" s="1"/>
  <c r="K64" i="170"/>
  <c r="F63" i="170"/>
  <c r="G32" i="175" s="1"/>
  <c r="E64" i="170"/>
  <c r="K7" i="172"/>
  <c r="D42" i="172"/>
  <c r="J42" i="172"/>
  <c r="E42" i="172"/>
  <c r="B41" i="172"/>
  <c r="E7" i="172"/>
  <c r="L7" i="172"/>
  <c r="C41" i="172"/>
  <c r="K41" i="172" s="1"/>
  <c r="K42" i="172"/>
  <c r="D7" i="172"/>
  <c r="H42" i="172"/>
  <c r="I42" i="172"/>
  <c r="F41" i="172"/>
  <c r="E66" i="170"/>
  <c r="J66" i="170"/>
  <c r="L66" i="170" s="1"/>
  <c r="J6" i="171"/>
  <c r="H6" i="171"/>
  <c r="I6" i="171"/>
  <c r="H65" i="170"/>
  <c r="H67" i="170"/>
  <c r="B63" i="170"/>
  <c r="C32" i="175" s="1"/>
  <c r="G63" i="170"/>
  <c r="H7" i="171"/>
  <c r="K7" i="171"/>
  <c r="L7" i="171" s="1"/>
  <c r="C6" i="171"/>
  <c r="K6" i="171" s="1"/>
  <c r="K41" i="171"/>
  <c r="L41" i="171" s="1"/>
  <c r="K65" i="170"/>
  <c r="L65" i="170" s="1"/>
  <c r="E7" i="171"/>
  <c r="I7" i="171"/>
  <c r="E41" i="171"/>
  <c r="D66" i="170"/>
  <c r="E67" i="170"/>
  <c r="D67" i="170"/>
  <c r="J67" i="170"/>
  <c r="E65" i="170"/>
  <c r="D65" i="170"/>
  <c r="K67" i="170"/>
  <c r="K7" i="170"/>
  <c r="E7" i="170"/>
  <c r="L7" i="170"/>
  <c r="F41" i="170"/>
  <c r="J63" i="170"/>
  <c r="B41" i="170"/>
  <c r="D63" i="170"/>
  <c r="D7" i="170"/>
  <c r="H5" i="168"/>
  <c r="F7" i="168"/>
  <c r="I14" i="168"/>
  <c r="E19" i="168"/>
  <c r="I24" i="168"/>
  <c r="I29" i="168"/>
  <c r="I7" i="168"/>
  <c r="F14" i="168"/>
  <c r="J19" i="168"/>
  <c r="F24" i="168"/>
  <c r="F29" i="168"/>
  <c r="E7" i="168"/>
  <c r="J7" i="168"/>
  <c r="F7" i="167"/>
  <c r="E5" i="167"/>
  <c r="F5" i="167"/>
  <c r="F14" i="167"/>
  <c r="F19" i="167"/>
  <c r="F24" i="167"/>
  <c r="F29" i="167"/>
  <c r="E7" i="167"/>
  <c r="J7" i="167"/>
  <c r="I5" i="167"/>
  <c r="J5" i="167"/>
  <c r="F7" i="166"/>
  <c r="J19" i="166"/>
  <c r="I19" i="166"/>
  <c r="J24" i="166"/>
  <c r="I24" i="166"/>
  <c r="I7" i="166"/>
  <c r="J14" i="166"/>
  <c r="I14" i="166"/>
  <c r="E7" i="166"/>
  <c r="F14" i="166"/>
  <c r="E14" i="166"/>
  <c r="F19" i="166"/>
  <c r="E19" i="166"/>
  <c r="F24" i="166"/>
  <c r="E24" i="166"/>
  <c r="J7" i="166"/>
  <c r="C62" i="161"/>
  <c r="D8" i="165"/>
  <c r="J8" i="165"/>
  <c r="E8" i="165"/>
  <c r="B7" i="165"/>
  <c r="C7" i="165"/>
  <c r="K8" i="165"/>
  <c r="E38" i="165"/>
  <c r="D38" i="165"/>
  <c r="J38" i="165"/>
  <c r="B41" i="165"/>
  <c r="E42" i="165"/>
  <c r="D42" i="165"/>
  <c r="J42" i="165"/>
  <c r="L42" i="165" s="1"/>
  <c r="D18" i="165"/>
  <c r="J18" i="165"/>
  <c r="E18" i="165"/>
  <c r="H8" i="165"/>
  <c r="I8" i="165"/>
  <c r="F7" i="165"/>
  <c r="H18" i="165"/>
  <c r="I18" i="165"/>
  <c r="I38" i="165"/>
  <c r="H38" i="165"/>
  <c r="F41" i="165"/>
  <c r="I42" i="165"/>
  <c r="H42" i="165"/>
  <c r="D8" i="164"/>
  <c r="J8" i="164"/>
  <c r="E8" i="164"/>
  <c r="B7" i="164"/>
  <c r="C7" i="164"/>
  <c r="K8" i="164"/>
  <c r="E38" i="164"/>
  <c r="D38" i="164"/>
  <c r="J38" i="164"/>
  <c r="L38" i="164" s="1"/>
  <c r="E62" i="164"/>
  <c r="D62" i="164"/>
  <c r="J62" i="164"/>
  <c r="L62" i="164" s="1"/>
  <c r="I63" i="161"/>
  <c r="H64" i="161"/>
  <c r="D18" i="164"/>
  <c r="J18" i="164"/>
  <c r="L18" i="164" s="1"/>
  <c r="E18" i="164"/>
  <c r="H8" i="164"/>
  <c r="I8" i="164"/>
  <c r="F7" i="164"/>
  <c r="H18" i="164"/>
  <c r="I18" i="164"/>
  <c r="I38" i="164"/>
  <c r="H38" i="164"/>
  <c r="I62" i="164"/>
  <c r="H62" i="164"/>
  <c r="F41" i="164"/>
  <c r="B41" i="164"/>
  <c r="H42" i="163"/>
  <c r="I42" i="163"/>
  <c r="F41" i="163"/>
  <c r="F62" i="161"/>
  <c r="K7" i="163"/>
  <c r="L7" i="163" s="1"/>
  <c r="D42" i="163"/>
  <c r="J42" i="163"/>
  <c r="E42" i="163"/>
  <c r="B41" i="163"/>
  <c r="E7" i="163"/>
  <c r="I7" i="163"/>
  <c r="C41" i="163"/>
  <c r="K41" i="163" s="1"/>
  <c r="K42" i="163"/>
  <c r="I64" i="161"/>
  <c r="E66" i="161"/>
  <c r="J6" i="162"/>
  <c r="E64" i="161"/>
  <c r="J64" i="161"/>
  <c r="L64" i="161" s="1"/>
  <c r="I7" i="162"/>
  <c r="D41" i="162"/>
  <c r="H66" i="161"/>
  <c r="I66" i="161"/>
  <c r="K62" i="161"/>
  <c r="K7" i="162"/>
  <c r="C6" i="162"/>
  <c r="K6" i="162" s="1"/>
  <c r="E65" i="161"/>
  <c r="D65" i="161"/>
  <c r="J65" i="161"/>
  <c r="L65" i="161" s="1"/>
  <c r="E7" i="162"/>
  <c r="L7" i="162"/>
  <c r="I65" i="161"/>
  <c r="H65" i="161"/>
  <c r="H6" i="162"/>
  <c r="I6" i="162"/>
  <c r="E41" i="162"/>
  <c r="K63" i="161"/>
  <c r="L63" i="161" s="1"/>
  <c r="D63" i="161"/>
  <c r="H62" i="161"/>
  <c r="F41" i="161"/>
  <c r="K7" i="161"/>
  <c r="L7" i="161" s="1"/>
  <c r="D62" i="161"/>
  <c r="J62" i="161"/>
  <c r="L62" i="161" s="1"/>
  <c r="E62" i="161"/>
  <c r="B41" i="161"/>
  <c r="H78" i="161"/>
  <c r="I78" i="161"/>
  <c r="E7" i="161"/>
  <c r="D78" i="161"/>
  <c r="J78" i="161"/>
  <c r="L78" i="161" s="1"/>
  <c r="E78" i="161"/>
  <c r="J7" i="160"/>
  <c r="E14" i="160"/>
  <c r="I7" i="160"/>
  <c r="E7" i="159"/>
  <c r="J7" i="159"/>
  <c r="E14" i="159"/>
  <c r="F7" i="159"/>
  <c r="E5" i="159"/>
  <c r="F5" i="159"/>
  <c r="I7" i="159"/>
  <c r="F14" i="158"/>
  <c r="E14" i="158"/>
  <c r="F19" i="158"/>
  <c r="E19" i="158"/>
  <c r="F24" i="158"/>
  <c r="E24" i="158"/>
  <c r="F7" i="158"/>
  <c r="C5" i="158"/>
  <c r="I7" i="158"/>
  <c r="J14" i="158"/>
  <c r="I14" i="158"/>
  <c r="J19" i="158"/>
  <c r="I19" i="158"/>
  <c r="J24" i="158"/>
  <c r="I24" i="158"/>
  <c r="E7" i="158"/>
  <c r="J7" i="158"/>
  <c r="G5" i="158"/>
  <c r="D8" i="157"/>
  <c r="J8" i="157"/>
  <c r="E8" i="157"/>
  <c r="C7" i="157"/>
  <c r="K8" i="157"/>
  <c r="E38" i="157"/>
  <c r="D38" i="157"/>
  <c r="J38" i="157"/>
  <c r="B41" i="157"/>
  <c r="E42" i="157"/>
  <c r="D42" i="157"/>
  <c r="J42" i="157"/>
  <c r="L42" i="157" s="1"/>
  <c r="H8" i="157"/>
  <c r="I8" i="157"/>
  <c r="F7" i="157"/>
  <c r="I38" i="157"/>
  <c r="F41" i="157"/>
  <c r="I42" i="157"/>
  <c r="H42" i="157"/>
  <c r="H41" i="156"/>
  <c r="I41" i="156"/>
  <c r="K62" i="156"/>
  <c r="C41" i="156"/>
  <c r="K41" i="156" s="1"/>
  <c r="H8" i="156"/>
  <c r="I8" i="156"/>
  <c r="F7" i="156"/>
  <c r="H18" i="156"/>
  <c r="I18" i="156"/>
  <c r="E38" i="156"/>
  <c r="D38" i="156"/>
  <c r="J38" i="156"/>
  <c r="L38" i="156" s="1"/>
  <c r="J41" i="156"/>
  <c r="I62" i="156"/>
  <c r="H62" i="156"/>
  <c r="D8" i="156"/>
  <c r="J8" i="156"/>
  <c r="E8" i="156"/>
  <c r="B7" i="156"/>
  <c r="D18" i="156"/>
  <c r="J18" i="156"/>
  <c r="E18" i="156"/>
  <c r="C7" i="156"/>
  <c r="K8" i="156"/>
  <c r="K18" i="156"/>
  <c r="E62" i="156"/>
  <c r="D62" i="156"/>
  <c r="J62" i="156"/>
  <c r="K7" i="155"/>
  <c r="L7" i="155" s="1"/>
  <c r="D42" i="155"/>
  <c r="J42" i="155"/>
  <c r="E42" i="155"/>
  <c r="B41" i="155"/>
  <c r="H42" i="155"/>
  <c r="I42" i="155"/>
  <c r="F41" i="155"/>
  <c r="D7" i="155"/>
  <c r="E7" i="155"/>
  <c r="I7" i="155"/>
  <c r="C41" i="155"/>
  <c r="K41" i="155" s="1"/>
  <c r="K42" i="155"/>
  <c r="D41" i="154"/>
  <c r="E64" i="153"/>
  <c r="J64" i="153"/>
  <c r="L64" i="153" s="1"/>
  <c r="D63" i="153"/>
  <c r="K62" i="153"/>
  <c r="K7" i="154"/>
  <c r="L7" i="154" s="1"/>
  <c r="C6" i="154"/>
  <c r="D6" i="154" s="1"/>
  <c r="E65" i="153"/>
  <c r="D65" i="153"/>
  <c r="J65" i="153"/>
  <c r="L65" i="153" s="1"/>
  <c r="D7" i="154"/>
  <c r="J6" i="154"/>
  <c r="I6" i="154"/>
  <c r="G6" i="154"/>
  <c r="H6" i="154" s="1"/>
  <c r="E41" i="154"/>
  <c r="I65" i="153"/>
  <c r="H65" i="153"/>
  <c r="I66" i="153"/>
  <c r="H62" i="153"/>
  <c r="I62" i="153"/>
  <c r="F41" i="153"/>
  <c r="K7" i="153"/>
  <c r="D62" i="153"/>
  <c r="J62" i="153"/>
  <c r="E62" i="153"/>
  <c r="B41" i="153"/>
  <c r="H78" i="153"/>
  <c r="I78" i="153"/>
  <c r="E7" i="153"/>
  <c r="L7" i="153"/>
  <c r="D78" i="153"/>
  <c r="J78" i="153"/>
  <c r="L78" i="153" s="1"/>
  <c r="E78" i="153"/>
  <c r="F7" i="152"/>
  <c r="E5" i="152"/>
  <c r="F5" i="152"/>
  <c r="E13" i="152"/>
  <c r="E18" i="152"/>
  <c r="E23" i="152"/>
  <c r="E28" i="152"/>
  <c r="I7" i="152"/>
  <c r="J13" i="152"/>
  <c r="J18" i="152"/>
  <c r="J23" i="152"/>
  <c r="J28" i="152"/>
  <c r="E7" i="152"/>
  <c r="J7" i="152"/>
  <c r="I5" i="152"/>
  <c r="J5" i="152"/>
  <c r="F7" i="151"/>
  <c r="E5" i="151"/>
  <c r="F5" i="151"/>
  <c r="I7" i="151"/>
  <c r="J13" i="151"/>
  <c r="J18" i="151"/>
  <c r="J23" i="151"/>
  <c r="J28" i="151"/>
  <c r="J7" i="151"/>
  <c r="I5" i="151"/>
  <c r="J5" i="151"/>
  <c r="F13" i="150"/>
  <c r="E13" i="150"/>
  <c r="F7" i="150"/>
  <c r="C5" i="150"/>
  <c r="J23" i="150"/>
  <c r="I23" i="150"/>
  <c r="J18" i="150"/>
  <c r="I18" i="150"/>
  <c r="J13" i="150"/>
  <c r="I13" i="150"/>
  <c r="E7" i="150"/>
  <c r="F18" i="150"/>
  <c r="E18" i="150"/>
  <c r="F23" i="150"/>
  <c r="E23" i="150"/>
  <c r="J7" i="150"/>
  <c r="G5" i="150"/>
  <c r="D8" i="149"/>
  <c r="J8" i="149"/>
  <c r="E8" i="149"/>
  <c r="B7" i="149"/>
  <c r="C7" i="149"/>
  <c r="K8" i="149"/>
  <c r="E38" i="149"/>
  <c r="D38" i="149"/>
  <c r="J38" i="149"/>
  <c r="L38" i="149" s="1"/>
  <c r="B41" i="149"/>
  <c r="E42" i="149"/>
  <c r="D42" i="149"/>
  <c r="J42" i="149"/>
  <c r="L42" i="149" s="1"/>
  <c r="C62" i="145"/>
  <c r="D18" i="149"/>
  <c r="J18" i="149"/>
  <c r="L18" i="149" s="1"/>
  <c r="E18" i="149"/>
  <c r="H8" i="149"/>
  <c r="I8" i="149"/>
  <c r="F7" i="149"/>
  <c r="H18" i="149"/>
  <c r="I18" i="149"/>
  <c r="I38" i="149"/>
  <c r="H38" i="149"/>
  <c r="F41" i="149"/>
  <c r="I42" i="149"/>
  <c r="H42" i="149"/>
  <c r="J41" i="148"/>
  <c r="H41" i="148"/>
  <c r="I41" i="148"/>
  <c r="H8" i="148"/>
  <c r="I8" i="148"/>
  <c r="F7" i="148"/>
  <c r="I62" i="148"/>
  <c r="H62" i="148"/>
  <c r="L57" i="147"/>
  <c r="D8" i="148"/>
  <c r="J8" i="148"/>
  <c r="E8" i="148"/>
  <c r="B7" i="148"/>
  <c r="D18" i="148"/>
  <c r="J18" i="148"/>
  <c r="E18" i="148"/>
  <c r="K62" i="148"/>
  <c r="C41" i="148"/>
  <c r="K41" i="148" s="1"/>
  <c r="C7" i="148"/>
  <c r="K8" i="148"/>
  <c r="K18" i="148"/>
  <c r="H18" i="148"/>
  <c r="I18" i="148"/>
  <c r="E38" i="148"/>
  <c r="D38" i="148"/>
  <c r="J38" i="148"/>
  <c r="L38" i="148" s="1"/>
  <c r="E62" i="148"/>
  <c r="D62" i="148"/>
  <c r="J62" i="148"/>
  <c r="L62" i="148" s="1"/>
  <c r="C41" i="147"/>
  <c r="K42" i="147"/>
  <c r="G62" i="145"/>
  <c r="D42" i="147"/>
  <c r="J42" i="147"/>
  <c r="L42" i="147" s="1"/>
  <c r="B41" i="147"/>
  <c r="E42" i="147"/>
  <c r="H42" i="147"/>
  <c r="F41" i="147"/>
  <c r="I42" i="147"/>
  <c r="K62" i="145"/>
  <c r="J6" i="146"/>
  <c r="G6" i="146"/>
  <c r="I6" i="146" s="1"/>
  <c r="E41" i="146"/>
  <c r="E65" i="145"/>
  <c r="D65" i="145"/>
  <c r="J65" i="145"/>
  <c r="L65" i="145" s="1"/>
  <c r="K7" i="146"/>
  <c r="L7" i="146" s="1"/>
  <c r="C6" i="146"/>
  <c r="E7" i="146"/>
  <c r="D66" i="145"/>
  <c r="K66" i="145"/>
  <c r="L66" i="145" s="1"/>
  <c r="D41" i="146"/>
  <c r="I66" i="145"/>
  <c r="K7" i="145"/>
  <c r="L7" i="145" s="1"/>
  <c r="D62" i="145"/>
  <c r="J62" i="145"/>
  <c r="L62" i="145" s="1"/>
  <c r="E62" i="145"/>
  <c r="B41" i="145"/>
  <c r="H62" i="145"/>
  <c r="I62" i="145"/>
  <c r="F41" i="145"/>
  <c r="F7" i="143"/>
  <c r="E5" i="143"/>
  <c r="E12" i="143"/>
  <c r="E17" i="143"/>
  <c r="E22" i="143"/>
  <c r="I7" i="143"/>
  <c r="J12" i="143"/>
  <c r="J17" i="143"/>
  <c r="J22" i="143"/>
  <c r="J27" i="143"/>
  <c r="E7" i="143"/>
  <c r="J7" i="143"/>
  <c r="I5" i="143"/>
  <c r="J5" i="143"/>
  <c r="H5" i="142"/>
  <c r="F7" i="142"/>
  <c r="E5" i="142"/>
  <c r="F5" i="142"/>
  <c r="E12" i="142"/>
  <c r="E17" i="142"/>
  <c r="E22" i="142"/>
  <c r="E27" i="142"/>
  <c r="I7" i="142"/>
  <c r="J12" i="142"/>
  <c r="J17" i="142"/>
  <c r="J22" i="142"/>
  <c r="J27" i="142"/>
  <c r="E7" i="142"/>
  <c r="J7" i="142"/>
  <c r="I5" i="142"/>
  <c r="J5" i="142"/>
  <c r="F7" i="141"/>
  <c r="E12" i="141"/>
  <c r="E17" i="141"/>
  <c r="J7" i="141"/>
  <c r="I12" i="141"/>
  <c r="I17" i="141"/>
  <c r="E7" i="141"/>
  <c r="I7" i="141"/>
  <c r="D18" i="140"/>
  <c r="J18" i="140"/>
  <c r="E18" i="140"/>
  <c r="H8" i="140"/>
  <c r="I8" i="140"/>
  <c r="F7" i="140"/>
  <c r="I38" i="140"/>
  <c r="H38" i="140"/>
  <c r="F41" i="140"/>
  <c r="I42" i="140"/>
  <c r="H42" i="140"/>
  <c r="K42" i="140"/>
  <c r="C41" i="140"/>
  <c r="K41" i="140" s="1"/>
  <c r="C62" i="136"/>
  <c r="D63" i="136"/>
  <c r="D64" i="136"/>
  <c r="D8" i="140"/>
  <c r="J8" i="140"/>
  <c r="E8" i="140"/>
  <c r="B7" i="140"/>
  <c r="C7" i="140"/>
  <c r="K8" i="140"/>
  <c r="H18" i="140"/>
  <c r="I18" i="140"/>
  <c r="E38" i="140"/>
  <c r="D38" i="140"/>
  <c r="J38" i="140"/>
  <c r="L38" i="140" s="1"/>
  <c r="B41" i="140"/>
  <c r="E42" i="140"/>
  <c r="D42" i="140"/>
  <c r="J42" i="140"/>
  <c r="L42" i="140" s="1"/>
  <c r="H41" i="139"/>
  <c r="I41" i="139"/>
  <c r="C7" i="139"/>
  <c r="K8" i="139"/>
  <c r="K18" i="139"/>
  <c r="J41" i="139"/>
  <c r="I62" i="139"/>
  <c r="H62" i="139"/>
  <c r="L64" i="136"/>
  <c r="D8" i="139"/>
  <c r="J8" i="139"/>
  <c r="E8" i="139"/>
  <c r="B7" i="139"/>
  <c r="D18" i="139"/>
  <c r="J18" i="139"/>
  <c r="L18" i="139" s="1"/>
  <c r="E18" i="139"/>
  <c r="K62" i="139"/>
  <c r="C41" i="139"/>
  <c r="K41" i="139" s="1"/>
  <c r="H8" i="139"/>
  <c r="I8" i="139"/>
  <c r="F7" i="139"/>
  <c r="H18" i="139"/>
  <c r="I18" i="139"/>
  <c r="E38" i="139"/>
  <c r="D38" i="139"/>
  <c r="J38" i="139"/>
  <c r="L38" i="139" s="1"/>
  <c r="E62" i="139"/>
  <c r="D62" i="139"/>
  <c r="J62" i="139"/>
  <c r="L62" i="139" s="1"/>
  <c r="C41" i="138"/>
  <c r="K41" i="138" s="1"/>
  <c r="K42" i="138"/>
  <c r="K7" i="138"/>
  <c r="L7" i="138" s="1"/>
  <c r="D42" i="138"/>
  <c r="J42" i="138"/>
  <c r="L42" i="138" s="1"/>
  <c r="E42" i="138"/>
  <c r="B41" i="138"/>
  <c r="H42" i="138"/>
  <c r="I42" i="138"/>
  <c r="F41" i="138"/>
  <c r="K7" i="137"/>
  <c r="C6" i="137"/>
  <c r="K6" i="137" s="1"/>
  <c r="E7" i="137"/>
  <c r="L7" i="137"/>
  <c r="I6" i="137"/>
  <c r="G6" i="137"/>
  <c r="H6" i="137" s="1"/>
  <c r="E41" i="137"/>
  <c r="G62" i="136"/>
  <c r="E65" i="136"/>
  <c r="D65" i="136"/>
  <c r="J65" i="136"/>
  <c r="L65" i="136" s="1"/>
  <c r="D7" i="137"/>
  <c r="D6" i="137"/>
  <c r="J6" i="137"/>
  <c r="L6" i="137" s="1"/>
  <c r="E6" i="137"/>
  <c r="I65" i="136"/>
  <c r="H65" i="136"/>
  <c r="I7" i="137"/>
  <c r="D41" i="137"/>
  <c r="K7" i="136"/>
  <c r="D62" i="136"/>
  <c r="J62" i="136"/>
  <c r="E62" i="136"/>
  <c r="B41" i="136"/>
  <c r="E7" i="136"/>
  <c r="L7" i="136"/>
  <c r="D7" i="136"/>
  <c r="F41" i="136"/>
  <c r="J7" i="135"/>
  <c r="I12" i="135"/>
  <c r="I17" i="135"/>
  <c r="F7" i="135"/>
  <c r="I7" i="135"/>
  <c r="K18" i="133"/>
  <c r="H62" i="134"/>
  <c r="F41" i="134"/>
  <c r="K38" i="133"/>
  <c r="K7" i="134"/>
  <c r="C6" i="134"/>
  <c r="D62" i="134"/>
  <c r="J62" i="134"/>
  <c r="E62" i="134"/>
  <c r="B41" i="134"/>
  <c r="E7" i="134"/>
  <c r="L7" i="134"/>
  <c r="D18" i="133"/>
  <c r="J18" i="133"/>
  <c r="L18" i="133" s="1"/>
  <c r="E18" i="133"/>
  <c r="C7" i="133"/>
  <c r="K8" i="133"/>
  <c r="E38" i="133"/>
  <c r="D38" i="133"/>
  <c r="J38" i="133"/>
  <c r="L38" i="133" s="1"/>
  <c r="B41" i="133"/>
  <c r="E42" i="133"/>
  <c r="D42" i="133"/>
  <c r="J42" i="133"/>
  <c r="L42" i="133" s="1"/>
  <c r="D8" i="133"/>
  <c r="J8" i="133"/>
  <c r="L8" i="133" s="1"/>
  <c r="E8" i="133"/>
  <c r="B7" i="133"/>
  <c r="H8" i="133"/>
  <c r="I8" i="133"/>
  <c r="F7" i="133"/>
  <c r="H18" i="133"/>
  <c r="I18" i="133"/>
  <c r="I38" i="133"/>
  <c r="H38" i="133"/>
  <c r="F41" i="133"/>
  <c r="I42" i="133"/>
  <c r="H42" i="133"/>
  <c r="G7" i="132"/>
  <c r="G6" i="132" s="1"/>
  <c r="H41" i="132"/>
  <c r="I41" i="132"/>
  <c r="K62" i="132"/>
  <c r="C41" i="132"/>
  <c r="K41" i="132" s="1"/>
  <c r="H18" i="132"/>
  <c r="I18" i="132"/>
  <c r="I62" i="132"/>
  <c r="H62" i="132"/>
  <c r="D8" i="132"/>
  <c r="J8" i="132"/>
  <c r="E8" i="132"/>
  <c r="B7" i="132"/>
  <c r="D18" i="132"/>
  <c r="J18" i="132"/>
  <c r="E18" i="132"/>
  <c r="K18" i="132"/>
  <c r="E38" i="132"/>
  <c r="D38" i="132"/>
  <c r="J38" i="132"/>
  <c r="L38" i="132" s="1"/>
  <c r="E62" i="132"/>
  <c r="D62" i="132"/>
  <c r="J62" i="132"/>
  <c r="H8" i="132"/>
  <c r="I8" i="132"/>
  <c r="F7" i="132"/>
  <c r="B41" i="132"/>
  <c r="K8" i="132"/>
  <c r="C41" i="131"/>
  <c r="K41" i="131" s="1"/>
  <c r="K42" i="131"/>
  <c r="K7" i="131"/>
  <c r="L7" i="131" s="1"/>
  <c r="C6" i="131"/>
  <c r="K6" i="131" s="1"/>
  <c r="D42" i="131"/>
  <c r="J42" i="131"/>
  <c r="L42" i="131" s="1"/>
  <c r="E42" i="131"/>
  <c r="B41" i="131"/>
  <c r="H42" i="131"/>
  <c r="I42" i="131"/>
  <c r="F41" i="131"/>
  <c r="K7" i="130"/>
  <c r="C6" i="130"/>
  <c r="E7" i="130"/>
  <c r="L7" i="130"/>
  <c r="D41" i="130"/>
  <c r="D7" i="130"/>
  <c r="D6" i="130"/>
  <c r="J6" i="130"/>
  <c r="E6" i="130"/>
  <c r="I6" i="130"/>
  <c r="G6" i="130"/>
  <c r="H6" i="130" s="1"/>
  <c r="E41" i="130"/>
  <c r="J7" i="128"/>
  <c r="I12" i="128"/>
  <c r="I17" i="128"/>
  <c r="F7" i="128"/>
  <c r="I7" i="128"/>
  <c r="D8" i="127"/>
  <c r="J8" i="127"/>
  <c r="E8" i="127"/>
  <c r="B7" i="127"/>
  <c r="C7" i="127"/>
  <c r="K8" i="127"/>
  <c r="E38" i="127"/>
  <c r="D38" i="127"/>
  <c r="J38" i="127"/>
  <c r="L38" i="127" s="1"/>
  <c r="B41" i="127"/>
  <c r="E42" i="127"/>
  <c r="D42" i="127"/>
  <c r="J42" i="127"/>
  <c r="L42" i="127" s="1"/>
  <c r="E63" i="123"/>
  <c r="I63" i="123"/>
  <c r="D18" i="127"/>
  <c r="J18" i="127"/>
  <c r="L18" i="127" s="1"/>
  <c r="E18" i="127"/>
  <c r="H8" i="127"/>
  <c r="I8" i="127"/>
  <c r="F7" i="127"/>
  <c r="H18" i="127"/>
  <c r="I18" i="127"/>
  <c r="I38" i="127"/>
  <c r="H38" i="127"/>
  <c r="F41" i="127"/>
  <c r="I42" i="127"/>
  <c r="H42" i="127"/>
  <c r="K62" i="126"/>
  <c r="C41" i="126"/>
  <c r="K41" i="126" s="1"/>
  <c r="H8" i="126"/>
  <c r="I8" i="126"/>
  <c r="F7" i="126"/>
  <c r="K18" i="126"/>
  <c r="H18" i="126"/>
  <c r="I18" i="126"/>
  <c r="E38" i="126"/>
  <c r="D38" i="126"/>
  <c r="J38" i="126"/>
  <c r="L38" i="126" s="1"/>
  <c r="E62" i="126"/>
  <c r="D62" i="126"/>
  <c r="J62" i="126"/>
  <c r="L62" i="126" s="1"/>
  <c r="D8" i="126"/>
  <c r="J8" i="126"/>
  <c r="E8" i="126"/>
  <c r="B7" i="126"/>
  <c r="D18" i="126"/>
  <c r="J18" i="126"/>
  <c r="L18" i="126" s="1"/>
  <c r="E18" i="126"/>
  <c r="G7" i="126"/>
  <c r="G6" i="126" s="1"/>
  <c r="H41" i="126"/>
  <c r="I41" i="126"/>
  <c r="J64" i="123"/>
  <c r="L64" i="123" s="1"/>
  <c r="L45" i="125"/>
  <c r="C7" i="126"/>
  <c r="K8" i="126"/>
  <c r="B41" i="126"/>
  <c r="I62" i="126"/>
  <c r="H62" i="126"/>
  <c r="H63" i="123"/>
  <c r="H65" i="123"/>
  <c r="K7" i="125"/>
  <c r="L7" i="125" s="1"/>
  <c r="D42" i="125"/>
  <c r="J42" i="125"/>
  <c r="E42" i="125"/>
  <c r="B41" i="125"/>
  <c r="H42" i="125"/>
  <c r="I42" i="125"/>
  <c r="F41" i="125"/>
  <c r="K65" i="123"/>
  <c r="E7" i="125"/>
  <c r="C41" i="125"/>
  <c r="K41" i="125" s="1"/>
  <c r="K42" i="125"/>
  <c r="L63" i="123"/>
  <c r="H6" i="124"/>
  <c r="I6" i="124"/>
  <c r="E65" i="123"/>
  <c r="D65" i="123"/>
  <c r="J65" i="123"/>
  <c r="I66" i="123"/>
  <c r="D66" i="123"/>
  <c r="K66" i="123"/>
  <c r="L66" i="123" s="1"/>
  <c r="C41" i="123"/>
  <c r="B62" i="123"/>
  <c r="I64" i="123"/>
  <c r="E66" i="123"/>
  <c r="G62" i="123"/>
  <c r="K7" i="124"/>
  <c r="L7" i="124" s="1"/>
  <c r="C6" i="124"/>
  <c r="K6" i="124" s="1"/>
  <c r="K41" i="124"/>
  <c r="L41" i="124" s="1"/>
  <c r="I7" i="124"/>
  <c r="E41" i="124"/>
  <c r="D7" i="124"/>
  <c r="D6" i="124"/>
  <c r="J6" i="124"/>
  <c r="L6" i="124" s="1"/>
  <c r="E6" i="124"/>
  <c r="K7" i="123"/>
  <c r="L7" i="123" s="1"/>
  <c r="D62" i="123"/>
  <c r="E7" i="123"/>
  <c r="D7" i="123"/>
  <c r="I62" i="123"/>
  <c r="F41" i="123"/>
  <c r="L8" i="218" l="1"/>
  <c r="J14" i="223"/>
  <c r="I6" i="216"/>
  <c r="C6" i="217"/>
  <c r="K6" i="217" s="1"/>
  <c r="L65" i="215"/>
  <c r="E29" i="223"/>
  <c r="F24" i="223"/>
  <c r="F14" i="223"/>
  <c r="K6" i="216"/>
  <c r="G27" i="220"/>
  <c r="K38" i="219"/>
  <c r="L38" i="219" s="1"/>
  <c r="D30" i="223"/>
  <c r="I29" i="223"/>
  <c r="H27" i="223"/>
  <c r="E28" i="223"/>
  <c r="D27" i="223"/>
  <c r="C22" i="223"/>
  <c r="F23" i="223"/>
  <c r="E23" i="223"/>
  <c r="C12" i="223"/>
  <c r="F13" i="223"/>
  <c r="I18" i="223"/>
  <c r="H17" i="223"/>
  <c r="L37" i="219"/>
  <c r="C17" i="223"/>
  <c r="F18" i="223"/>
  <c r="I9" i="223"/>
  <c r="H7" i="223"/>
  <c r="I23" i="223"/>
  <c r="H22" i="223"/>
  <c r="I22" i="223" s="1"/>
  <c r="F28" i="223"/>
  <c r="J29" i="223"/>
  <c r="E32" i="220"/>
  <c r="D27" i="220"/>
  <c r="H65" i="215"/>
  <c r="I65" i="215"/>
  <c r="G41" i="215"/>
  <c r="H32" i="220"/>
  <c r="J32" i="220" s="1"/>
  <c r="L8" i="219"/>
  <c r="E38" i="219"/>
  <c r="C7" i="219"/>
  <c r="E7" i="222"/>
  <c r="F7" i="222"/>
  <c r="L40" i="219"/>
  <c r="E14" i="223"/>
  <c r="G27" i="223"/>
  <c r="J27" i="223" s="1"/>
  <c r="J28" i="223"/>
  <c r="J18" i="223"/>
  <c r="E19" i="223"/>
  <c r="D17" i="223"/>
  <c r="F19" i="223"/>
  <c r="E18" i="223"/>
  <c r="E24" i="223"/>
  <c r="D22" i="223"/>
  <c r="F22" i="223" s="1"/>
  <c r="L21" i="219"/>
  <c r="E13" i="223"/>
  <c r="D12" i="223"/>
  <c r="I13" i="223"/>
  <c r="H12" i="223"/>
  <c r="I12" i="223" s="1"/>
  <c r="I28" i="223"/>
  <c r="C27" i="223"/>
  <c r="E27" i="223" s="1"/>
  <c r="J23" i="223"/>
  <c r="F32" i="220"/>
  <c r="E23" i="214"/>
  <c r="D22" i="214"/>
  <c r="F22" i="214" s="1"/>
  <c r="I28" i="214"/>
  <c r="H27" i="214"/>
  <c r="I27" i="214" s="1"/>
  <c r="I29" i="214"/>
  <c r="E13" i="214"/>
  <c r="D12" i="214"/>
  <c r="G41" i="206"/>
  <c r="G6" i="206" s="1"/>
  <c r="H32" i="211"/>
  <c r="I14" i="214"/>
  <c r="J14" i="214"/>
  <c r="E29" i="214"/>
  <c r="D27" i="214"/>
  <c r="F9" i="214"/>
  <c r="E14" i="214"/>
  <c r="C22" i="214"/>
  <c r="F23" i="214"/>
  <c r="H12" i="214"/>
  <c r="C41" i="206"/>
  <c r="D32" i="211"/>
  <c r="E19" i="214"/>
  <c r="D17" i="214"/>
  <c r="I9" i="214"/>
  <c r="H7" i="214"/>
  <c r="C12" i="214"/>
  <c r="E12" i="214" s="1"/>
  <c r="F13" i="214"/>
  <c r="L40" i="210"/>
  <c r="F29" i="214"/>
  <c r="J19" i="214"/>
  <c r="G17" i="214"/>
  <c r="J17" i="214" s="1"/>
  <c r="E8" i="214"/>
  <c r="D7" i="214"/>
  <c r="L25" i="210"/>
  <c r="L21" i="210"/>
  <c r="F19" i="214"/>
  <c r="C17" i="214"/>
  <c r="E17" i="214" s="1"/>
  <c r="J9" i="214"/>
  <c r="I18" i="214"/>
  <c r="H17" i="214"/>
  <c r="J18" i="214"/>
  <c r="G27" i="214"/>
  <c r="J28" i="214"/>
  <c r="F30" i="214"/>
  <c r="L15" i="201"/>
  <c r="I18" i="205"/>
  <c r="H17" i="205"/>
  <c r="I17" i="205" s="1"/>
  <c r="I7" i="204"/>
  <c r="G5" i="204"/>
  <c r="C27" i="202"/>
  <c r="B41" i="197"/>
  <c r="E41" i="197" s="1"/>
  <c r="D64" i="197"/>
  <c r="L38" i="200"/>
  <c r="C41" i="197"/>
  <c r="D32" i="202"/>
  <c r="L18" i="201"/>
  <c r="G41" i="197"/>
  <c r="G6" i="197" s="1"/>
  <c r="H32" i="202"/>
  <c r="F9" i="205"/>
  <c r="E28" i="205"/>
  <c r="D27" i="205"/>
  <c r="F27" i="205" s="1"/>
  <c r="G12" i="205"/>
  <c r="J13" i="205"/>
  <c r="J18" i="205"/>
  <c r="E13" i="205"/>
  <c r="D12" i="205"/>
  <c r="I19" i="205"/>
  <c r="C12" i="205"/>
  <c r="E12" i="205" s="1"/>
  <c r="F13" i="205"/>
  <c r="I22" i="204"/>
  <c r="J32" i="202"/>
  <c r="G27" i="202"/>
  <c r="I29" i="205"/>
  <c r="E19" i="205"/>
  <c r="D17" i="205"/>
  <c r="F17" i="205" s="1"/>
  <c r="E24" i="205"/>
  <c r="F14" i="205"/>
  <c r="I13" i="205"/>
  <c r="G5" i="205"/>
  <c r="I24" i="205"/>
  <c r="H22" i="205"/>
  <c r="I9" i="205"/>
  <c r="H7" i="205"/>
  <c r="C17" i="205"/>
  <c r="F18" i="205"/>
  <c r="I14" i="205"/>
  <c r="H12" i="205"/>
  <c r="I12" i="205" s="1"/>
  <c r="E9" i="205"/>
  <c r="D7" i="205"/>
  <c r="C27" i="205"/>
  <c r="F28" i="205"/>
  <c r="E18" i="205"/>
  <c r="J14" i="205"/>
  <c r="C22" i="205"/>
  <c r="F23" i="205"/>
  <c r="C5" i="205"/>
  <c r="F7" i="205"/>
  <c r="G27" i="205"/>
  <c r="J28" i="205"/>
  <c r="E23" i="205"/>
  <c r="F17" i="204"/>
  <c r="D32" i="193"/>
  <c r="C41" i="188"/>
  <c r="C6" i="188" s="1"/>
  <c r="J63" i="188"/>
  <c r="L63" i="188" s="1"/>
  <c r="E63" i="188"/>
  <c r="K63" i="188"/>
  <c r="J32" i="193"/>
  <c r="G27" i="193"/>
  <c r="I32" i="193"/>
  <c r="H27" i="193"/>
  <c r="K38" i="192"/>
  <c r="L38" i="192" s="1"/>
  <c r="D30" i="196"/>
  <c r="L29" i="192"/>
  <c r="L25" i="192"/>
  <c r="C17" i="196"/>
  <c r="E17" i="196" s="1"/>
  <c r="F18" i="196"/>
  <c r="E13" i="196"/>
  <c r="D12" i="196"/>
  <c r="J29" i="196"/>
  <c r="E24" i="196"/>
  <c r="E8" i="196"/>
  <c r="D7" i="196"/>
  <c r="G5" i="195"/>
  <c r="I7" i="195"/>
  <c r="F27" i="195"/>
  <c r="G17" i="196"/>
  <c r="L37" i="192"/>
  <c r="C22" i="196"/>
  <c r="F23" i="196"/>
  <c r="E23" i="196"/>
  <c r="E18" i="196"/>
  <c r="C7" i="196"/>
  <c r="E29" i="196"/>
  <c r="E9" i="196"/>
  <c r="L15" i="192"/>
  <c r="C27" i="196"/>
  <c r="E27" i="196" s="1"/>
  <c r="F28" i="196"/>
  <c r="L35" i="192"/>
  <c r="I12" i="195"/>
  <c r="F32" i="193"/>
  <c r="C27" i="193"/>
  <c r="I29" i="196"/>
  <c r="H27" i="196"/>
  <c r="G27" i="196"/>
  <c r="J27" i="196" s="1"/>
  <c r="J28" i="196"/>
  <c r="I13" i="196"/>
  <c r="H12" i="196"/>
  <c r="I7" i="196"/>
  <c r="E19" i="196"/>
  <c r="D17" i="196"/>
  <c r="E28" i="196"/>
  <c r="D27" i="196"/>
  <c r="F19" i="196"/>
  <c r="J13" i="196"/>
  <c r="I28" i="196"/>
  <c r="F32" i="184"/>
  <c r="C27" i="184"/>
  <c r="L8" i="182"/>
  <c r="L38" i="183"/>
  <c r="J19" i="187"/>
  <c r="I19" i="187"/>
  <c r="G27" i="187"/>
  <c r="J28" i="187"/>
  <c r="K38" i="183"/>
  <c r="D30" i="187"/>
  <c r="C5" i="186"/>
  <c r="E32" i="184"/>
  <c r="J14" i="187"/>
  <c r="C22" i="187"/>
  <c r="F23" i="187"/>
  <c r="E13" i="187"/>
  <c r="D12" i="187"/>
  <c r="I18" i="187"/>
  <c r="H17" i="187"/>
  <c r="F13" i="187"/>
  <c r="G27" i="184"/>
  <c r="J32" i="184"/>
  <c r="E9" i="187"/>
  <c r="D7" i="187"/>
  <c r="G12" i="187"/>
  <c r="J13" i="187"/>
  <c r="I9" i="187"/>
  <c r="H7" i="187"/>
  <c r="I29" i="187"/>
  <c r="H27" i="187"/>
  <c r="I27" i="187" s="1"/>
  <c r="I32" i="184"/>
  <c r="H27" i="184"/>
  <c r="I28" i="187"/>
  <c r="F9" i="187"/>
  <c r="F14" i="187"/>
  <c r="J29" i="187"/>
  <c r="E24" i="187"/>
  <c r="D22" i="187"/>
  <c r="F22" i="187" s="1"/>
  <c r="I13" i="187"/>
  <c r="H12" i="187"/>
  <c r="I12" i="187" s="1"/>
  <c r="G5" i="187"/>
  <c r="F12" i="186"/>
  <c r="G41" i="170"/>
  <c r="H32" i="175"/>
  <c r="L41" i="173"/>
  <c r="I18" i="178"/>
  <c r="H17" i="178"/>
  <c r="F29" i="178"/>
  <c r="F14" i="178"/>
  <c r="J18" i="178"/>
  <c r="E13" i="178"/>
  <c r="D12" i="178"/>
  <c r="F30" i="178"/>
  <c r="F13" i="178"/>
  <c r="C27" i="175"/>
  <c r="G27" i="175"/>
  <c r="J32" i="175"/>
  <c r="C41" i="170"/>
  <c r="C6" i="170" s="1"/>
  <c r="D32" i="175"/>
  <c r="F32" i="175" s="1"/>
  <c r="I29" i="178"/>
  <c r="H27" i="178"/>
  <c r="E29" i="178"/>
  <c r="D27" i="178"/>
  <c r="E24" i="178"/>
  <c r="D22" i="178"/>
  <c r="J29" i="178"/>
  <c r="C17" i="178"/>
  <c r="C5" i="178" s="1"/>
  <c r="G5" i="178"/>
  <c r="C6" i="163"/>
  <c r="K6" i="163" s="1"/>
  <c r="I62" i="161"/>
  <c r="G34" i="166"/>
  <c r="C41" i="161"/>
  <c r="D34" i="166"/>
  <c r="E30" i="169"/>
  <c r="I25" i="169"/>
  <c r="H24" i="169"/>
  <c r="E20" i="169"/>
  <c r="D19" i="169"/>
  <c r="G29" i="169"/>
  <c r="J30" i="169"/>
  <c r="I30" i="169"/>
  <c r="I15" i="169"/>
  <c r="J15" i="169"/>
  <c r="H14" i="169"/>
  <c r="J14" i="169" s="1"/>
  <c r="F31" i="169"/>
  <c r="G24" i="169"/>
  <c r="I24" i="169" s="1"/>
  <c r="G5" i="168"/>
  <c r="D32" i="169"/>
  <c r="K38" i="165"/>
  <c r="E26" i="169"/>
  <c r="D24" i="169"/>
  <c r="I20" i="169"/>
  <c r="J20" i="169"/>
  <c r="H19" i="169"/>
  <c r="J19" i="169" s="1"/>
  <c r="I32" i="169"/>
  <c r="C29" i="169"/>
  <c r="E8" i="169"/>
  <c r="D7" i="169"/>
  <c r="F16" i="169"/>
  <c r="F8" i="169"/>
  <c r="L18" i="165"/>
  <c r="L38" i="165"/>
  <c r="I9" i="169"/>
  <c r="H7" i="169"/>
  <c r="I7" i="169" s="1"/>
  <c r="E9" i="169"/>
  <c r="F20" i="169"/>
  <c r="I14" i="169"/>
  <c r="J21" i="169"/>
  <c r="G19" i="169"/>
  <c r="I31" i="169"/>
  <c r="H29" i="169"/>
  <c r="J29" i="169" s="1"/>
  <c r="I16" i="169"/>
  <c r="J16" i="169"/>
  <c r="J25" i="169"/>
  <c r="G7" i="165"/>
  <c r="G6" i="165" s="1"/>
  <c r="G41" i="161"/>
  <c r="G6" i="161" s="1"/>
  <c r="H34" i="166"/>
  <c r="H29" i="166" s="1"/>
  <c r="H5" i="166" s="1"/>
  <c r="L39" i="165"/>
  <c r="C24" i="169"/>
  <c r="F24" i="169" s="1"/>
  <c r="F25" i="169"/>
  <c r="G5" i="169"/>
  <c r="I26" i="169"/>
  <c r="F30" i="169"/>
  <c r="C14" i="169"/>
  <c r="F14" i="169" s="1"/>
  <c r="F15" i="169"/>
  <c r="J9" i="169"/>
  <c r="E15" i="169"/>
  <c r="C7" i="169"/>
  <c r="D5" i="168"/>
  <c r="I29" i="158"/>
  <c r="H5" i="158"/>
  <c r="J29" i="158"/>
  <c r="L41" i="156"/>
  <c r="J5" i="159"/>
  <c r="L38" i="157"/>
  <c r="E6" i="154"/>
  <c r="E41" i="156"/>
  <c r="D41" i="156"/>
  <c r="H38" i="157"/>
  <c r="I18" i="157"/>
  <c r="J18" i="157"/>
  <c r="D5" i="160"/>
  <c r="L36" i="157"/>
  <c r="J34" i="158"/>
  <c r="L18" i="157"/>
  <c r="E29" i="160"/>
  <c r="F29" i="160"/>
  <c r="J14" i="160"/>
  <c r="I14" i="160"/>
  <c r="L40" i="157"/>
  <c r="H5" i="160"/>
  <c r="E7" i="160"/>
  <c r="L62" i="153"/>
  <c r="L62" i="156"/>
  <c r="H18" i="157"/>
  <c r="E18" i="157"/>
  <c r="D18" i="157"/>
  <c r="C5" i="160"/>
  <c r="F14" i="160"/>
  <c r="G7" i="157"/>
  <c r="G6" i="157" s="1"/>
  <c r="C41" i="153"/>
  <c r="D34" i="158"/>
  <c r="I34" i="158"/>
  <c r="J29" i="160"/>
  <c r="G41" i="145"/>
  <c r="H33" i="150"/>
  <c r="C41" i="145"/>
  <c r="C6" i="145" s="1"/>
  <c r="D33" i="150"/>
  <c r="L41" i="139"/>
  <c r="C5" i="141"/>
  <c r="F27" i="143"/>
  <c r="K62" i="136"/>
  <c r="H32" i="141"/>
  <c r="L8" i="139"/>
  <c r="C41" i="136"/>
  <c r="C6" i="136" s="1"/>
  <c r="D32" i="141"/>
  <c r="L18" i="140"/>
  <c r="E27" i="143"/>
  <c r="G27" i="141"/>
  <c r="H32" i="135"/>
  <c r="G41" i="134"/>
  <c r="E32" i="135"/>
  <c r="D27" i="135"/>
  <c r="D5" i="135" s="1"/>
  <c r="G5" i="135"/>
  <c r="L62" i="132"/>
  <c r="I62" i="134"/>
  <c r="K62" i="134"/>
  <c r="L62" i="134" s="1"/>
  <c r="E27" i="135"/>
  <c r="F27" i="135"/>
  <c r="C5" i="135"/>
  <c r="F32" i="135"/>
  <c r="J62" i="123"/>
  <c r="C32" i="128"/>
  <c r="L42" i="125"/>
  <c r="E62" i="123"/>
  <c r="G41" i="123"/>
  <c r="G6" i="123" s="1"/>
  <c r="H32" i="128"/>
  <c r="D27" i="128"/>
  <c r="D5" i="128" s="1"/>
  <c r="F6" i="219"/>
  <c r="I7" i="219"/>
  <c r="H7" i="219"/>
  <c r="K7" i="219"/>
  <c r="C6" i="219"/>
  <c r="K6" i="219" s="1"/>
  <c r="H41" i="219"/>
  <c r="I41" i="219"/>
  <c r="B6" i="219"/>
  <c r="E7" i="219"/>
  <c r="D7" i="219"/>
  <c r="J7" i="219"/>
  <c r="D41" i="219"/>
  <c r="J41" i="219"/>
  <c r="L41" i="219" s="1"/>
  <c r="E41" i="219"/>
  <c r="L65" i="218"/>
  <c r="E41" i="218"/>
  <c r="D41" i="218"/>
  <c r="K7" i="218"/>
  <c r="C6" i="218"/>
  <c r="K6" i="218" s="1"/>
  <c r="F6" i="218"/>
  <c r="I7" i="218"/>
  <c r="H7" i="218"/>
  <c r="L18" i="218"/>
  <c r="B6" i="218"/>
  <c r="E7" i="218"/>
  <c r="D7" i="218"/>
  <c r="J7" i="218"/>
  <c r="L41" i="218"/>
  <c r="E41" i="217"/>
  <c r="D41" i="217"/>
  <c r="J41" i="217"/>
  <c r="L41" i="217" s="1"/>
  <c r="B6" i="217"/>
  <c r="L42" i="217"/>
  <c r="I41" i="217"/>
  <c r="H41" i="217"/>
  <c r="F6" i="217"/>
  <c r="L6" i="216"/>
  <c r="H41" i="215"/>
  <c r="F6" i="215"/>
  <c r="C15" i="1" s="1"/>
  <c r="E41" i="215"/>
  <c r="D41" i="215"/>
  <c r="J41" i="215"/>
  <c r="B6" i="215"/>
  <c r="B15" i="1" s="1"/>
  <c r="D41" i="210"/>
  <c r="J41" i="210"/>
  <c r="L41" i="210" s="1"/>
  <c r="E41" i="210"/>
  <c r="K7" i="210"/>
  <c r="C6" i="210"/>
  <c r="K6" i="210" s="1"/>
  <c r="F6" i="210"/>
  <c r="I7" i="210"/>
  <c r="H7" i="210"/>
  <c r="L18" i="210"/>
  <c r="B6" i="210"/>
  <c r="E7" i="210"/>
  <c r="D7" i="210"/>
  <c r="J7" i="210"/>
  <c r="L8" i="210"/>
  <c r="H41" i="210"/>
  <c r="I41" i="210"/>
  <c r="F6" i="209"/>
  <c r="I7" i="209"/>
  <c r="H7" i="209"/>
  <c r="L18" i="209"/>
  <c r="B6" i="209"/>
  <c r="E7" i="209"/>
  <c r="D7" i="209"/>
  <c r="J7" i="209"/>
  <c r="L8" i="209"/>
  <c r="D41" i="209"/>
  <c r="J41" i="209"/>
  <c r="L41" i="209" s="1"/>
  <c r="E41" i="209"/>
  <c r="K7" i="209"/>
  <c r="C6" i="209"/>
  <c r="K6" i="209" s="1"/>
  <c r="L64" i="209"/>
  <c r="E41" i="208"/>
  <c r="D41" i="208"/>
  <c r="J41" i="208"/>
  <c r="L41" i="208" s="1"/>
  <c r="B6" i="208"/>
  <c r="L42" i="208"/>
  <c r="I41" i="208"/>
  <c r="H41" i="208"/>
  <c r="F6" i="208"/>
  <c r="I6" i="207"/>
  <c r="L6" i="207"/>
  <c r="E41" i="206"/>
  <c r="J41" i="206"/>
  <c r="B6" i="206"/>
  <c r="L64" i="206"/>
  <c r="H41" i="206"/>
  <c r="F6" i="206"/>
  <c r="K7" i="201"/>
  <c r="C6" i="201"/>
  <c r="K6" i="201" s="1"/>
  <c r="F6" i="201"/>
  <c r="I7" i="201"/>
  <c r="H7" i="201"/>
  <c r="D41" i="201"/>
  <c r="J41" i="201"/>
  <c r="L41" i="201" s="1"/>
  <c r="E41" i="201"/>
  <c r="B6" i="201"/>
  <c r="E7" i="201"/>
  <c r="D7" i="201"/>
  <c r="J7" i="201"/>
  <c r="L7" i="201" s="1"/>
  <c r="L8" i="201"/>
  <c r="H41" i="201"/>
  <c r="I41" i="201"/>
  <c r="L18" i="200"/>
  <c r="B6" i="200"/>
  <c r="E7" i="200"/>
  <c r="D7" i="200"/>
  <c r="J7" i="200"/>
  <c r="L8" i="200"/>
  <c r="D41" i="200"/>
  <c r="J41" i="200"/>
  <c r="L41" i="200" s="1"/>
  <c r="E41" i="200"/>
  <c r="F6" i="200"/>
  <c r="I7" i="200"/>
  <c r="H7" i="200"/>
  <c r="K7" i="200"/>
  <c r="C6" i="200"/>
  <c r="K6" i="200" s="1"/>
  <c r="L64" i="200"/>
  <c r="E41" i="199"/>
  <c r="D41" i="199"/>
  <c r="J41" i="199"/>
  <c r="L41" i="199" s="1"/>
  <c r="B6" i="199"/>
  <c r="L42" i="199"/>
  <c r="C6" i="199"/>
  <c r="K6" i="199" s="1"/>
  <c r="I41" i="199"/>
  <c r="H41" i="199"/>
  <c r="F6" i="199"/>
  <c r="K6" i="198"/>
  <c r="L6" i="198" s="1"/>
  <c r="D41" i="197"/>
  <c r="B6" i="197"/>
  <c r="H41" i="197"/>
  <c r="F6" i="197"/>
  <c r="L64" i="197"/>
  <c r="H41" i="192"/>
  <c r="I41" i="192"/>
  <c r="D41" i="192"/>
  <c r="J41" i="192"/>
  <c r="L41" i="192" s="1"/>
  <c r="E41" i="192"/>
  <c r="B6" i="192"/>
  <c r="E7" i="192"/>
  <c r="D7" i="192"/>
  <c r="J7" i="192"/>
  <c r="L8" i="192"/>
  <c r="F6" i="192"/>
  <c r="I7" i="192"/>
  <c r="H7" i="192"/>
  <c r="K7" i="192"/>
  <c r="C6" i="192"/>
  <c r="K6" i="192" s="1"/>
  <c r="G41" i="188"/>
  <c r="K7" i="191"/>
  <c r="C6" i="191"/>
  <c r="K6" i="191" s="1"/>
  <c r="L18" i="191"/>
  <c r="B6" i="191"/>
  <c r="E7" i="191"/>
  <c r="D7" i="191"/>
  <c r="J7" i="191"/>
  <c r="L7" i="191" s="1"/>
  <c r="F6" i="191"/>
  <c r="I7" i="191"/>
  <c r="H7" i="191"/>
  <c r="L41" i="191"/>
  <c r="I41" i="190"/>
  <c r="H41" i="190"/>
  <c r="F6" i="190"/>
  <c r="E41" i="190"/>
  <c r="D41" i="190"/>
  <c r="J41" i="190"/>
  <c r="L41" i="190" s="1"/>
  <c r="B6" i="190"/>
  <c r="L42" i="190"/>
  <c r="C6" i="190"/>
  <c r="K6" i="190" s="1"/>
  <c r="I63" i="188"/>
  <c r="F41" i="188"/>
  <c r="J41" i="188" s="1"/>
  <c r="H63" i="188"/>
  <c r="E41" i="188"/>
  <c r="D41" i="188"/>
  <c r="B6" i="188"/>
  <c r="F6" i="183"/>
  <c r="I7" i="183"/>
  <c r="H7" i="183"/>
  <c r="D41" i="183"/>
  <c r="J41" i="183"/>
  <c r="L41" i="183" s="1"/>
  <c r="E41" i="183"/>
  <c r="K7" i="183"/>
  <c r="C6" i="183"/>
  <c r="K6" i="183" s="1"/>
  <c r="L18" i="183"/>
  <c r="H41" i="183"/>
  <c r="I41" i="183"/>
  <c r="B6" i="183"/>
  <c r="E7" i="183"/>
  <c r="D7" i="183"/>
  <c r="J7" i="183"/>
  <c r="L7" i="183" s="1"/>
  <c r="L8" i="183"/>
  <c r="F6" i="182"/>
  <c r="I7" i="182"/>
  <c r="H7" i="182"/>
  <c r="K7" i="182"/>
  <c r="C6" i="182"/>
  <c r="K6" i="182" s="1"/>
  <c r="L18" i="182"/>
  <c r="B6" i="182"/>
  <c r="E7" i="182"/>
  <c r="D7" i="182"/>
  <c r="J7" i="182"/>
  <c r="L7" i="182" s="1"/>
  <c r="L42" i="181"/>
  <c r="L41" i="182"/>
  <c r="I41" i="181"/>
  <c r="H41" i="181"/>
  <c r="F6" i="181"/>
  <c r="E41" i="181"/>
  <c r="D41" i="181"/>
  <c r="J41" i="181"/>
  <c r="L41" i="181" s="1"/>
  <c r="B6" i="181"/>
  <c r="C6" i="181"/>
  <c r="K6" i="181" s="1"/>
  <c r="D63" i="179"/>
  <c r="B41" i="179"/>
  <c r="E63" i="179"/>
  <c r="J63" i="179"/>
  <c r="L63" i="179" s="1"/>
  <c r="K41" i="179"/>
  <c r="F41" i="179"/>
  <c r="I63" i="179"/>
  <c r="H63" i="179"/>
  <c r="I63" i="170"/>
  <c r="H41" i="174"/>
  <c r="I41" i="174"/>
  <c r="D41" i="174"/>
  <c r="J41" i="174"/>
  <c r="L41" i="174" s="1"/>
  <c r="E41" i="174"/>
  <c r="K7" i="174"/>
  <c r="C6" i="174"/>
  <c r="K6" i="174" s="1"/>
  <c r="F6" i="174"/>
  <c r="I7" i="174"/>
  <c r="H7" i="174"/>
  <c r="L18" i="174"/>
  <c r="B6" i="174"/>
  <c r="E7" i="174"/>
  <c r="D7" i="174"/>
  <c r="J7" i="174"/>
  <c r="L7" i="174" s="1"/>
  <c r="L8" i="174"/>
  <c r="F6" i="173"/>
  <c r="I7" i="173"/>
  <c r="H7" i="173"/>
  <c r="K7" i="173"/>
  <c r="C6" i="173"/>
  <c r="K6" i="173" s="1"/>
  <c r="E63" i="170"/>
  <c r="K63" i="170"/>
  <c r="H63" i="170"/>
  <c r="C6" i="172"/>
  <c r="K6" i="172" s="1"/>
  <c r="L64" i="170"/>
  <c r="L18" i="173"/>
  <c r="B6" i="173"/>
  <c r="E7" i="173"/>
  <c r="D7" i="173"/>
  <c r="J7" i="173"/>
  <c r="L7" i="173" s="1"/>
  <c r="L8" i="173"/>
  <c r="E41" i="173"/>
  <c r="D41" i="173"/>
  <c r="E41" i="172"/>
  <c r="D41" i="172"/>
  <c r="J41" i="172"/>
  <c r="L41" i="172" s="1"/>
  <c r="B6" i="172"/>
  <c r="L42" i="172"/>
  <c r="L63" i="170"/>
  <c r="I41" i="172"/>
  <c r="H41" i="172"/>
  <c r="F6" i="172"/>
  <c r="E6" i="171"/>
  <c r="D6" i="171"/>
  <c r="L67" i="170"/>
  <c r="L6" i="171"/>
  <c r="I41" i="170"/>
  <c r="H41" i="170"/>
  <c r="F6" i="170"/>
  <c r="E41" i="170"/>
  <c r="D41" i="170"/>
  <c r="J41" i="170"/>
  <c r="B6" i="170"/>
  <c r="H41" i="165"/>
  <c r="I41" i="165"/>
  <c r="K7" i="165"/>
  <c r="C6" i="165"/>
  <c r="K6" i="165" s="1"/>
  <c r="F6" i="165"/>
  <c r="I7" i="165"/>
  <c r="H7" i="165"/>
  <c r="D41" i="165"/>
  <c r="J41" i="165"/>
  <c r="L41" i="165" s="1"/>
  <c r="E41" i="165"/>
  <c r="B6" i="165"/>
  <c r="E7" i="165"/>
  <c r="D7" i="165"/>
  <c r="J7" i="165"/>
  <c r="L8" i="165"/>
  <c r="K7" i="164"/>
  <c r="C6" i="164"/>
  <c r="K6" i="164" s="1"/>
  <c r="H41" i="164"/>
  <c r="I41" i="164"/>
  <c r="D41" i="164"/>
  <c r="J41" i="164"/>
  <c r="L41" i="164" s="1"/>
  <c r="E41" i="164"/>
  <c r="F6" i="164"/>
  <c r="I7" i="164"/>
  <c r="H7" i="164"/>
  <c r="B6" i="164"/>
  <c r="E7" i="164"/>
  <c r="D7" i="164"/>
  <c r="J7" i="164"/>
  <c r="L7" i="164" s="1"/>
  <c r="L8" i="164"/>
  <c r="E41" i="163"/>
  <c r="D41" i="163"/>
  <c r="J41" i="163"/>
  <c r="L41" i="163" s="1"/>
  <c r="B6" i="163"/>
  <c r="L42" i="163"/>
  <c r="I41" i="163"/>
  <c r="H41" i="163"/>
  <c r="F6" i="163"/>
  <c r="E6" i="162"/>
  <c r="D6" i="162"/>
  <c r="L6" i="162"/>
  <c r="E41" i="161"/>
  <c r="D41" i="161"/>
  <c r="J41" i="161"/>
  <c r="B6" i="161"/>
  <c r="I41" i="161"/>
  <c r="H41" i="161"/>
  <c r="F6" i="161"/>
  <c r="I5" i="158"/>
  <c r="J5" i="158"/>
  <c r="H41" i="157"/>
  <c r="I41" i="157"/>
  <c r="D41" i="157"/>
  <c r="J41" i="157"/>
  <c r="L41" i="157" s="1"/>
  <c r="E41" i="157"/>
  <c r="B6" i="157"/>
  <c r="E7" i="157"/>
  <c r="D7" i="157"/>
  <c r="J7" i="157"/>
  <c r="L8" i="157"/>
  <c r="F6" i="157"/>
  <c r="I7" i="157"/>
  <c r="K7" i="157"/>
  <c r="C6" i="157"/>
  <c r="K7" i="156"/>
  <c r="C6" i="156"/>
  <c r="K6" i="156" s="1"/>
  <c r="L18" i="156"/>
  <c r="B6" i="156"/>
  <c r="E7" i="156"/>
  <c r="D7" i="156"/>
  <c r="J7" i="156"/>
  <c r="L7" i="156" s="1"/>
  <c r="L8" i="156"/>
  <c r="F6" i="156"/>
  <c r="I7" i="156"/>
  <c r="H7" i="156"/>
  <c r="L42" i="155"/>
  <c r="E41" i="155"/>
  <c r="D41" i="155"/>
  <c r="J41" i="155"/>
  <c r="L41" i="155" s="1"/>
  <c r="B6" i="155"/>
  <c r="C6" i="155"/>
  <c r="K6" i="155" s="1"/>
  <c r="I41" i="155"/>
  <c r="H41" i="155"/>
  <c r="F6" i="155"/>
  <c r="K6" i="154"/>
  <c r="L6" i="154" s="1"/>
  <c r="E41" i="153"/>
  <c r="J41" i="153"/>
  <c r="B6" i="153"/>
  <c r="I41" i="153"/>
  <c r="H41" i="153"/>
  <c r="F6" i="153"/>
  <c r="F6" i="149"/>
  <c r="I7" i="149"/>
  <c r="H7" i="149"/>
  <c r="D41" i="149"/>
  <c r="J41" i="149"/>
  <c r="L41" i="149" s="1"/>
  <c r="E41" i="149"/>
  <c r="B6" i="149"/>
  <c r="E7" i="149"/>
  <c r="D7" i="149"/>
  <c r="J7" i="149"/>
  <c r="L8" i="149"/>
  <c r="H41" i="149"/>
  <c r="I41" i="149"/>
  <c r="K7" i="149"/>
  <c r="C6" i="149"/>
  <c r="K6" i="149" s="1"/>
  <c r="F6" i="148"/>
  <c r="I7" i="148"/>
  <c r="H7" i="148"/>
  <c r="L41" i="148"/>
  <c r="K7" i="148"/>
  <c r="C6" i="148"/>
  <c r="K6" i="148" s="1"/>
  <c r="L18" i="148"/>
  <c r="B6" i="148"/>
  <c r="E7" i="148"/>
  <c r="D7" i="148"/>
  <c r="J7" i="148"/>
  <c r="L7" i="148" s="1"/>
  <c r="L8" i="148"/>
  <c r="E41" i="148"/>
  <c r="D41" i="148"/>
  <c r="I41" i="147"/>
  <c r="H41" i="147"/>
  <c r="F6" i="147"/>
  <c r="K41" i="147"/>
  <c r="C6" i="147"/>
  <c r="K6" i="147" s="1"/>
  <c r="E41" i="147"/>
  <c r="D41" i="147"/>
  <c r="J41" i="147"/>
  <c r="B6" i="147"/>
  <c r="H6" i="146"/>
  <c r="K6" i="146"/>
  <c r="L6" i="146" s="1"/>
  <c r="E6" i="146"/>
  <c r="D6" i="146"/>
  <c r="E41" i="145"/>
  <c r="D41" i="145"/>
  <c r="J41" i="145"/>
  <c r="B6" i="145"/>
  <c r="I41" i="145"/>
  <c r="H41" i="145"/>
  <c r="F6" i="145"/>
  <c r="K7" i="140"/>
  <c r="C6" i="140"/>
  <c r="K6" i="140" s="1"/>
  <c r="H41" i="140"/>
  <c r="I41" i="140"/>
  <c r="H62" i="136"/>
  <c r="D41" i="140"/>
  <c r="J41" i="140"/>
  <c r="L41" i="140" s="1"/>
  <c r="E41" i="140"/>
  <c r="B6" i="140"/>
  <c r="E7" i="140"/>
  <c r="D7" i="140"/>
  <c r="J7" i="140"/>
  <c r="L8" i="140"/>
  <c r="F6" i="140"/>
  <c r="I7" i="140"/>
  <c r="H7" i="140"/>
  <c r="F6" i="139"/>
  <c r="I7" i="139"/>
  <c r="H7" i="139"/>
  <c r="B6" i="139"/>
  <c r="E7" i="139"/>
  <c r="D7" i="139"/>
  <c r="J7" i="139"/>
  <c r="K7" i="139"/>
  <c r="C6" i="139"/>
  <c r="K6" i="139" s="1"/>
  <c r="I62" i="136"/>
  <c r="C6" i="138"/>
  <c r="K6" i="138" s="1"/>
  <c r="E41" i="139"/>
  <c r="D41" i="139"/>
  <c r="E41" i="138"/>
  <c r="D41" i="138"/>
  <c r="J41" i="138"/>
  <c r="L41" i="138" s="1"/>
  <c r="B6" i="138"/>
  <c r="I41" i="138"/>
  <c r="H41" i="138"/>
  <c r="F6" i="138"/>
  <c r="G41" i="136"/>
  <c r="I41" i="136" s="1"/>
  <c r="D41" i="136"/>
  <c r="J41" i="136"/>
  <c r="B6" i="136"/>
  <c r="H41" i="136"/>
  <c r="F6" i="136"/>
  <c r="L62" i="136"/>
  <c r="E41" i="134"/>
  <c r="D41" i="134"/>
  <c r="J41" i="134"/>
  <c r="B6" i="134"/>
  <c r="I41" i="134"/>
  <c r="H41" i="134"/>
  <c r="F6" i="134"/>
  <c r="H41" i="133"/>
  <c r="I41" i="133"/>
  <c r="B6" i="133"/>
  <c r="E7" i="133"/>
  <c r="D7" i="133"/>
  <c r="J7" i="133"/>
  <c r="K7" i="133"/>
  <c r="C6" i="133"/>
  <c r="K6" i="133" s="1"/>
  <c r="F6" i="133"/>
  <c r="I7" i="133"/>
  <c r="H7" i="133"/>
  <c r="D41" i="133"/>
  <c r="J41" i="133"/>
  <c r="L41" i="133" s="1"/>
  <c r="E41" i="133"/>
  <c r="D41" i="132"/>
  <c r="J41" i="132"/>
  <c r="L41" i="132" s="1"/>
  <c r="E41" i="132"/>
  <c r="L18" i="132"/>
  <c r="B6" i="132"/>
  <c r="E7" i="132"/>
  <c r="D7" i="132"/>
  <c r="J7" i="132"/>
  <c r="L8" i="132"/>
  <c r="C6" i="132"/>
  <c r="K6" i="132" s="1"/>
  <c r="F6" i="132"/>
  <c r="I7" i="132"/>
  <c r="H7" i="132"/>
  <c r="K7" i="132"/>
  <c r="I41" i="131"/>
  <c r="H41" i="131"/>
  <c r="F6" i="131"/>
  <c r="E41" i="131"/>
  <c r="D41" i="131"/>
  <c r="J41" i="131"/>
  <c r="L41" i="131" s="1"/>
  <c r="B6" i="131"/>
  <c r="K6" i="130"/>
  <c r="L6" i="130"/>
  <c r="H41" i="127"/>
  <c r="I41" i="127"/>
  <c r="D41" i="127"/>
  <c r="J41" i="127"/>
  <c r="L41" i="127" s="1"/>
  <c r="E41" i="127"/>
  <c r="B6" i="127"/>
  <c r="E7" i="127"/>
  <c r="D7" i="127"/>
  <c r="J7" i="127"/>
  <c r="L8" i="127"/>
  <c r="B41" i="123"/>
  <c r="F6" i="127"/>
  <c r="I7" i="127"/>
  <c r="H7" i="127"/>
  <c r="K7" i="127"/>
  <c r="C6" i="127"/>
  <c r="K6" i="127" s="1"/>
  <c r="B6" i="126"/>
  <c r="E7" i="126"/>
  <c r="D7" i="126"/>
  <c r="J7" i="126"/>
  <c r="L8" i="126"/>
  <c r="H62" i="123"/>
  <c r="D41" i="126"/>
  <c r="J41" i="126"/>
  <c r="L41" i="126" s="1"/>
  <c r="E41" i="126"/>
  <c r="K7" i="126"/>
  <c r="C6" i="126"/>
  <c r="K6" i="126" s="1"/>
  <c r="F6" i="126"/>
  <c r="I7" i="126"/>
  <c r="H7" i="126"/>
  <c r="E41" i="125"/>
  <c r="D41" i="125"/>
  <c r="J41" i="125"/>
  <c r="L41" i="125" s="1"/>
  <c r="B6" i="125"/>
  <c r="C6" i="125"/>
  <c r="K6" i="125" s="1"/>
  <c r="K41" i="123"/>
  <c r="L65" i="123"/>
  <c r="I41" i="125"/>
  <c r="H41" i="125"/>
  <c r="F6" i="125"/>
  <c r="C6" i="123"/>
  <c r="K6" i="123" s="1"/>
  <c r="K62" i="123"/>
  <c r="L62" i="123" s="1"/>
  <c r="I41" i="123"/>
  <c r="H41" i="123"/>
  <c r="F6" i="123"/>
  <c r="E41" i="123"/>
  <c r="D41" i="123"/>
  <c r="J41" i="123"/>
  <c r="L41" i="123" s="1"/>
  <c r="B6" i="123"/>
  <c r="L7" i="219" l="1"/>
  <c r="J22" i="223"/>
  <c r="C5" i="223"/>
  <c r="E17" i="223"/>
  <c r="K41" i="215"/>
  <c r="G6" i="215"/>
  <c r="K6" i="215" s="1"/>
  <c r="I17" i="223"/>
  <c r="J17" i="223"/>
  <c r="E22" i="223"/>
  <c r="L41" i="215"/>
  <c r="I41" i="215"/>
  <c r="F12" i="223"/>
  <c r="D5" i="223"/>
  <c r="F17" i="223"/>
  <c r="G5" i="223"/>
  <c r="I32" i="220"/>
  <c r="H27" i="220"/>
  <c r="F27" i="220"/>
  <c r="D5" i="220"/>
  <c r="E27" i="220"/>
  <c r="H5" i="223"/>
  <c r="I7" i="223"/>
  <c r="J7" i="223"/>
  <c r="E12" i="223"/>
  <c r="F27" i="223"/>
  <c r="I27" i="223"/>
  <c r="E30" i="223"/>
  <c r="F30" i="223"/>
  <c r="G5" i="220"/>
  <c r="J27" i="220"/>
  <c r="J12" i="223"/>
  <c r="D5" i="214"/>
  <c r="F7" i="214"/>
  <c r="E7" i="214"/>
  <c r="C5" i="214"/>
  <c r="K41" i="206"/>
  <c r="L41" i="206" s="1"/>
  <c r="C6" i="206"/>
  <c r="K6" i="206" s="1"/>
  <c r="I41" i="206"/>
  <c r="D41" i="206"/>
  <c r="J27" i="214"/>
  <c r="I17" i="214"/>
  <c r="H5" i="214"/>
  <c r="I7" i="214"/>
  <c r="J7" i="214"/>
  <c r="F17" i="214"/>
  <c r="E32" i="211"/>
  <c r="D27" i="211"/>
  <c r="F32" i="211"/>
  <c r="I12" i="214"/>
  <c r="J12" i="214"/>
  <c r="E22" i="214"/>
  <c r="G5" i="214"/>
  <c r="F27" i="214"/>
  <c r="E27" i="214"/>
  <c r="I32" i="211"/>
  <c r="H27" i="211"/>
  <c r="J32" i="211"/>
  <c r="F12" i="214"/>
  <c r="D5" i="205"/>
  <c r="E7" i="205"/>
  <c r="H5" i="205"/>
  <c r="I7" i="205"/>
  <c r="J7" i="205"/>
  <c r="I22" i="205"/>
  <c r="J22" i="205"/>
  <c r="I5" i="205"/>
  <c r="J5" i="205"/>
  <c r="E32" i="202"/>
  <c r="D27" i="202"/>
  <c r="I41" i="197"/>
  <c r="J41" i="197"/>
  <c r="I27" i="205"/>
  <c r="J27" i="205"/>
  <c r="F5" i="205"/>
  <c r="E5" i="205"/>
  <c r="E22" i="205"/>
  <c r="F22" i="205"/>
  <c r="E27" i="205"/>
  <c r="E17" i="205"/>
  <c r="G5" i="202"/>
  <c r="F12" i="205"/>
  <c r="J12" i="205"/>
  <c r="I32" i="202"/>
  <c r="H27" i="202"/>
  <c r="H5" i="202" s="1"/>
  <c r="C6" i="197"/>
  <c r="K6" i="197" s="1"/>
  <c r="K41" i="197"/>
  <c r="F32" i="202"/>
  <c r="I5" i="204"/>
  <c r="J5" i="204"/>
  <c r="C5" i="202"/>
  <c r="E27" i="202"/>
  <c r="J17" i="205"/>
  <c r="C5" i="196"/>
  <c r="E7" i="196"/>
  <c r="F7" i="196"/>
  <c r="J5" i="195"/>
  <c r="I5" i="195"/>
  <c r="I27" i="193"/>
  <c r="H5" i="193"/>
  <c r="J27" i="193"/>
  <c r="G5" i="193"/>
  <c r="F27" i="196"/>
  <c r="F17" i="196"/>
  <c r="G5" i="196"/>
  <c r="I12" i="196"/>
  <c r="H5" i="196"/>
  <c r="I27" i="196"/>
  <c r="C5" i="193"/>
  <c r="J12" i="196"/>
  <c r="E22" i="196"/>
  <c r="F22" i="196"/>
  <c r="J17" i="196"/>
  <c r="I17" i="196"/>
  <c r="D5" i="196"/>
  <c r="F12" i="196"/>
  <c r="E12" i="196"/>
  <c r="E30" i="196"/>
  <c r="F30" i="196"/>
  <c r="E32" i="193"/>
  <c r="D27" i="193"/>
  <c r="E22" i="187"/>
  <c r="E30" i="187"/>
  <c r="D27" i="187"/>
  <c r="F30" i="187"/>
  <c r="C5" i="184"/>
  <c r="F27" i="184"/>
  <c r="E27" i="184"/>
  <c r="I5" i="187"/>
  <c r="D5" i="187"/>
  <c r="F7" i="187"/>
  <c r="E7" i="187"/>
  <c r="I27" i="184"/>
  <c r="H5" i="184"/>
  <c r="H5" i="187"/>
  <c r="J5" i="187" s="1"/>
  <c r="I7" i="187"/>
  <c r="J7" i="187"/>
  <c r="C5" i="187"/>
  <c r="J12" i="187"/>
  <c r="G5" i="184"/>
  <c r="J27" i="184"/>
  <c r="I17" i="187"/>
  <c r="J17" i="187"/>
  <c r="F12" i="187"/>
  <c r="E12" i="187"/>
  <c r="F5" i="186"/>
  <c r="E5" i="186"/>
  <c r="J27" i="187"/>
  <c r="J5" i="178"/>
  <c r="G5" i="175"/>
  <c r="I17" i="178"/>
  <c r="H5" i="178"/>
  <c r="I5" i="178" s="1"/>
  <c r="J17" i="178"/>
  <c r="I32" i="175"/>
  <c r="H27" i="175"/>
  <c r="H5" i="175" s="1"/>
  <c r="F17" i="178"/>
  <c r="E17" i="178"/>
  <c r="F22" i="178"/>
  <c r="E22" i="178"/>
  <c r="F27" i="178"/>
  <c r="E27" i="178"/>
  <c r="I27" i="178"/>
  <c r="J27" i="178"/>
  <c r="E32" i="175"/>
  <c r="D27" i="175"/>
  <c r="D5" i="175" s="1"/>
  <c r="E27" i="175"/>
  <c r="F27" i="175"/>
  <c r="C5" i="175"/>
  <c r="F12" i="178"/>
  <c r="D5" i="178"/>
  <c r="F5" i="178" s="1"/>
  <c r="E12" i="178"/>
  <c r="K41" i="170"/>
  <c r="L41" i="170" s="1"/>
  <c r="G6" i="170"/>
  <c r="K6" i="170" s="1"/>
  <c r="L7" i="165"/>
  <c r="E5" i="168"/>
  <c r="F5" i="168"/>
  <c r="E14" i="169"/>
  <c r="I19" i="169"/>
  <c r="E24" i="169"/>
  <c r="J5" i="168"/>
  <c r="I5" i="168"/>
  <c r="I29" i="169"/>
  <c r="K41" i="161"/>
  <c r="L41" i="161" s="1"/>
  <c r="C6" i="161"/>
  <c r="K6" i="161" s="1"/>
  <c r="C5" i="169"/>
  <c r="E7" i="169"/>
  <c r="F7" i="169"/>
  <c r="H5" i="169"/>
  <c r="J5" i="169" s="1"/>
  <c r="J7" i="169"/>
  <c r="D5" i="169"/>
  <c r="E32" i="169"/>
  <c r="F32" i="169"/>
  <c r="E19" i="169"/>
  <c r="F19" i="169"/>
  <c r="J24" i="169"/>
  <c r="D29" i="169"/>
  <c r="E29" i="169" s="1"/>
  <c r="D29" i="166"/>
  <c r="E34" i="166"/>
  <c r="F34" i="166"/>
  <c r="J34" i="166"/>
  <c r="I34" i="166"/>
  <c r="G29" i="166"/>
  <c r="K6" i="157"/>
  <c r="H7" i="157"/>
  <c r="K41" i="153"/>
  <c r="L41" i="153" s="1"/>
  <c r="C6" i="153"/>
  <c r="K6" i="153" s="1"/>
  <c r="I5" i="160"/>
  <c r="J5" i="160"/>
  <c r="D41" i="153"/>
  <c r="D29" i="158"/>
  <c r="F34" i="158"/>
  <c r="E34" i="158"/>
  <c r="F5" i="160"/>
  <c r="E5" i="160"/>
  <c r="D28" i="150"/>
  <c r="F33" i="150"/>
  <c r="E33" i="150"/>
  <c r="H28" i="150"/>
  <c r="J33" i="150"/>
  <c r="I33" i="150"/>
  <c r="L41" i="145"/>
  <c r="K41" i="145"/>
  <c r="G6" i="145"/>
  <c r="K6" i="145" s="1"/>
  <c r="G5" i="141"/>
  <c r="I32" i="141"/>
  <c r="H27" i="141"/>
  <c r="E41" i="136"/>
  <c r="L7" i="140"/>
  <c r="J32" i="141"/>
  <c r="E32" i="141"/>
  <c r="D27" i="141"/>
  <c r="F32" i="141"/>
  <c r="L41" i="134"/>
  <c r="K41" i="134"/>
  <c r="G6" i="134"/>
  <c r="K6" i="134" s="1"/>
  <c r="F5" i="135"/>
  <c r="E5" i="135"/>
  <c r="I32" i="135"/>
  <c r="H27" i="135"/>
  <c r="J32" i="135"/>
  <c r="I32" i="128"/>
  <c r="H27" i="128"/>
  <c r="J32" i="128"/>
  <c r="F32" i="128"/>
  <c r="C27" i="128"/>
  <c r="E32" i="128"/>
  <c r="D6" i="219"/>
  <c r="J6" i="219"/>
  <c r="L6" i="219" s="1"/>
  <c r="E6" i="219"/>
  <c r="H6" i="219"/>
  <c r="I6" i="219"/>
  <c r="D6" i="218"/>
  <c r="J6" i="218"/>
  <c r="L6" i="218" s="1"/>
  <c r="E6" i="218"/>
  <c r="H6" i="218"/>
  <c r="I6" i="218"/>
  <c r="L7" i="218"/>
  <c r="H6" i="217"/>
  <c r="I6" i="217"/>
  <c r="D6" i="217"/>
  <c r="J6" i="217"/>
  <c r="L6" i="217" s="1"/>
  <c r="E6" i="217"/>
  <c r="D6" i="215"/>
  <c r="J6" i="215"/>
  <c r="E6" i="215"/>
  <c r="D6" i="210"/>
  <c r="J6" i="210"/>
  <c r="L6" i="210" s="1"/>
  <c r="E6" i="210"/>
  <c r="H6" i="210"/>
  <c r="I6" i="210"/>
  <c r="L7" i="210"/>
  <c r="D6" i="209"/>
  <c r="J6" i="209"/>
  <c r="L6" i="209" s="1"/>
  <c r="E6" i="209"/>
  <c r="L7" i="209"/>
  <c r="H6" i="209"/>
  <c r="I6" i="209"/>
  <c r="H6" i="208"/>
  <c r="I6" i="208"/>
  <c r="D6" i="208"/>
  <c r="J6" i="208"/>
  <c r="L6" i="208" s="1"/>
  <c r="E6" i="208"/>
  <c r="H6" i="206"/>
  <c r="I6" i="206"/>
  <c r="D6" i="206"/>
  <c r="J6" i="206"/>
  <c r="L6" i="206" s="1"/>
  <c r="E6" i="206"/>
  <c r="D6" i="201"/>
  <c r="J6" i="201"/>
  <c r="L6" i="201" s="1"/>
  <c r="E6" i="201"/>
  <c r="H6" i="201"/>
  <c r="I6" i="201"/>
  <c r="L7" i="200"/>
  <c r="H6" i="200"/>
  <c r="I6" i="200"/>
  <c r="D6" i="200"/>
  <c r="J6" i="200"/>
  <c r="L6" i="200" s="1"/>
  <c r="E6" i="200"/>
  <c r="D6" i="199"/>
  <c r="J6" i="199"/>
  <c r="L6" i="199" s="1"/>
  <c r="E6" i="199"/>
  <c r="H6" i="199"/>
  <c r="I6" i="199"/>
  <c r="D6" i="197"/>
  <c r="J6" i="197"/>
  <c r="L6" i="197" s="1"/>
  <c r="E6" i="197"/>
  <c r="H6" i="197"/>
  <c r="I6" i="197"/>
  <c r="D6" i="192"/>
  <c r="J6" i="192"/>
  <c r="L6" i="192" s="1"/>
  <c r="E6" i="192"/>
  <c r="H6" i="192"/>
  <c r="I6" i="192"/>
  <c r="L7" i="192"/>
  <c r="H6" i="191"/>
  <c r="I6" i="191"/>
  <c r="D6" i="191"/>
  <c r="J6" i="191"/>
  <c r="L6" i="191" s="1"/>
  <c r="E6" i="191"/>
  <c r="K41" i="188"/>
  <c r="L41" i="188" s="1"/>
  <c r="G6" i="188"/>
  <c r="K6" i="188" s="1"/>
  <c r="D6" i="190"/>
  <c r="J6" i="190"/>
  <c r="L6" i="190" s="1"/>
  <c r="E6" i="190"/>
  <c r="H6" i="190"/>
  <c r="I6" i="190"/>
  <c r="H41" i="188"/>
  <c r="I41" i="188"/>
  <c r="F6" i="188"/>
  <c r="D6" i="188"/>
  <c r="J6" i="188"/>
  <c r="L6" i="188" s="1"/>
  <c r="E6" i="188"/>
  <c r="D6" i="183"/>
  <c r="J6" i="183"/>
  <c r="L6" i="183" s="1"/>
  <c r="E6" i="183"/>
  <c r="H6" i="183"/>
  <c r="I6" i="183"/>
  <c r="D6" i="182"/>
  <c r="J6" i="182"/>
  <c r="L6" i="182" s="1"/>
  <c r="E6" i="182"/>
  <c r="H6" i="182"/>
  <c r="I6" i="182"/>
  <c r="D6" i="181"/>
  <c r="J6" i="181"/>
  <c r="L6" i="181" s="1"/>
  <c r="E6" i="181"/>
  <c r="H6" i="181"/>
  <c r="I6" i="181"/>
  <c r="B6" i="179"/>
  <c r="E41" i="179"/>
  <c r="J41" i="179"/>
  <c r="L41" i="179" s="1"/>
  <c r="D41" i="179"/>
  <c r="H41" i="179"/>
  <c r="F6" i="179"/>
  <c r="I41" i="179"/>
  <c r="H6" i="174"/>
  <c r="I6" i="174"/>
  <c r="D6" i="174"/>
  <c r="J6" i="174"/>
  <c r="L6" i="174" s="1"/>
  <c r="E6" i="174"/>
  <c r="D6" i="173"/>
  <c r="J6" i="173"/>
  <c r="L6" i="173" s="1"/>
  <c r="E6" i="173"/>
  <c r="H6" i="173"/>
  <c r="I6" i="173"/>
  <c r="H6" i="172"/>
  <c r="I6" i="172"/>
  <c r="D6" i="172"/>
  <c r="J6" i="172"/>
  <c r="L6" i="172" s="1"/>
  <c r="E6" i="172"/>
  <c r="D6" i="170"/>
  <c r="J6" i="170"/>
  <c r="L6" i="170" s="1"/>
  <c r="E6" i="170"/>
  <c r="H6" i="170"/>
  <c r="I6" i="170"/>
  <c r="D6" i="165"/>
  <c r="J6" i="165"/>
  <c r="L6" i="165" s="1"/>
  <c r="E6" i="165"/>
  <c r="H6" i="165"/>
  <c r="I6" i="165"/>
  <c r="D6" i="164"/>
  <c r="J6" i="164"/>
  <c r="L6" i="164" s="1"/>
  <c r="E6" i="164"/>
  <c r="H6" i="164"/>
  <c r="I6" i="164"/>
  <c r="H6" i="163"/>
  <c r="I6" i="163"/>
  <c r="D6" i="163"/>
  <c r="J6" i="163"/>
  <c r="L6" i="163" s="1"/>
  <c r="E6" i="163"/>
  <c r="H6" i="161"/>
  <c r="I6" i="161"/>
  <c r="D6" i="161"/>
  <c r="J6" i="161"/>
  <c r="L6" i="161" s="1"/>
  <c r="E6" i="161"/>
  <c r="D6" i="157"/>
  <c r="J6" i="157"/>
  <c r="L6" i="157" s="1"/>
  <c r="E6" i="157"/>
  <c r="H6" i="157"/>
  <c r="I6" i="157"/>
  <c r="L7" i="157"/>
  <c r="D6" i="156"/>
  <c r="J6" i="156"/>
  <c r="L6" i="156" s="1"/>
  <c r="E6" i="156"/>
  <c r="H6" i="156"/>
  <c r="I6" i="156"/>
  <c r="H6" i="155"/>
  <c r="I6" i="155"/>
  <c r="D6" i="155"/>
  <c r="J6" i="155"/>
  <c r="L6" i="155" s="1"/>
  <c r="E6" i="155"/>
  <c r="J6" i="153"/>
  <c r="L6" i="153" s="1"/>
  <c r="H6" i="153"/>
  <c r="I6" i="153"/>
  <c r="L7" i="149"/>
  <c r="D6" i="149"/>
  <c r="J6" i="149"/>
  <c r="L6" i="149" s="1"/>
  <c r="E6" i="149"/>
  <c r="H6" i="149"/>
  <c r="I6" i="149"/>
  <c r="D6" i="148"/>
  <c r="J6" i="148"/>
  <c r="L6" i="148" s="1"/>
  <c r="E6" i="148"/>
  <c r="H6" i="148"/>
  <c r="I6" i="148"/>
  <c r="D6" i="147"/>
  <c r="J6" i="147"/>
  <c r="L6" i="147" s="1"/>
  <c r="E6" i="147"/>
  <c r="L41" i="147"/>
  <c r="H6" i="147"/>
  <c r="I6" i="147"/>
  <c r="D6" i="145"/>
  <c r="J6" i="145"/>
  <c r="L6" i="145" s="1"/>
  <c r="E6" i="145"/>
  <c r="H6" i="145"/>
  <c r="I6" i="145"/>
  <c r="H6" i="140"/>
  <c r="I6" i="140"/>
  <c r="D6" i="140"/>
  <c r="J6" i="140"/>
  <c r="L6" i="140" s="1"/>
  <c r="E6" i="140"/>
  <c r="D6" i="139"/>
  <c r="J6" i="139"/>
  <c r="L6" i="139" s="1"/>
  <c r="E6" i="139"/>
  <c r="L7" i="139"/>
  <c r="H6" i="139"/>
  <c r="I6" i="139"/>
  <c r="D6" i="138"/>
  <c r="J6" i="138"/>
  <c r="L6" i="138" s="1"/>
  <c r="E6" i="138"/>
  <c r="H6" i="138"/>
  <c r="I6" i="138"/>
  <c r="K41" i="136"/>
  <c r="G6" i="136"/>
  <c r="K6" i="136" s="1"/>
  <c r="L41" i="136"/>
  <c r="D6" i="136"/>
  <c r="J6" i="136"/>
  <c r="E6" i="136"/>
  <c r="D6" i="134"/>
  <c r="J6" i="134"/>
  <c r="L6" i="134" s="1"/>
  <c r="E6" i="134"/>
  <c r="H6" i="134"/>
  <c r="I6" i="134"/>
  <c r="H6" i="133"/>
  <c r="I6" i="133"/>
  <c r="L7" i="133"/>
  <c r="D6" i="133"/>
  <c r="J6" i="133"/>
  <c r="L6" i="133" s="1"/>
  <c r="E6" i="133"/>
  <c r="L7" i="132"/>
  <c r="H6" i="132"/>
  <c r="I6" i="132"/>
  <c r="D6" i="132"/>
  <c r="J6" i="132"/>
  <c r="L6" i="132" s="1"/>
  <c r="E6" i="132"/>
  <c r="D6" i="131"/>
  <c r="J6" i="131"/>
  <c r="L6" i="131" s="1"/>
  <c r="E6" i="131"/>
  <c r="H6" i="131"/>
  <c r="I6" i="131"/>
  <c r="H6" i="127"/>
  <c r="I6" i="127"/>
  <c r="D6" i="127"/>
  <c r="J6" i="127"/>
  <c r="L6" i="127" s="1"/>
  <c r="E6" i="127"/>
  <c r="L7" i="127"/>
  <c r="H6" i="126"/>
  <c r="I6" i="126"/>
  <c r="L7" i="126"/>
  <c r="D6" i="126"/>
  <c r="J6" i="126"/>
  <c r="L6" i="126" s="1"/>
  <c r="E6" i="126"/>
  <c r="H6" i="125"/>
  <c r="I6" i="125"/>
  <c r="D6" i="125"/>
  <c r="J6" i="125"/>
  <c r="L6" i="125" s="1"/>
  <c r="E6" i="125"/>
  <c r="D6" i="123"/>
  <c r="J6" i="123"/>
  <c r="L6" i="123" s="1"/>
  <c r="E6" i="123"/>
  <c r="H6" i="123"/>
  <c r="I6" i="123"/>
  <c r="I6" i="215" l="1"/>
  <c r="E5" i="223"/>
  <c r="F5" i="223"/>
  <c r="H6" i="215"/>
  <c r="L6" i="215"/>
  <c r="F5" i="220"/>
  <c r="E5" i="220"/>
  <c r="I27" i="220"/>
  <c r="H5" i="220"/>
  <c r="J5" i="220" s="1"/>
  <c r="I5" i="223"/>
  <c r="J5" i="223"/>
  <c r="I27" i="211"/>
  <c r="H5" i="211"/>
  <c r="J27" i="211"/>
  <c r="J5" i="214"/>
  <c r="I5" i="214"/>
  <c r="F27" i="211"/>
  <c r="E27" i="211"/>
  <c r="D5" i="211"/>
  <c r="E5" i="214"/>
  <c r="F5" i="214"/>
  <c r="E5" i="202"/>
  <c r="I27" i="202"/>
  <c r="J27" i="202"/>
  <c r="J5" i="202"/>
  <c r="I5" i="202"/>
  <c r="L41" i="197"/>
  <c r="F27" i="202"/>
  <c r="D5" i="202"/>
  <c r="F5" i="202" s="1"/>
  <c r="I5" i="196"/>
  <c r="J5" i="196"/>
  <c r="F27" i="193"/>
  <c r="D5" i="193"/>
  <c r="E5" i="193" s="1"/>
  <c r="E27" i="193"/>
  <c r="J5" i="193"/>
  <c r="I5" i="193"/>
  <c r="E5" i="196"/>
  <c r="F5" i="196"/>
  <c r="I5" i="184"/>
  <c r="J5" i="184"/>
  <c r="F5" i="187"/>
  <c r="E5" i="187"/>
  <c r="F5" i="184"/>
  <c r="E5" i="184"/>
  <c r="F27" i="187"/>
  <c r="E27" i="187"/>
  <c r="F5" i="175"/>
  <c r="E5" i="175"/>
  <c r="I5" i="175"/>
  <c r="J5" i="175"/>
  <c r="E5" i="178"/>
  <c r="I27" i="175"/>
  <c r="J27" i="175"/>
  <c r="E29" i="166"/>
  <c r="D5" i="166"/>
  <c r="F29" i="166"/>
  <c r="I5" i="169"/>
  <c r="I29" i="166"/>
  <c r="G5" i="166"/>
  <c r="J29" i="166"/>
  <c r="F29" i="169"/>
  <c r="E5" i="169"/>
  <c r="F5" i="169"/>
  <c r="F29" i="158"/>
  <c r="D5" i="158"/>
  <c r="E29" i="158"/>
  <c r="E6" i="153"/>
  <c r="D6" i="153"/>
  <c r="H5" i="150"/>
  <c r="J28" i="150"/>
  <c r="I28" i="150"/>
  <c r="D5" i="150"/>
  <c r="E28" i="150"/>
  <c r="F28" i="150"/>
  <c r="J27" i="141"/>
  <c r="H5" i="141"/>
  <c r="J5" i="141" s="1"/>
  <c r="I27" i="141"/>
  <c r="E27" i="141"/>
  <c r="D5" i="141"/>
  <c r="F27" i="141"/>
  <c r="I5" i="141"/>
  <c r="H5" i="135"/>
  <c r="I27" i="135"/>
  <c r="J27" i="135"/>
  <c r="E27" i="128"/>
  <c r="F27" i="128"/>
  <c r="C5" i="128"/>
  <c r="I27" i="128"/>
  <c r="J27" i="128"/>
  <c r="H5" i="128"/>
  <c r="H6" i="188"/>
  <c r="I6" i="188"/>
  <c r="I6" i="179"/>
  <c r="H6" i="179"/>
  <c r="D6" i="179"/>
  <c r="E6" i="179"/>
  <c r="J6" i="179"/>
  <c r="L6" i="179" s="1"/>
  <c r="L6" i="136"/>
  <c r="I6" i="136"/>
  <c r="H6" i="136"/>
  <c r="D5" i="1"/>
  <c r="D6" i="1"/>
  <c r="D7" i="1"/>
  <c r="D8" i="1"/>
  <c r="D9" i="1"/>
  <c r="D10" i="1"/>
  <c r="D11" i="1"/>
  <c r="D12" i="1"/>
  <c r="D13" i="1"/>
  <c r="D14" i="1"/>
  <c r="D15" i="1"/>
  <c r="C16" i="1"/>
  <c r="B16" i="1"/>
  <c r="I5" i="220" l="1"/>
  <c r="F5" i="211"/>
  <c r="E5" i="211"/>
  <c r="I5" i="211"/>
  <c r="J5" i="211"/>
  <c r="F5" i="193"/>
  <c r="J5" i="166"/>
  <c r="I5" i="166"/>
  <c r="F5" i="166"/>
  <c r="E5" i="166"/>
  <c r="F5" i="158"/>
  <c r="E5" i="158"/>
  <c r="F5" i="150"/>
  <c r="E5" i="150"/>
  <c r="J5" i="150"/>
  <c r="I5" i="150"/>
  <c r="E5" i="141"/>
  <c r="F5" i="141"/>
  <c r="I5" i="135"/>
  <c r="J5" i="135"/>
  <c r="I5" i="128"/>
  <c r="J5" i="128"/>
  <c r="E5" i="128"/>
  <c r="F5" i="128"/>
  <c r="D4" i="1"/>
  <c r="D16" i="1"/>
</calcChain>
</file>

<file path=xl/sharedStrings.xml><?xml version="1.0" encoding="utf-8"?>
<sst xmlns="http://schemas.openxmlformats.org/spreadsheetml/2006/main" count="8025" uniqueCount="398">
  <si>
    <t>月</t>
    <rPh sb="0" eb="1">
      <t>ツキ</t>
    </rPh>
    <phoneticPr fontId="3"/>
  </si>
  <si>
    <t>輸送実績</t>
    <phoneticPr fontId="3"/>
  </si>
  <si>
    <t>利用率</t>
    <phoneticPr fontId="3"/>
  </si>
  <si>
    <t>上旬</t>
    <rPh sb="0" eb="2">
      <t>ジョウジュン</t>
    </rPh>
    <phoneticPr fontId="3"/>
  </si>
  <si>
    <t>月間</t>
    <rPh sb="0" eb="2">
      <t>ゲッカン</t>
    </rPh>
    <phoneticPr fontId="3"/>
  </si>
  <si>
    <t>中旬</t>
    <rPh sb="0" eb="2">
      <t>チュウジュン</t>
    </rPh>
    <phoneticPr fontId="3"/>
  </si>
  <si>
    <t>下旬</t>
    <rPh sb="0" eb="2">
      <t>ゲジュン</t>
    </rPh>
    <phoneticPr fontId="3"/>
  </si>
  <si>
    <t>４月月間</t>
    <rPh sb="1" eb="2">
      <t>ガツ</t>
    </rPh>
    <rPh sb="2" eb="4">
      <t>ゲッカン</t>
    </rPh>
    <phoneticPr fontId="3"/>
  </si>
  <si>
    <t>４月上旬</t>
    <rPh sb="1" eb="2">
      <t>ガツ</t>
    </rPh>
    <rPh sb="2" eb="4">
      <t>ジョウジュン</t>
    </rPh>
    <phoneticPr fontId="3"/>
  </si>
  <si>
    <t>４月中旬</t>
    <rPh sb="1" eb="2">
      <t>ガツ</t>
    </rPh>
    <rPh sb="2" eb="4">
      <t>チュウジュン</t>
    </rPh>
    <phoneticPr fontId="3"/>
  </si>
  <si>
    <t>４月下旬</t>
    <rPh sb="1" eb="2">
      <t>ガツ</t>
    </rPh>
    <rPh sb="2" eb="4">
      <t>ゲジュン</t>
    </rPh>
    <phoneticPr fontId="3"/>
  </si>
  <si>
    <t>４月</t>
    <rPh sb="1" eb="2">
      <t>ガツ</t>
    </rPh>
    <phoneticPr fontId="3"/>
  </si>
  <si>
    <t>実績</t>
    <rPh sb="0" eb="2">
      <t>ジッセキ</t>
    </rPh>
    <phoneticPr fontId="3"/>
  </si>
  <si>
    <t>５月</t>
  </si>
  <si>
    <t>５月月間</t>
    <rPh sb="1" eb="2">
      <t>ガツ</t>
    </rPh>
    <rPh sb="2" eb="4">
      <t>ゲッカン</t>
    </rPh>
    <phoneticPr fontId="3"/>
  </si>
  <si>
    <t>５月上旬</t>
    <rPh sb="1" eb="2">
      <t>ガツ</t>
    </rPh>
    <rPh sb="2" eb="4">
      <t>ジョウジュン</t>
    </rPh>
    <phoneticPr fontId="3"/>
  </si>
  <si>
    <t>５月中旬</t>
    <rPh sb="1" eb="2">
      <t>ガツ</t>
    </rPh>
    <rPh sb="2" eb="4">
      <t>チュウジュン</t>
    </rPh>
    <phoneticPr fontId="3"/>
  </si>
  <si>
    <t>５月下旬</t>
    <rPh sb="1" eb="2">
      <t>ガツ</t>
    </rPh>
    <rPh sb="2" eb="4">
      <t>ゲジュン</t>
    </rPh>
    <phoneticPr fontId="3"/>
  </si>
  <si>
    <t>６月</t>
  </si>
  <si>
    <t>６月月間</t>
    <rPh sb="1" eb="2">
      <t>ガツ</t>
    </rPh>
    <rPh sb="2" eb="4">
      <t>ゲッカン</t>
    </rPh>
    <phoneticPr fontId="3"/>
  </si>
  <si>
    <t>６月上旬</t>
    <rPh sb="1" eb="2">
      <t>ガツ</t>
    </rPh>
    <rPh sb="2" eb="4">
      <t>ジョウジュン</t>
    </rPh>
    <phoneticPr fontId="3"/>
  </si>
  <si>
    <t>６月中旬</t>
    <rPh sb="1" eb="2">
      <t>ガツ</t>
    </rPh>
    <rPh sb="2" eb="4">
      <t>チュウジュン</t>
    </rPh>
    <phoneticPr fontId="3"/>
  </si>
  <si>
    <t>６月下旬</t>
    <rPh sb="1" eb="2">
      <t>ガツ</t>
    </rPh>
    <rPh sb="2" eb="4">
      <t>ゲジュン</t>
    </rPh>
    <phoneticPr fontId="3"/>
  </si>
  <si>
    <t>７月</t>
  </si>
  <si>
    <t>７月月間</t>
    <rPh sb="1" eb="2">
      <t>ガツ</t>
    </rPh>
    <rPh sb="2" eb="4">
      <t>ゲッカン</t>
    </rPh>
    <phoneticPr fontId="3"/>
  </si>
  <si>
    <t>７月上旬</t>
    <rPh sb="1" eb="2">
      <t>ガツ</t>
    </rPh>
    <rPh sb="2" eb="4">
      <t>ジョウジュン</t>
    </rPh>
    <phoneticPr fontId="3"/>
  </si>
  <si>
    <t>７月中旬</t>
    <rPh sb="1" eb="2">
      <t>ガツ</t>
    </rPh>
    <rPh sb="2" eb="4">
      <t>チュウジュン</t>
    </rPh>
    <phoneticPr fontId="3"/>
  </si>
  <si>
    <t>７月下旬</t>
    <rPh sb="1" eb="2">
      <t>ガツ</t>
    </rPh>
    <rPh sb="2" eb="4">
      <t>ゲジュン</t>
    </rPh>
    <phoneticPr fontId="3"/>
  </si>
  <si>
    <t>８月</t>
  </si>
  <si>
    <t>８月月間</t>
    <rPh sb="1" eb="2">
      <t>ガツ</t>
    </rPh>
    <rPh sb="2" eb="4">
      <t>ゲッカン</t>
    </rPh>
    <phoneticPr fontId="3"/>
  </si>
  <si>
    <t>８月上旬</t>
    <rPh sb="1" eb="2">
      <t>ガツ</t>
    </rPh>
    <rPh sb="2" eb="4">
      <t>ジョウジュン</t>
    </rPh>
    <phoneticPr fontId="3"/>
  </si>
  <si>
    <t>８月中旬</t>
    <rPh sb="1" eb="2">
      <t>ガツ</t>
    </rPh>
    <rPh sb="2" eb="4">
      <t>チュウジュン</t>
    </rPh>
    <phoneticPr fontId="3"/>
  </si>
  <si>
    <t>８月下旬</t>
    <rPh sb="1" eb="2">
      <t>ガツ</t>
    </rPh>
    <rPh sb="2" eb="4">
      <t>ゲジュン</t>
    </rPh>
    <phoneticPr fontId="3"/>
  </si>
  <si>
    <t>９月</t>
  </si>
  <si>
    <t>９月月間</t>
    <rPh sb="1" eb="2">
      <t>ガツ</t>
    </rPh>
    <rPh sb="2" eb="4">
      <t>ゲッカン</t>
    </rPh>
    <phoneticPr fontId="3"/>
  </si>
  <si>
    <t>９月上旬</t>
    <rPh sb="1" eb="2">
      <t>ガツ</t>
    </rPh>
    <rPh sb="2" eb="4">
      <t>ジョウジュン</t>
    </rPh>
    <phoneticPr fontId="3"/>
  </si>
  <si>
    <t>９月中旬</t>
    <rPh sb="1" eb="2">
      <t>ガツ</t>
    </rPh>
    <rPh sb="2" eb="4">
      <t>チュウジュン</t>
    </rPh>
    <phoneticPr fontId="3"/>
  </si>
  <si>
    <t>９月下旬</t>
    <rPh sb="1" eb="2">
      <t>ガツ</t>
    </rPh>
    <rPh sb="2" eb="4">
      <t>ゲジュン</t>
    </rPh>
    <phoneticPr fontId="3"/>
  </si>
  <si>
    <t>１月</t>
  </si>
  <si>
    <t>２月</t>
  </si>
  <si>
    <t>３月</t>
  </si>
  <si>
    <t>１月月間</t>
    <rPh sb="1" eb="2">
      <t>ガツ</t>
    </rPh>
    <rPh sb="2" eb="4">
      <t>ゲッカン</t>
    </rPh>
    <phoneticPr fontId="3"/>
  </si>
  <si>
    <t>２月月間</t>
    <rPh sb="1" eb="2">
      <t>ガツ</t>
    </rPh>
    <rPh sb="2" eb="4">
      <t>ゲッカン</t>
    </rPh>
    <phoneticPr fontId="3"/>
  </si>
  <si>
    <t>３月月間</t>
    <rPh sb="1" eb="2">
      <t>ガツ</t>
    </rPh>
    <rPh sb="2" eb="4">
      <t>ゲッカン</t>
    </rPh>
    <phoneticPr fontId="3"/>
  </si>
  <si>
    <t>１月上旬</t>
    <rPh sb="1" eb="2">
      <t>ガツ</t>
    </rPh>
    <rPh sb="2" eb="4">
      <t>ジョウジュン</t>
    </rPh>
    <phoneticPr fontId="3"/>
  </si>
  <si>
    <t>１月中旬</t>
    <rPh sb="1" eb="2">
      <t>ガツ</t>
    </rPh>
    <rPh sb="2" eb="4">
      <t>チュウジュン</t>
    </rPh>
    <phoneticPr fontId="3"/>
  </si>
  <si>
    <t>１月下旬</t>
    <rPh sb="1" eb="2">
      <t>ガツ</t>
    </rPh>
    <rPh sb="2" eb="4">
      <t>ゲジュン</t>
    </rPh>
    <phoneticPr fontId="3"/>
  </si>
  <si>
    <t>２月上旬</t>
    <rPh sb="1" eb="2">
      <t>ガツ</t>
    </rPh>
    <rPh sb="2" eb="4">
      <t>ジョウジュン</t>
    </rPh>
    <phoneticPr fontId="3"/>
  </si>
  <si>
    <t>２月中旬</t>
    <rPh sb="1" eb="2">
      <t>ガツ</t>
    </rPh>
    <rPh sb="2" eb="4">
      <t>チュウジュン</t>
    </rPh>
    <phoneticPr fontId="3"/>
  </si>
  <si>
    <t>２月下旬</t>
    <rPh sb="1" eb="2">
      <t>ガツ</t>
    </rPh>
    <rPh sb="2" eb="4">
      <t>ゲジュン</t>
    </rPh>
    <phoneticPr fontId="3"/>
  </si>
  <si>
    <t>３月上旬</t>
    <rPh sb="1" eb="2">
      <t>ガツ</t>
    </rPh>
    <rPh sb="2" eb="4">
      <t>ジョウジュン</t>
    </rPh>
    <phoneticPr fontId="3"/>
  </si>
  <si>
    <t>３月中旬</t>
    <rPh sb="1" eb="2">
      <t>ガツ</t>
    </rPh>
    <rPh sb="2" eb="4">
      <t>チュウジュン</t>
    </rPh>
    <phoneticPr fontId="3"/>
  </si>
  <si>
    <t>３月下旬</t>
    <rPh sb="1" eb="2">
      <t>ガツ</t>
    </rPh>
    <rPh sb="2" eb="4">
      <t>ゲジュン</t>
    </rPh>
    <phoneticPr fontId="3"/>
  </si>
  <si>
    <t>10月月間</t>
    <rPh sb="2" eb="3">
      <t>ガツ</t>
    </rPh>
    <rPh sb="3" eb="5">
      <t>ゲッカン</t>
    </rPh>
    <phoneticPr fontId="3"/>
  </si>
  <si>
    <t>11月月間</t>
    <rPh sb="2" eb="3">
      <t>ガツ</t>
    </rPh>
    <rPh sb="3" eb="5">
      <t>ゲッカン</t>
    </rPh>
    <phoneticPr fontId="3"/>
  </si>
  <si>
    <t>12月月間</t>
    <rPh sb="2" eb="3">
      <t>ガツ</t>
    </rPh>
    <rPh sb="3" eb="5">
      <t>ゲッカン</t>
    </rPh>
    <phoneticPr fontId="3"/>
  </si>
  <si>
    <t>10月上旬</t>
    <rPh sb="2" eb="3">
      <t>ガツ</t>
    </rPh>
    <rPh sb="3" eb="5">
      <t>ジョウジュン</t>
    </rPh>
    <phoneticPr fontId="3"/>
  </si>
  <si>
    <t>10月中旬</t>
    <rPh sb="2" eb="3">
      <t>ガツ</t>
    </rPh>
    <rPh sb="3" eb="5">
      <t>チュウジュン</t>
    </rPh>
    <phoneticPr fontId="3"/>
  </si>
  <si>
    <t>10月下旬</t>
    <rPh sb="2" eb="3">
      <t>ガツ</t>
    </rPh>
    <rPh sb="3" eb="5">
      <t>ゲジュン</t>
    </rPh>
    <phoneticPr fontId="3"/>
  </si>
  <si>
    <t>11月上旬</t>
    <rPh sb="2" eb="3">
      <t>ガツ</t>
    </rPh>
    <rPh sb="3" eb="5">
      <t>ジョウジュン</t>
    </rPh>
    <phoneticPr fontId="3"/>
  </si>
  <si>
    <t>11月中旬</t>
    <rPh sb="2" eb="3">
      <t>ガツ</t>
    </rPh>
    <rPh sb="3" eb="5">
      <t>チュウジュン</t>
    </rPh>
    <phoneticPr fontId="3"/>
  </si>
  <si>
    <t>11月下旬</t>
    <rPh sb="2" eb="3">
      <t>ガツ</t>
    </rPh>
    <rPh sb="3" eb="5">
      <t>ゲジュン</t>
    </rPh>
    <phoneticPr fontId="3"/>
  </si>
  <si>
    <t>12月上旬</t>
    <rPh sb="2" eb="3">
      <t>ガツ</t>
    </rPh>
    <rPh sb="3" eb="5">
      <t>ジョウジュン</t>
    </rPh>
    <phoneticPr fontId="3"/>
  </si>
  <si>
    <t>12月中旬</t>
    <rPh sb="2" eb="3">
      <t>ガツ</t>
    </rPh>
    <rPh sb="3" eb="5">
      <t>チュウジュン</t>
    </rPh>
    <phoneticPr fontId="3"/>
  </si>
  <si>
    <t>12月下旬</t>
    <rPh sb="2" eb="3">
      <t>ガツ</t>
    </rPh>
    <rPh sb="3" eb="5">
      <t>ゲジュン</t>
    </rPh>
    <phoneticPr fontId="3"/>
  </si>
  <si>
    <t>合計</t>
    <rPh sb="0" eb="2">
      <t>ゴウケイ</t>
    </rPh>
    <phoneticPr fontId="3"/>
  </si>
  <si>
    <t>10月</t>
    <phoneticPr fontId="3"/>
  </si>
  <si>
    <t>11月</t>
    <phoneticPr fontId="3"/>
  </si>
  <si>
    <t>12月</t>
    <phoneticPr fontId="3"/>
  </si>
  <si>
    <t>航空旅客輸送実績</t>
    <phoneticPr fontId="3"/>
  </si>
  <si>
    <t>航空旅客輸送実績</t>
    <rPh sb="0" eb="2">
      <t>コウクウ</t>
    </rPh>
    <rPh sb="2" eb="4">
      <t>リョキャク</t>
    </rPh>
    <rPh sb="4" eb="6">
      <t>ユソウ</t>
    </rPh>
    <rPh sb="6" eb="8">
      <t>ジッセキ</t>
    </rPh>
    <phoneticPr fontId="4"/>
  </si>
  <si>
    <t>提供座席数</t>
    <rPh sb="4" eb="5">
      <t>スウ</t>
    </rPh>
    <phoneticPr fontId="3"/>
  </si>
  <si>
    <t>※上記の各セルをクリックすると、各月・各旬ごとのシートに移動します。</t>
    <rPh sb="1" eb="3">
      <t>ジョウキ</t>
    </rPh>
    <rPh sb="4" eb="5">
      <t>カク</t>
    </rPh>
    <rPh sb="16" eb="18">
      <t>カクツキ</t>
    </rPh>
    <rPh sb="19" eb="20">
      <t>カク</t>
    </rPh>
    <rPh sb="20" eb="21">
      <t>シュン</t>
    </rPh>
    <rPh sb="28" eb="30">
      <t>イドウ</t>
    </rPh>
    <phoneticPr fontId="3"/>
  </si>
  <si>
    <t>※移動後の各シートでは、シート左上の年度の表記をクリックすると、このシートに戻ります。</t>
    <rPh sb="1" eb="4">
      <t>イドウゴ</t>
    </rPh>
    <rPh sb="5" eb="6">
      <t>カク</t>
    </rPh>
    <rPh sb="15" eb="17">
      <t>ヒダリウエ</t>
    </rPh>
    <rPh sb="18" eb="20">
      <t>ネンド</t>
    </rPh>
    <rPh sb="21" eb="23">
      <t>ヒョウキ</t>
    </rPh>
    <rPh sb="38" eb="39">
      <t>モド</t>
    </rPh>
    <phoneticPr fontId="3"/>
  </si>
  <si>
    <t>リンク（路線ごと実績）</t>
    <rPh sb="4" eb="6">
      <t>ロセン</t>
    </rPh>
    <rPh sb="8" eb="10">
      <t>ジッセキ</t>
    </rPh>
    <phoneticPr fontId="3"/>
  </si>
  <si>
    <t>リンク（方面別実績）</t>
    <rPh sb="4" eb="7">
      <t>ホウメンベツ</t>
    </rPh>
    <rPh sb="7" eb="9">
      <t>ジッセキ</t>
    </rPh>
    <phoneticPr fontId="3"/>
  </si>
  <si>
    <t>熊本(09/11/1～13/3/30）</t>
  </si>
  <si>
    <t>宮崎(09/11/1～)</t>
  </si>
  <si>
    <t>鹿児島</t>
  </si>
  <si>
    <t>宮崎</t>
  </si>
  <si>
    <t>長崎</t>
  </si>
  <si>
    <t>熊本</t>
  </si>
  <si>
    <t>高松※08年は通年運航</t>
  </si>
  <si>
    <t>広島</t>
  </si>
  <si>
    <t>仙台</t>
  </si>
  <si>
    <t>福岡</t>
  </si>
  <si>
    <t>名古屋</t>
  </si>
  <si>
    <t>東京</t>
  </si>
  <si>
    <t>ＡＮＡ＋ＳＮＡ(b)</t>
  </si>
  <si>
    <t>神戸(07/7/1～10/6/1)</t>
  </si>
  <si>
    <t>伊丹</t>
  </si>
  <si>
    <t>ＪＡＬ＋ＪＴＡ＋ＲＡＣ(a)</t>
  </si>
  <si>
    <t>合計 a+b</t>
  </si>
  <si>
    <t>増減△数</t>
  </si>
  <si>
    <t>比率</t>
  </si>
  <si>
    <t>対前年同月比較</t>
  </si>
  <si>
    <t>(12'4/1～10)</t>
  </si>
  <si>
    <t>輸送実績人数</t>
  </si>
  <si>
    <t>※データは、航空会社のデータ修正等により、過去にさかのぼって変更されることがある。</t>
  </si>
  <si>
    <t>(12'4/11～20)</t>
  </si>
  <si>
    <t>(12'4/1～20)</t>
  </si>
  <si>
    <t>名古屋(11/06/01～)</t>
  </si>
  <si>
    <t>神戸(09/12/25～)</t>
  </si>
  <si>
    <r>
      <t>ＳＫＹ</t>
    </r>
    <r>
      <rPr>
        <b/>
        <sz val="6"/>
        <rFont val="ＭＳ ゴシック"/>
        <family val="3"/>
        <charset val="128"/>
      </rPr>
      <t>（スカイマーク）</t>
    </r>
    <r>
      <rPr>
        <b/>
        <sz val="8"/>
        <rFont val="ＭＳ ゴシック"/>
        <family val="3"/>
        <charset val="128"/>
      </rPr>
      <t xml:space="preserve"> (c)</t>
    </r>
  </si>
  <si>
    <t>合計 a+b+c+d+e</t>
  </si>
  <si>
    <t>-</t>
  </si>
  <si>
    <t>SKY</t>
  </si>
  <si>
    <t>ＳＮＡ</t>
  </si>
  <si>
    <t>ＡＮＡ</t>
  </si>
  <si>
    <t>ＲＡＣ</t>
  </si>
  <si>
    <t>ＪＴＡ</t>
  </si>
  <si>
    <t>ＪＡＬ</t>
  </si>
  <si>
    <t>ＳＫＹ</t>
  </si>
  <si>
    <t>①＋②＋③＋④＋⑤</t>
  </si>
  <si>
    <t>(12'5/1～31)</t>
  </si>
  <si>
    <t>(12'5/1～10)</t>
  </si>
  <si>
    <t>(12'5/11～20)</t>
  </si>
  <si>
    <t>(12'5/1～20)</t>
  </si>
  <si>
    <t>(12'5/21～31)</t>
  </si>
  <si>
    <t>(12'6/1～10)</t>
  </si>
  <si>
    <t>(12'6/11～20)</t>
  </si>
  <si>
    <t>(12'6/1～20)</t>
  </si>
  <si>
    <t>(12'7/1～31)</t>
  </si>
  <si>
    <t>(12'7/1～10)</t>
  </si>
  <si>
    <t>(12'7/11～20)</t>
  </si>
  <si>
    <t>(12'7/1～20)</t>
  </si>
  <si>
    <t>(12'7/21～31)</t>
  </si>
  <si>
    <t>(12'8/1～31)</t>
  </si>
  <si>
    <t>(12'8/1～10)</t>
  </si>
  <si>
    <t>(12'8/11～20)</t>
  </si>
  <si>
    <t>(12'8/1～20)</t>
  </si>
  <si>
    <t>(12'8/21～31)</t>
  </si>
  <si>
    <t>(12'9/1～10)</t>
  </si>
  <si>
    <t>(12'9/11～20)</t>
  </si>
  <si>
    <t>(12'9/1～20)</t>
  </si>
  <si>
    <t>(12'10/1～31)</t>
  </si>
  <si>
    <t>(12'10/1～10)</t>
  </si>
  <si>
    <t>(12'10/11～20)</t>
  </si>
  <si>
    <t>(12'10/1～20)</t>
  </si>
  <si>
    <t>(12'10/21～31)</t>
  </si>
  <si>
    <t>平成24年度</t>
    <rPh sb="0" eb="2">
      <t>ヘイセイ</t>
    </rPh>
    <rPh sb="4" eb="6">
      <t>ネンド</t>
    </rPh>
    <phoneticPr fontId="3"/>
  </si>
  <si>
    <t>※ＳＫＹは月間実績のみを集計している。</t>
    <rPh sb="5" eb="7">
      <t>ゲッカンジ</t>
    </rPh>
    <rPh sb="7" eb="9">
      <t>ジッセキシ</t>
    </rPh>
    <rPh sb="12" eb="14">
      <t>シュウケイ</t>
    </rPh>
    <phoneticPr fontId="4"/>
  </si>
  <si>
    <t>※チャーター便など不定期路線は含まない。</t>
    <rPh sb="6" eb="7">
      <t>ビンフ</t>
    </rPh>
    <rPh sb="9" eb="12">
      <t>フテイキロ</t>
    </rPh>
    <rPh sb="12" eb="14">
      <t>ロセンフ</t>
    </rPh>
    <rPh sb="15" eb="16">
      <t>フク</t>
    </rPh>
    <phoneticPr fontId="4"/>
  </si>
  <si>
    <t>※本土発沖縄向け（定期路線、下り便）の航空旅客輸送実績である。</t>
    <rPh sb="1" eb="3">
      <t>ホンドハ</t>
    </rPh>
    <rPh sb="3" eb="4">
      <t>ハツオ</t>
    </rPh>
    <rPh sb="4" eb="6">
      <t>オキナワム</t>
    </rPh>
    <rPh sb="6" eb="7">
      <t>ムテ</t>
    </rPh>
    <rPh sb="9" eb="11">
      <t>テイキロ</t>
    </rPh>
    <rPh sb="11" eb="13">
      <t>ロセンク</t>
    </rPh>
    <rPh sb="14" eb="15">
      <t>クダビ</t>
    </rPh>
    <rPh sb="16" eb="17">
      <t>ビンコ</t>
    </rPh>
    <rPh sb="19" eb="21">
      <t>コウクウリ</t>
    </rPh>
    <rPh sb="21" eb="23">
      <t>リョカクユ</t>
    </rPh>
    <rPh sb="23" eb="25">
      <t>ユソウジ</t>
    </rPh>
    <rPh sb="25" eb="27">
      <t>ジッセキ</t>
    </rPh>
    <phoneticPr fontId="4"/>
  </si>
  <si>
    <t>（沖永良部経由）徳之島（09/06/20～）</t>
    <rPh sb="1" eb="5">
      <t>オキノエラブケ</t>
    </rPh>
    <rPh sb="5" eb="7">
      <t>ケイユト</t>
    </rPh>
    <rPh sb="8" eb="11">
      <t>トクノシマ</t>
    </rPh>
    <phoneticPr fontId="4"/>
  </si>
  <si>
    <t>第一航空（d）</t>
    <rPh sb="0" eb="2">
      <t>ダイイチコ</t>
    </rPh>
    <rPh sb="2" eb="4">
      <t>コウクウ</t>
    </rPh>
    <phoneticPr fontId="4"/>
  </si>
  <si>
    <t>北九州(10/08/10～10/31)</t>
    <rPh sb="0" eb="3">
      <t>キタキュウシュウ</t>
    </rPh>
    <phoneticPr fontId="4"/>
  </si>
  <si>
    <t>関西(12/3/25～)</t>
    <rPh sb="0" eb="2">
      <t>カンサイ</t>
    </rPh>
    <phoneticPr fontId="4"/>
  </si>
  <si>
    <t>福岡(09/3/7～)</t>
    <rPh sb="0" eb="2">
      <t>フクオカ</t>
    </rPh>
    <phoneticPr fontId="4"/>
  </si>
  <si>
    <t>成田(10/12/8～)</t>
    <rPh sb="0" eb="2">
      <t>ナリタ</t>
    </rPh>
    <phoneticPr fontId="4"/>
  </si>
  <si>
    <t>東京(06/9/15～)</t>
    <rPh sb="0" eb="2">
      <t>トウキョウ</t>
    </rPh>
    <phoneticPr fontId="4"/>
  </si>
  <si>
    <r>
      <t>鹿児島(09/2/1～）</t>
    </r>
    <r>
      <rPr>
        <sz val="6"/>
        <rFont val="ＭＳ ゴシック"/>
        <family val="3"/>
        <charset val="128"/>
      </rPr>
      <t>ＡＮＡより移管</t>
    </r>
    <rPh sb="0" eb="3">
      <t>カゴシマ</t>
    </rPh>
    <phoneticPr fontId="4"/>
  </si>
  <si>
    <r>
      <t>長崎(09/2/1～）</t>
    </r>
    <r>
      <rPr>
        <sz val="6"/>
        <rFont val="ＭＳ ゴシック"/>
        <family val="3"/>
        <charset val="128"/>
      </rPr>
      <t>ＡＮＡより移管</t>
    </r>
    <rPh sb="0" eb="2">
      <t>ナガサキイ</t>
    </rPh>
    <rPh sb="16" eb="18">
      <t>イカン</t>
    </rPh>
    <phoneticPr fontId="4"/>
  </si>
  <si>
    <t>熊本(09/11/1～）</t>
  </si>
  <si>
    <r>
      <t>ＳＮＡ</t>
    </r>
    <r>
      <rPr>
        <sz val="6"/>
        <rFont val="ＭＳ ゴシック"/>
        <family val="3"/>
        <charset val="128"/>
      </rPr>
      <t>（スカイネットアジア航空）</t>
    </r>
    <rPh sb="13" eb="15">
      <t>コウクウ</t>
    </rPh>
    <phoneticPr fontId="4"/>
  </si>
  <si>
    <t>関西ー石垣</t>
    <rPh sb="0" eb="2">
      <t>カンサイイ</t>
    </rPh>
    <rPh sb="3" eb="5">
      <t>イシガキ</t>
    </rPh>
    <phoneticPr fontId="4"/>
  </si>
  <si>
    <t>福岡－石垣(09/4/1～09/10/31)</t>
    <rPh sb="0" eb="2">
      <t>フクオカイ</t>
    </rPh>
    <rPh sb="3" eb="5">
      <t>イシガキ</t>
    </rPh>
    <phoneticPr fontId="4"/>
  </si>
  <si>
    <t>松山(11/10/30～12/3/24)</t>
    <rPh sb="0" eb="2">
      <t>マツヤマ</t>
    </rPh>
    <phoneticPr fontId="4"/>
  </si>
  <si>
    <t>静岡（09/06/04～）</t>
    <rPh sb="0" eb="2">
      <t>シズオカ</t>
    </rPh>
    <phoneticPr fontId="4"/>
  </si>
  <si>
    <t>新潟※2008年は6月～9月運休</t>
    <rPh sb="0" eb="2">
      <t>ニイガタネ</t>
    </rPh>
    <rPh sb="7" eb="8">
      <t>ネンガ</t>
    </rPh>
    <rPh sb="10" eb="11">
      <t>ガツガ</t>
    </rPh>
    <rPh sb="13" eb="14">
      <t>ガツウ</t>
    </rPh>
    <rPh sb="14" eb="16">
      <t>ウンキュウ</t>
    </rPh>
    <phoneticPr fontId="4"/>
  </si>
  <si>
    <t>成田(06/11/1～）</t>
    <rPh sb="0" eb="2">
      <t>ナリタ</t>
    </rPh>
    <phoneticPr fontId="4"/>
  </si>
  <si>
    <t>神戸(06/02/16～)</t>
    <rPh sb="0" eb="2">
      <t>コウベ</t>
    </rPh>
    <phoneticPr fontId="4"/>
  </si>
  <si>
    <t>関西</t>
    <rPh sb="0" eb="1">
      <t>カンサイ</t>
    </rPh>
    <phoneticPr fontId="4"/>
  </si>
  <si>
    <t>伊丹</t>
    <rPh sb="0" eb="1">
      <t>イタミ</t>
    </rPh>
    <phoneticPr fontId="4"/>
  </si>
  <si>
    <r>
      <t>ＡＮＡ</t>
    </r>
    <r>
      <rPr>
        <sz val="6"/>
        <rFont val="ＭＳ ゴシック"/>
        <family val="3"/>
        <charset val="128"/>
      </rPr>
      <t>（全日空）</t>
    </r>
    <rPh sb="4" eb="5">
      <t>ゼンビ</t>
    </rPh>
    <rPh sb="5" eb="6">
      <t>ビソ</t>
    </rPh>
    <rPh sb="6" eb="7">
      <t>ソラ</t>
    </rPh>
    <phoneticPr fontId="4"/>
  </si>
  <si>
    <t>奄美</t>
    <rPh sb="0" eb="1">
      <t>アマミ</t>
    </rPh>
    <phoneticPr fontId="4"/>
  </si>
  <si>
    <t>与論</t>
    <rPh sb="0" eb="1">
      <t>ヨロン</t>
    </rPh>
    <phoneticPr fontId="4"/>
  </si>
  <si>
    <r>
      <t>ＲＡＣ</t>
    </r>
    <r>
      <rPr>
        <sz val="6"/>
        <rFont val="ＭＳ ゴシック"/>
        <family val="3"/>
        <charset val="128"/>
      </rPr>
      <t>（琉球エアコミューター）</t>
    </r>
    <rPh sb="4" eb="6">
      <t>リュウキュウ</t>
    </rPh>
    <phoneticPr fontId="4"/>
  </si>
  <si>
    <t>名古屋(11/3/27～)</t>
    <rPh sb="0" eb="3">
      <t>ナゴヤ</t>
    </rPh>
    <phoneticPr fontId="4"/>
  </si>
  <si>
    <t>北九州（06/3/16～10/5/6）</t>
    <rPh sb="0" eb="3">
      <t>キタキュウシュウ</t>
    </rPh>
    <phoneticPr fontId="4"/>
  </si>
  <si>
    <t>小松</t>
    <rPh sb="0" eb="1">
      <t>コマツ</t>
    </rPh>
    <phoneticPr fontId="4"/>
  </si>
  <si>
    <t>福島</t>
    <rPh sb="0" eb="1">
      <t>フクシマ</t>
    </rPh>
    <phoneticPr fontId="4"/>
  </si>
  <si>
    <t>岡山</t>
    <rPh sb="0" eb="1">
      <t>オカヤマ</t>
    </rPh>
    <phoneticPr fontId="4"/>
  </si>
  <si>
    <t>高知</t>
    <rPh sb="0" eb="1">
      <t>コウチ</t>
    </rPh>
    <phoneticPr fontId="4"/>
  </si>
  <si>
    <t>松山</t>
    <rPh sb="0" eb="1">
      <t>マツヤマ</t>
    </rPh>
    <phoneticPr fontId="4"/>
  </si>
  <si>
    <t>仙台※不定期便</t>
    <rPh sb="0" eb="2">
      <t>センダイフ</t>
    </rPh>
    <rPh sb="3" eb="7">
      <t>フテイキビン</t>
    </rPh>
    <phoneticPr fontId="4"/>
  </si>
  <si>
    <t>名古屋－石垣(09/2/1～12/3/24)</t>
    <rPh sb="0" eb="3">
      <t>ナゴヤイ</t>
    </rPh>
    <rPh sb="4" eb="6">
      <t>イシガキ</t>
    </rPh>
    <phoneticPr fontId="4"/>
  </si>
  <si>
    <t>神戸－石垣(07/7/1～10/6/1)</t>
    <rPh sb="0" eb="2">
      <t>コウベイ</t>
    </rPh>
    <rPh sb="3" eb="5">
      <t>イシガキ</t>
    </rPh>
    <phoneticPr fontId="4"/>
  </si>
  <si>
    <t>関西－宮古(12/3/8～12/3/22)</t>
    <rPh sb="0" eb="2">
      <t>カンサイミ</t>
    </rPh>
    <rPh sb="3" eb="5">
      <t>ミヤコ</t>
    </rPh>
    <phoneticPr fontId="4"/>
  </si>
  <si>
    <t>関西－石垣</t>
    <rPh sb="0" eb="2">
      <t>カンサイイ</t>
    </rPh>
    <rPh sb="3" eb="5">
      <t>イシガキ</t>
    </rPh>
    <phoneticPr fontId="4"/>
  </si>
  <si>
    <t>東京－久米島（夏期季節運航）</t>
    <rPh sb="0" eb="2">
      <t>トウキョウク</t>
    </rPh>
    <rPh sb="3" eb="6">
      <t>クメジマカ</t>
    </rPh>
    <rPh sb="7" eb="9">
      <t>カキキ</t>
    </rPh>
    <rPh sb="9" eb="11">
      <t>キセツウ</t>
    </rPh>
    <rPh sb="11" eb="13">
      <t>ウンコウ</t>
    </rPh>
    <phoneticPr fontId="4"/>
  </si>
  <si>
    <t>東京－宮古</t>
    <rPh sb="0" eb="2">
      <t>トウキョウミ</t>
    </rPh>
    <rPh sb="3" eb="5">
      <t>ミヤコ</t>
    </rPh>
    <phoneticPr fontId="4"/>
  </si>
  <si>
    <t>東京－石垣</t>
    <rPh sb="0" eb="2">
      <t>トウキョウイ</t>
    </rPh>
    <rPh sb="3" eb="5">
      <t>イシガキ</t>
    </rPh>
    <phoneticPr fontId="4"/>
  </si>
  <si>
    <t>福岡</t>
    <rPh sb="0" eb="1">
      <t>フクオカ</t>
    </rPh>
    <phoneticPr fontId="4"/>
  </si>
  <si>
    <r>
      <t>東京（08/7/1～）</t>
    </r>
    <r>
      <rPr>
        <sz val="6"/>
        <rFont val="ＭＳ ゴシック"/>
        <family val="3"/>
        <charset val="128"/>
      </rPr>
      <t>ＪＡＬに移管</t>
    </r>
    <rPh sb="0" eb="2">
      <t>トウキョウ</t>
    </rPh>
    <phoneticPr fontId="4"/>
  </si>
  <si>
    <r>
      <t>ＪＴＡ</t>
    </r>
    <r>
      <rPr>
        <sz val="6"/>
        <rFont val="ＭＳ ゴシック"/>
        <family val="3"/>
        <charset val="128"/>
      </rPr>
      <t>（日本トランスオーシャン航空）</t>
    </r>
    <rPh sb="4" eb="6">
      <t>ニホンコ</t>
    </rPh>
    <rPh sb="15" eb="17">
      <t>コウクウ</t>
    </rPh>
    <phoneticPr fontId="4"/>
  </si>
  <si>
    <t>花巻（３月期間運航）</t>
    <rPh sb="0" eb="2">
      <t>ハナマキガ</t>
    </rPh>
    <rPh sb="4" eb="5">
      <t>ガツキ</t>
    </rPh>
    <rPh sb="5" eb="7">
      <t>キカンウ</t>
    </rPh>
    <rPh sb="7" eb="9">
      <t>ウンコウ</t>
    </rPh>
    <phoneticPr fontId="4"/>
  </si>
  <si>
    <r>
      <t>神戸（08/7/1～）</t>
    </r>
    <r>
      <rPr>
        <sz val="6"/>
        <rFont val="ＭＳ ゴシック"/>
        <family val="3"/>
        <charset val="128"/>
      </rPr>
      <t>ＪＴＡに移管</t>
    </r>
    <rPh sb="0" eb="2">
      <t>コウベイ</t>
    </rPh>
    <rPh sb="15" eb="17">
      <t>イカン</t>
    </rPh>
    <phoneticPr fontId="4"/>
  </si>
  <si>
    <t>仙台（～08/12/18まで冬季運航）</t>
    <rPh sb="0" eb="2">
      <t>センダイト</t>
    </rPh>
    <rPh sb="14" eb="16">
      <t>トウキウ</t>
    </rPh>
    <rPh sb="16" eb="18">
      <t>ウンコウ</t>
    </rPh>
    <phoneticPr fontId="4"/>
  </si>
  <si>
    <t>成田（10/1/5～）</t>
    <rPh sb="0" eb="2">
      <t>ナリタ</t>
    </rPh>
    <phoneticPr fontId="4"/>
  </si>
  <si>
    <r>
      <t>ＪＡＬ</t>
    </r>
    <r>
      <rPr>
        <sz val="6"/>
        <rFont val="ＭＳ ゴシック"/>
        <family val="3"/>
        <charset val="128"/>
      </rPr>
      <t>（日本航空）</t>
    </r>
    <rPh sb="4" eb="6">
      <t>ニホンコ</t>
    </rPh>
    <rPh sb="6" eb="8">
      <t>コウクウ</t>
    </rPh>
    <phoneticPr fontId="4"/>
  </si>
  <si>
    <t>合計 a+b+c+d</t>
  </si>
  <si>
    <t>(11'4/1～30)</t>
  </si>
  <si>
    <t>(12'4/1～30)</t>
  </si>
  <si>
    <t>利　用　率</t>
    <rPh sb="0" eb="4">
      <t>リヨウリツ</t>
    </rPh>
    <phoneticPr fontId="4"/>
  </si>
  <si>
    <t>提供座席数</t>
    <rPh sb="0" eb="2">
      <t>テイキョウザ</t>
    </rPh>
    <rPh sb="2" eb="5">
      <t>ザセキスウ</t>
    </rPh>
    <phoneticPr fontId="4"/>
  </si>
  <si>
    <t>※データは、航空会社のデータ修正等により、過去にさかのぼって変更されることがある。</t>
    <rPh sb="6" eb="8">
      <t>コウクウガ</t>
    </rPh>
    <rPh sb="8" eb="10">
      <t>ガイシャシ</t>
    </rPh>
    <rPh sb="14" eb="16">
      <t>シュウセイナ</t>
    </rPh>
    <rPh sb="16" eb="17">
      <t>ナドカ</t>
    </rPh>
    <rPh sb="21" eb="23">
      <t>カコヘ</t>
    </rPh>
    <rPh sb="30" eb="32">
      <t>ヘンコウ</t>
    </rPh>
    <phoneticPr fontId="4"/>
  </si>
  <si>
    <t>北九州(10/08/10～)</t>
    <rPh sb="0" eb="3">
      <t>キタキュウシュウ</t>
    </rPh>
    <phoneticPr fontId="4"/>
  </si>
  <si>
    <t>(11'4/1～10)</t>
  </si>
  <si>
    <t>(11'4/11～20)</t>
  </si>
  <si>
    <t>(11'4/1～20)</t>
  </si>
  <si>
    <t>(11'4/21～30)</t>
  </si>
  <si>
    <t>(12'4/21～30)</t>
  </si>
  <si>
    <t>第一航空</t>
    <rPh sb="0" eb="1">
      <t>ダイイ</t>
    </rPh>
    <rPh sb="1" eb="2">
      <t>イチコ</t>
    </rPh>
    <rPh sb="2" eb="4">
      <t>コウクウ</t>
    </rPh>
    <phoneticPr fontId="8"/>
  </si>
  <si>
    <t>⑤その他方面</t>
    <rPh sb="3" eb="4">
      <t>タホ</t>
    </rPh>
    <rPh sb="4" eb="6">
      <t>ホウメン</t>
    </rPh>
    <phoneticPr fontId="8"/>
  </si>
  <si>
    <t>④名古屋方面</t>
    <rPh sb="1" eb="4">
      <t>ナゴヤホ</t>
    </rPh>
    <rPh sb="4" eb="6">
      <t>ホウメン</t>
    </rPh>
    <phoneticPr fontId="8"/>
  </si>
  <si>
    <t>（福岡、北九州）</t>
    <rPh sb="1" eb="3">
      <t>フクオカキ</t>
    </rPh>
    <rPh sb="4" eb="7">
      <t>キタキュウシュウ</t>
    </rPh>
    <phoneticPr fontId="8"/>
  </si>
  <si>
    <t>③福岡方面</t>
    <rPh sb="1" eb="3">
      <t>フクオカホ</t>
    </rPh>
    <rPh sb="3" eb="5">
      <t>ホウメン</t>
    </rPh>
    <phoneticPr fontId="8"/>
  </si>
  <si>
    <t>（関西、伊丹、神戸）</t>
    <rPh sb="1" eb="3">
      <t>カンサイイ</t>
    </rPh>
    <rPh sb="4" eb="6">
      <t>イタミコ</t>
    </rPh>
    <rPh sb="7" eb="9">
      <t>コウベ</t>
    </rPh>
    <phoneticPr fontId="8"/>
  </si>
  <si>
    <t>②関西方面</t>
    <rPh sb="1" eb="3">
      <t>カンサイホ</t>
    </rPh>
    <rPh sb="3" eb="5">
      <t>ホウメン</t>
    </rPh>
    <phoneticPr fontId="8"/>
  </si>
  <si>
    <t>（羽田、成田）</t>
    <rPh sb="1" eb="3">
      <t>ハネダナ</t>
    </rPh>
    <rPh sb="4" eb="6">
      <t>ナリタ</t>
    </rPh>
    <phoneticPr fontId="8"/>
  </si>
  <si>
    <t>①東京方面</t>
    <rPh sb="1" eb="3">
      <t>トウキョウホ</t>
    </rPh>
    <rPh sb="3" eb="5">
      <t>ホウメン</t>
    </rPh>
    <phoneticPr fontId="8"/>
  </si>
  <si>
    <t>合　　　　　計</t>
    <rPh sb="0" eb="1">
      <t>ゴウケ</t>
    </rPh>
    <rPh sb="6" eb="7">
      <t>ケイ</t>
    </rPh>
    <phoneticPr fontId="8"/>
  </si>
  <si>
    <t>増減△数</t>
    <rPh sb="0" eb="2">
      <t>ゾウゲンス</t>
    </rPh>
    <rPh sb="3" eb="4">
      <t>スウ</t>
    </rPh>
    <phoneticPr fontId="8"/>
  </si>
  <si>
    <t>比率</t>
    <rPh sb="0" eb="1">
      <t>ヒリツ</t>
    </rPh>
    <phoneticPr fontId="8"/>
  </si>
  <si>
    <t>対前年同月比較</t>
    <rPh sb="0" eb="1">
      <t>タイゼ</t>
    </rPh>
    <rPh sb="1" eb="3">
      <t>ゼンネンド</t>
    </rPh>
    <rPh sb="3" eb="5">
      <t>ドウゲツヒ</t>
    </rPh>
    <rPh sb="5" eb="7">
      <t>ヒカク</t>
    </rPh>
    <phoneticPr fontId="8"/>
  </si>
  <si>
    <t>11.4月</t>
    <rPh sb="4" eb="5">
      <t>ガツ</t>
    </rPh>
    <phoneticPr fontId="8"/>
  </si>
  <si>
    <t>12.4月</t>
    <rPh sb="4" eb="5">
      <t>ガツ</t>
    </rPh>
    <phoneticPr fontId="8"/>
  </si>
  <si>
    <t>提供座席数</t>
    <rPh sb="0" eb="2">
      <t>テイキョウザ</t>
    </rPh>
    <rPh sb="2" eb="5">
      <t>ザセキスウ</t>
    </rPh>
    <phoneticPr fontId="8"/>
  </si>
  <si>
    <t>輸送実績人数</t>
    <rPh sb="0" eb="2">
      <t>ユソウジ</t>
    </rPh>
    <rPh sb="2" eb="4">
      <t>ジッセキニ</t>
    </rPh>
    <rPh sb="4" eb="6">
      <t>ニンズウ</t>
    </rPh>
    <phoneticPr fontId="8"/>
  </si>
  <si>
    <r>
      <t>仙台</t>
    </r>
    <r>
      <rPr>
        <sz val="8"/>
        <color indexed="10"/>
        <rFont val="ＭＳ ゴシック"/>
        <family val="3"/>
        <charset val="128"/>
      </rPr>
      <t>※不定期便</t>
    </r>
    <rPh sb="0" eb="2">
      <t>センダイフ</t>
    </rPh>
    <rPh sb="3" eb="7">
      <t>フテイキビン</t>
    </rPh>
    <phoneticPr fontId="4"/>
  </si>
  <si>
    <t>(11'5/1～10)</t>
  </si>
  <si>
    <t>(11'5/11～20)</t>
  </si>
  <si>
    <t>(11'5/1～20)</t>
  </si>
  <si>
    <t>(11'5/21～31)</t>
  </si>
  <si>
    <t>(11'5/1～31)</t>
  </si>
  <si>
    <t>11.5月</t>
    <rPh sb="4" eb="5">
      <t>ガツ</t>
    </rPh>
    <phoneticPr fontId="8"/>
  </si>
  <si>
    <t>12.5月</t>
    <rPh sb="4" eb="5">
      <t>ガツ</t>
    </rPh>
    <phoneticPr fontId="8"/>
  </si>
  <si>
    <t>(11'6/1～30)</t>
  </si>
  <si>
    <t>(12'6/1～30)</t>
  </si>
  <si>
    <t>(11'6/1～10)</t>
  </si>
  <si>
    <t>(11'6/11～20)</t>
  </si>
  <si>
    <t>(11'6/1～20)</t>
  </si>
  <si>
    <t>(11'6/21～30)</t>
  </si>
  <si>
    <t>(12'6/21～30)</t>
  </si>
  <si>
    <t>11.6月</t>
    <rPh sb="4" eb="5">
      <t>ガツ</t>
    </rPh>
    <phoneticPr fontId="8"/>
  </si>
  <si>
    <t>12.6月</t>
    <rPh sb="4" eb="5">
      <t>ガツ</t>
    </rPh>
    <phoneticPr fontId="8"/>
  </si>
  <si>
    <t>11.5月
上・中旬</t>
    <rPh sb="4" eb="5">
      <t>ガツジ</t>
    </rPh>
    <rPh sb="9" eb="10">
      <t>ジュン</t>
    </rPh>
    <phoneticPr fontId="8"/>
  </si>
  <si>
    <t>12.5月
上・中旬</t>
    <rPh sb="4" eb="5">
      <t>ガツジ</t>
    </rPh>
    <rPh sb="6" eb="7">
      <t>ジョウチ</t>
    </rPh>
    <rPh sb="8" eb="9">
      <t>チュウジ</t>
    </rPh>
    <rPh sb="9" eb="10">
      <t>ジュン</t>
    </rPh>
    <phoneticPr fontId="8"/>
  </si>
  <si>
    <t>※ＪＪＰは月間輸送客数のみ公表。</t>
    <rPh sb="5" eb="7">
      <t>ゲッカンユ</t>
    </rPh>
    <rPh sb="7" eb="9">
      <t>ユソウキ</t>
    </rPh>
    <rPh sb="9" eb="11">
      <t>キャクスウコ</t>
    </rPh>
    <rPh sb="13" eb="15">
      <t>コウヒョウ</t>
    </rPh>
    <phoneticPr fontId="4"/>
  </si>
  <si>
    <t>成田（12/07/09～）</t>
    <rPh sb="0" eb="2">
      <t>ナリタ</t>
    </rPh>
    <phoneticPr fontId="4"/>
  </si>
  <si>
    <r>
      <t>ＪＪＰ</t>
    </r>
    <r>
      <rPr>
        <b/>
        <sz val="6"/>
        <rFont val="ＭＳ ゴシック"/>
        <family val="3"/>
        <charset val="128"/>
      </rPr>
      <t>(ジェットスター・ジャパン)</t>
    </r>
    <r>
      <rPr>
        <b/>
        <sz val="8"/>
        <rFont val="ＭＳ ゴシック"/>
        <family val="3"/>
        <charset val="128"/>
      </rPr>
      <t>（e）</t>
    </r>
  </si>
  <si>
    <t>北九州(12/7/20～8/30季節)</t>
    <rPh sb="0" eb="3">
      <t>キタキュウシュウキ</t>
    </rPh>
    <rPh sb="16" eb="18">
      <t>キセツ</t>
    </rPh>
    <phoneticPr fontId="4"/>
  </si>
  <si>
    <t>茨城(12/7/1～9/30季節)</t>
    <rPh sb="0" eb="2">
      <t>イバラキキ</t>
    </rPh>
    <rPh sb="14" eb="16">
      <t>キセツ</t>
    </rPh>
    <phoneticPr fontId="4"/>
  </si>
  <si>
    <r>
      <t>関西（12/7/13～）</t>
    </r>
    <r>
      <rPr>
        <sz val="6"/>
        <rFont val="ＭＳ ゴシック"/>
        <family val="3"/>
        <charset val="128"/>
      </rPr>
      <t>JALから移管</t>
    </r>
    <rPh sb="0" eb="2">
      <t>カンサイイ</t>
    </rPh>
    <rPh sb="17" eb="19">
      <t>イカン</t>
    </rPh>
    <phoneticPr fontId="4"/>
  </si>
  <si>
    <t>(11'7/1～30)</t>
  </si>
  <si>
    <t>※ＪＪＰは月間輸送実績のみ公表。</t>
    <rPh sb="5" eb="7">
      <t>ゲッカンユ</t>
    </rPh>
    <rPh sb="7" eb="9">
      <t>ユソウジ</t>
    </rPh>
    <rPh sb="9" eb="11">
      <t>ジッセキコ</t>
    </rPh>
    <rPh sb="13" eb="15">
      <t>コウヒョウ</t>
    </rPh>
    <phoneticPr fontId="4"/>
  </si>
  <si>
    <r>
      <t>ＪＪＰ</t>
    </r>
    <r>
      <rPr>
        <sz val="6"/>
        <rFont val="ＭＳ ゴシック"/>
        <family val="3"/>
        <charset val="128"/>
      </rPr>
      <t>(ジェットスター・ジャパン)</t>
    </r>
  </si>
  <si>
    <t>(11'7/1～10)</t>
  </si>
  <si>
    <t>(11'7/11～20)</t>
  </si>
  <si>
    <t>(11'7/1～20)</t>
  </si>
  <si>
    <t>(11'7/21～31)</t>
  </si>
  <si>
    <t>ＪＪＰ</t>
  </si>
  <si>
    <t>11.7月
上・中旬</t>
    <rPh sb="4" eb="5">
      <t>ガツジ</t>
    </rPh>
    <rPh sb="9" eb="10">
      <t>ジュン</t>
    </rPh>
    <phoneticPr fontId="8"/>
  </si>
  <si>
    <t>12.7月
上・中旬</t>
    <rPh sb="4" eb="5">
      <t>ガツジ</t>
    </rPh>
    <rPh sb="6" eb="7">
      <t>ジョウチ</t>
    </rPh>
    <rPh sb="8" eb="9">
      <t>チュウジ</t>
    </rPh>
    <rPh sb="9" eb="10">
      <t>ジュン</t>
    </rPh>
    <phoneticPr fontId="8"/>
  </si>
  <si>
    <t>成田（12/08/03～）</t>
    <rPh sb="0" eb="2">
      <t>ナリタ</t>
    </rPh>
    <phoneticPr fontId="4"/>
  </si>
  <si>
    <r>
      <t>ＷＡＪ</t>
    </r>
    <r>
      <rPr>
        <sz val="6"/>
        <rFont val="ＭＳ ゴシック"/>
        <family val="3"/>
        <charset val="128"/>
      </rPr>
      <t>(エアアジア・ジャパン)</t>
    </r>
  </si>
  <si>
    <t>ＬＣＣ（e）</t>
  </si>
  <si>
    <t>(11'8/1～30)</t>
  </si>
  <si>
    <t>(11'8/1～10)</t>
  </si>
  <si>
    <t>(11'8/11～20)</t>
  </si>
  <si>
    <t>(11'8/1～20)</t>
  </si>
  <si>
    <t>(11'8/21～31)</t>
  </si>
  <si>
    <t>WAJ:エアアジア・ジャパン</t>
  </si>
  <si>
    <t>JJP:ジェットスター・ジャパン</t>
  </si>
  <si>
    <t>WAJ</t>
  </si>
  <si>
    <t>11.8月</t>
    <rPh sb="4" eb="5">
      <t>ガツ</t>
    </rPh>
    <phoneticPr fontId="8"/>
  </si>
  <si>
    <t>12.8月</t>
    <rPh sb="4" eb="5">
      <t>ガツ</t>
    </rPh>
    <phoneticPr fontId="8"/>
  </si>
  <si>
    <t>11.8.上旬</t>
    <rPh sb="5" eb="7">
      <t>ジョウジュン</t>
    </rPh>
    <phoneticPr fontId="8"/>
  </si>
  <si>
    <t>12.8.上旬</t>
    <rPh sb="5" eb="7">
      <t>ジョウジュン</t>
    </rPh>
    <phoneticPr fontId="8"/>
  </si>
  <si>
    <t>11.8.中旬</t>
  </si>
  <si>
    <t>12.8.中旬</t>
    <rPh sb="5" eb="7">
      <t>チュウジュン</t>
    </rPh>
    <phoneticPr fontId="8"/>
  </si>
  <si>
    <t>(11'9/1～30)</t>
  </si>
  <si>
    <t>(12'9/1～30)</t>
  </si>
  <si>
    <t>(11'9/1～10)</t>
  </si>
  <si>
    <t>(11'9/11～20)</t>
  </si>
  <si>
    <t>(11'9/1～20)</t>
  </si>
  <si>
    <t>(11'9/21～30)</t>
  </si>
  <si>
    <t>(12'9/21～30)</t>
  </si>
  <si>
    <t>11.9月</t>
    <rPh sb="4" eb="5">
      <t>ガツ</t>
    </rPh>
    <phoneticPr fontId="8"/>
  </si>
  <si>
    <t>12.9月</t>
    <rPh sb="4" eb="5">
      <t>ガツ</t>
    </rPh>
    <phoneticPr fontId="8"/>
  </si>
  <si>
    <t>11.9.上旬</t>
    <rPh sb="5" eb="7">
      <t>ジョウジュン</t>
    </rPh>
    <phoneticPr fontId="8"/>
  </si>
  <si>
    <t>12.9.上旬</t>
    <rPh sb="5" eb="7">
      <t>ジョウジュン</t>
    </rPh>
    <phoneticPr fontId="8"/>
  </si>
  <si>
    <t>11.9.中旬</t>
  </si>
  <si>
    <t>12.9.中旬</t>
    <rPh sb="5" eb="7">
      <t>チュウジュン</t>
    </rPh>
    <phoneticPr fontId="8"/>
  </si>
  <si>
    <t>11.9.下旬</t>
    <rPh sb="5" eb="7">
      <t>ゲジュン</t>
    </rPh>
    <phoneticPr fontId="8"/>
  </si>
  <si>
    <t>12.9.下旬</t>
    <rPh sb="5" eb="7">
      <t>ゲジュン</t>
    </rPh>
    <phoneticPr fontId="8"/>
  </si>
  <si>
    <t>※LCCの値には一部に非公開の内容が含まれており、他の値を公表することでその値が推計される恐れがあるため、LCCの値は全般的に非公開とする。</t>
    <rPh sb="5" eb="6">
      <t>アタイイ</t>
    </rPh>
    <rPh sb="8" eb="10">
      <t>イチブヒ</t>
    </rPh>
    <rPh sb="11" eb="14">
      <t>ヒコウカイナ</t>
    </rPh>
    <rPh sb="15" eb="17">
      <t>ナイヨウフ</t>
    </rPh>
    <rPh sb="18" eb="19">
      <t>フクタ</t>
    </rPh>
    <rPh sb="25" eb="26">
      <t>タア</t>
    </rPh>
    <rPh sb="27" eb="28">
      <t>アタイコ</t>
    </rPh>
    <rPh sb="29" eb="31">
      <t>コウヒョウア</t>
    </rPh>
    <rPh sb="38" eb="39">
      <t>アタイス</t>
    </rPh>
    <rPh sb="40" eb="42">
      <t>スイケイオ</t>
    </rPh>
    <rPh sb="45" eb="46">
      <t>オソア</t>
    </rPh>
    <rPh sb="57" eb="58">
      <t>アタイゼ</t>
    </rPh>
    <rPh sb="59" eb="62">
      <t>ゼンパンテキヒ</t>
    </rPh>
    <rPh sb="63" eb="66">
      <t>ヒコウカイ</t>
    </rPh>
    <phoneticPr fontId="4"/>
  </si>
  <si>
    <t>札幌(12/10/28～)</t>
    <rPh sb="0" eb="2">
      <t>サッポロ</t>
    </rPh>
    <phoneticPr fontId="4"/>
  </si>
  <si>
    <t>(11'10/1～31)</t>
  </si>
  <si>
    <t>(11'10/1～10)</t>
  </si>
  <si>
    <t>(11'10/11～20)</t>
  </si>
  <si>
    <t>(11'10/1～20)</t>
  </si>
  <si>
    <t>(11'10/21～31)</t>
  </si>
  <si>
    <t>APJ:ﾋﾟｰﾁ・ｱﾋﾞｴｰｼｮﾝ</t>
  </si>
  <si>
    <t>11.10月</t>
    <rPh sb="5" eb="6">
      <t>ガツ</t>
    </rPh>
    <phoneticPr fontId="8"/>
  </si>
  <si>
    <t>12.10月</t>
    <rPh sb="5" eb="6">
      <t>ガツ</t>
    </rPh>
    <phoneticPr fontId="8"/>
  </si>
  <si>
    <t>11.10.上旬</t>
    <rPh sb="6" eb="8">
      <t>ジョウジュン</t>
    </rPh>
    <phoneticPr fontId="8"/>
  </si>
  <si>
    <t>12.10.上旬</t>
    <rPh sb="6" eb="8">
      <t>ジョウジュン</t>
    </rPh>
    <phoneticPr fontId="8"/>
  </si>
  <si>
    <t>11.10.中旬</t>
  </si>
  <si>
    <t>12.10.中旬</t>
    <rPh sb="6" eb="8">
      <t>チュウジュン</t>
    </rPh>
    <phoneticPr fontId="8"/>
  </si>
  <si>
    <t>11.10.下旬</t>
    <rPh sb="6" eb="8">
      <t>ゲジュン</t>
    </rPh>
    <phoneticPr fontId="8"/>
  </si>
  <si>
    <t>12.10.下旬</t>
    <rPh sb="6" eb="8">
      <t>ゲジュン</t>
    </rPh>
    <phoneticPr fontId="8"/>
  </si>
  <si>
    <t>(11'11/1～30)</t>
  </si>
  <si>
    <t>(12'11/1～30)</t>
  </si>
  <si>
    <t>(11'11/1～10)</t>
  </si>
  <si>
    <t>(12'11/1～10)</t>
  </si>
  <si>
    <t>(11'11/11～20)</t>
  </si>
  <si>
    <t>(12'11/11～20)</t>
  </si>
  <si>
    <t>(11'11/1～20)</t>
  </si>
  <si>
    <t>(12'11/1～20)</t>
  </si>
  <si>
    <t>(11'11/21～30)</t>
  </si>
  <si>
    <t>(12'11/21～30)</t>
  </si>
  <si>
    <t>11.11月</t>
    <rPh sb="5" eb="6">
      <t>ガツ</t>
    </rPh>
    <phoneticPr fontId="8"/>
  </si>
  <si>
    <t>12.11月</t>
    <rPh sb="5" eb="6">
      <t>ガツ</t>
    </rPh>
    <phoneticPr fontId="8"/>
  </si>
  <si>
    <t>11.11.上旬</t>
    <rPh sb="6" eb="8">
      <t>ジョウジュン</t>
    </rPh>
    <phoneticPr fontId="8"/>
  </si>
  <si>
    <t>12.11.上旬</t>
    <rPh sb="6" eb="8">
      <t>ジョウジュン</t>
    </rPh>
    <phoneticPr fontId="8"/>
  </si>
  <si>
    <t>11.11.中旬</t>
  </si>
  <si>
    <t>12.11.中旬</t>
    <rPh sb="6" eb="8">
      <t>チュウジュン</t>
    </rPh>
    <phoneticPr fontId="8"/>
  </si>
  <si>
    <t>11.11.下旬</t>
    <rPh sb="6" eb="8">
      <t>ゲジュン</t>
    </rPh>
    <phoneticPr fontId="8"/>
  </si>
  <si>
    <t>12.11.下旬</t>
    <rPh sb="6" eb="8">
      <t>ゲジュン</t>
    </rPh>
    <phoneticPr fontId="8"/>
  </si>
  <si>
    <t>(11'12/1～31)</t>
  </si>
  <si>
    <t>(12'12/1～31)</t>
  </si>
  <si>
    <t>(11'12/1～10)</t>
  </si>
  <si>
    <t>(12'12/1～10)</t>
  </si>
  <si>
    <t>(11'12/11～20)</t>
  </si>
  <si>
    <t>(12'12/11～20)</t>
  </si>
  <si>
    <t>(11'12/1～20)</t>
  </si>
  <si>
    <t>(12'12/1～20)</t>
  </si>
  <si>
    <t>(11'12/21～31)</t>
  </si>
  <si>
    <t>(12'12/21～31)</t>
  </si>
  <si>
    <t>11.12月</t>
    <rPh sb="5" eb="6">
      <t>ガツ</t>
    </rPh>
    <phoneticPr fontId="8"/>
  </si>
  <si>
    <t>12.12月</t>
    <rPh sb="5" eb="6">
      <t>ガツ</t>
    </rPh>
    <phoneticPr fontId="8"/>
  </si>
  <si>
    <t>11.12.上旬</t>
    <rPh sb="6" eb="8">
      <t>ジョウジュン</t>
    </rPh>
    <phoneticPr fontId="8"/>
  </si>
  <si>
    <t>12.12.上旬</t>
    <rPh sb="6" eb="8">
      <t>ジョウジュン</t>
    </rPh>
    <phoneticPr fontId="8"/>
  </si>
  <si>
    <t>11.12.中旬</t>
  </si>
  <si>
    <t>12.12.中旬</t>
    <rPh sb="6" eb="8">
      <t>チュウジュン</t>
    </rPh>
    <phoneticPr fontId="8"/>
  </si>
  <si>
    <t>11.12.下旬</t>
    <rPh sb="6" eb="8">
      <t>ゲジュン</t>
    </rPh>
    <phoneticPr fontId="8"/>
  </si>
  <si>
    <t>12.12.下旬</t>
    <rPh sb="6" eb="8">
      <t>ゲジュン</t>
    </rPh>
    <phoneticPr fontId="8"/>
  </si>
  <si>
    <t>名古屋ー石垣(13/1/8～)</t>
    <rPh sb="0" eb="3">
      <t>ナゴヤイ</t>
    </rPh>
    <rPh sb="4" eb="6">
      <t>イシガキ</t>
    </rPh>
    <phoneticPr fontId="4"/>
  </si>
  <si>
    <t>(12'1/1～31)</t>
  </si>
  <si>
    <t>(13'1/1～31)</t>
  </si>
  <si>
    <t>(12'1/1～10)</t>
  </si>
  <si>
    <t>(13'1/1～10)</t>
  </si>
  <si>
    <t>(13'1/11～20)</t>
  </si>
  <si>
    <t>(12'1/1～20)</t>
  </si>
  <si>
    <t>(13'1/1～20)</t>
  </si>
  <si>
    <t>(12'1/21～31)</t>
  </si>
  <si>
    <t>(13'1/21～31)</t>
  </si>
  <si>
    <t>12.1月</t>
    <rPh sb="4" eb="5">
      <t>ガツ</t>
    </rPh>
    <phoneticPr fontId="8"/>
  </si>
  <si>
    <t>13.1月</t>
    <rPh sb="4" eb="5">
      <t>ガツ</t>
    </rPh>
    <phoneticPr fontId="8"/>
  </si>
  <si>
    <t>12.1.上旬</t>
    <rPh sb="5" eb="7">
      <t>ジョウジュン</t>
    </rPh>
    <phoneticPr fontId="8"/>
  </si>
  <si>
    <t>13.1.上旬</t>
    <rPh sb="5" eb="7">
      <t>ジョウジュン</t>
    </rPh>
    <phoneticPr fontId="8"/>
  </si>
  <si>
    <t>12.1.中旬</t>
  </si>
  <si>
    <t>13.1.中旬</t>
    <rPh sb="5" eb="7">
      <t>チュウジュン</t>
    </rPh>
    <phoneticPr fontId="8"/>
  </si>
  <si>
    <t>12.1.下旬</t>
    <rPh sb="5" eb="7">
      <t>ゲジュン</t>
    </rPh>
    <phoneticPr fontId="8"/>
  </si>
  <si>
    <t>13.1.下旬</t>
    <rPh sb="5" eb="7">
      <t>ゲジュン</t>
    </rPh>
    <phoneticPr fontId="8"/>
  </si>
  <si>
    <t>(12'2/1～28)</t>
  </si>
  <si>
    <t>(13'2/1～28)</t>
  </si>
  <si>
    <t>(12'2/1～10)</t>
  </si>
  <si>
    <t>(13'2/1～10)</t>
  </si>
  <si>
    <t>(12'2/11～20)</t>
  </si>
  <si>
    <t>(13'2/11～20)</t>
  </si>
  <si>
    <t>(12'2/1～20)</t>
  </si>
  <si>
    <t>(13'2/1～20)</t>
  </si>
  <si>
    <t>(12'2/21～28)</t>
  </si>
  <si>
    <t>(13'2/21～28)</t>
  </si>
  <si>
    <t>増減数</t>
    <rPh sb="0" eb="2">
      <t>ゾウゲンス</t>
    </rPh>
    <rPh sb="2" eb="3">
      <t>スウ</t>
    </rPh>
    <phoneticPr fontId="8"/>
  </si>
  <si>
    <t>12.2月</t>
    <rPh sb="4" eb="5">
      <t>ガツ</t>
    </rPh>
    <phoneticPr fontId="8"/>
  </si>
  <si>
    <t>13.2月</t>
    <rPh sb="4" eb="5">
      <t>ガツ</t>
    </rPh>
    <phoneticPr fontId="8"/>
  </si>
  <si>
    <t>12.2.上旬</t>
    <rPh sb="5" eb="7">
      <t>ジョウジュン</t>
    </rPh>
    <phoneticPr fontId="8"/>
  </si>
  <si>
    <t>13.2.上旬</t>
    <rPh sb="5" eb="7">
      <t>ジョウジュン</t>
    </rPh>
    <phoneticPr fontId="8"/>
  </si>
  <si>
    <t>12.2.中旬</t>
  </si>
  <si>
    <t>13.2.中旬</t>
    <rPh sb="5" eb="7">
      <t>チュウジュン</t>
    </rPh>
    <phoneticPr fontId="8"/>
  </si>
  <si>
    <t>12.2.下旬</t>
    <rPh sb="5" eb="7">
      <t>ゲジュン</t>
    </rPh>
    <phoneticPr fontId="8"/>
  </si>
  <si>
    <t>13.2.下旬</t>
    <rPh sb="5" eb="7">
      <t>ゲジュン</t>
    </rPh>
    <phoneticPr fontId="8"/>
  </si>
  <si>
    <r>
      <t>長崎(09/2/1～13/3/30）</t>
    </r>
    <r>
      <rPr>
        <sz val="6"/>
        <rFont val="ＭＳ ゴシック"/>
        <family val="3"/>
        <charset val="128"/>
      </rPr>
      <t>ＡＮＡより移管</t>
    </r>
    <rPh sb="0" eb="2">
      <t>ナガサキイ</t>
    </rPh>
    <rPh sb="23" eb="25">
      <t>イカン</t>
    </rPh>
    <phoneticPr fontId="4"/>
  </si>
  <si>
    <t>羽田ー石垣（13/3/31～）</t>
    <rPh sb="0" eb="2">
      <t>ハネダイ</t>
    </rPh>
    <rPh sb="3" eb="5">
      <t>イシガキ</t>
    </rPh>
    <phoneticPr fontId="4"/>
  </si>
  <si>
    <t>(12'3/1～31)</t>
  </si>
  <si>
    <t>(13'3/1～31)</t>
  </si>
  <si>
    <t>(12'3/1～10)</t>
  </si>
  <si>
    <t>(13'3/1～10)</t>
  </si>
  <si>
    <t>(12'3/11～20)</t>
  </si>
  <si>
    <t>(13'3/11～20)</t>
  </si>
  <si>
    <t>(12'3/1～20)</t>
  </si>
  <si>
    <t>(13'3/1～20)</t>
  </si>
  <si>
    <t>(12'3/21～31)</t>
  </si>
  <si>
    <t>(13'3/21～31)</t>
  </si>
  <si>
    <t>12.3月</t>
    <rPh sb="4" eb="5">
      <t>ガツ</t>
    </rPh>
    <phoneticPr fontId="8"/>
  </si>
  <si>
    <t>13.3月</t>
    <rPh sb="4" eb="5">
      <t>ガツ</t>
    </rPh>
    <phoneticPr fontId="8"/>
  </si>
  <si>
    <t>12.3.上旬</t>
    <rPh sb="5" eb="7">
      <t>ジョウジュン</t>
    </rPh>
    <phoneticPr fontId="8"/>
  </si>
  <si>
    <t>13.3.上旬</t>
    <rPh sb="5" eb="7">
      <t>ジョウジュン</t>
    </rPh>
    <phoneticPr fontId="8"/>
  </si>
  <si>
    <t>12.3.中旬</t>
  </si>
  <si>
    <t>13.3.中旬</t>
    <rPh sb="5" eb="7">
      <t>チュウジュン</t>
    </rPh>
    <phoneticPr fontId="8"/>
  </si>
  <si>
    <t>12.3.下旬</t>
    <rPh sb="5" eb="7">
      <t>ゲジュン</t>
    </rPh>
    <phoneticPr fontId="8"/>
  </si>
  <si>
    <t>13.3.下旬</t>
    <rPh sb="5" eb="7">
      <t>ゲジュン</t>
    </rPh>
    <phoneticPr fontId="8"/>
  </si>
  <si>
    <t>11.8.下旬</t>
    <rPh sb="5" eb="7">
      <t>ゲジュン</t>
    </rPh>
    <phoneticPr fontId="8"/>
  </si>
  <si>
    <t>12.8.下旬</t>
    <rPh sb="5" eb="7">
      <t>ゲジュン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</si>
</sst>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_ "/>
    <numFmt numFmtId="177" formatCode="0.0%"/>
    <numFmt numFmtId="178" formatCode="#,##0;[Red]&quot;△&quot;#,##0"/>
    <numFmt numFmtId="179" formatCode="0.0%;[Red]&quot;△&quot;0.0%"/>
    <numFmt numFmtId="180" formatCode="[Blue]#,##0;[Red]&quot;▲ &quot;#,##0"/>
    <numFmt numFmtId="181" formatCode="#,##0_);[Red]\(#,##0\)"/>
  </numFmts>
  <fonts count="42" x14ac:knownFonts="1">
    <font>
      <sz val="11"/>
      <color theme="1"/>
      <name val="游ゴシック"/>
      <family val="2"/>
      <scheme val="minor"/>
    </font>
    <font>
      <sz val="11"/>
      <name val="ＭＳ Ｐゴシック"/>
      <family val="3"/>
      <charset val="128"/>
    </font>
    <font>
      <sz val="13"/>
      <name val="HG丸ｺﾞｼｯｸM-PRO"/>
      <family val="3"/>
      <charset val="128"/>
    </font>
    <font>
      <sz val="6"/>
      <name val="游ゴシック"/>
      <family val="3"/>
      <charset val="128"/>
      <scheme val="minor"/>
    </font>
    <font>
      <sz val="6"/>
      <name val="ＭＳ Ｐゴシック"/>
      <family val="3"/>
      <charset val="128"/>
    </font>
    <font>
      <b/>
      <sz val="11"/>
      <name val="ＭＳ Ｐゴシック"/>
      <family val="3"/>
      <charset val="128"/>
    </font>
    <font>
      <sz val="9"/>
      <name val="ＭＳ Ｐゴシック"/>
      <family val="3"/>
      <charset val="128"/>
    </font>
    <font>
      <sz val="12"/>
      <name val="ＭＳ ゴシック"/>
      <family val="3"/>
      <charset val="128"/>
    </font>
    <font>
      <sz val="6"/>
      <name val="ＭＳ ゴシック"/>
      <family val="3"/>
      <charset val="128"/>
    </font>
    <font>
      <sz val="8"/>
      <name val="ＭＳ ゴシック"/>
      <family val="3"/>
      <charset val="128"/>
    </font>
    <font>
      <u/>
      <sz val="11"/>
      <color theme="10"/>
      <name val="游ゴシック"/>
      <family val="2"/>
      <scheme val="minor"/>
    </font>
    <font>
      <sz val="10"/>
      <color theme="1"/>
      <name val="ＭＳ ゴシック"/>
      <family val="3"/>
      <charset val="128"/>
    </font>
    <font>
      <u/>
      <sz val="10"/>
      <color theme="10"/>
      <name val="ＭＳ ゴシック"/>
      <family val="3"/>
      <charset val="128"/>
    </font>
    <font>
      <b/>
      <sz val="8"/>
      <name val="ＭＳ ゴシック"/>
      <family val="3"/>
      <charset val="128"/>
    </font>
    <font>
      <sz val="8"/>
      <color indexed="12"/>
      <name val="ＭＳ ゴシック"/>
      <family val="3"/>
      <charset val="128"/>
    </font>
    <font>
      <b/>
      <sz val="8"/>
      <color indexed="14"/>
      <name val="ＭＳ ゴシック"/>
      <family val="3"/>
      <charset val="128"/>
    </font>
    <font>
      <sz val="8"/>
      <color indexed="14"/>
      <name val="ＭＳ ゴシック"/>
      <family val="3"/>
      <charset val="128"/>
    </font>
    <font>
      <sz val="8"/>
      <color indexed="10"/>
      <name val="ＭＳ ゴシック"/>
      <family val="3"/>
      <charset val="128"/>
    </font>
    <font>
      <sz val="8"/>
      <color indexed="30"/>
      <name val="ＭＳ ゴシック"/>
      <family val="3"/>
      <charset val="128"/>
    </font>
    <font>
      <sz val="8"/>
      <name val="ＭＳ Ｐ明朝"/>
      <family val="1"/>
      <charset val="128"/>
    </font>
    <font>
      <sz val="8"/>
      <color indexed="12"/>
      <name val="ＭＳ Ｐ明朝"/>
      <family val="1"/>
      <charset val="128"/>
    </font>
    <font>
      <b/>
      <sz val="8"/>
      <name val="ＭＳ Ｐ明朝"/>
      <family val="1"/>
      <charset val="128"/>
    </font>
    <font>
      <b/>
      <sz val="8"/>
      <color indexed="14"/>
      <name val="ＭＳ Ｐ明朝"/>
      <family val="1"/>
      <charset val="128"/>
    </font>
    <font>
      <sz val="8"/>
      <color indexed="30"/>
      <name val="ＭＳ Ｐ明朝"/>
      <family val="1"/>
      <charset val="128"/>
    </font>
    <font>
      <sz val="8"/>
      <color indexed="39"/>
      <name val="ＭＳ ゴシック"/>
      <family val="3"/>
      <charset val="128"/>
    </font>
    <font>
      <b/>
      <sz val="6"/>
      <name val="ＭＳ ゴシック"/>
      <family val="3"/>
      <charset val="128"/>
    </font>
    <font>
      <b/>
      <sz val="16"/>
      <name val="ＭＳ ゴシック"/>
      <family val="3"/>
      <charset val="128"/>
    </font>
    <font>
      <sz val="11"/>
      <color indexed="22"/>
      <name val="ＭＳ Ｐゴシック"/>
      <family val="3"/>
      <charset val="128"/>
    </font>
    <font>
      <sz val="9"/>
      <color indexed="22"/>
      <name val="ＭＳ Ｐゴシック"/>
      <family val="3"/>
      <charset val="128"/>
    </font>
    <font>
      <sz val="10.5"/>
      <color indexed="22"/>
      <name val="ＭＳ Ｐゴシック"/>
      <family val="3"/>
      <charset val="128"/>
    </font>
    <font>
      <sz val="10.5"/>
      <name val="ＭＳ Ｐゴシック"/>
      <family val="3"/>
      <charset val="128"/>
    </font>
    <font>
      <sz val="9"/>
      <name val="ＭＳ ゴシック"/>
      <family val="3"/>
      <charset val="128"/>
    </font>
    <font>
      <sz val="10.5"/>
      <name val="ＭＳ ゴシック"/>
      <family val="3"/>
      <charset val="128"/>
    </font>
    <font>
      <sz val="10.5"/>
      <color indexed="12"/>
      <name val="ＭＳ Ｐゴシック"/>
      <family val="3"/>
      <charset val="128"/>
    </font>
    <font>
      <b/>
      <sz val="10.5"/>
      <name val="ＭＳ Ｐゴシック"/>
      <family val="3"/>
      <charset val="128"/>
    </font>
    <font>
      <b/>
      <sz val="9"/>
      <name val="ＭＳ Ｐゴシック"/>
      <family val="3"/>
      <charset val="128"/>
    </font>
    <font>
      <b/>
      <sz val="12"/>
      <name val="ＭＳ ゴシック"/>
      <family val="3"/>
      <charset val="128"/>
    </font>
    <font>
      <b/>
      <sz val="8"/>
      <color indexed="12"/>
      <name val="ＭＳ ゴシック"/>
      <family val="3"/>
      <charset val="128"/>
    </font>
    <font>
      <sz val="8"/>
      <color rgb="FF0070C0"/>
      <name val="ＭＳ ゴシック"/>
      <family val="3"/>
      <charset val="128"/>
    </font>
    <font>
      <b/>
      <sz val="8"/>
      <color rgb="FFFF33CC"/>
      <name val="ＭＳ ゴシック"/>
      <family val="3"/>
      <charset val="128"/>
    </font>
    <font>
      <sz val="8"/>
      <color rgb="FF0070C0"/>
      <name val="ＭＳ Ｐ明朝"/>
      <family val="1"/>
      <charset val="128"/>
    </font>
    <font>
      <b/>
      <sz val="8"/>
      <color rgb="FFFF33CC"/>
      <name val="ＭＳ Ｐ明朝"/>
      <family val="1"/>
      <charset val="128"/>
    </font>
  </fonts>
  <fills count="18">
    <fill>
      <patternFill patternType="none"/>
    </fill>
    <fill>
      <patternFill patternType="gray125"/>
    </fill>
    <fill>
      <patternFill patternType="solid">
        <fgColor theme="9" tint="0.79998168889431442"/>
        <bgColor indexed="64"/>
      </patternFill>
    </fill>
    <fill>
      <patternFill patternType="solid">
        <fgColor theme="2" tint="-9.9978637043366805E-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29"/>
        <bgColor indexed="64"/>
      </patternFill>
    </fill>
    <fill>
      <patternFill patternType="solid">
        <fgColor indexed="41"/>
        <bgColor indexed="64"/>
      </patternFill>
    </fill>
    <fill>
      <patternFill patternType="solid">
        <fgColor indexed="61"/>
        <bgColor indexed="64"/>
      </patternFill>
    </fill>
    <fill>
      <patternFill patternType="solid">
        <fgColor indexed="45"/>
        <bgColor indexed="64"/>
      </patternFill>
    </fill>
    <fill>
      <patternFill patternType="solid">
        <fgColor indexed="40"/>
        <bgColor indexed="64"/>
      </patternFill>
    </fill>
    <fill>
      <patternFill patternType="solid">
        <fgColor theme="5" tint="0.39997558519241921"/>
        <bgColor indexed="64"/>
      </patternFill>
    </fill>
    <fill>
      <patternFill patternType="solid">
        <fgColor theme="0" tint="-0.24994659260841701"/>
        <bgColor indexed="64"/>
      </patternFill>
    </fill>
    <fill>
      <patternFill patternType="solid">
        <fgColor theme="4" tint="0.79995117038483843"/>
        <bgColor indexed="64"/>
      </patternFill>
    </fill>
    <fill>
      <patternFill patternType="solid">
        <fgColor rgb="FF00B0F0"/>
        <bgColor indexed="64"/>
      </patternFill>
    </fill>
    <fill>
      <patternFill patternType="solid">
        <fgColor theme="5" tint="0.59996337778862885"/>
        <bgColor indexed="64"/>
      </patternFill>
    </fill>
    <fill>
      <patternFill patternType="solid">
        <fgColor theme="4" tint="0.59996337778862885"/>
        <bgColor indexed="64"/>
      </patternFill>
    </fill>
  </fills>
  <borders count="143">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style="hair">
        <color indexed="64"/>
      </bottom>
      <diagonal/>
    </border>
    <border>
      <left style="hair">
        <color indexed="64"/>
      </left>
      <right style="medium">
        <color indexed="64"/>
      </right>
      <top style="thin">
        <color indexed="64"/>
      </top>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thin">
        <color indexed="64"/>
      </left>
      <right/>
      <top/>
      <bottom/>
      <diagonal/>
    </border>
    <border>
      <left style="thin">
        <color indexed="64"/>
      </left>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thin">
        <color indexed="64"/>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diagonal/>
    </border>
    <border>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hair">
        <color indexed="64"/>
      </right>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bottom/>
      <diagonal/>
    </border>
    <border>
      <left style="medium">
        <color indexed="64"/>
      </left>
      <right style="hair">
        <color indexed="64"/>
      </right>
      <top/>
      <bottom/>
      <diagonal/>
    </border>
    <border>
      <left style="hair">
        <color indexed="64"/>
      </left>
      <right/>
      <top/>
      <bottom/>
      <diagonal/>
    </border>
    <border>
      <left style="thin">
        <color indexed="64"/>
      </left>
      <right style="medium">
        <color indexed="64"/>
      </right>
      <top/>
      <bottom style="thin">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hair">
        <color indexed="64"/>
      </right>
      <top/>
      <bottom style="medium">
        <color indexed="64"/>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hair">
        <color indexed="64"/>
      </left>
      <right style="medium">
        <color indexed="64"/>
      </right>
      <top/>
      <bottom style="thin">
        <color indexed="64"/>
      </bottom>
      <diagonal/>
    </border>
    <border>
      <left style="hair">
        <color indexed="64"/>
      </left>
      <right style="medium">
        <color indexed="64"/>
      </right>
      <top/>
      <bottom/>
      <diagonal/>
    </border>
    <border>
      <left style="hair">
        <color indexed="64"/>
      </left>
      <right/>
      <top style="hair">
        <color indexed="64"/>
      </top>
      <bottom/>
      <diagonal/>
    </border>
    <border>
      <left style="medium">
        <color indexed="64"/>
      </left>
      <right style="hair">
        <color indexed="64"/>
      </right>
      <top style="hair">
        <color indexed="64"/>
      </top>
      <bottom/>
      <diagonal/>
    </border>
    <border>
      <left style="thin">
        <color indexed="64"/>
      </left>
      <right/>
      <top style="hair">
        <color indexed="64"/>
      </top>
      <bottom/>
      <diagonal/>
    </border>
    <border>
      <left style="hair">
        <color indexed="64"/>
      </left>
      <right style="medium">
        <color indexed="64"/>
      </right>
      <top style="hair">
        <color indexed="64"/>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hair">
        <color indexed="64"/>
      </top>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left style="hair">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thin">
        <color indexed="64"/>
      </left>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style="hair">
        <color indexed="64"/>
      </right>
      <top/>
      <bottom style="hair">
        <color indexed="64"/>
      </bottom>
      <diagonal/>
    </border>
    <border>
      <left style="hair">
        <color indexed="64"/>
      </left>
      <right/>
      <top/>
      <bottom style="hair">
        <color indexed="64"/>
      </bottom>
      <diagonal/>
    </border>
    <border>
      <left style="thin">
        <color indexed="64"/>
      </left>
      <right/>
      <top/>
      <bottom style="hair">
        <color indexed="64"/>
      </bottom>
      <diagonal/>
    </border>
    <border diagonalUp="1">
      <left style="hair">
        <color indexed="64"/>
      </left>
      <right style="medium">
        <color indexed="64"/>
      </right>
      <top style="hair">
        <color indexed="64"/>
      </top>
      <bottom style="medium">
        <color indexed="64"/>
      </bottom>
      <diagonal style="hair">
        <color indexed="64"/>
      </diagonal>
    </border>
    <border diagonalUp="1">
      <left style="thin">
        <color indexed="64"/>
      </left>
      <right style="hair">
        <color indexed="64"/>
      </right>
      <top style="hair">
        <color indexed="64"/>
      </top>
      <bottom style="medium">
        <color indexed="64"/>
      </bottom>
      <diagonal style="hair">
        <color indexed="64"/>
      </diagonal>
    </border>
    <border diagonalUp="1">
      <left style="hair">
        <color indexed="64"/>
      </left>
      <right/>
      <top style="hair">
        <color indexed="64"/>
      </top>
      <bottom style="medium">
        <color indexed="64"/>
      </bottom>
      <diagonal style="hair">
        <color indexed="64"/>
      </diagonal>
    </border>
    <border diagonalUp="1">
      <left/>
      <right style="hair">
        <color indexed="64"/>
      </right>
      <top style="hair">
        <color indexed="64"/>
      </top>
      <bottom style="medium">
        <color indexed="64"/>
      </bottom>
      <diagonal style="hair">
        <color indexed="64"/>
      </diagonal>
    </border>
    <border diagonalUp="1">
      <left style="medium">
        <color indexed="64"/>
      </left>
      <right style="hair">
        <color indexed="64"/>
      </right>
      <top style="hair">
        <color indexed="64"/>
      </top>
      <bottom style="medium">
        <color indexed="64"/>
      </bottom>
      <diagonal style="hair">
        <color indexed="64"/>
      </diagonal>
    </border>
    <border>
      <left style="medium">
        <color indexed="64"/>
      </left>
      <right style="thin">
        <color indexed="64"/>
      </right>
      <top/>
      <bottom style="medium">
        <color indexed="64"/>
      </bottom>
      <diagonal/>
    </border>
    <border diagonalUp="1">
      <left style="hair">
        <color indexed="64"/>
      </left>
      <right style="medium">
        <color indexed="64"/>
      </right>
      <top style="hair">
        <color indexed="64"/>
      </top>
      <bottom/>
      <diagonal style="hair">
        <color indexed="64"/>
      </diagonal>
    </border>
    <border diagonalUp="1">
      <left style="thin">
        <color indexed="64"/>
      </left>
      <right style="hair">
        <color indexed="64"/>
      </right>
      <top style="hair">
        <color indexed="64"/>
      </top>
      <bottom/>
      <diagonal style="hair">
        <color indexed="64"/>
      </diagonal>
    </border>
    <border diagonalUp="1">
      <left style="hair">
        <color indexed="64"/>
      </left>
      <right style="thin">
        <color indexed="64"/>
      </right>
      <top style="hair">
        <color indexed="64"/>
      </top>
      <bottom/>
      <diagonal style="hair">
        <color indexed="64"/>
      </diagonal>
    </border>
    <border diagonalUp="1">
      <left style="medium">
        <color indexed="64"/>
      </left>
      <right style="hair">
        <color indexed="64"/>
      </right>
      <top style="hair">
        <color indexed="64"/>
      </top>
      <bottom/>
      <diagonal style="hair">
        <color indexed="64"/>
      </diagonal>
    </border>
    <border diagonalUp="1">
      <left style="hair">
        <color indexed="64"/>
      </left>
      <right/>
      <top style="hair">
        <color indexed="64"/>
      </top>
      <bottom/>
      <diagonal style="hair">
        <color indexed="64"/>
      </diagonal>
    </border>
    <border>
      <left style="medium">
        <color indexed="64"/>
      </left>
      <right style="thin">
        <color indexed="64"/>
      </right>
      <top/>
      <bottom/>
      <diagonal/>
    </border>
    <border>
      <left style="medium">
        <color indexed="64"/>
      </left>
      <right style="thin">
        <color indexed="64"/>
      </right>
      <top style="thin">
        <color indexed="64"/>
      </top>
      <bottom/>
      <diagonal/>
    </border>
    <border diagonalUp="1">
      <left style="hair">
        <color indexed="64"/>
      </left>
      <right style="medium">
        <color indexed="64"/>
      </right>
      <top style="hair">
        <color indexed="64"/>
      </top>
      <bottom style="thin">
        <color indexed="64"/>
      </bottom>
      <diagonal style="hair">
        <color indexed="64"/>
      </diagonal>
    </border>
    <border diagonalUp="1">
      <left style="thin">
        <color indexed="64"/>
      </left>
      <right style="hair">
        <color indexed="64"/>
      </right>
      <top style="hair">
        <color indexed="64"/>
      </top>
      <bottom style="thin">
        <color indexed="64"/>
      </bottom>
      <diagonal style="hair">
        <color indexed="64"/>
      </diagonal>
    </border>
    <border diagonalUp="1">
      <left style="hair">
        <color indexed="64"/>
      </left>
      <right/>
      <top style="hair">
        <color indexed="64"/>
      </top>
      <bottom style="thin">
        <color indexed="64"/>
      </bottom>
      <diagonal style="hair">
        <color indexed="64"/>
      </diagonal>
    </border>
    <border diagonalUp="1">
      <left/>
      <right style="hair">
        <color indexed="64"/>
      </right>
      <top style="hair">
        <color indexed="64"/>
      </top>
      <bottom style="thin">
        <color indexed="64"/>
      </bottom>
      <diagonal style="hair">
        <color indexed="64"/>
      </diagonal>
    </border>
    <border diagonalUp="1">
      <left style="medium">
        <color indexed="64"/>
      </left>
      <right style="hair">
        <color indexed="64"/>
      </right>
      <top style="hair">
        <color indexed="64"/>
      </top>
      <bottom style="thin">
        <color indexed="64"/>
      </bottom>
      <diagonal style="hair">
        <color indexed="64"/>
      </diagonal>
    </border>
    <border diagonalUp="1">
      <left style="hair">
        <color indexed="64"/>
      </left>
      <right style="hair">
        <color indexed="64"/>
      </right>
      <top style="hair">
        <color indexed="64"/>
      </top>
      <bottom style="thin">
        <color indexed="64"/>
      </bottom>
      <diagonal style="hair">
        <color indexed="64"/>
      </diagonal>
    </border>
    <border diagonalUp="1">
      <left style="hair">
        <color indexed="64"/>
      </left>
      <right style="thin">
        <color indexed="64"/>
      </right>
      <top style="hair">
        <color indexed="64"/>
      </top>
      <bottom style="thin">
        <color indexed="64"/>
      </bottom>
      <diagonal style="hair">
        <color indexed="64"/>
      </diagonal>
    </border>
    <border diagonalDown="1">
      <left style="hair">
        <color indexed="64"/>
      </left>
      <right style="thin">
        <color indexed="64"/>
      </right>
      <top style="thin">
        <color indexed="64"/>
      </top>
      <bottom style="hair">
        <color indexed="64"/>
      </bottom>
      <diagonal style="hair">
        <color indexed="64"/>
      </diagonal>
    </border>
    <border diagonalDown="1">
      <left style="hair">
        <color indexed="64"/>
      </left>
      <right style="hair">
        <color indexed="64"/>
      </right>
      <top style="thin">
        <color indexed="64"/>
      </top>
      <bottom style="hair">
        <color indexed="64"/>
      </bottom>
      <diagonal style="hair">
        <color indexed="64"/>
      </diagonal>
    </border>
    <border diagonalDown="1">
      <left style="hair">
        <color indexed="64"/>
      </left>
      <right style="hair">
        <color indexed="64"/>
      </right>
      <top style="hair">
        <color indexed="64"/>
      </top>
      <bottom style="hair">
        <color indexed="64"/>
      </bottom>
      <diagonal style="hair">
        <color indexed="64"/>
      </diagonal>
    </border>
    <border diagonalDown="1">
      <left style="hair">
        <color indexed="64"/>
      </left>
      <right style="thin">
        <color indexed="64"/>
      </right>
      <top style="hair">
        <color indexed="64"/>
      </top>
      <bottom style="hair">
        <color indexed="64"/>
      </bottom>
      <diagonal style="hair">
        <color indexed="64"/>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s>
  <cellStyleXfs count="7">
    <xf numFmtId="0" fontId="0" fillId="0" borderId="0"/>
    <xf numFmtId="0" fontId="1" fillId="0" borderId="0">
      <alignment vertical="center"/>
    </xf>
    <xf numFmtId="0" fontId="7" fillId="0" borderId="0"/>
    <xf numFmtId="0" fontId="10" fillId="0" borderId="0" applyNumberFormat="0" applyFill="0" applyBorder="0" applyAlignment="0" applyProtection="0"/>
    <xf numFmtId="0" fontId="7" fillId="0" borderId="0"/>
    <xf numFmtId="38" fontId="7" fillId="0" borderId="0" applyFont="0" applyFill="0" applyBorder="0" applyAlignment="0" applyProtection="0"/>
    <xf numFmtId="9" fontId="7" fillId="0" borderId="0" applyFont="0" applyFill="0" applyBorder="0" applyAlignment="0" applyProtection="0"/>
  </cellStyleXfs>
  <cellXfs count="742">
    <xf numFmtId="0" fontId="0" fillId="0" borderId="0" xfId="0"/>
    <xf numFmtId="0" fontId="1" fillId="0" borderId="0" xfId="2" applyFont="1" applyAlignment="1">
      <alignment vertical="center"/>
    </xf>
    <xf numFmtId="0" fontId="2" fillId="0" borderId="0" xfId="2" applyFont="1" applyAlignment="1">
      <alignment horizontal="center" vertical="center"/>
    </xf>
    <xf numFmtId="0" fontId="11" fillId="0" borderId="0" xfId="0" applyFont="1"/>
    <xf numFmtId="0" fontId="2" fillId="0" borderId="0" xfId="2" applyFont="1" applyAlignment="1">
      <alignment horizontal="left" vertical="center"/>
    </xf>
    <xf numFmtId="0" fontId="2" fillId="0" borderId="0" xfId="2" applyFont="1" applyAlignment="1">
      <alignment horizontal="right" vertical="center"/>
    </xf>
    <xf numFmtId="0" fontId="11" fillId="0" borderId="0" xfId="0" applyFont="1" applyAlignment="1">
      <alignment horizontal="center" vertical="center"/>
    </xf>
    <xf numFmtId="0" fontId="11" fillId="0" borderId="34" xfId="0" applyFont="1" applyBorder="1" applyAlignment="1">
      <alignment horizontal="center" vertical="center"/>
    </xf>
    <xf numFmtId="0" fontId="11" fillId="0" borderId="44" xfId="0" applyFont="1" applyBorder="1" applyAlignment="1">
      <alignment horizontal="center" vertical="center"/>
    </xf>
    <xf numFmtId="0" fontId="11" fillId="0" borderId="45" xfId="0" applyFont="1" applyBorder="1" applyAlignment="1">
      <alignment horizontal="center" vertical="center"/>
    </xf>
    <xf numFmtId="176" fontId="11" fillId="0" borderId="24" xfId="0" applyNumberFormat="1" applyFont="1" applyBorder="1" applyAlignment="1">
      <alignment horizontal="right" vertical="center"/>
    </xf>
    <xf numFmtId="176" fontId="11" fillId="0" borderId="22" xfId="0" applyNumberFormat="1" applyFont="1" applyBorder="1" applyAlignment="1">
      <alignment horizontal="right" vertical="center"/>
    </xf>
    <xf numFmtId="176" fontId="11" fillId="0" borderId="47" xfId="0" applyNumberFormat="1" applyFont="1" applyBorder="1" applyAlignment="1">
      <alignment horizontal="right" vertical="center"/>
    </xf>
    <xf numFmtId="0" fontId="12" fillId="0" borderId="47" xfId="3" applyFont="1" applyBorder="1" applyAlignment="1">
      <alignment horizontal="center" vertical="center"/>
    </xf>
    <xf numFmtId="0" fontId="12" fillId="0" borderId="25" xfId="3" applyFont="1" applyBorder="1" applyAlignment="1">
      <alignment horizontal="center" vertical="center"/>
    </xf>
    <xf numFmtId="0" fontId="12" fillId="0" borderId="26" xfId="3" applyFont="1" applyBorder="1" applyAlignment="1">
      <alignment horizontal="center" vertical="center"/>
    </xf>
    <xf numFmtId="0" fontId="12" fillId="0" borderId="17" xfId="3" applyFont="1" applyBorder="1" applyAlignment="1">
      <alignment horizontal="center" vertical="center"/>
    </xf>
    <xf numFmtId="0" fontId="12" fillId="0" borderId="15" xfId="3" applyFont="1" applyBorder="1" applyAlignment="1">
      <alignment horizontal="center" vertical="center"/>
    </xf>
    <xf numFmtId="0" fontId="12" fillId="0" borderId="16" xfId="3" applyFont="1" applyBorder="1" applyAlignment="1">
      <alignment horizontal="center" vertical="center"/>
    </xf>
    <xf numFmtId="0" fontId="11" fillId="3" borderId="34" xfId="0" applyFont="1" applyFill="1" applyBorder="1" applyAlignment="1">
      <alignment horizontal="center" vertical="center"/>
    </xf>
    <xf numFmtId="0" fontId="11" fillId="3" borderId="44" xfId="0" applyFont="1" applyFill="1" applyBorder="1" applyAlignment="1">
      <alignment horizontal="center" vertical="center"/>
    </xf>
    <xf numFmtId="0" fontId="11" fillId="3" borderId="45" xfId="0" applyFont="1" applyFill="1" applyBorder="1" applyAlignment="1">
      <alignment horizontal="center" vertical="center"/>
    </xf>
    <xf numFmtId="0" fontId="12" fillId="3" borderId="47" xfId="3" applyFont="1" applyFill="1" applyBorder="1" applyAlignment="1">
      <alignment horizontal="center" vertical="center"/>
    </xf>
    <xf numFmtId="0" fontId="12" fillId="3" borderId="17" xfId="3" applyFont="1" applyFill="1" applyBorder="1" applyAlignment="1">
      <alignment horizontal="center" vertical="center"/>
    </xf>
    <xf numFmtId="0" fontId="12" fillId="3" borderId="15" xfId="3" applyFont="1" applyFill="1" applyBorder="1" applyAlignment="1">
      <alignment horizontal="center" vertical="center"/>
    </xf>
    <xf numFmtId="0" fontId="12" fillId="3" borderId="16" xfId="3" applyFont="1" applyFill="1" applyBorder="1" applyAlignment="1">
      <alignment horizontal="center" vertical="center"/>
    </xf>
    <xf numFmtId="0" fontId="11" fillId="2" borderId="46" xfId="0" applyFont="1" applyFill="1" applyBorder="1" applyAlignment="1">
      <alignment horizontal="center" vertical="center"/>
    </xf>
    <xf numFmtId="0" fontId="11" fillId="2" borderId="48" xfId="0" applyFont="1" applyFill="1" applyBorder="1" applyAlignment="1">
      <alignment horizontal="center" vertical="center"/>
    </xf>
    <xf numFmtId="0" fontId="11" fillId="2" borderId="49" xfId="0" applyFont="1" applyFill="1" applyBorder="1" applyAlignment="1">
      <alignment horizontal="center" vertical="center"/>
    </xf>
    <xf numFmtId="0" fontId="12" fillId="0" borderId="19" xfId="3" applyFont="1" applyBorder="1" applyAlignment="1">
      <alignment horizontal="center" vertical="center"/>
    </xf>
    <xf numFmtId="0" fontId="12" fillId="0" borderId="18" xfId="3" applyFont="1" applyBorder="1" applyAlignment="1">
      <alignment horizontal="center" vertical="center"/>
    </xf>
    <xf numFmtId="0" fontId="12" fillId="0" borderId="27" xfId="3" applyFont="1" applyBorder="1" applyAlignment="1">
      <alignment horizontal="center" vertical="center"/>
    </xf>
    <xf numFmtId="0" fontId="12" fillId="3" borderId="19" xfId="3" applyFont="1" applyFill="1" applyBorder="1" applyAlignment="1">
      <alignment horizontal="center" vertical="center"/>
    </xf>
    <xf numFmtId="0" fontId="12" fillId="3" borderId="18" xfId="3" applyFont="1" applyFill="1" applyBorder="1" applyAlignment="1">
      <alignment horizontal="center" vertical="center"/>
    </xf>
    <xf numFmtId="0" fontId="12" fillId="3" borderId="27" xfId="3" applyFont="1" applyFill="1" applyBorder="1" applyAlignment="1">
      <alignment horizontal="center" vertical="center"/>
    </xf>
    <xf numFmtId="0" fontId="11" fillId="0" borderId="5" xfId="0" applyFont="1" applyBorder="1" applyAlignment="1">
      <alignment horizontal="center" vertical="center"/>
    </xf>
    <xf numFmtId="177" fontId="11" fillId="0" borderId="26" xfId="0" applyNumberFormat="1" applyFont="1" applyBorder="1" applyAlignment="1">
      <alignment horizontal="right" vertical="center"/>
    </xf>
    <xf numFmtId="177" fontId="11" fillId="0" borderId="16" xfId="0" applyNumberFormat="1" applyFont="1" applyBorder="1" applyAlignment="1">
      <alignment horizontal="right" vertical="center"/>
    </xf>
    <xf numFmtId="177" fontId="11" fillId="0" borderId="50" xfId="0" applyNumberFormat="1" applyFont="1" applyBorder="1" applyAlignment="1">
      <alignment horizontal="right" vertical="center"/>
    </xf>
    <xf numFmtId="177" fontId="11" fillId="0" borderId="23" xfId="0" applyNumberFormat="1" applyFont="1" applyBorder="1" applyAlignment="1">
      <alignment horizontal="right" vertical="center"/>
    </xf>
    <xf numFmtId="0" fontId="11" fillId="0" borderId="0" xfId="0" applyFont="1" applyAlignment="1">
      <alignment horizontal="left" vertical="center"/>
    </xf>
    <xf numFmtId="0" fontId="11" fillId="2" borderId="43" xfId="0" applyFont="1" applyFill="1" applyBorder="1" applyAlignment="1">
      <alignment horizontal="center" vertical="center"/>
    </xf>
    <xf numFmtId="0" fontId="9" fillId="0" borderId="0" xfId="4" applyFont="1" applyFill="1" applyAlignment="1">
      <alignment vertical="center"/>
    </xf>
    <xf numFmtId="38" fontId="9" fillId="0" borderId="0" xfId="5" applyFont="1" applyFill="1" applyAlignment="1">
      <alignment vertical="center"/>
    </xf>
    <xf numFmtId="0" fontId="13" fillId="0" borderId="0" xfId="4" applyFont="1" applyFill="1" applyAlignment="1">
      <alignment vertical="center"/>
    </xf>
    <xf numFmtId="0" fontId="9" fillId="0" borderId="0" xfId="4" applyFont="1" applyAlignment="1">
      <alignment vertical="center"/>
    </xf>
    <xf numFmtId="179" fontId="9" fillId="0" borderId="51" xfId="6" applyNumberFormat="1" applyFont="1" applyFill="1" applyBorder="1" applyAlignment="1">
      <alignment vertical="center"/>
    </xf>
    <xf numFmtId="177" fontId="9" fillId="0" borderId="51" xfId="6" applyNumberFormat="1" applyFont="1" applyFill="1" applyBorder="1" applyAlignment="1">
      <alignment vertical="center"/>
    </xf>
    <xf numFmtId="178" fontId="9" fillId="0" borderId="51" xfId="4" applyNumberFormat="1" applyFont="1" applyFill="1" applyBorder="1" applyAlignment="1">
      <alignment vertical="center"/>
    </xf>
    <xf numFmtId="3" fontId="9" fillId="0" borderId="51" xfId="5" applyNumberFormat="1" applyFont="1" applyFill="1" applyBorder="1" applyAlignment="1">
      <alignment vertical="center"/>
    </xf>
    <xf numFmtId="3" fontId="14" fillId="0" borderId="51" xfId="5" applyNumberFormat="1" applyFont="1" applyFill="1" applyBorder="1" applyAlignment="1">
      <alignment vertical="center"/>
    </xf>
    <xf numFmtId="0" fontId="9" fillId="0" borderId="51" xfId="4" applyFont="1" applyFill="1" applyBorder="1" applyAlignment="1">
      <alignment vertical="center"/>
    </xf>
    <xf numFmtId="179" fontId="9" fillId="0" borderId="48" xfId="6" applyNumberFormat="1" applyFont="1" applyFill="1" applyBorder="1" applyAlignment="1">
      <alignment vertical="center"/>
    </xf>
    <xf numFmtId="177" fontId="9" fillId="0" borderId="48" xfId="6" applyNumberFormat="1" applyFont="1" applyFill="1" applyBorder="1" applyAlignment="1">
      <alignment vertical="center"/>
    </xf>
    <xf numFmtId="178" fontId="9" fillId="0" borderId="48" xfId="4" applyNumberFormat="1" applyFont="1" applyFill="1" applyBorder="1" applyAlignment="1">
      <alignment vertical="center"/>
    </xf>
    <xf numFmtId="3" fontId="9" fillId="0" borderId="48" xfId="5" applyNumberFormat="1" applyFont="1" applyFill="1" applyBorder="1" applyAlignment="1">
      <alignment vertical="center"/>
    </xf>
    <xf numFmtId="3" fontId="14" fillId="0" borderId="48" xfId="5" applyNumberFormat="1" applyFont="1" applyFill="1" applyBorder="1" applyAlignment="1">
      <alignment vertical="center"/>
    </xf>
    <xf numFmtId="0" fontId="9" fillId="0" borderId="52" xfId="4" applyFont="1" applyFill="1" applyBorder="1" applyAlignment="1">
      <alignment vertical="center"/>
    </xf>
    <xf numFmtId="0" fontId="9" fillId="0" borderId="48" xfId="4" applyFont="1" applyFill="1" applyBorder="1" applyAlignment="1">
      <alignment vertical="center"/>
    </xf>
    <xf numFmtId="179" fontId="9" fillId="0" borderId="46" xfId="6" applyNumberFormat="1" applyFont="1" applyFill="1" applyBorder="1" applyAlignment="1">
      <alignment vertical="center"/>
    </xf>
    <xf numFmtId="177" fontId="9" fillId="0" borderId="46" xfId="6" applyNumberFormat="1" applyFont="1" applyFill="1" applyBorder="1" applyAlignment="1">
      <alignment vertical="center"/>
    </xf>
    <xf numFmtId="178" fontId="9" fillId="0" borderId="46" xfId="4" applyNumberFormat="1" applyFont="1" applyFill="1" applyBorder="1" applyAlignment="1">
      <alignment vertical="center"/>
    </xf>
    <xf numFmtId="3" fontId="9" fillId="0" borderId="46" xfId="5" applyNumberFormat="1" applyFont="1" applyFill="1" applyBorder="1" applyAlignment="1">
      <alignment vertical="center"/>
    </xf>
    <xf numFmtId="3" fontId="14" fillId="0" borderId="46" xfId="5" applyNumberFormat="1" applyFont="1" applyFill="1" applyBorder="1" applyAlignment="1">
      <alignment vertical="center"/>
    </xf>
    <xf numFmtId="0" fontId="9" fillId="0" borderId="53" xfId="4" applyFont="1" applyFill="1" applyBorder="1" applyAlignment="1">
      <alignment vertical="center"/>
    </xf>
    <xf numFmtId="3" fontId="15" fillId="0" borderId="51" xfId="5" applyNumberFormat="1" applyFont="1" applyFill="1" applyBorder="1" applyAlignment="1">
      <alignment vertical="center"/>
    </xf>
    <xf numFmtId="179" fontId="9" fillId="0" borderId="54" xfId="6" applyNumberFormat="1" applyFont="1" applyFill="1" applyBorder="1" applyAlignment="1">
      <alignment vertical="center"/>
    </xf>
    <xf numFmtId="177" fontId="9" fillId="0" borderId="54" xfId="6" applyNumberFormat="1" applyFont="1" applyFill="1" applyBorder="1" applyAlignment="1">
      <alignment vertical="center"/>
    </xf>
    <xf numFmtId="178" fontId="9" fillId="0" borderId="54" xfId="4" applyNumberFormat="1" applyFont="1" applyFill="1" applyBorder="1" applyAlignment="1">
      <alignment vertical="center"/>
    </xf>
    <xf numFmtId="3" fontId="14" fillId="0" borderId="54" xfId="5" applyNumberFormat="1" applyFont="1" applyFill="1" applyBorder="1" applyAlignment="1">
      <alignment vertical="center"/>
    </xf>
    <xf numFmtId="0" fontId="9" fillId="0" borderId="54" xfId="4" applyFont="1" applyFill="1" applyBorder="1" applyAlignment="1">
      <alignment vertical="center"/>
    </xf>
    <xf numFmtId="0" fontId="16" fillId="0" borderId="48" xfId="4" applyFont="1" applyFill="1" applyBorder="1" applyAlignment="1">
      <alignment vertical="center"/>
    </xf>
    <xf numFmtId="3" fontId="9" fillId="0" borderId="54" xfId="5" applyNumberFormat="1" applyFont="1" applyFill="1" applyBorder="1" applyAlignment="1">
      <alignment vertical="center"/>
    </xf>
    <xf numFmtId="177" fontId="9" fillId="0" borderId="52" xfId="6" applyNumberFormat="1" applyFont="1" applyFill="1" applyBorder="1" applyAlignment="1">
      <alignment vertical="center"/>
    </xf>
    <xf numFmtId="0" fontId="16" fillId="0" borderId="54" xfId="4" applyFont="1" applyFill="1" applyBorder="1" applyAlignment="1">
      <alignment vertical="center"/>
    </xf>
    <xf numFmtId="179" fontId="9" fillId="0" borderId="55" xfId="6" applyNumberFormat="1" applyFont="1" applyFill="1" applyBorder="1" applyAlignment="1">
      <alignment vertical="center"/>
    </xf>
    <xf numFmtId="177" fontId="9" fillId="0" borderId="55" xfId="6" applyNumberFormat="1" applyFont="1" applyFill="1" applyBorder="1" applyAlignment="1">
      <alignment vertical="center"/>
    </xf>
    <xf numFmtId="178" fontId="9" fillId="0" borderId="55" xfId="4" applyNumberFormat="1" applyFont="1" applyFill="1" applyBorder="1" applyAlignment="1">
      <alignment vertical="center"/>
    </xf>
    <xf numFmtId="177" fontId="9" fillId="0" borderId="56" xfId="6" applyNumberFormat="1" applyFont="1" applyFill="1" applyBorder="1" applyAlignment="1">
      <alignment vertical="center"/>
    </xf>
    <xf numFmtId="177" fontId="9" fillId="0" borderId="57" xfId="6" applyNumberFormat="1" applyFont="1" applyFill="1" applyBorder="1" applyAlignment="1">
      <alignment vertical="center"/>
    </xf>
    <xf numFmtId="3" fontId="9" fillId="0" borderId="52" xfId="5" applyNumberFormat="1" applyFont="1" applyFill="1" applyBorder="1" applyAlignment="1">
      <alignment vertical="center"/>
    </xf>
    <xf numFmtId="178" fontId="9" fillId="0" borderId="52" xfId="4" applyNumberFormat="1" applyFont="1" applyFill="1" applyBorder="1" applyAlignment="1">
      <alignment vertical="center"/>
    </xf>
    <xf numFmtId="178" fontId="9" fillId="0" borderId="56" xfId="4" applyNumberFormat="1" applyFont="1" applyFill="1" applyBorder="1" applyAlignment="1">
      <alignment vertical="center"/>
    </xf>
    <xf numFmtId="3" fontId="14" fillId="0" borderId="58" xfId="5" applyNumberFormat="1" applyFont="1" applyFill="1" applyBorder="1" applyAlignment="1">
      <alignment vertical="center"/>
    </xf>
    <xf numFmtId="178" fontId="9" fillId="0" borderId="57" xfId="4" applyNumberFormat="1" applyFont="1" applyFill="1" applyBorder="1" applyAlignment="1">
      <alignment vertical="center"/>
    </xf>
    <xf numFmtId="0" fontId="9" fillId="0" borderId="0" xfId="4" applyFont="1" applyFill="1" applyBorder="1" applyAlignment="1">
      <alignment vertical="center"/>
    </xf>
    <xf numFmtId="179" fontId="9" fillId="0" borderId="57" xfId="6" applyNumberFormat="1" applyFont="1" applyFill="1" applyBorder="1" applyAlignment="1">
      <alignment vertical="center"/>
    </xf>
    <xf numFmtId="177" fontId="9" fillId="0" borderId="59" xfId="6" applyNumberFormat="1" applyFont="1" applyFill="1" applyBorder="1" applyAlignment="1">
      <alignment vertical="center"/>
    </xf>
    <xf numFmtId="3" fontId="14" fillId="0" borderId="52" xfId="5" applyNumberFormat="1" applyFont="1" applyFill="1" applyBorder="1" applyAlignment="1">
      <alignment vertical="center"/>
    </xf>
    <xf numFmtId="0" fontId="13" fillId="0" borderId="0" xfId="4" applyFont="1" applyAlignment="1">
      <alignment vertical="center"/>
    </xf>
    <xf numFmtId="179" fontId="9" fillId="0" borderId="52" xfId="6" applyNumberFormat="1" applyFont="1" applyFill="1" applyBorder="1" applyAlignment="1">
      <alignment vertical="center"/>
    </xf>
    <xf numFmtId="3" fontId="15" fillId="0" borderId="54" xfId="5" applyNumberFormat="1" applyFont="1" applyFill="1" applyBorder="1" applyAlignment="1">
      <alignment vertical="center"/>
    </xf>
    <xf numFmtId="3" fontId="15" fillId="0" borderId="48" xfId="5" applyNumberFormat="1" applyFont="1" applyFill="1" applyBorder="1" applyAlignment="1">
      <alignment vertical="center"/>
    </xf>
    <xf numFmtId="3" fontId="15" fillId="0" borderId="53" xfId="5" applyNumberFormat="1" applyFont="1" applyFill="1" applyBorder="1" applyAlignment="1">
      <alignment vertical="center"/>
    </xf>
    <xf numFmtId="3" fontId="15" fillId="0" borderId="52" xfId="5" applyNumberFormat="1" applyFont="1" applyFill="1" applyBorder="1" applyAlignment="1">
      <alignment vertical="center"/>
    </xf>
    <xf numFmtId="177" fontId="9" fillId="0" borderId="53" xfId="6" applyNumberFormat="1" applyFont="1" applyFill="1" applyBorder="1" applyAlignment="1">
      <alignment vertical="center"/>
    </xf>
    <xf numFmtId="3" fontId="18" fillId="0" borderId="48" xfId="5" applyNumberFormat="1" applyFont="1" applyFill="1" applyBorder="1" applyAlignment="1">
      <alignment vertical="center"/>
    </xf>
    <xf numFmtId="0" fontId="9" fillId="0" borderId="0" xfId="4" applyFont="1" applyFill="1" applyAlignment="1">
      <alignment horizontal="center" vertical="center"/>
    </xf>
    <xf numFmtId="38" fontId="9" fillId="0" borderId="0" xfId="5" applyFont="1" applyAlignment="1">
      <alignment vertical="center"/>
    </xf>
    <xf numFmtId="179" fontId="19" fillId="0" borderId="51" xfId="6" applyNumberFormat="1" applyFont="1" applyFill="1" applyBorder="1" applyAlignment="1">
      <alignment vertical="center"/>
    </xf>
    <xf numFmtId="177" fontId="19" fillId="0" borderId="51" xfId="6" applyNumberFormat="1" applyFont="1" applyFill="1" applyBorder="1" applyAlignment="1">
      <alignment vertical="center"/>
    </xf>
    <xf numFmtId="178" fontId="19" fillId="0" borderId="51" xfId="4" applyNumberFormat="1" applyFont="1" applyFill="1" applyBorder="1" applyAlignment="1">
      <alignment vertical="center"/>
    </xf>
    <xf numFmtId="3" fontId="20" fillId="0" borderId="51" xfId="5" applyNumberFormat="1" applyFont="1" applyFill="1" applyBorder="1" applyAlignment="1">
      <alignment vertical="center"/>
    </xf>
    <xf numFmtId="179" fontId="19" fillId="0" borderId="48" xfId="6" applyNumberFormat="1" applyFont="1" applyFill="1" applyBorder="1" applyAlignment="1">
      <alignment vertical="center"/>
    </xf>
    <xf numFmtId="177" fontId="19" fillId="0" borderId="48" xfId="6" applyNumberFormat="1" applyFont="1" applyFill="1" applyBorder="1" applyAlignment="1">
      <alignment vertical="center"/>
    </xf>
    <xf numFmtId="178" fontId="19" fillId="0" borderId="48" xfId="4" applyNumberFormat="1" applyFont="1" applyFill="1" applyBorder="1" applyAlignment="1">
      <alignment vertical="center"/>
    </xf>
    <xf numFmtId="3" fontId="20" fillId="0" borderId="53" xfId="5" applyNumberFormat="1" applyFont="1" applyFill="1" applyBorder="1" applyAlignment="1">
      <alignment vertical="center"/>
    </xf>
    <xf numFmtId="3" fontId="9" fillId="0" borderId="53" xfId="5" applyNumberFormat="1" applyFont="1" applyFill="1" applyBorder="1" applyAlignment="1">
      <alignment vertical="center"/>
    </xf>
    <xf numFmtId="3" fontId="20" fillId="0" borderId="48" xfId="5" applyNumberFormat="1" applyFont="1" applyFill="1" applyBorder="1" applyAlignment="1">
      <alignment vertical="center"/>
    </xf>
    <xf numFmtId="179" fontId="19" fillId="0" borderId="53" xfId="6" applyNumberFormat="1" applyFont="1" applyFill="1" applyBorder="1" applyAlignment="1">
      <alignment vertical="center"/>
    </xf>
    <xf numFmtId="177" fontId="19" fillId="0" borderId="53" xfId="6" applyNumberFormat="1" applyFont="1" applyFill="1" applyBorder="1" applyAlignment="1">
      <alignment vertical="center"/>
    </xf>
    <xf numFmtId="178" fontId="19" fillId="0" borderId="53" xfId="4" applyNumberFormat="1" applyFont="1" applyFill="1" applyBorder="1" applyAlignment="1">
      <alignment vertical="center"/>
    </xf>
    <xf numFmtId="3" fontId="14" fillId="0" borderId="53" xfId="5" applyNumberFormat="1" applyFont="1" applyFill="1" applyBorder="1" applyAlignment="1">
      <alignment vertical="center"/>
    </xf>
    <xf numFmtId="3" fontId="19" fillId="0" borderId="51" xfId="5" applyNumberFormat="1" applyFont="1" applyFill="1" applyBorder="1" applyAlignment="1">
      <alignment vertical="center"/>
    </xf>
    <xf numFmtId="179" fontId="19" fillId="0" borderId="54" xfId="6" applyNumberFormat="1" applyFont="1" applyFill="1" applyBorder="1" applyAlignment="1">
      <alignment vertical="center"/>
    </xf>
    <xf numFmtId="177" fontId="19" fillId="0" borderId="54" xfId="6" applyNumberFormat="1" applyFont="1" applyFill="1" applyBorder="1" applyAlignment="1">
      <alignment vertical="center"/>
    </xf>
    <xf numFmtId="178" fontId="19" fillId="0" borderId="54" xfId="4" applyNumberFormat="1" applyFont="1" applyFill="1" applyBorder="1" applyAlignment="1">
      <alignment vertical="center"/>
    </xf>
    <xf numFmtId="3" fontId="19" fillId="0" borderId="54" xfId="5" applyNumberFormat="1" applyFont="1" applyFill="1" applyBorder="1" applyAlignment="1">
      <alignment vertical="center"/>
    </xf>
    <xf numFmtId="177" fontId="19" fillId="0" borderId="55" xfId="6" applyNumberFormat="1" applyFont="1" applyFill="1" applyBorder="1" applyAlignment="1">
      <alignment vertical="center"/>
    </xf>
    <xf numFmtId="177" fontId="19" fillId="0" borderId="56" xfId="6" applyNumberFormat="1" applyFont="1" applyFill="1" applyBorder="1" applyAlignment="1">
      <alignment vertical="center"/>
    </xf>
    <xf numFmtId="3" fontId="19" fillId="0" borderId="48" xfId="5" applyNumberFormat="1" applyFont="1" applyFill="1" applyBorder="1" applyAlignment="1">
      <alignment vertical="center"/>
    </xf>
    <xf numFmtId="177" fontId="19" fillId="0" borderId="52" xfId="6" applyNumberFormat="1" applyFont="1" applyFill="1" applyBorder="1" applyAlignment="1">
      <alignment vertical="center"/>
    </xf>
    <xf numFmtId="177" fontId="19" fillId="0" borderId="57" xfId="6" applyNumberFormat="1" applyFont="1" applyFill="1" applyBorder="1" applyAlignment="1">
      <alignment vertical="center"/>
    </xf>
    <xf numFmtId="177" fontId="19" fillId="0" borderId="59" xfId="6" applyNumberFormat="1" applyFont="1" applyFill="1" applyBorder="1" applyAlignment="1">
      <alignment vertical="center"/>
    </xf>
    <xf numFmtId="3" fontId="20" fillId="0" borderId="58" xfId="5" applyNumberFormat="1" applyFont="1" applyFill="1" applyBorder="1" applyAlignment="1">
      <alignment vertical="center"/>
    </xf>
    <xf numFmtId="178" fontId="19" fillId="0" borderId="52" xfId="4" applyNumberFormat="1" applyFont="1" applyFill="1" applyBorder="1" applyAlignment="1">
      <alignment vertical="center"/>
    </xf>
    <xf numFmtId="178" fontId="19" fillId="0" borderId="55" xfId="4" applyNumberFormat="1" applyFont="1" applyFill="1" applyBorder="1" applyAlignment="1">
      <alignment vertical="center"/>
    </xf>
    <xf numFmtId="3" fontId="19" fillId="0" borderId="42" xfId="5" applyNumberFormat="1" applyFont="1" applyFill="1" applyBorder="1" applyAlignment="1">
      <alignment vertical="center"/>
    </xf>
    <xf numFmtId="177" fontId="19" fillId="0" borderId="42" xfId="6" applyNumberFormat="1" applyFont="1" applyFill="1" applyBorder="1" applyAlignment="1">
      <alignment vertical="center"/>
    </xf>
    <xf numFmtId="3" fontId="20" fillId="0" borderId="52" xfId="5" applyNumberFormat="1" applyFont="1" applyFill="1" applyBorder="1" applyAlignment="1">
      <alignment vertical="center"/>
    </xf>
    <xf numFmtId="179" fontId="19" fillId="0" borderId="52" xfId="6" applyNumberFormat="1" applyFont="1" applyFill="1" applyBorder="1" applyAlignment="1">
      <alignment vertical="center"/>
    </xf>
    <xf numFmtId="3" fontId="22" fillId="0" borderId="54" xfId="5" applyNumberFormat="1" applyFont="1" applyFill="1" applyBorder="1" applyAlignment="1">
      <alignment vertical="center"/>
    </xf>
    <xf numFmtId="3" fontId="22" fillId="0" borderId="48" xfId="5" applyNumberFormat="1" applyFont="1" applyFill="1" applyBorder="1" applyAlignment="1">
      <alignment vertical="center"/>
    </xf>
    <xf numFmtId="3" fontId="20" fillId="0" borderId="54" xfId="5" applyNumberFormat="1" applyFont="1" applyFill="1" applyBorder="1" applyAlignment="1">
      <alignment vertical="center"/>
    </xf>
    <xf numFmtId="3" fontId="22" fillId="0" borderId="53" xfId="5" applyNumberFormat="1" applyFont="1" applyFill="1" applyBorder="1" applyAlignment="1">
      <alignment vertical="center"/>
    </xf>
    <xf numFmtId="3" fontId="22" fillId="0" borderId="52" xfId="5" applyNumberFormat="1" applyFont="1" applyFill="1" applyBorder="1" applyAlignment="1">
      <alignment vertical="center"/>
    </xf>
    <xf numFmtId="3" fontId="22" fillId="0" borderId="48" xfId="5" applyNumberFormat="1" applyFont="1" applyFill="1" applyBorder="1" applyAlignment="1">
      <alignment horizontal="right" vertical="center"/>
    </xf>
    <xf numFmtId="3" fontId="20" fillId="0" borderId="48" xfId="5" applyNumberFormat="1" applyFont="1" applyFill="1" applyBorder="1" applyAlignment="1">
      <alignment horizontal="right" vertical="center"/>
    </xf>
    <xf numFmtId="3" fontId="23" fillId="0" borderId="53" xfId="5" applyNumberFormat="1" applyFont="1" applyFill="1" applyBorder="1" applyAlignment="1">
      <alignment vertical="center"/>
    </xf>
    <xf numFmtId="3" fontId="23" fillId="0" borderId="52" xfId="5" applyNumberFormat="1" applyFont="1" applyFill="1" applyBorder="1" applyAlignment="1">
      <alignment vertical="center"/>
    </xf>
    <xf numFmtId="178" fontId="9" fillId="0" borderId="53" xfId="4" applyNumberFormat="1" applyFont="1" applyFill="1" applyBorder="1" applyAlignment="1">
      <alignment vertical="center"/>
    </xf>
    <xf numFmtId="178" fontId="9" fillId="0" borderId="62" xfId="4" applyNumberFormat="1" applyFont="1" applyFill="1" applyBorder="1" applyAlignment="1">
      <alignment vertical="center"/>
    </xf>
    <xf numFmtId="3" fontId="14" fillId="0" borderId="62" xfId="5" applyNumberFormat="1" applyFont="1" applyFill="1" applyBorder="1" applyAlignment="1">
      <alignment vertical="center"/>
    </xf>
    <xf numFmtId="3" fontId="9" fillId="0" borderId="55" xfId="5" applyNumberFormat="1" applyFont="1" applyFill="1" applyBorder="1" applyAlignment="1">
      <alignment vertical="center"/>
    </xf>
    <xf numFmtId="3" fontId="14" fillId="0" borderId="56" xfId="5" applyNumberFormat="1" applyFont="1" applyFill="1" applyBorder="1" applyAlignment="1">
      <alignment vertical="center"/>
    </xf>
    <xf numFmtId="3" fontId="9" fillId="0" borderId="56" xfId="5" applyNumberFormat="1" applyFont="1" applyFill="1" applyBorder="1" applyAlignment="1">
      <alignment vertical="center"/>
    </xf>
    <xf numFmtId="3" fontId="14" fillId="0" borderId="55" xfId="5" applyNumberFormat="1" applyFont="1" applyFill="1" applyBorder="1" applyAlignment="1">
      <alignment vertical="center"/>
    </xf>
    <xf numFmtId="3" fontId="9" fillId="0" borderId="59" xfId="5" applyNumberFormat="1" applyFont="1" applyFill="1" applyBorder="1" applyAlignment="1">
      <alignment vertical="center"/>
    </xf>
    <xf numFmtId="3" fontId="14" fillId="0" borderId="59" xfId="5" applyNumberFormat="1" applyFont="1" applyFill="1" applyBorder="1" applyAlignment="1">
      <alignment vertical="center"/>
    </xf>
    <xf numFmtId="3" fontId="9" fillId="0" borderId="62" xfId="5" applyNumberFormat="1" applyFont="1" applyFill="1" applyBorder="1" applyAlignment="1">
      <alignment vertical="center"/>
    </xf>
    <xf numFmtId="3" fontId="9" fillId="0" borderId="57" xfId="5" applyNumberFormat="1" applyFont="1" applyFill="1" applyBorder="1" applyAlignment="1">
      <alignment vertical="center"/>
    </xf>
    <xf numFmtId="3" fontId="9" fillId="0" borderId="6" xfId="5" applyNumberFormat="1" applyFont="1" applyFill="1" applyBorder="1" applyAlignment="1">
      <alignment vertical="center"/>
    </xf>
    <xf numFmtId="177" fontId="9" fillId="0" borderId="51" xfId="4" applyNumberFormat="1" applyFont="1" applyFill="1" applyBorder="1" applyAlignment="1">
      <alignment vertical="center"/>
    </xf>
    <xf numFmtId="3" fontId="24" fillId="0" borderId="51" xfId="4" applyNumberFormat="1" applyFont="1" applyFill="1" applyBorder="1" applyAlignment="1">
      <alignment vertical="center"/>
    </xf>
    <xf numFmtId="3" fontId="14" fillId="0" borderId="51" xfId="5" applyNumberFormat="1" applyFont="1" applyFill="1" applyBorder="1" applyAlignment="1">
      <alignment horizontal="right" vertical="center"/>
    </xf>
    <xf numFmtId="177" fontId="9" fillId="0" borderId="48" xfId="4" applyNumberFormat="1" applyFont="1" applyFill="1" applyBorder="1" applyAlignment="1">
      <alignment vertical="center"/>
    </xf>
    <xf numFmtId="3" fontId="15" fillId="0" borderId="48" xfId="4" applyNumberFormat="1" applyFont="1" applyFill="1" applyBorder="1" applyAlignment="1">
      <alignment horizontal="right" vertical="center"/>
    </xf>
    <xf numFmtId="3" fontId="15" fillId="0" borderId="48" xfId="5" applyNumberFormat="1" applyFont="1" applyFill="1" applyBorder="1" applyAlignment="1">
      <alignment horizontal="right" vertical="center"/>
    </xf>
    <xf numFmtId="3" fontId="14" fillId="0" borderId="48" xfId="5" applyNumberFormat="1" applyFont="1" applyFill="1" applyBorder="1" applyAlignment="1">
      <alignment horizontal="right" vertical="center"/>
    </xf>
    <xf numFmtId="177" fontId="9" fillId="0" borderId="52" xfId="4" applyNumberFormat="1" applyFont="1" applyFill="1" applyBorder="1" applyAlignment="1">
      <alignment vertical="center"/>
    </xf>
    <xf numFmtId="3" fontId="9" fillId="0" borderId="42" xfId="5" applyNumberFormat="1" applyFont="1" applyFill="1" applyBorder="1" applyAlignment="1">
      <alignment vertical="center"/>
    </xf>
    <xf numFmtId="0" fontId="9" fillId="0" borderId="0" xfId="4" applyFont="1" applyAlignment="1">
      <alignment horizontal="center" vertical="center"/>
    </xf>
    <xf numFmtId="0" fontId="1" fillId="0" borderId="0" xfId="4" applyFont="1" applyAlignment="1"/>
    <xf numFmtId="0" fontId="6" fillId="0" borderId="0" xfId="4" applyFont="1" applyAlignment="1">
      <alignment horizontal="center"/>
    </xf>
    <xf numFmtId="0" fontId="1" fillId="0" borderId="0" xfId="4" applyFont="1" applyAlignment="1">
      <alignment horizontal="center"/>
    </xf>
    <xf numFmtId="178" fontId="1" fillId="0" borderId="0" xfId="4" applyNumberFormat="1" applyFont="1" applyAlignment="1"/>
    <xf numFmtId="0" fontId="27" fillId="0" borderId="0" xfId="4" applyFont="1" applyAlignment="1"/>
    <xf numFmtId="177" fontId="28" fillId="0" borderId="0" xfId="4" applyNumberFormat="1" applyFont="1" applyAlignment="1">
      <alignment horizontal="center"/>
    </xf>
    <xf numFmtId="180" fontId="28" fillId="0" borderId="36" xfId="4" applyNumberFormat="1" applyFont="1" applyBorder="1" applyAlignment="1">
      <alignment horizontal="right"/>
    </xf>
    <xf numFmtId="177" fontId="28" fillId="0" borderId="20" xfId="4" applyNumberFormat="1" applyFont="1" applyBorder="1" applyAlignment="1">
      <alignment horizontal="right"/>
    </xf>
    <xf numFmtId="176" fontId="28" fillId="0" borderId="23" xfId="4" applyNumberFormat="1" applyFont="1" applyBorder="1" applyAlignment="1">
      <alignment horizontal="right"/>
    </xf>
    <xf numFmtId="178" fontId="28" fillId="0" borderId="37" xfId="4" applyNumberFormat="1" applyFont="1" applyFill="1" applyBorder="1" applyAlignment="1">
      <alignment horizontal="right"/>
    </xf>
    <xf numFmtId="0" fontId="29" fillId="0" borderId="20" xfId="4" applyFont="1" applyBorder="1" applyAlignment="1">
      <alignment horizontal="center" shrinkToFit="1"/>
    </xf>
    <xf numFmtId="0" fontId="29" fillId="0" borderId="43" xfId="4" applyFont="1" applyBorder="1" applyAlignment="1">
      <alignment horizontal="center" shrinkToFit="1"/>
    </xf>
    <xf numFmtId="180" fontId="28" fillId="0" borderId="31" xfId="4" applyNumberFormat="1" applyFont="1" applyBorder="1" applyAlignment="1">
      <alignment horizontal="right"/>
    </xf>
    <xf numFmtId="177" fontId="28" fillId="0" borderId="12" xfId="4" applyNumberFormat="1" applyFont="1" applyBorder="1" applyAlignment="1">
      <alignment horizontal="right"/>
    </xf>
    <xf numFmtId="176" fontId="28" fillId="0" borderId="64" xfId="4" applyNumberFormat="1" applyFont="1" applyBorder="1" applyAlignment="1">
      <alignment horizontal="right"/>
    </xf>
    <xf numFmtId="178" fontId="28" fillId="0" borderId="65" xfId="4" applyNumberFormat="1" applyFont="1" applyFill="1" applyBorder="1" applyAlignment="1">
      <alignment horizontal="right"/>
    </xf>
    <xf numFmtId="0" fontId="29" fillId="0" borderId="12" xfId="4" applyFont="1" applyBorder="1" applyAlignment="1">
      <alignment horizontal="center" shrinkToFit="1"/>
    </xf>
    <xf numFmtId="0" fontId="29" fillId="0" borderId="53" xfId="4" applyFont="1" applyBorder="1" applyAlignment="1">
      <alignment horizontal="center" shrinkToFit="1"/>
    </xf>
    <xf numFmtId="177" fontId="6" fillId="0" borderId="0" xfId="4" applyNumberFormat="1" applyFont="1" applyAlignment="1">
      <alignment horizontal="center"/>
    </xf>
    <xf numFmtId="180" fontId="6" fillId="0" borderId="31" xfId="4" applyNumberFormat="1" applyFont="1" applyBorder="1" applyAlignment="1"/>
    <xf numFmtId="177" fontId="6" fillId="0" borderId="12" xfId="4" applyNumberFormat="1" applyFont="1" applyBorder="1" applyAlignment="1"/>
    <xf numFmtId="176" fontId="6" fillId="0" borderId="64" xfId="4" applyNumberFormat="1" applyFont="1" applyBorder="1" applyAlignment="1"/>
    <xf numFmtId="178" fontId="6" fillId="0" borderId="65" xfId="4" applyNumberFormat="1" applyFont="1" applyBorder="1" applyAlignment="1"/>
    <xf numFmtId="176" fontId="6" fillId="0" borderId="66" xfId="4" applyNumberFormat="1" applyFont="1" applyBorder="1" applyAlignment="1"/>
    <xf numFmtId="0" fontId="30" fillId="0" borderId="12" xfId="4" applyFont="1" applyBorder="1" applyAlignment="1">
      <alignment horizontal="center" shrinkToFit="1"/>
    </xf>
    <xf numFmtId="0" fontId="30" fillId="0" borderId="53" xfId="4" applyFont="1" applyBorder="1" applyAlignment="1">
      <alignment horizontal="center" shrinkToFit="1"/>
    </xf>
    <xf numFmtId="178" fontId="6" fillId="0" borderId="66" xfId="4" applyNumberFormat="1" applyFont="1" applyBorder="1" applyAlignment="1"/>
    <xf numFmtId="0" fontId="30" fillId="0" borderId="40" xfId="4" applyFont="1" applyBorder="1" applyAlignment="1">
      <alignment horizontal="center" shrinkToFit="1"/>
    </xf>
    <xf numFmtId="180" fontId="6" fillId="4" borderId="28" xfId="4" applyNumberFormat="1" applyFont="1" applyFill="1" applyBorder="1" applyAlignment="1"/>
    <xf numFmtId="177" fontId="6" fillId="4" borderId="13" xfId="4" applyNumberFormat="1" applyFont="1" applyFill="1" applyBorder="1" applyAlignment="1"/>
    <xf numFmtId="176" fontId="6" fillId="4" borderId="33" xfId="4" applyNumberFormat="1" applyFont="1" applyFill="1" applyBorder="1" applyAlignment="1"/>
    <xf numFmtId="178" fontId="6" fillId="4" borderId="32" xfId="4" applyNumberFormat="1" applyFont="1" applyFill="1" applyBorder="1" applyAlignment="1"/>
    <xf numFmtId="0" fontId="29" fillId="0" borderId="67" xfId="4" applyFont="1" applyBorder="1" applyAlignment="1">
      <alignment horizontal="center" shrinkToFit="1"/>
    </xf>
    <xf numFmtId="176" fontId="6" fillId="4" borderId="14" xfId="4" applyNumberFormat="1" applyFont="1" applyFill="1" applyBorder="1" applyAlignment="1"/>
    <xf numFmtId="178" fontId="28" fillId="0" borderId="65" xfId="4" applyNumberFormat="1" applyFont="1" applyBorder="1" applyAlignment="1">
      <alignment horizontal="right"/>
    </xf>
    <xf numFmtId="0" fontId="29" fillId="0" borderId="40" xfId="4" applyFont="1" applyBorder="1" applyAlignment="1">
      <alignment horizontal="center" shrinkToFit="1"/>
    </xf>
    <xf numFmtId="0" fontId="30" fillId="0" borderId="13" xfId="4" applyFont="1" applyBorder="1" applyAlignment="1">
      <alignment horizontal="center" shrinkToFit="1"/>
    </xf>
    <xf numFmtId="0" fontId="30" fillId="0" borderId="39" xfId="4" applyFont="1" applyBorder="1" applyAlignment="1">
      <alignment horizontal="center" vertical="center"/>
    </xf>
    <xf numFmtId="0" fontId="30" fillId="0" borderId="38" xfId="4" applyFont="1" applyBorder="1" applyAlignment="1">
      <alignment horizontal="center" vertical="center"/>
    </xf>
    <xf numFmtId="0" fontId="30" fillId="0" borderId="36" xfId="4" applyFont="1" applyBorder="1" applyAlignment="1">
      <alignment horizontal="center"/>
    </xf>
    <xf numFmtId="0" fontId="30" fillId="0" borderId="20" xfId="4" applyFont="1" applyBorder="1" applyAlignment="1">
      <alignment horizontal="center" shrinkToFit="1"/>
    </xf>
    <xf numFmtId="0" fontId="30" fillId="0" borderId="34" xfId="4" applyFont="1" applyBorder="1" applyAlignment="1">
      <alignment horizontal="center" vertical="center"/>
    </xf>
    <xf numFmtId="0" fontId="30" fillId="0" borderId="31" xfId="4" applyFont="1" applyBorder="1" applyAlignment="1">
      <alignment horizontal="center"/>
    </xf>
    <xf numFmtId="0" fontId="1" fillId="0" borderId="28" xfId="4" applyFont="1" applyBorder="1" applyAlignment="1">
      <alignment horizontal="center"/>
    </xf>
    <xf numFmtId="0" fontId="1" fillId="0" borderId="13" xfId="4" applyFont="1" applyBorder="1" applyAlignment="1">
      <alignment horizontal="center"/>
    </xf>
    <xf numFmtId="180" fontId="6" fillId="0" borderId="68" xfId="4" applyNumberFormat="1" applyFont="1" applyBorder="1" applyAlignment="1"/>
    <xf numFmtId="177" fontId="6" fillId="0" borderId="69" xfId="4" applyNumberFormat="1" applyFont="1" applyBorder="1" applyAlignment="1"/>
    <xf numFmtId="178" fontId="6" fillId="0" borderId="70" xfId="4" applyNumberFormat="1" applyFont="1" applyBorder="1" applyAlignment="1"/>
    <xf numFmtId="178" fontId="6" fillId="0" borderId="71" xfId="4" applyNumberFormat="1" applyFont="1" applyBorder="1" applyAlignment="1"/>
    <xf numFmtId="178" fontId="6" fillId="0" borderId="72" xfId="4" applyNumberFormat="1" applyFont="1" applyBorder="1" applyAlignment="1"/>
    <xf numFmtId="0" fontId="30" fillId="0" borderId="43" xfId="4" applyFont="1" applyBorder="1" applyAlignment="1">
      <alignment horizontal="center" shrinkToFit="1"/>
    </xf>
    <xf numFmtId="178" fontId="6" fillId="0" borderId="73" xfId="4" applyNumberFormat="1" applyFont="1" applyBorder="1" applyAlignment="1"/>
    <xf numFmtId="180" fontId="6" fillId="0" borderId="36" xfId="4" applyNumberFormat="1" applyFont="1" applyBorder="1" applyAlignment="1"/>
    <xf numFmtId="177" fontId="6" fillId="0" borderId="20" xfId="4" applyNumberFormat="1" applyFont="1" applyBorder="1" applyAlignment="1"/>
    <xf numFmtId="178" fontId="6" fillId="0" borderId="21" xfId="4" applyNumberFormat="1" applyFont="1" applyBorder="1" applyAlignment="1"/>
    <xf numFmtId="178" fontId="6" fillId="0" borderId="74" xfId="4" applyNumberFormat="1" applyFont="1" applyBorder="1" applyAlignment="1"/>
    <xf numFmtId="178" fontId="6" fillId="0" borderId="37" xfId="4" applyNumberFormat="1" applyFont="1" applyBorder="1" applyAlignment="1"/>
    <xf numFmtId="0" fontId="30" fillId="0" borderId="67" xfId="4" applyFont="1" applyBorder="1" applyAlignment="1">
      <alignment horizontal="center" shrinkToFit="1"/>
    </xf>
    <xf numFmtId="178" fontId="6" fillId="0" borderId="23" xfId="4" applyNumberFormat="1" applyFont="1" applyBorder="1" applyAlignment="1"/>
    <xf numFmtId="178" fontId="6" fillId="0" borderId="64" xfId="4" applyNumberFormat="1" applyFont="1" applyBorder="1" applyAlignment="1"/>
    <xf numFmtId="0" fontId="34" fillId="0" borderId="36" xfId="4" applyFont="1" applyFill="1" applyBorder="1" applyAlignment="1">
      <alignment horizontal="center"/>
    </xf>
    <xf numFmtId="0" fontId="34" fillId="0" borderId="20" xfId="4" applyFont="1" applyFill="1" applyBorder="1" applyAlignment="1">
      <alignment horizontal="center" shrinkToFit="1"/>
    </xf>
    <xf numFmtId="0" fontId="34" fillId="0" borderId="31" xfId="4" applyFont="1" applyFill="1" applyBorder="1" applyAlignment="1">
      <alignment horizontal="center"/>
    </xf>
    <xf numFmtId="0" fontId="34" fillId="0" borderId="12" xfId="4" applyFont="1" applyFill="1" applyBorder="1" applyAlignment="1">
      <alignment horizontal="right" shrinkToFit="1"/>
    </xf>
    <xf numFmtId="0" fontId="5" fillId="0" borderId="28" xfId="4" applyFont="1" applyFill="1" applyBorder="1" applyAlignment="1">
      <alignment horizontal="center"/>
    </xf>
    <xf numFmtId="0" fontId="5" fillId="0" borderId="13" xfId="4" applyFont="1" applyFill="1" applyBorder="1" applyAlignment="1">
      <alignment horizontal="center"/>
    </xf>
    <xf numFmtId="179" fontId="9" fillId="5" borderId="51" xfId="4" applyNumberFormat="1" applyFont="1" applyFill="1" applyBorder="1" applyAlignment="1">
      <alignment vertical="center"/>
    </xf>
    <xf numFmtId="178" fontId="9" fillId="5" borderId="51" xfId="4" applyNumberFormat="1" applyFont="1" applyFill="1" applyBorder="1" applyAlignment="1">
      <alignment vertical="center"/>
    </xf>
    <xf numFmtId="177" fontId="9" fillId="5" borderId="51" xfId="6" applyNumberFormat="1" applyFont="1" applyFill="1" applyBorder="1" applyAlignment="1">
      <alignment vertical="center"/>
    </xf>
    <xf numFmtId="179" fontId="13" fillId="5" borderId="46" xfId="6" applyNumberFormat="1" applyFont="1" applyFill="1" applyBorder="1" applyAlignment="1">
      <alignment vertical="center"/>
    </xf>
    <xf numFmtId="177" fontId="13" fillId="0" borderId="46" xfId="6" applyNumberFormat="1" applyFont="1" applyFill="1" applyBorder="1" applyAlignment="1">
      <alignment vertical="center"/>
    </xf>
    <xf numFmtId="178" fontId="13" fillId="5" borderId="46" xfId="4" applyNumberFormat="1" applyFont="1" applyFill="1" applyBorder="1" applyAlignment="1">
      <alignment vertical="center"/>
    </xf>
    <xf numFmtId="177" fontId="13" fillId="5" borderId="46" xfId="6" applyNumberFormat="1" applyFont="1" applyFill="1" applyBorder="1" applyAlignment="1">
      <alignment vertical="center"/>
    </xf>
    <xf numFmtId="3" fontId="13" fillId="0" borderId="46" xfId="5" applyNumberFormat="1" applyFont="1" applyFill="1" applyBorder="1" applyAlignment="1">
      <alignment vertical="center"/>
    </xf>
    <xf numFmtId="0" fontId="13" fillId="0" borderId="46" xfId="4" applyFont="1" applyFill="1" applyBorder="1" applyAlignment="1">
      <alignment horizontal="center" vertical="center"/>
    </xf>
    <xf numFmtId="179" fontId="9" fillId="5" borderId="48" xfId="4" applyNumberFormat="1" applyFont="1" applyFill="1" applyBorder="1" applyAlignment="1">
      <alignment vertical="center"/>
    </xf>
    <xf numFmtId="178" fontId="9" fillId="5" borderId="48" xfId="4" applyNumberFormat="1" applyFont="1" applyFill="1" applyBorder="1" applyAlignment="1">
      <alignment vertical="center"/>
    </xf>
    <xf numFmtId="177" fontId="9" fillId="5" borderId="48" xfId="6" applyNumberFormat="1" applyFont="1" applyFill="1" applyBorder="1" applyAlignment="1">
      <alignment vertical="center"/>
    </xf>
    <xf numFmtId="3" fontId="9" fillId="0" borderId="48" xfId="5" applyNumberFormat="1" applyFont="1" applyBorder="1" applyAlignment="1">
      <alignment vertical="center"/>
    </xf>
    <xf numFmtId="179" fontId="9" fillId="5" borderId="52" xfId="4" applyNumberFormat="1" applyFont="1" applyFill="1" applyBorder="1" applyAlignment="1">
      <alignment vertical="center"/>
    </xf>
    <xf numFmtId="178" fontId="9" fillId="5" borderId="52" xfId="4" applyNumberFormat="1" applyFont="1" applyFill="1" applyBorder="1" applyAlignment="1">
      <alignment vertical="center"/>
    </xf>
    <xf numFmtId="177" fontId="9" fillId="5" borderId="52" xfId="6" applyNumberFormat="1" applyFont="1" applyFill="1" applyBorder="1" applyAlignment="1">
      <alignment vertical="center"/>
    </xf>
    <xf numFmtId="179" fontId="13" fillId="5" borderId="41" xfId="6" applyNumberFormat="1" applyFont="1" applyFill="1" applyBorder="1" applyAlignment="1">
      <alignment vertical="center"/>
    </xf>
    <xf numFmtId="177" fontId="13" fillId="0" borderId="41" xfId="6" applyNumberFormat="1" applyFont="1" applyFill="1" applyBorder="1" applyAlignment="1">
      <alignment vertical="center"/>
    </xf>
    <xf numFmtId="178" fontId="13" fillId="5" borderId="41" xfId="4" applyNumberFormat="1" applyFont="1" applyFill="1" applyBorder="1" applyAlignment="1">
      <alignment vertical="center"/>
    </xf>
    <xf numFmtId="177" fontId="13" fillId="5" borderId="41" xfId="6" applyNumberFormat="1" applyFont="1" applyFill="1" applyBorder="1" applyAlignment="1">
      <alignment vertical="center"/>
    </xf>
    <xf numFmtId="3" fontId="13" fillId="0" borderId="41" xfId="5" applyNumberFormat="1" applyFont="1" applyFill="1" applyBorder="1" applyAlignment="1">
      <alignment vertical="center"/>
    </xf>
    <xf numFmtId="0" fontId="13" fillId="0" borderId="41" xfId="4" applyFont="1" applyFill="1" applyBorder="1" applyAlignment="1">
      <alignment horizontal="center" vertical="center"/>
    </xf>
    <xf numFmtId="178" fontId="9" fillId="0" borderId="51" xfId="4" applyNumberFormat="1" applyFont="1" applyBorder="1" applyAlignment="1">
      <alignment vertical="center"/>
    </xf>
    <xf numFmtId="179" fontId="9" fillId="5" borderId="54" xfId="6" applyNumberFormat="1" applyFont="1" applyFill="1" applyBorder="1" applyAlignment="1">
      <alignment vertical="center"/>
    </xf>
    <xf numFmtId="178" fontId="9" fillId="5" borderId="54" xfId="4" applyNumberFormat="1" applyFont="1" applyFill="1" applyBorder="1" applyAlignment="1">
      <alignment vertical="center"/>
    </xf>
    <xf numFmtId="177" fontId="9" fillId="5" borderId="54" xfId="6" applyNumberFormat="1" applyFont="1" applyFill="1" applyBorder="1" applyAlignment="1">
      <alignment vertical="center"/>
    </xf>
    <xf numFmtId="179" fontId="9" fillId="5" borderId="52" xfId="6" applyNumberFormat="1" applyFont="1" applyFill="1" applyBorder="1" applyAlignment="1">
      <alignment vertical="center"/>
    </xf>
    <xf numFmtId="179" fontId="9" fillId="5" borderId="41" xfId="6" applyNumberFormat="1" applyFont="1" applyFill="1" applyBorder="1" applyAlignment="1">
      <alignment vertical="center"/>
    </xf>
    <xf numFmtId="177" fontId="9" fillId="0" borderId="41" xfId="6" applyNumberFormat="1" applyFont="1" applyFill="1" applyBorder="1" applyAlignment="1">
      <alignment vertical="center"/>
    </xf>
    <xf numFmtId="178" fontId="9" fillId="5" borderId="41" xfId="4" applyNumberFormat="1" applyFont="1" applyFill="1" applyBorder="1" applyAlignment="1">
      <alignment vertical="center"/>
    </xf>
    <xf numFmtId="177" fontId="9" fillId="5" borderId="41" xfId="6" applyNumberFormat="1" applyFont="1" applyFill="1" applyBorder="1" applyAlignment="1">
      <alignment vertical="center"/>
    </xf>
    <xf numFmtId="3" fontId="9" fillId="0" borderId="41" xfId="5" applyNumberFormat="1" applyFont="1" applyFill="1" applyBorder="1" applyAlignment="1">
      <alignment vertical="center"/>
    </xf>
    <xf numFmtId="179" fontId="9" fillId="5" borderId="51" xfId="6" applyNumberFormat="1" applyFont="1" applyFill="1" applyBorder="1" applyAlignment="1">
      <alignment vertical="center"/>
    </xf>
    <xf numFmtId="179" fontId="9" fillId="5" borderId="48" xfId="6" applyNumberFormat="1" applyFont="1" applyFill="1" applyBorder="1" applyAlignment="1">
      <alignment vertical="center"/>
    </xf>
    <xf numFmtId="3" fontId="9" fillId="0" borderId="54" xfId="5" applyNumberFormat="1" applyFont="1" applyBorder="1" applyAlignment="1">
      <alignment vertical="center"/>
    </xf>
    <xf numFmtId="3" fontId="14" fillId="0" borderId="48" xfId="5" applyNumberFormat="1" applyFont="1" applyBorder="1" applyAlignment="1">
      <alignment vertical="center"/>
    </xf>
    <xf numFmtId="3" fontId="9" fillId="0" borderId="52" xfId="5" applyNumberFormat="1" applyFont="1" applyBorder="1" applyAlignment="1">
      <alignment vertical="center"/>
    </xf>
    <xf numFmtId="3" fontId="14" fillId="0" borderId="52" xfId="5" applyNumberFormat="1" applyFont="1" applyBorder="1" applyAlignment="1">
      <alignment vertical="center"/>
    </xf>
    <xf numFmtId="3" fontId="15" fillId="0" borderId="54" xfId="5" applyNumberFormat="1" applyFont="1" applyBorder="1" applyAlignment="1">
      <alignment vertical="center"/>
    </xf>
    <xf numFmtId="178" fontId="9" fillId="5" borderId="55" xfId="4" applyNumberFormat="1" applyFont="1" applyFill="1" applyBorder="1" applyAlignment="1">
      <alignment vertical="center"/>
    </xf>
    <xf numFmtId="3" fontId="13" fillId="0" borderId="41" xfId="5" applyNumberFormat="1" applyFont="1" applyBorder="1" applyAlignment="1">
      <alignment vertical="center"/>
    </xf>
    <xf numFmtId="3" fontId="13" fillId="0" borderId="42" xfId="5" applyNumberFormat="1" applyFont="1" applyBorder="1" applyAlignment="1">
      <alignment vertical="center"/>
    </xf>
    <xf numFmtId="0" fontId="13" fillId="4" borderId="0" xfId="4" applyFont="1" applyFill="1" applyAlignment="1">
      <alignment vertical="center"/>
    </xf>
    <xf numFmtId="177" fontId="13" fillId="6" borderId="41" xfId="6" applyNumberFormat="1" applyFont="1" applyFill="1" applyBorder="1" applyAlignment="1">
      <alignment vertical="center"/>
    </xf>
    <xf numFmtId="3" fontId="13" fillId="6" borderId="41" xfId="5" applyNumberFormat="1" applyFont="1" applyFill="1" applyBorder="1" applyAlignment="1">
      <alignment vertical="center"/>
    </xf>
    <xf numFmtId="0" fontId="13" fillId="6" borderId="41" xfId="4" applyFont="1" applyFill="1" applyBorder="1" applyAlignment="1">
      <alignment horizontal="center" vertical="center"/>
    </xf>
    <xf numFmtId="0" fontId="26" fillId="0" borderId="43" xfId="4" applyFont="1" applyFill="1" applyBorder="1" applyAlignment="1">
      <alignment vertical="center"/>
    </xf>
    <xf numFmtId="0" fontId="9" fillId="5" borderId="41" xfId="4" applyFont="1" applyFill="1" applyBorder="1" applyAlignment="1">
      <alignment horizontal="center" vertical="center"/>
    </xf>
    <xf numFmtId="0" fontId="26" fillId="0" borderId="42" xfId="4" applyFont="1" applyFill="1" applyBorder="1" applyAlignment="1">
      <alignment vertical="center"/>
    </xf>
    <xf numFmtId="0" fontId="9" fillId="0" borderId="41" xfId="4" applyFont="1" applyFill="1" applyBorder="1" applyAlignment="1">
      <alignment horizontal="center" vertical="center"/>
    </xf>
    <xf numFmtId="178" fontId="9" fillId="0" borderId="54" xfId="4" applyNumberFormat="1" applyFont="1" applyBorder="1" applyAlignment="1">
      <alignment vertical="center"/>
    </xf>
    <xf numFmtId="178" fontId="9" fillId="0" borderId="48" xfId="4" applyNumberFormat="1" applyFont="1" applyBorder="1" applyAlignment="1">
      <alignment vertical="center"/>
    </xf>
    <xf numFmtId="179" fontId="9" fillId="0" borderId="41" xfId="6" applyNumberFormat="1" applyFont="1" applyFill="1" applyBorder="1" applyAlignment="1">
      <alignment vertical="center"/>
    </xf>
    <xf numFmtId="178" fontId="9" fillId="0" borderId="41" xfId="4" applyNumberFormat="1" applyFont="1" applyFill="1" applyBorder="1" applyAlignment="1">
      <alignment vertical="center"/>
    </xf>
    <xf numFmtId="178" fontId="9" fillId="0" borderId="41" xfId="4" applyNumberFormat="1" applyFont="1" applyBorder="1" applyAlignment="1">
      <alignment vertical="center"/>
    </xf>
    <xf numFmtId="179" fontId="13" fillId="0" borderId="41" xfId="6" applyNumberFormat="1" applyFont="1" applyFill="1" applyBorder="1" applyAlignment="1">
      <alignment vertical="center"/>
    </xf>
    <xf numFmtId="177" fontId="13" fillId="0" borderId="41" xfId="6" applyNumberFormat="1" applyFont="1" applyBorder="1" applyAlignment="1">
      <alignment vertical="center"/>
    </xf>
    <xf numFmtId="178" fontId="13" fillId="0" borderId="41" xfId="4" applyNumberFormat="1" applyFont="1" applyBorder="1" applyAlignment="1">
      <alignment vertical="center"/>
    </xf>
    <xf numFmtId="179" fontId="9" fillId="0" borderId="54" xfId="6" applyNumberFormat="1" applyFont="1" applyBorder="1" applyAlignment="1">
      <alignment vertical="center"/>
    </xf>
    <xf numFmtId="177" fontId="9" fillId="0" borderId="54" xfId="6" applyNumberFormat="1" applyFont="1" applyBorder="1" applyAlignment="1">
      <alignment vertical="center"/>
    </xf>
    <xf numFmtId="3" fontId="15" fillId="0" borderId="48" xfId="5" applyNumberFormat="1" applyFont="1" applyBorder="1" applyAlignment="1">
      <alignment vertical="center"/>
    </xf>
    <xf numFmtId="178" fontId="13" fillId="0" borderId="41" xfId="4" applyNumberFormat="1" applyFont="1" applyFill="1" applyBorder="1" applyAlignment="1">
      <alignment vertical="center"/>
    </xf>
    <xf numFmtId="3" fontId="19" fillId="0" borderId="41" xfId="5" applyNumberFormat="1" applyFont="1" applyFill="1" applyBorder="1" applyAlignment="1">
      <alignment vertical="center"/>
    </xf>
    <xf numFmtId="179" fontId="21" fillId="0" borderId="41" xfId="6" applyNumberFormat="1" applyFont="1" applyFill="1" applyBorder="1" applyAlignment="1">
      <alignment vertical="center"/>
    </xf>
    <xf numFmtId="3" fontId="21" fillId="0" borderId="41" xfId="5" applyNumberFormat="1" applyFont="1" applyFill="1" applyBorder="1" applyAlignment="1">
      <alignment vertical="center"/>
    </xf>
    <xf numFmtId="179" fontId="19" fillId="0" borderId="41" xfId="6" applyNumberFormat="1" applyFont="1" applyFill="1" applyBorder="1" applyAlignment="1">
      <alignment vertical="center"/>
    </xf>
    <xf numFmtId="177" fontId="19" fillId="0" borderId="41" xfId="6" applyNumberFormat="1" applyFont="1" applyFill="1" applyBorder="1" applyAlignment="1">
      <alignment vertical="center"/>
    </xf>
    <xf numFmtId="3" fontId="15" fillId="0" borderId="53" xfId="5" applyNumberFormat="1" applyFont="1" applyBorder="1" applyAlignment="1">
      <alignment vertical="center"/>
    </xf>
    <xf numFmtId="3" fontId="15" fillId="0" borderId="52" xfId="5" applyNumberFormat="1" applyFont="1" applyBorder="1" applyAlignment="1">
      <alignment vertical="center"/>
    </xf>
    <xf numFmtId="177" fontId="21" fillId="0" borderId="41" xfId="6" applyNumberFormat="1" applyFont="1" applyFill="1" applyBorder="1" applyAlignment="1">
      <alignment vertical="center"/>
    </xf>
    <xf numFmtId="178" fontId="21" fillId="0" borderId="41" xfId="4" applyNumberFormat="1" applyFont="1" applyFill="1" applyBorder="1" applyAlignment="1">
      <alignment vertical="center"/>
    </xf>
    <xf numFmtId="179" fontId="9" fillId="0" borderId="52" xfId="6" applyNumberFormat="1" applyFont="1" applyBorder="1" applyAlignment="1">
      <alignment vertical="center"/>
    </xf>
    <xf numFmtId="177" fontId="9" fillId="0" borderId="52" xfId="6" applyNumberFormat="1" applyFont="1" applyBorder="1" applyAlignment="1">
      <alignment vertical="center"/>
    </xf>
    <xf numFmtId="178" fontId="9" fillId="0" borderId="52" xfId="4" applyNumberFormat="1" applyFont="1" applyBorder="1" applyAlignment="1">
      <alignment vertical="center"/>
    </xf>
    <xf numFmtId="177" fontId="9" fillId="0" borderId="48" xfId="6" applyNumberFormat="1" applyFont="1" applyBorder="1" applyAlignment="1">
      <alignment vertical="center"/>
    </xf>
    <xf numFmtId="178" fontId="9" fillId="0" borderId="53" xfId="4" applyNumberFormat="1" applyFont="1" applyBorder="1" applyAlignment="1">
      <alignment vertical="center"/>
    </xf>
    <xf numFmtId="177" fontId="9" fillId="0" borderId="53" xfId="6" applyNumberFormat="1" applyFont="1" applyBorder="1" applyAlignment="1">
      <alignment vertical="center"/>
    </xf>
    <xf numFmtId="179" fontId="9" fillId="0" borderId="41" xfId="6" applyNumberFormat="1" applyFont="1" applyBorder="1" applyAlignment="1">
      <alignment vertical="center"/>
    </xf>
    <xf numFmtId="177" fontId="9" fillId="0" borderId="41" xfId="6" applyNumberFormat="1" applyFont="1" applyBorder="1" applyAlignment="1">
      <alignment vertical="center"/>
    </xf>
    <xf numFmtId="179" fontId="9" fillId="0" borderId="48" xfId="6" applyNumberFormat="1" applyFont="1" applyBorder="1" applyAlignment="1">
      <alignment vertical="center"/>
    </xf>
    <xf numFmtId="3" fontId="14" fillId="0" borderId="46" xfId="5" applyNumberFormat="1" applyFont="1" applyBorder="1" applyAlignment="1">
      <alignment vertical="center"/>
    </xf>
    <xf numFmtId="179" fontId="13" fillId="0" borderId="41" xfId="6" applyNumberFormat="1" applyFont="1" applyBorder="1" applyAlignment="1">
      <alignment vertical="center"/>
    </xf>
    <xf numFmtId="3" fontId="9" fillId="0" borderId="41" xfId="5" applyNumberFormat="1" applyFont="1" applyBorder="1" applyAlignment="1">
      <alignment vertical="center"/>
    </xf>
    <xf numFmtId="3" fontId="9" fillId="0" borderId="53" xfId="5" applyNumberFormat="1" applyFont="1" applyBorder="1" applyAlignment="1">
      <alignment vertical="center"/>
    </xf>
    <xf numFmtId="177" fontId="9" fillId="0" borderId="43" xfId="6" applyNumberFormat="1" applyFont="1" applyFill="1" applyBorder="1" applyAlignment="1">
      <alignment vertical="center"/>
    </xf>
    <xf numFmtId="179" fontId="9" fillId="0" borderId="51" xfId="6" applyNumberFormat="1" applyFont="1" applyBorder="1" applyAlignment="1">
      <alignment vertical="center"/>
    </xf>
    <xf numFmtId="177" fontId="9" fillId="0" borderId="51" xfId="6" applyNumberFormat="1" applyFont="1" applyBorder="1" applyAlignment="1">
      <alignment vertical="center"/>
    </xf>
    <xf numFmtId="178" fontId="13" fillId="0" borderId="63" xfId="4" applyNumberFormat="1" applyFont="1" applyFill="1" applyBorder="1" applyAlignment="1">
      <alignment vertical="center"/>
    </xf>
    <xf numFmtId="3" fontId="13" fillId="0" borderId="63" xfId="5" applyNumberFormat="1" applyFont="1" applyFill="1" applyBorder="1" applyAlignment="1">
      <alignment vertical="center"/>
    </xf>
    <xf numFmtId="178" fontId="9" fillId="0" borderId="41" xfId="4" applyNumberFormat="1" applyFont="1" applyFill="1" applyBorder="1" applyAlignment="1">
      <alignment horizontal="center" vertical="center"/>
    </xf>
    <xf numFmtId="177" fontId="9" fillId="0" borderId="54" xfId="4" applyNumberFormat="1" applyFont="1" applyFill="1" applyBorder="1" applyAlignment="1">
      <alignment vertical="center"/>
    </xf>
    <xf numFmtId="3" fontId="14" fillId="0" borderId="54" xfId="5" applyNumberFormat="1" applyFont="1" applyFill="1" applyBorder="1" applyAlignment="1">
      <alignment horizontal="right" vertical="center"/>
    </xf>
    <xf numFmtId="3" fontId="24" fillId="0" borderId="43" xfId="4" applyNumberFormat="1" applyFont="1" applyFill="1" applyBorder="1" applyAlignment="1">
      <alignment vertical="center"/>
    </xf>
    <xf numFmtId="179" fontId="9" fillId="5" borderId="41" xfId="4" applyNumberFormat="1" applyFont="1" applyFill="1" applyBorder="1" applyAlignment="1">
      <alignment vertical="center"/>
    </xf>
    <xf numFmtId="177" fontId="9" fillId="0" borderId="41" xfId="4" applyNumberFormat="1" applyFont="1" applyFill="1" applyBorder="1" applyAlignment="1">
      <alignment vertical="center"/>
    </xf>
    <xf numFmtId="3" fontId="14" fillId="0" borderId="43" xfId="4" applyNumberFormat="1" applyFont="1" applyFill="1" applyBorder="1" applyAlignment="1">
      <alignment horizontal="right" vertical="center"/>
    </xf>
    <xf numFmtId="3" fontId="14" fillId="0" borderId="43" xfId="5" applyNumberFormat="1" applyFont="1" applyFill="1" applyBorder="1" applyAlignment="1">
      <alignment horizontal="right" vertical="center"/>
    </xf>
    <xf numFmtId="0" fontId="9" fillId="0" borderId="41" xfId="4" applyFont="1" applyFill="1" applyBorder="1" applyAlignment="1">
      <alignment vertical="center"/>
    </xf>
    <xf numFmtId="179" fontId="9" fillId="5" borderId="54" xfId="4" applyNumberFormat="1" applyFont="1" applyFill="1" applyBorder="1" applyAlignment="1">
      <alignment vertical="center"/>
    </xf>
    <xf numFmtId="3" fontId="15" fillId="0" borderId="51" xfId="4" applyNumberFormat="1" applyFont="1" applyFill="1" applyBorder="1" applyAlignment="1">
      <alignment horizontal="right" vertical="center"/>
    </xf>
    <xf numFmtId="178" fontId="9" fillId="5" borderId="53" xfId="4" applyNumberFormat="1" applyFont="1" applyFill="1" applyBorder="1" applyAlignment="1">
      <alignment vertical="center"/>
    </xf>
    <xf numFmtId="3" fontId="15" fillId="0" borderId="54" xfId="4" applyNumberFormat="1" applyFont="1" applyFill="1" applyBorder="1" applyAlignment="1">
      <alignment horizontal="right" vertical="center"/>
    </xf>
    <xf numFmtId="3" fontId="15" fillId="0" borderId="54" xfId="5" applyNumberFormat="1" applyFont="1" applyFill="1" applyBorder="1" applyAlignment="1">
      <alignment horizontal="right" vertical="center"/>
    </xf>
    <xf numFmtId="3" fontId="14" fillId="0" borderId="54" xfId="4" applyNumberFormat="1" applyFont="1" applyFill="1" applyBorder="1" applyAlignment="1">
      <alignment horizontal="right" vertical="center"/>
    </xf>
    <xf numFmtId="179" fontId="9" fillId="5" borderId="42" xfId="4" applyNumberFormat="1" applyFont="1" applyFill="1" applyBorder="1" applyAlignment="1">
      <alignment vertical="center"/>
    </xf>
    <xf numFmtId="177" fontId="9" fillId="0" borderId="42" xfId="4" applyNumberFormat="1" applyFont="1" applyFill="1" applyBorder="1" applyAlignment="1">
      <alignment vertical="center"/>
    </xf>
    <xf numFmtId="178" fontId="9" fillId="5" borderId="42" xfId="4" applyNumberFormat="1" applyFont="1" applyFill="1" applyBorder="1" applyAlignment="1">
      <alignment vertical="center"/>
    </xf>
    <xf numFmtId="177" fontId="9" fillId="5" borderId="42" xfId="6" applyNumberFormat="1" applyFont="1" applyFill="1" applyBorder="1" applyAlignment="1">
      <alignment vertical="center"/>
    </xf>
    <xf numFmtId="3" fontId="14" fillId="0" borderId="42" xfId="5" applyNumberFormat="1" applyFont="1" applyFill="1" applyBorder="1" applyAlignment="1">
      <alignment vertical="center"/>
    </xf>
    <xf numFmtId="0" fontId="9" fillId="0" borderId="42" xfId="4" applyFont="1" applyFill="1" applyBorder="1" applyAlignment="1">
      <alignment vertical="center"/>
    </xf>
    <xf numFmtId="179" fontId="9" fillId="5" borderId="53" xfId="6" applyNumberFormat="1" applyFont="1" applyFill="1" applyBorder="1" applyAlignment="1">
      <alignment vertical="center"/>
    </xf>
    <xf numFmtId="177" fontId="9" fillId="5" borderId="53" xfId="6" applyNumberFormat="1" applyFont="1" applyFill="1" applyBorder="1" applyAlignment="1">
      <alignment vertical="center"/>
    </xf>
    <xf numFmtId="3" fontId="14" fillId="0" borderId="0" xfId="5" applyNumberFormat="1" applyFont="1" applyFill="1" applyBorder="1" applyAlignment="1">
      <alignment vertical="center"/>
    </xf>
    <xf numFmtId="177" fontId="9" fillId="5" borderId="46" xfId="6" applyNumberFormat="1" applyFont="1" applyFill="1" applyBorder="1" applyAlignment="1">
      <alignment vertical="center"/>
    </xf>
    <xf numFmtId="3" fontId="13" fillId="0" borderId="42" xfId="5" applyNumberFormat="1" applyFont="1" applyFill="1" applyBorder="1" applyAlignment="1">
      <alignment vertical="center"/>
    </xf>
    <xf numFmtId="178" fontId="13" fillId="5" borderId="42" xfId="4" applyNumberFormat="1" applyFont="1" applyFill="1" applyBorder="1" applyAlignment="1">
      <alignment vertical="center"/>
    </xf>
    <xf numFmtId="177" fontId="13" fillId="5" borderId="42" xfId="6" applyNumberFormat="1" applyFont="1" applyFill="1" applyBorder="1" applyAlignment="1">
      <alignment vertical="center"/>
    </xf>
    <xf numFmtId="177" fontId="13" fillId="4" borderId="41" xfId="6" applyNumberFormat="1" applyFont="1" applyFill="1" applyBorder="1" applyAlignment="1">
      <alignment vertical="center"/>
    </xf>
    <xf numFmtId="3" fontId="13" fillId="4" borderId="41" xfId="5" applyNumberFormat="1" applyFont="1" applyFill="1" applyBorder="1" applyAlignment="1">
      <alignment vertical="center"/>
    </xf>
    <xf numFmtId="0" fontId="13" fillId="4" borderId="41" xfId="4" applyFont="1" applyFill="1" applyBorder="1" applyAlignment="1">
      <alignment horizontal="center" vertical="center"/>
    </xf>
    <xf numFmtId="179" fontId="9" fillId="0" borderId="87" xfId="4" applyNumberFormat="1" applyFont="1" applyFill="1" applyBorder="1" applyAlignment="1">
      <alignment vertical="center"/>
    </xf>
    <xf numFmtId="177" fontId="9" fillId="0" borderId="87" xfId="4" applyNumberFormat="1" applyFont="1" applyFill="1" applyBorder="1" applyAlignment="1">
      <alignment vertical="center"/>
    </xf>
    <xf numFmtId="178" fontId="9" fillId="0" borderId="87" xfId="4" applyNumberFormat="1" applyFont="1" applyFill="1" applyBorder="1" applyAlignment="1">
      <alignment vertical="center"/>
    </xf>
    <xf numFmtId="177" fontId="9" fillId="0" borderId="87" xfId="6" applyNumberFormat="1" applyFont="1" applyFill="1" applyBorder="1" applyAlignment="1">
      <alignment vertical="center"/>
    </xf>
    <xf numFmtId="181" fontId="14" fillId="0" borderId="87" xfId="4" applyNumberFormat="1" applyFont="1" applyFill="1" applyBorder="1" applyAlignment="1">
      <alignment horizontal="center" vertical="center"/>
    </xf>
    <xf numFmtId="181" fontId="14" fillId="0" borderId="87" xfId="5" applyNumberFormat="1" applyFont="1" applyFill="1" applyBorder="1" applyAlignment="1">
      <alignment horizontal="center" vertical="center"/>
    </xf>
    <xf numFmtId="181" fontId="9" fillId="0" borderId="87" xfId="4" applyNumberFormat="1" applyFont="1" applyFill="1" applyBorder="1" applyAlignment="1">
      <alignment vertical="center"/>
    </xf>
    <xf numFmtId="181" fontId="9" fillId="0" borderId="88" xfId="4" applyNumberFormat="1" applyFont="1" applyFill="1" applyBorder="1" applyAlignment="1">
      <alignment vertical="center"/>
    </xf>
    <xf numFmtId="179" fontId="9" fillId="0" borderId="89" xfId="4" applyNumberFormat="1" applyFont="1" applyFill="1" applyBorder="1" applyAlignment="1">
      <alignment vertical="center"/>
    </xf>
    <xf numFmtId="177" fontId="9" fillId="0" borderId="89" xfId="4" applyNumberFormat="1" applyFont="1" applyFill="1" applyBorder="1" applyAlignment="1">
      <alignment vertical="center"/>
    </xf>
    <xf numFmtId="178" fontId="9" fillId="0" borderId="89" xfId="4" applyNumberFormat="1" applyFont="1" applyFill="1" applyBorder="1" applyAlignment="1">
      <alignment vertical="center"/>
    </xf>
    <xf numFmtId="177" fontId="9" fillId="0" borderId="89" xfId="6" applyNumberFormat="1" applyFont="1" applyFill="1" applyBorder="1" applyAlignment="1">
      <alignment vertical="center"/>
    </xf>
    <xf numFmtId="181" fontId="14" fillId="0" borderId="90" xfId="4" applyNumberFormat="1" applyFont="1" applyFill="1" applyBorder="1" applyAlignment="1">
      <alignment horizontal="center" vertical="center"/>
    </xf>
    <xf numFmtId="181" fontId="14" fillId="0" borderId="90" xfId="5" applyNumberFormat="1" applyFont="1" applyFill="1" applyBorder="1" applyAlignment="1">
      <alignment horizontal="center" vertical="center"/>
    </xf>
    <xf numFmtId="181" fontId="9" fillId="0" borderId="89" xfId="4" applyNumberFormat="1" applyFont="1" applyFill="1" applyBorder="1" applyAlignment="1">
      <alignment vertical="center"/>
    </xf>
    <xf numFmtId="181" fontId="14" fillId="0" borderId="89" xfId="4" applyNumberFormat="1" applyFont="1" applyFill="1" applyBorder="1" applyAlignment="1">
      <alignment horizontal="center" vertical="center"/>
    </xf>
    <xf numFmtId="181" fontId="14" fillId="0" borderId="89" xfId="5" applyNumberFormat="1" applyFont="1" applyFill="1" applyBorder="1" applyAlignment="1">
      <alignment horizontal="center" vertical="center"/>
    </xf>
    <xf numFmtId="179" fontId="9" fillId="0" borderId="91" xfId="4" applyNumberFormat="1" applyFont="1" applyFill="1" applyBorder="1" applyAlignment="1">
      <alignment vertical="center"/>
    </xf>
    <xf numFmtId="177" fontId="9" fillId="0" borderId="91" xfId="4" applyNumberFormat="1" applyFont="1" applyFill="1" applyBorder="1" applyAlignment="1">
      <alignment vertical="center"/>
    </xf>
    <xf numFmtId="178" fontId="9" fillId="0" borderId="91" xfId="4" applyNumberFormat="1" applyFont="1" applyFill="1" applyBorder="1" applyAlignment="1">
      <alignment vertical="center"/>
    </xf>
    <xf numFmtId="177" fontId="9" fillId="0" borderId="91" xfId="6" applyNumberFormat="1" applyFont="1" applyFill="1" applyBorder="1" applyAlignment="1">
      <alignment vertical="center"/>
    </xf>
    <xf numFmtId="3" fontId="14" fillId="0" borderId="91" xfId="5" applyNumberFormat="1" applyFont="1" applyFill="1" applyBorder="1" applyAlignment="1">
      <alignment vertical="center"/>
    </xf>
    <xf numFmtId="179" fontId="9" fillId="0" borderId="92" xfId="4" applyNumberFormat="1" applyFont="1" applyFill="1" applyBorder="1" applyAlignment="1">
      <alignment vertical="center"/>
    </xf>
    <xf numFmtId="177" fontId="9" fillId="0" borderId="92" xfId="4" applyNumberFormat="1" applyFont="1" applyFill="1" applyBorder="1" applyAlignment="1">
      <alignment vertical="center"/>
    </xf>
    <xf numFmtId="178" fontId="9" fillId="0" borderId="92" xfId="4" applyNumberFormat="1" applyFont="1" applyFill="1" applyBorder="1" applyAlignment="1">
      <alignment vertical="center"/>
    </xf>
    <xf numFmtId="177" fontId="9" fillId="0" borderId="92" xfId="6" applyNumberFormat="1" applyFont="1" applyFill="1" applyBorder="1" applyAlignment="1">
      <alignment vertical="center"/>
    </xf>
    <xf numFmtId="181" fontId="14" fillId="0" borderId="92" xfId="4" applyNumberFormat="1" applyFont="1" applyFill="1" applyBorder="1" applyAlignment="1">
      <alignment horizontal="center" vertical="center"/>
    </xf>
    <xf numFmtId="181" fontId="14" fillId="0" borderId="92" xfId="5" applyNumberFormat="1" applyFont="1" applyFill="1" applyBorder="1" applyAlignment="1">
      <alignment horizontal="center" vertical="center"/>
    </xf>
    <xf numFmtId="181" fontId="9" fillId="0" borderId="92" xfId="4" applyNumberFormat="1" applyFont="1" applyFill="1" applyBorder="1" applyAlignment="1">
      <alignment vertical="center"/>
    </xf>
    <xf numFmtId="179" fontId="13" fillId="0" borderId="87" xfId="6" applyNumberFormat="1" applyFont="1" applyFill="1" applyBorder="1" applyAlignment="1">
      <alignment vertical="center"/>
    </xf>
    <xf numFmtId="177" fontId="13" fillId="0" borderId="87" xfId="6" applyNumberFormat="1" applyFont="1" applyFill="1" applyBorder="1" applyAlignment="1">
      <alignment vertical="center"/>
    </xf>
    <xf numFmtId="178" fontId="13" fillId="0" borderId="87" xfId="4" applyNumberFormat="1" applyFont="1" applyFill="1" applyBorder="1" applyAlignment="1">
      <alignment vertical="center"/>
    </xf>
    <xf numFmtId="181" fontId="13" fillId="0" borderId="87" xfId="5" applyNumberFormat="1" applyFont="1" applyFill="1" applyBorder="1" applyAlignment="1">
      <alignment horizontal="center" vertical="center"/>
    </xf>
    <xf numFmtId="181" fontId="13" fillId="0" borderId="87" xfId="4" applyNumberFormat="1" applyFont="1" applyFill="1" applyBorder="1" applyAlignment="1">
      <alignment vertical="center"/>
    </xf>
    <xf numFmtId="3" fontId="14" fillId="0" borderId="57" xfId="5" applyNumberFormat="1" applyFont="1" applyFill="1" applyBorder="1" applyAlignment="1">
      <alignment vertical="center"/>
    </xf>
    <xf numFmtId="178" fontId="14" fillId="0" borderId="87" xfId="4" applyNumberFormat="1" applyFont="1" applyFill="1" applyBorder="1" applyAlignment="1">
      <alignment horizontal="center" vertical="center"/>
    </xf>
    <xf numFmtId="178" fontId="14" fillId="0" borderId="87" xfId="5" applyNumberFormat="1" applyFont="1" applyFill="1" applyBorder="1" applyAlignment="1">
      <alignment horizontal="center" vertical="center"/>
    </xf>
    <xf numFmtId="178" fontId="9" fillId="0" borderId="88" xfId="4" applyNumberFormat="1" applyFont="1" applyFill="1" applyBorder="1" applyAlignment="1">
      <alignment vertical="center"/>
    </xf>
    <xf numFmtId="178" fontId="14" fillId="0" borderId="90" xfId="4" applyNumberFormat="1" applyFont="1" applyFill="1" applyBorder="1" applyAlignment="1">
      <alignment horizontal="center" vertical="center"/>
    </xf>
    <xf numFmtId="178" fontId="14" fillId="0" borderId="90" xfId="5" applyNumberFormat="1" applyFont="1" applyFill="1" applyBorder="1" applyAlignment="1">
      <alignment horizontal="center" vertical="center"/>
    </xf>
    <xf numFmtId="178" fontId="14" fillId="0" borderId="89" xfId="4" applyNumberFormat="1" applyFont="1" applyFill="1" applyBorder="1" applyAlignment="1">
      <alignment horizontal="center" vertical="center"/>
    </xf>
    <xf numFmtId="178" fontId="14" fillId="0" borderId="89" xfId="5" applyNumberFormat="1" applyFont="1" applyFill="1" applyBorder="1" applyAlignment="1">
      <alignment horizontal="center" vertical="center"/>
    </xf>
    <xf numFmtId="179" fontId="9" fillId="0" borderId="93" xfId="4" applyNumberFormat="1" applyFont="1" applyFill="1" applyBorder="1" applyAlignment="1">
      <alignment vertical="center"/>
    </xf>
    <xf numFmtId="177" fontId="9" fillId="0" borderId="93" xfId="4" applyNumberFormat="1" applyFont="1" applyFill="1" applyBorder="1" applyAlignment="1">
      <alignment vertical="center"/>
    </xf>
    <xf numFmtId="178" fontId="9" fillId="0" borderId="93" xfId="4" applyNumberFormat="1" applyFont="1" applyFill="1" applyBorder="1" applyAlignment="1">
      <alignment vertical="center"/>
    </xf>
    <xf numFmtId="177" fontId="9" fillId="0" borderId="93" xfId="6" applyNumberFormat="1" applyFont="1" applyFill="1" applyBorder="1" applyAlignment="1">
      <alignment vertical="center"/>
    </xf>
    <xf numFmtId="178" fontId="14" fillId="0" borderId="93" xfId="4" applyNumberFormat="1" applyFont="1" applyFill="1" applyBorder="1" applyAlignment="1">
      <alignment horizontal="center" vertical="center"/>
    </xf>
    <xf numFmtId="178" fontId="14" fillId="0" borderId="93" xfId="5" applyNumberFormat="1" applyFont="1" applyFill="1" applyBorder="1" applyAlignment="1">
      <alignment horizontal="center" vertical="center"/>
    </xf>
    <xf numFmtId="178" fontId="14" fillId="0" borderId="92" xfId="4" applyNumberFormat="1" applyFont="1" applyFill="1" applyBorder="1" applyAlignment="1">
      <alignment horizontal="center" vertical="center"/>
    </xf>
    <xf numFmtId="178" fontId="14" fillId="0" borderId="92" xfId="5" applyNumberFormat="1" applyFont="1" applyFill="1" applyBorder="1" applyAlignment="1">
      <alignment horizontal="center" vertical="center"/>
    </xf>
    <xf numFmtId="178" fontId="13" fillId="0" borderId="87" xfId="5" applyNumberFormat="1" applyFont="1" applyFill="1" applyBorder="1" applyAlignment="1">
      <alignment horizontal="center" vertical="center"/>
    </xf>
    <xf numFmtId="179" fontId="9" fillId="0" borderId="53" xfId="6" applyNumberFormat="1" applyFont="1" applyFill="1" applyBorder="1" applyAlignment="1">
      <alignment vertical="center"/>
    </xf>
    <xf numFmtId="177" fontId="9" fillId="0" borderId="42" xfId="6" applyNumberFormat="1" applyFont="1" applyFill="1" applyBorder="1" applyAlignment="1">
      <alignment vertical="center"/>
    </xf>
    <xf numFmtId="3" fontId="15" fillId="0" borderId="0" xfId="5" applyNumberFormat="1" applyFont="1" applyFill="1" applyBorder="1" applyAlignment="1">
      <alignment vertical="center"/>
    </xf>
    <xf numFmtId="178" fontId="9" fillId="0" borderId="63" xfId="4" applyNumberFormat="1" applyFont="1" applyFill="1" applyBorder="1" applyAlignment="1">
      <alignment vertical="center"/>
    </xf>
    <xf numFmtId="3" fontId="9" fillId="0" borderId="63" xfId="5" applyNumberFormat="1" applyFont="1" applyFill="1" applyBorder="1" applyAlignment="1">
      <alignment vertical="center"/>
    </xf>
    <xf numFmtId="180" fontId="6" fillId="0" borderId="94" xfId="4" applyNumberFormat="1" applyFont="1" applyBorder="1" applyAlignment="1"/>
    <xf numFmtId="177" fontId="6" fillId="0" borderId="95" xfId="4" applyNumberFormat="1" applyFont="1" applyBorder="1" applyAlignment="1"/>
    <xf numFmtId="178" fontId="6" fillId="0" borderId="96" xfId="4" applyNumberFormat="1" applyFont="1" applyBorder="1" applyAlignment="1"/>
    <xf numFmtId="178" fontId="6" fillId="0" borderId="97" xfId="4" applyNumberFormat="1" applyFont="1" applyBorder="1" applyAlignment="1"/>
    <xf numFmtId="178" fontId="6" fillId="0" borderId="98" xfId="4" applyNumberFormat="1" applyFont="1" applyBorder="1" applyAlignment="1"/>
    <xf numFmtId="0" fontId="30" fillId="0" borderId="99" xfId="4" applyFont="1" applyBorder="1" applyAlignment="1">
      <alignment horizontal="center" shrinkToFit="1"/>
    </xf>
    <xf numFmtId="180" fontId="6" fillId="0" borderId="86" xfId="4" applyNumberFormat="1" applyFont="1" applyBorder="1" applyAlignment="1"/>
    <xf numFmtId="177" fontId="6" fillId="0" borderId="19" xfId="4" applyNumberFormat="1" applyFont="1" applyBorder="1" applyAlignment="1"/>
    <xf numFmtId="176" fontId="6" fillId="0" borderId="27" xfId="4" applyNumberFormat="1" applyFont="1" applyBorder="1" applyAlignment="1"/>
    <xf numFmtId="178" fontId="6" fillId="0" borderId="84" xfId="4" applyNumberFormat="1" applyFont="1" applyBorder="1" applyAlignment="1"/>
    <xf numFmtId="176" fontId="6" fillId="0" borderId="83" xfId="4" applyNumberFormat="1" applyFont="1" applyBorder="1" applyAlignment="1"/>
    <xf numFmtId="0" fontId="30" fillId="0" borderId="85" xfId="4" applyFont="1" applyBorder="1" applyAlignment="1">
      <alignment horizontal="center" shrinkToFit="1"/>
    </xf>
    <xf numFmtId="180" fontId="6" fillId="0" borderId="100" xfId="4" applyNumberFormat="1" applyFont="1" applyBorder="1" applyAlignment="1"/>
    <xf numFmtId="177" fontId="6" fillId="0" borderId="17" xfId="4" applyNumberFormat="1" applyFont="1" applyBorder="1" applyAlignment="1"/>
    <xf numFmtId="176" fontId="6" fillId="0" borderId="16" xfId="4" applyNumberFormat="1" applyFont="1" applyBorder="1" applyAlignment="1"/>
    <xf numFmtId="178" fontId="6" fillId="0" borderId="101" xfId="4" applyNumberFormat="1" applyFont="1" applyBorder="1" applyAlignment="1"/>
    <xf numFmtId="176" fontId="6" fillId="0" borderId="79" xfId="4" applyNumberFormat="1" applyFont="1" applyBorder="1" applyAlignment="1"/>
    <xf numFmtId="0" fontId="30" fillId="0" borderId="58" xfId="4" applyFont="1" applyBorder="1" applyAlignment="1">
      <alignment horizontal="center" shrinkToFit="1"/>
    </xf>
    <xf numFmtId="180" fontId="6" fillId="0" borderId="82" xfId="4" applyNumberFormat="1" applyFont="1" applyBorder="1" applyAlignment="1"/>
    <xf numFmtId="177" fontId="6" fillId="0" borderId="80" xfId="4" applyNumberFormat="1" applyFont="1" applyBorder="1" applyAlignment="1"/>
    <xf numFmtId="180" fontId="6" fillId="0" borderId="102" xfId="4" applyNumberFormat="1" applyFont="1" applyBorder="1" applyAlignment="1"/>
    <xf numFmtId="177" fontId="6" fillId="0" borderId="47" xfId="4" applyNumberFormat="1" applyFont="1" applyBorder="1" applyAlignment="1"/>
    <xf numFmtId="176" fontId="6" fillId="0" borderId="26" xfId="4" applyNumberFormat="1" applyFont="1" applyBorder="1" applyAlignment="1"/>
    <xf numFmtId="178" fontId="6" fillId="0" borderId="103" xfId="4" applyNumberFormat="1" applyFont="1" applyBorder="1" applyAlignment="1"/>
    <xf numFmtId="176" fontId="6" fillId="0" borderId="8" xfId="4" applyNumberFormat="1" applyFont="1" applyBorder="1" applyAlignment="1"/>
    <xf numFmtId="0" fontId="30" fillId="0" borderId="104" xfId="4" applyFont="1" applyBorder="1" applyAlignment="1">
      <alignment horizontal="center" shrinkToFit="1"/>
    </xf>
    <xf numFmtId="0" fontId="30" fillId="0" borderId="42" xfId="4" applyFont="1" applyBorder="1" applyAlignment="1">
      <alignment horizontal="center" shrinkToFit="1"/>
    </xf>
    <xf numFmtId="180" fontId="6" fillId="8" borderId="35" xfId="4" applyNumberFormat="1" applyFont="1" applyFill="1" applyBorder="1" applyAlignment="1"/>
    <xf numFmtId="177" fontId="6" fillId="8" borderId="34" xfId="4" applyNumberFormat="1" applyFont="1" applyFill="1" applyBorder="1" applyAlignment="1"/>
    <xf numFmtId="176" fontId="6" fillId="8" borderId="45" xfId="4" applyNumberFormat="1" applyFont="1" applyFill="1" applyBorder="1" applyAlignment="1"/>
    <xf numFmtId="178" fontId="6" fillId="8" borderId="105" xfId="4" applyNumberFormat="1" applyFont="1" applyFill="1" applyBorder="1" applyAlignment="1"/>
    <xf numFmtId="176" fontId="6" fillId="8" borderId="106" xfId="4" applyNumberFormat="1" applyFont="1" applyFill="1" applyBorder="1" applyAlignment="1"/>
    <xf numFmtId="180" fontId="6" fillId="0" borderId="108" xfId="4" applyNumberFormat="1" applyFont="1" applyBorder="1" applyAlignment="1"/>
    <xf numFmtId="177" fontId="6" fillId="0" borderId="77" xfId="4" applyNumberFormat="1" applyFont="1" applyBorder="1" applyAlignment="1"/>
    <xf numFmtId="178" fontId="6" fillId="0" borderId="78" xfId="4" applyNumberFormat="1" applyFont="1" applyBorder="1" applyAlignment="1"/>
    <xf numFmtId="178" fontId="6" fillId="0" borderId="109" xfId="4" applyNumberFormat="1" applyFont="1" applyBorder="1" applyAlignment="1"/>
    <xf numFmtId="178" fontId="6" fillId="0" borderId="110" xfId="4" applyNumberFormat="1" applyFont="1" applyBorder="1" applyAlignment="1"/>
    <xf numFmtId="180" fontId="6" fillId="0" borderId="9" xfId="4" applyNumberFormat="1" applyFont="1" applyBorder="1" applyAlignment="1"/>
    <xf numFmtId="177" fontId="6" fillId="0" borderId="7" xfId="4" applyNumberFormat="1" applyFont="1" applyBorder="1" applyAlignment="1"/>
    <xf numFmtId="176" fontId="6" fillId="0" borderId="14" xfId="4" applyNumberFormat="1" applyFont="1" applyBorder="1" applyAlignment="1"/>
    <xf numFmtId="178" fontId="6" fillId="0" borderId="32" xfId="4" applyNumberFormat="1" applyFont="1" applyBorder="1" applyAlignment="1"/>
    <xf numFmtId="176" fontId="6" fillId="0" borderId="33" xfId="4" applyNumberFormat="1" applyFont="1" applyBorder="1" applyAlignment="1"/>
    <xf numFmtId="177" fontId="6" fillId="0" borderId="76" xfId="4" applyNumberFormat="1" applyFont="1" applyBorder="1" applyAlignment="1"/>
    <xf numFmtId="178" fontId="6" fillId="0" borderId="75" xfId="4" applyNumberFormat="1" applyFont="1" applyBorder="1" applyAlignment="1"/>
    <xf numFmtId="180" fontId="6" fillId="0" borderId="111" xfId="4" applyNumberFormat="1" applyFont="1" applyBorder="1" applyAlignment="1"/>
    <xf numFmtId="177" fontId="6" fillId="0" borderId="112" xfId="4" applyNumberFormat="1" applyFont="1" applyBorder="1" applyAlignment="1"/>
    <xf numFmtId="176" fontId="6" fillId="0" borderId="113" xfId="4" applyNumberFormat="1" applyFont="1" applyBorder="1" applyAlignment="1"/>
    <xf numFmtId="178" fontId="6" fillId="0" borderId="114" xfId="4" applyNumberFormat="1" applyFont="1" applyBorder="1" applyAlignment="1"/>
    <xf numFmtId="176" fontId="6" fillId="0" borderId="115" xfId="4" applyNumberFormat="1" applyFont="1" applyBorder="1" applyAlignment="1"/>
    <xf numFmtId="0" fontId="30" fillId="0" borderId="116" xfId="4" applyFont="1" applyBorder="1" applyAlignment="1">
      <alignment horizontal="center" shrinkToFit="1"/>
    </xf>
    <xf numFmtId="180" fontId="6" fillId="8" borderId="81" xfId="4" applyNumberFormat="1" applyFont="1" applyFill="1" applyBorder="1" applyAlignment="1"/>
    <xf numFmtId="177" fontId="6" fillId="8" borderId="24" xfId="4" applyNumberFormat="1" applyFont="1" applyFill="1" applyBorder="1" applyAlignment="1"/>
    <xf numFmtId="176" fontId="6" fillId="8" borderId="21" xfId="4" applyNumberFormat="1" applyFont="1" applyFill="1" applyBorder="1" applyAlignment="1"/>
    <xf numFmtId="178" fontId="6" fillId="8" borderId="37" xfId="4" applyNumberFormat="1" applyFont="1" applyFill="1" applyBorder="1" applyAlignment="1"/>
    <xf numFmtId="0" fontId="30" fillId="0" borderId="35" xfId="4" applyFont="1" applyBorder="1" applyAlignment="1">
      <alignment horizontal="center" vertical="center"/>
    </xf>
    <xf numFmtId="0" fontId="30" fillId="0" borderId="61" xfId="4" applyFont="1" applyBorder="1" applyAlignment="1">
      <alignment horizontal="center"/>
    </xf>
    <xf numFmtId="0" fontId="30" fillId="0" borderId="0" xfId="4" applyFont="1" applyBorder="1" applyAlignment="1">
      <alignment horizontal="center"/>
    </xf>
    <xf numFmtId="0" fontId="1" fillId="0" borderId="5" xfId="4" applyFont="1" applyBorder="1" applyAlignment="1">
      <alignment horizontal="center"/>
    </xf>
    <xf numFmtId="180" fontId="6" fillId="0" borderId="117" xfId="4" applyNumberFormat="1" applyFont="1" applyBorder="1" applyAlignment="1"/>
    <xf numFmtId="177" fontId="6" fillId="0" borderId="118" xfId="4" applyNumberFormat="1" applyFont="1" applyBorder="1" applyAlignment="1"/>
    <xf numFmtId="178" fontId="6" fillId="0" borderId="119" xfId="4" applyNumberFormat="1" applyFont="1" applyBorder="1" applyAlignment="1"/>
    <xf numFmtId="178" fontId="6" fillId="0" borderId="120" xfId="4" applyNumberFormat="1" applyFont="1" applyBorder="1" applyAlignment="1"/>
    <xf numFmtId="178" fontId="6" fillId="0" borderId="121" xfId="4" applyNumberFormat="1" applyFont="1" applyBorder="1" applyAlignment="1"/>
    <xf numFmtId="0" fontId="29" fillId="0" borderId="99" xfId="4" applyFont="1" applyBorder="1" applyAlignment="1">
      <alignment horizontal="center" shrinkToFit="1"/>
    </xf>
    <xf numFmtId="0" fontId="30" fillId="0" borderId="122" xfId="4" applyFont="1" applyBorder="1" applyAlignment="1">
      <alignment horizontal="center" shrinkToFit="1"/>
    </xf>
    <xf numFmtId="180" fontId="6" fillId="0" borderId="123" xfId="4" applyNumberFormat="1" applyFont="1" applyBorder="1" applyAlignment="1"/>
    <xf numFmtId="177" fontId="6" fillId="0" borderId="124" xfId="4" applyNumberFormat="1" applyFont="1" applyBorder="1" applyAlignment="1"/>
    <xf numFmtId="176" fontId="6" fillId="0" borderId="125" xfId="4" applyNumberFormat="1" applyFont="1" applyBorder="1" applyAlignment="1"/>
    <xf numFmtId="178" fontId="6" fillId="0" borderId="126" xfId="4" applyNumberFormat="1" applyFont="1" applyBorder="1" applyAlignment="1"/>
    <xf numFmtId="176" fontId="6" fillId="0" borderId="127" xfId="4" applyNumberFormat="1" applyFont="1" applyBorder="1" applyAlignment="1"/>
    <xf numFmtId="0" fontId="29" fillId="0" borderId="85" xfId="4" applyFont="1" applyBorder="1" applyAlignment="1">
      <alignment horizontal="center" shrinkToFit="1"/>
    </xf>
    <xf numFmtId="0" fontId="30" fillId="0" borderId="128" xfId="4" applyFont="1" applyBorder="1" applyAlignment="1">
      <alignment horizontal="center" shrinkToFit="1"/>
    </xf>
    <xf numFmtId="0" fontId="30" fillId="0" borderId="129" xfId="4" applyFont="1" applyBorder="1" applyAlignment="1">
      <alignment horizontal="center" shrinkToFit="1"/>
    </xf>
    <xf numFmtId="0" fontId="5" fillId="0" borderId="0" xfId="4" applyFont="1" applyAlignment="1"/>
    <xf numFmtId="177" fontId="35" fillId="0" borderId="0" xfId="4" applyNumberFormat="1" applyFont="1" applyAlignment="1">
      <alignment horizontal="center"/>
    </xf>
    <xf numFmtId="180" fontId="6" fillId="0" borderId="130" xfId="4" applyNumberFormat="1" applyFont="1" applyBorder="1" applyAlignment="1"/>
    <xf numFmtId="177" fontId="6" fillId="0" borderId="131" xfId="4" applyNumberFormat="1" applyFont="1" applyBorder="1" applyAlignment="1"/>
    <xf numFmtId="178" fontId="6" fillId="0" borderId="132" xfId="4" applyNumberFormat="1" applyFont="1" applyBorder="1" applyAlignment="1"/>
    <xf numFmtId="178" fontId="6" fillId="0" borderId="133" xfId="4" applyNumberFormat="1" applyFont="1" applyBorder="1" applyAlignment="1"/>
    <xf numFmtId="178" fontId="6" fillId="0" borderId="134" xfId="4" applyNumberFormat="1" applyFont="1" applyBorder="1" applyAlignment="1"/>
    <xf numFmtId="177" fontId="6" fillId="0" borderId="135" xfId="4" applyNumberFormat="1" applyFont="1" applyBorder="1" applyAlignment="1"/>
    <xf numFmtId="178" fontId="6" fillId="0" borderId="136" xfId="4" applyNumberFormat="1" applyFont="1" applyBorder="1" applyAlignment="1"/>
    <xf numFmtId="177" fontId="9" fillId="0" borderId="41" xfId="4" applyNumberFormat="1" applyFont="1" applyBorder="1" applyAlignment="1">
      <alignment vertical="center"/>
    </xf>
    <xf numFmtId="177" fontId="9" fillId="0" borderId="54" xfId="4" applyNumberFormat="1" applyFont="1" applyBorder="1" applyAlignment="1">
      <alignment vertical="center"/>
    </xf>
    <xf numFmtId="177" fontId="9" fillId="0" borderId="42" xfId="4" applyNumberFormat="1" applyFont="1" applyBorder="1" applyAlignment="1">
      <alignment vertical="center"/>
    </xf>
    <xf numFmtId="3" fontId="14" fillId="0" borderId="42" xfId="5" applyNumberFormat="1" applyFont="1" applyBorder="1" applyAlignment="1">
      <alignment vertical="center"/>
    </xf>
    <xf numFmtId="3" fontId="15" fillId="0" borderId="51" xfId="5" applyNumberFormat="1" applyFont="1" applyBorder="1" applyAlignment="1">
      <alignment vertical="center"/>
    </xf>
    <xf numFmtId="3" fontId="14" fillId="0" borderId="54" xfId="5" applyNumberFormat="1" applyFont="1" applyBorder="1" applyAlignment="1">
      <alignment vertical="center"/>
    </xf>
    <xf numFmtId="3" fontId="14" fillId="0" borderId="0" xfId="5" applyNumberFormat="1" applyFont="1" applyBorder="1" applyAlignment="1">
      <alignment vertical="center"/>
    </xf>
    <xf numFmtId="3" fontId="14" fillId="0" borderId="58" xfId="5" applyNumberFormat="1" applyFont="1" applyBorder="1" applyAlignment="1">
      <alignment vertical="center"/>
    </xf>
    <xf numFmtId="3" fontId="14" fillId="0" borderId="51" xfId="5" applyNumberFormat="1" applyFont="1" applyBorder="1" applyAlignment="1">
      <alignment vertical="center"/>
    </xf>
    <xf numFmtId="179" fontId="13" fillId="4" borderId="41" xfId="6" applyNumberFormat="1" applyFont="1" applyFill="1" applyBorder="1" applyAlignment="1">
      <alignment vertical="center"/>
    </xf>
    <xf numFmtId="178" fontId="13" fillId="4" borderId="41" xfId="4" applyNumberFormat="1" applyFont="1" applyFill="1" applyBorder="1" applyAlignment="1">
      <alignment vertical="center"/>
    </xf>
    <xf numFmtId="178" fontId="13" fillId="4" borderId="42" xfId="4" applyNumberFormat="1" applyFont="1" applyFill="1" applyBorder="1" applyAlignment="1">
      <alignment vertical="center"/>
    </xf>
    <xf numFmtId="3" fontId="14" fillId="0" borderId="51" xfId="4" applyNumberFormat="1" applyFont="1" applyFill="1" applyBorder="1" applyAlignment="1">
      <alignment horizontal="right" vertical="center"/>
    </xf>
    <xf numFmtId="178" fontId="9" fillId="5" borderId="46" xfId="4" applyNumberFormat="1" applyFont="1" applyFill="1" applyBorder="1" applyAlignment="1">
      <alignment vertical="center"/>
    </xf>
    <xf numFmtId="3" fontId="14" fillId="0" borderId="53" xfId="5" applyNumberFormat="1" applyFont="1" applyBorder="1" applyAlignment="1">
      <alignment horizontal="right" vertical="center"/>
    </xf>
    <xf numFmtId="177" fontId="15" fillId="5" borderId="41" xfId="6" applyNumberFormat="1" applyFont="1" applyFill="1" applyBorder="1" applyAlignment="1">
      <alignment vertical="center"/>
    </xf>
    <xf numFmtId="3" fontId="37" fillId="0" borderId="51" xfId="5" applyNumberFormat="1" applyFont="1" applyFill="1" applyBorder="1" applyAlignment="1">
      <alignment vertical="center"/>
    </xf>
    <xf numFmtId="3" fontId="37" fillId="0" borderId="53" xfId="5" applyNumberFormat="1" applyFont="1" applyFill="1" applyBorder="1" applyAlignment="1">
      <alignment vertical="center"/>
    </xf>
    <xf numFmtId="179" fontId="9" fillId="5" borderId="43" xfId="6" applyNumberFormat="1" applyFont="1" applyFill="1" applyBorder="1" applyAlignment="1">
      <alignment vertical="center"/>
    </xf>
    <xf numFmtId="178" fontId="9" fillId="5" borderId="43" xfId="4" applyNumberFormat="1" applyFont="1" applyFill="1" applyBorder="1" applyAlignment="1">
      <alignment vertical="center"/>
    </xf>
    <xf numFmtId="177" fontId="9" fillId="5" borderId="43" xfId="6" applyNumberFormat="1" applyFont="1" applyFill="1" applyBorder="1" applyAlignment="1">
      <alignment vertical="center"/>
    </xf>
    <xf numFmtId="181" fontId="14" fillId="0" borderId="41" xfId="4" applyNumberFormat="1" applyFont="1" applyFill="1" applyBorder="1" applyAlignment="1">
      <alignment horizontal="center" vertical="center"/>
    </xf>
    <xf numFmtId="181" fontId="14" fillId="9" borderId="41" xfId="5" applyNumberFormat="1" applyFont="1" applyFill="1" applyBorder="1" applyAlignment="1">
      <alignment horizontal="center" vertical="center"/>
    </xf>
    <xf numFmtId="3" fontId="14" fillId="0" borderId="20" xfId="4" applyNumberFormat="1" applyFont="1" applyFill="1" applyBorder="1" applyAlignment="1">
      <alignment vertical="center"/>
    </xf>
    <xf numFmtId="3" fontId="13" fillId="0" borderId="41" xfId="5" applyNumberFormat="1" applyFont="1" applyFill="1" applyBorder="1" applyAlignment="1">
      <alignment horizontal="right" vertical="center"/>
    </xf>
    <xf numFmtId="177" fontId="13" fillId="10" borderId="41" xfId="6" applyNumberFormat="1" applyFont="1" applyFill="1" applyBorder="1" applyAlignment="1">
      <alignment vertical="center"/>
    </xf>
    <xf numFmtId="180" fontId="6" fillId="0" borderId="11" xfId="4" applyNumberFormat="1" applyFont="1" applyBorder="1" applyAlignment="1"/>
    <xf numFmtId="177" fontId="6" fillId="0" borderId="10" xfId="4" applyNumberFormat="1" applyFont="1" applyBorder="1" applyAlignment="1"/>
    <xf numFmtId="0" fontId="30" fillId="0" borderId="69" xfId="4" applyFont="1" applyBorder="1" applyAlignment="1">
      <alignment horizontal="center" shrinkToFit="1"/>
    </xf>
    <xf numFmtId="180" fontId="6" fillId="8" borderId="9" xfId="4" applyNumberFormat="1" applyFont="1" applyFill="1" applyBorder="1" applyAlignment="1"/>
    <xf numFmtId="177" fontId="6" fillId="8" borderId="7" xfId="4" applyNumberFormat="1" applyFont="1" applyFill="1" applyBorder="1" applyAlignment="1"/>
    <xf numFmtId="176" fontId="6" fillId="8" borderId="14" xfId="4" applyNumberFormat="1" applyFont="1" applyFill="1" applyBorder="1" applyAlignment="1"/>
    <xf numFmtId="178" fontId="6" fillId="8" borderId="32" xfId="4" applyNumberFormat="1" applyFont="1" applyFill="1" applyBorder="1" applyAlignment="1"/>
    <xf numFmtId="176" fontId="6" fillId="8" borderId="33" xfId="4" applyNumberFormat="1" applyFont="1" applyFill="1" applyBorder="1" applyAlignment="1"/>
    <xf numFmtId="180" fontId="6" fillId="0" borderId="81" xfId="4" applyNumberFormat="1" applyFont="1" applyBorder="1" applyAlignment="1"/>
    <xf numFmtId="177" fontId="6" fillId="0" borderId="24" xfId="4" applyNumberFormat="1" applyFont="1" applyBorder="1" applyAlignment="1"/>
    <xf numFmtId="177" fontId="6" fillId="0" borderId="22" xfId="4" applyNumberFormat="1" applyFont="1" applyBorder="1" applyAlignment="1"/>
    <xf numFmtId="180" fontId="6" fillId="8" borderId="82" xfId="4" applyNumberFormat="1" applyFont="1" applyFill="1" applyBorder="1" applyAlignment="1"/>
    <xf numFmtId="177" fontId="6" fillId="8" borderId="80" xfId="4" applyNumberFormat="1" applyFont="1" applyFill="1" applyBorder="1" applyAlignment="1"/>
    <xf numFmtId="176" fontId="6" fillId="8" borderId="66" xfId="4" applyNumberFormat="1" applyFont="1" applyFill="1" applyBorder="1" applyAlignment="1"/>
    <xf numFmtId="178" fontId="6" fillId="8" borderId="65" xfId="4" applyNumberFormat="1" applyFont="1" applyFill="1" applyBorder="1" applyAlignment="1"/>
    <xf numFmtId="178" fontId="6" fillId="9" borderId="65" xfId="4" applyNumberFormat="1" applyFont="1" applyFill="1" applyBorder="1" applyAlignment="1">
      <alignment horizontal="right"/>
    </xf>
    <xf numFmtId="180" fontId="6" fillId="0" borderId="81" xfId="4" applyNumberFormat="1" applyFont="1" applyBorder="1" applyAlignment="1">
      <alignment horizontal="right"/>
    </xf>
    <xf numFmtId="177" fontId="6" fillId="0" borderId="24" xfId="4" applyNumberFormat="1" applyFont="1" applyBorder="1" applyAlignment="1">
      <alignment horizontal="right"/>
    </xf>
    <xf numFmtId="178" fontId="6" fillId="0" borderId="21" xfId="4" applyNumberFormat="1" applyFont="1" applyBorder="1" applyAlignment="1">
      <alignment horizontal="right"/>
    </xf>
    <xf numFmtId="178" fontId="6" fillId="0" borderId="37" xfId="4" applyNumberFormat="1" applyFont="1" applyBorder="1" applyAlignment="1">
      <alignment horizontal="right"/>
    </xf>
    <xf numFmtId="0" fontId="29" fillId="0" borderId="69" xfId="4" applyFont="1" applyBorder="1" applyAlignment="1">
      <alignment horizontal="center" shrinkToFit="1"/>
    </xf>
    <xf numFmtId="180" fontId="6" fillId="0" borderId="82" xfId="4" applyNumberFormat="1" applyFont="1" applyBorder="1" applyAlignment="1">
      <alignment horizontal="right"/>
    </xf>
    <xf numFmtId="177" fontId="6" fillId="0" borderId="80" xfId="4" applyNumberFormat="1" applyFont="1" applyBorder="1" applyAlignment="1">
      <alignment horizontal="right"/>
    </xf>
    <xf numFmtId="178" fontId="6" fillId="0" borderId="66" xfId="4" applyNumberFormat="1" applyFont="1" applyBorder="1" applyAlignment="1">
      <alignment horizontal="right"/>
    </xf>
    <xf numFmtId="178" fontId="6" fillId="0" borderId="65" xfId="4" applyNumberFormat="1" applyFont="1" applyBorder="1" applyAlignment="1">
      <alignment horizontal="right"/>
    </xf>
    <xf numFmtId="3" fontId="14" fillId="0" borderId="41" xfId="5" applyNumberFormat="1" applyFont="1" applyFill="1" applyBorder="1" applyAlignment="1">
      <alignment horizontal="right" vertical="center"/>
    </xf>
    <xf numFmtId="3" fontId="9" fillId="0" borderId="41" xfId="5" applyNumberFormat="1" applyFont="1" applyFill="1" applyBorder="1" applyAlignment="1">
      <alignment horizontal="right" vertical="center"/>
    </xf>
    <xf numFmtId="181" fontId="14" fillId="0" borderId="41" xfId="5" applyNumberFormat="1" applyFont="1" applyFill="1" applyBorder="1" applyAlignment="1">
      <alignment horizontal="center" vertical="center"/>
    </xf>
    <xf numFmtId="176" fontId="6" fillId="0" borderId="23" xfId="4" applyNumberFormat="1" applyFont="1" applyBorder="1" applyAlignment="1"/>
    <xf numFmtId="176" fontId="6" fillId="0" borderId="21" xfId="4" applyNumberFormat="1" applyFont="1" applyBorder="1" applyAlignment="1"/>
    <xf numFmtId="178" fontId="6" fillId="11" borderId="65" xfId="4" applyNumberFormat="1" applyFont="1" applyFill="1" applyBorder="1" applyAlignment="1">
      <alignment horizontal="right"/>
    </xf>
    <xf numFmtId="180" fontId="28" fillId="0" borderId="11" xfId="4" applyNumberFormat="1" applyFont="1" applyBorder="1" applyAlignment="1"/>
    <xf numFmtId="177" fontId="28" fillId="0" borderId="10" xfId="4" applyNumberFormat="1" applyFont="1" applyBorder="1" applyAlignment="1"/>
    <xf numFmtId="178" fontId="28" fillId="0" borderId="70" xfId="4" applyNumberFormat="1" applyFont="1" applyBorder="1" applyAlignment="1"/>
    <xf numFmtId="178" fontId="28" fillId="0" borderId="71" xfId="4" applyNumberFormat="1" applyFont="1" applyBorder="1" applyAlignment="1"/>
    <xf numFmtId="178" fontId="28" fillId="0" borderId="72" xfId="4" applyNumberFormat="1" applyFont="1" applyBorder="1" applyAlignment="1"/>
    <xf numFmtId="180" fontId="28" fillId="0" borderId="82" xfId="4" applyNumberFormat="1" applyFont="1" applyBorder="1" applyAlignment="1"/>
    <xf numFmtId="177" fontId="28" fillId="0" borderId="80" xfId="4" applyNumberFormat="1" applyFont="1" applyBorder="1" applyAlignment="1"/>
    <xf numFmtId="178" fontId="28" fillId="0" borderId="66" xfId="4" applyNumberFormat="1" applyFont="1" applyBorder="1" applyAlignment="1"/>
    <xf numFmtId="178" fontId="28" fillId="0" borderId="73" xfId="4" applyNumberFormat="1" applyFont="1" applyBorder="1" applyAlignment="1"/>
    <xf numFmtId="178" fontId="28" fillId="0" borderId="65" xfId="4" applyNumberFormat="1" applyFont="1" applyBorder="1" applyAlignment="1"/>
    <xf numFmtId="180" fontId="28" fillId="0" borderId="81" xfId="4" applyNumberFormat="1" applyFont="1" applyBorder="1" applyAlignment="1"/>
    <xf numFmtId="177" fontId="28" fillId="0" borderId="24" xfId="4" applyNumberFormat="1" applyFont="1" applyBorder="1" applyAlignment="1"/>
    <xf numFmtId="178" fontId="28" fillId="0" borderId="21" xfId="4" applyNumberFormat="1" applyFont="1" applyBorder="1" applyAlignment="1"/>
    <xf numFmtId="178" fontId="28" fillId="0" borderId="74" xfId="4" applyNumberFormat="1" applyFont="1" applyBorder="1" applyAlignment="1"/>
    <xf numFmtId="178" fontId="28" fillId="0" borderId="37" xfId="4" applyNumberFormat="1" applyFont="1" applyBorder="1" applyAlignment="1"/>
    <xf numFmtId="177" fontId="28" fillId="0" borderId="22" xfId="4" applyNumberFormat="1" applyFont="1" applyBorder="1" applyAlignment="1"/>
    <xf numFmtId="178" fontId="28" fillId="0" borderId="23" xfId="4" applyNumberFormat="1" applyFont="1" applyBorder="1" applyAlignment="1"/>
    <xf numFmtId="176" fontId="28" fillId="0" borderId="23" xfId="4" applyNumberFormat="1" applyFont="1" applyBorder="1" applyAlignment="1"/>
    <xf numFmtId="176" fontId="28" fillId="0" borderId="21" xfId="4" applyNumberFormat="1" applyFont="1" applyBorder="1" applyAlignment="1"/>
    <xf numFmtId="176" fontId="28" fillId="0" borderId="64" xfId="4" applyNumberFormat="1" applyFont="1" applyBorder="1" applyAlignment="1"/>
    <xf numFmtId="176" fontId="28" fillId="0" borderId="66" xfId="4" applyNumberFormat="1" applyFont="1" applyBorder="1" applyAlignment="1"/>
    <xf numFmtId="178" fontId="28" fillId="0" borderId="64" xfId="4" applyNumberFormat="1" applyFont="1" applyBorder="1" applyAlignment="1"/>
    <xf numFmtId="178" fontId="28" fillId="0" borderId="65" xfId="4" applyNumberFormat="1" applyFont="1" applyFill="1" applyBorder="1" applyAlignment="1"/>
    <xf numFmtId="181" fontId="14" fillId="11" borderId="41" xfId="5" applyNumberFormat="1" applyFont="1" applyFill="1" applyBorder="1" applyAlignment="1">
      <alignment horizontal="center" vertical="center"/>
    </xf>
    <xf numFmtId="3" fontId="14" fillId="0" borderId="51" xfId="5" applyNumberFormat="1" applyFont="1" applyBorder="1" applyAlignment="1">
      <alignment horizontal="right" vertical="center"/>
    </xf>
    <xf numFmtId="3" fontId="37" fillId="0" borderId="54" xfId="5" applyNumberFormat="1" applyFont="1" applyFill="1" applyBorder="1" applyAlignment="1">
      <alignment vertical="center"/>
    </xf>
    <xf numFmtId="0" fontId="17" fillId="0" borderId="0" xfId="4" applyFont="1" applyFill="1" applyAlignment="1">
      <alignment vertical="center"/>
    </xf>
    <xf numFmtId="3" fontId="14" fillId="0" borderId="48" xfId="4" applyNumberFormat="1" applyFont="1" applyFill="1" applyBorder="1" applyAlignment="1">
      <alignment horizontal="right" vertical="center"/>
    </xf>
    <xf numFmtId="180" fontId="28" fillId="0" borderId="81" xfId="4" applyNumberFormat="1" applyFont="1" applyBorder="1" applyAlignment="1">
      <alignment horizontal="right"/>
    </xf>
    <xf numFmtId="177" fontId="28" fillId="0" borderId="24" xfId="4" applyNumberFormat="1" applyFont="1" applyBorder="1" applyAlignment="1">
      <alignment horizontal="right"/>
    </xf>
    <xf numFmtId="180" fontId="28" fillId="0" borderId="82" xfId="4" applyNumberFormat="1" applyFont="1" applyBorder="1" applyAlignment="1">
      <alignment horizontal="right"/>
    </xf>
    <xf numFmtId="177" fontId="28" fillId="0" borderId="80" xfId="4" applyNumberFormat="1" applyFont="1" applyBorder="1" applyAlignment="1">
      <alignment horizontal="right"/>
    </xf>
    <xf numFmtId="177" fontId="13" fillId="12" borderId="41" xfId="6" applyNumberFormat="1" applyFont="1" applyFill="1" applyBorder="1" applyAlignment="1">
      <alignment vertical="center"/>
    </xf>
    <xf numFmtId="178" fontId="9" fillId="13" borderId="51" xfId="4" applyNumberFormat="1" applyFont="1" applyFill="1" applyBorder="1" applyAlignment="1">
      <alignment vertical="center"/>
    </xf>
    <xf numFmtId="177" fontId="9" fillId="13" borderId="51" xfId="6" applyNumberFormat="1" applyFont="1" applyFill="1" applyBorder="1" applyAlignment="1">
      <alignment vertical="center"/>
    </xf>
    <xf numFmtId="178" fontId="9" fillId="13" borderId="46" xfId="4" applyNumberFormat="1" applyFont="1" applyFill="1" applyBorder="1" applyAlignment="1">
      <alignment vertical="center"/>
    </xf>
    <xf numFmtId="177" fontId="13" fillId="13" borderId="46" xfId="6" applyNumberFormat="1" applyFont="1" applyFill="1" applyBorder="1" applyAlignment="1">
      <alignment vertical="center"/>
    </xf>
    <xf numFmtId="178" fontId="9" fillId="13" borderId="48" xfId="4" applyNumberFormat="1" applyFont="1" applyFill="1" applyBorder="1" applyAlignment="1">
      <alignment vertical="center"/>
    </xf>
    <xf numFmtId="177" fontId="9" fillId="13" borderId="48" xfId="6" applyNumberFormat="1" applyFont="1" applyFill="1" applyBorder="1" applyAlignment="1">
      <alignment vertical="center"/>
    </xf>
    <xf numFmtId="178" fontId="9" fillId="13" borderId="52" xfId="4" applyNumberFormat="1" applyFont="1" applyFill="1" applyBorder="1" applyAlignment="1">
      <alignment vertical="center"/>
    </xf>
    <xf numFmtId="177" fontId="9" fillId="13" borderId="52" xfId="6" applyNumberFormat="1" applyFont="1" applyFill="1" applyBorder="1" applyAlignment="1">
      <alignment vertical="center"/>
    </xf>
    <xf numFmtId="178" fontId="9" fillId="13" borderId="41" xfId="4" applyNumberFormat="1" applyFont="1" applyFill="1" applyBorder="1" applyAlignment="1">
      <alignment vertical="center"/>
    </xf>
    <xf numFmtId="177" fontId="13" fillId="13" borderId="41" xfId="6" applyNumberFormat="1" applyFont="1" applyFill="1" applyBorder="1" applyAlignment="1">
      <alignment vertical="center"/>
    </xf>
    <xf numFmtId="178" fontId="9" fillId="13" borderId="53" xfId="4" applyNumberFormat="1" applyFont="1" applyFill="1" applyBorder="1" applyAlignment="1">
      <alignment vertical="center"/>
    </xf>
    <xf numFmtId="177" fontId="9" fillId="13" borderId="41" xfId="6" applyNumberFormat="1" applyFont="1" applyFill="1" applyBorder="1" applyAlignment="1">
      <alignment vertical="center"/>
    </xf>
    <xf numFmtId="177" fontId="9" fillId="13" borderId="54" xfId="6" applyNumberFormat="1" applyFont="1" applyFill="1" applyBorder="1" applyAlignment="1">
      <alignment vertical="center"/>
    </xf>
    <xf numFmtId="177" fontId="9" fillId="13" borderId="46" xfId="6" applyNumberFormat="1" applyFont="1" applyFill="1" applyBorder="1" applyAlignment="1">
      <alignment vertical="center"/>
    </xf>
    <xf numFmtId="3" fontId="38" fillId="0" borderId="48" xfId="5" applyNumberFormat="1" applyFont="1" applyFill="1" applyBorder="1" applyAlignment="1">
      <alignment vertical="center"/>
    </xf>
    <xf numFmtId="178" fontId="13" fillId="13" borderId="42" xfId="4" applyNumberFormat="1" applyFont="1" applyFill="1" applyBorder="1" applyAlignment="1">
      <alignment vertical="center"/>
    </xf>
    <xf numFmtId="177" fontId="13" fillId="13" borderId="42" xfId="6" applyNumberFormat="1" applyFont="1" applyFill="1" applyBorder="1" applyAlignment="1">
      <alignment vertical="center"/>
    </xf>
    <xf numFmtId="177" fontId="13" fillId="14" borderId="41" xfId="6" applyNumberFormat="1" applyFont="1" applyFill="1" applyBorder="1" applyAlignment="1">
      <alignment vertical="center"/>
    </xf>
    <xf numFmtId="3" fontId="13" fillId="14" borderId="41" xfId="5" applyNumberFormat="1" applyFont="1" applyFill="1" applyBorder="1" applyAlignment="1">
      <alignment vertical="center"/>
    </xf>
    <xf numFmtId="177" fontId="13" fillId="15" borderId="41" xfId="6" applyNumberFormat="1" applyFont="1" applyFill="1" applyBorder="1" applyAlignment="1">
      <alignment vertical="center"/>
    </xf>
    <xf numFmtId="0" fontId="13" fillId="14" borderId="41" xfId="4" applyFont="1" applyFill="1" applyBorder="1" applyAlignment="1">
      <alignment horizontal="center" vertical="center"/>
    </xf>
    <xf numFmtId="0" fontId="9" fillId="13" borderId="41" xfId="4" applyFont="1" applyFill="1" applyBorder="1" applyAlignment="1">
      <alignment horizontal="center" vertical="center"/>
    </xf>
    <xf numFmtId="3" fontId="38" fillId="0" borderId="53" xfId="5" applyNumberFormat="1" applyFont="1" applyFill="1" applyBorder="1" applyAlignment="1">
      <alignment vertical="center"/>
    </xf>
    <xf numFmtId="3" fontId="38" fillId="0" borderId="52" xfId="5" applyNumberFormat="1" applyFont="1" applyFill="1" applyBorder="1" applyAlignment="1">
      <alignment vertical="center"/>
    </xf>
    <xf numFmtId="178" fontId="9" fillId="13" borderId="54" xfId="4" applyNumberFormat="1" applyFont="1" applyFill="1" applyBorder="1" applyAlignment="1">
      <alignment vertical="center"/>
    </xf>
    <xf numFmtId="179" fontId="9" fillId="13" borderId="48" xfId="6" applyNumberFormat="1" applyFont="1" applyFill="1" applyBorder="1" applyAlignment="1">
      <alignment vertical="center"/>
    </xf>
    <xf numFmtId="3" fontId="39" fillId="0" borderId="48" xfId="5" applyNumberFormat="1" applyFont="1" applyFill="1" applyBorder="1" applyAlignment="1">
      <alignment vertical="center"/>
    </xf>
    <xf numFmtId="3" fontId="39" fillId="0" borderId="51" xfId="5" applyNumberFormat="1" applyFont="1" applyFill="1" applyBorder="1" applyAlignment="1">
      <alignment vertical="center"/>
    </xf>
    <xf numFmtId="3" fontId="39" fillId="0" borderId="54" xfId="5" applyNumberFormat="1" applyFont="1" applyFill="1" applyBorder="1" applyAlignment="1">
      <alignment vertical="center"/>
    </xf>
    <xf numFmtId="178" fontId="19" fillId="0" borderId="41" xfId="4" applyNumberFormat="1" applyFont="1" applyFill="1" applyBorder="1" applyAlignment="1">
      <alignment vertical="center"/>
    </xf>
    <xf numFmtId="3" fontId="20" fillId="0" borderId="0" xfId="5" applyNumberFormat="1" applyFont="1" applyFill="1" applyBorder="1" applyAlignment="1">
      <alignment vertical="center"/>
    </xf>
    <xf numFmtId="3" fontId="40" fillId="0" borderId="53" xfId="5" applyNumberFormat="1" applyFont="1" applyFill="1" applyBorder="1" applyAlignment="1">
      <alignment vertical="center"/>
    </xf>
    <xf numFmtId="3" fontId="41" fillId="0" borderId="52" xfId="5" applyNumberFormat="1" applyFont="1" applyFill="1" applyBorder="1" applyAlignment="1">
      <alignment vertical="center"/>
    </xf>
    <xf numFmtId="3" fontId="40" fillId="0" borderId="52" xfId="5" applyNumberFormat="1" applyFont="1" applyFill="1" applyBorder="1" applyAlignment="1">
      <alignment vertical="center"/>
    </xf>
    <xf numFmtId="177" fontId="9" fillId="14" borderId="54" xfId="6" applyNumberFormat="1" applyFont="1" applyFill="1" applyBorder="1" applyAlignment="1">
      <alignment vertical="center"/>
    </xf>
    <xf numFmtId="3" fontId="14" fillId="14" borderId="54" xfId="5" applyNumberFormat="1" applyFont="1" applyFill="1" applyBorder="1" applyAlignment="1">
      <alignment vertical="center"/>
    </xf>
    <xf numFmtId="0" fontId="9" fillId="14" borderId="54" xfId="4" applyFont="1" applyFill="1" applyBorder="1" applyAlignment="1">
      <alignment vertical="center"/>
    </xf>
    <xf numFmtId="177" fontId="9" fillId="14" borderId="48" xfId="6" applyNumberFormat="1" applyFont="1" applyFill="1" applyBorder="1" applyAlignment="1">
      <alignment vertical="center"/>
    </xf>
    <xf numFmtId="177" fontId="9" fillId="14" borderId="52" xfId="6" applyNumberFormat="1" applyFont="1" applyFill="1" applyBorder="1" applyAlignment="1">
      <alignment vertical="center"/>
    </xf>
    <xf numFmtId="3" fontId="14" fillId="14" borderId="48" xfId="5" applyNumberFormat="1" applyFont="1" applyFill="1" applyBorder="1" applyAlignment="1">
      <alignment vertical="center"/>
    </xf>
    <xf numFmtId="0" fontId="9" fillId="14" borderId="48" xfId="4" applyFont="1" applyFill="1" applyBorder="1" applyAlignment="1">
      <alignment vertical="center"/>
    </xf>
    <xf numFmtId="177" fontId="9" fillId="14" borderId="46" xfId="6" applyNumberFormat="1" applyFont="1" applyFill="1" applyBorder="1" applyAlignment="1">
      <alignment vertical="center"/>
    </xf>
    <xf numFmtId="3" fontId="14" fillId="14" borderId="46" xfId="5" applyNumberFormat="1" applyFont="1" applyFill="1" applyBorder="1" applyAlignment="1">
      <alignment vertical="center"/>
    </xf>
    <xf numFmtId="180" fontId="6" fillId="17" borderId="9" xfId="4" applyNumberFormat="1" applyFont="1" applyFill="1" applyBorder="1" applyAlignment="1"/>
    <xf numFmtId="177" fontId="6" fillId="17" borderId="7" xfId="4" applyNumberFormat="1" applyFont="1" applyFill="1" applyBorder="1" applyAlignment="1"/>
    <xf numFmtId="176" fontId="6" fillId="17" borderId="33" xfId="4" applyNumberFormat="1" applyFont="1" applyFill="1" applyBorder="1" applyAlignment="1"/>
    <xf numFmtId="178" fontId="6" fillId="17" borderId="32" xfId="4" applyNumberFormat="1" applyFont="1" applyFill="1" applyBorder="1" applyAlignment="1"/>
    <xf numFmtId="176" fontId="6" fillId="17" borderId="14" xfId="4" applyNumberFormat="1" applyFont="1" applyFill="1" applyBorder="1" applyAlignment="1"/>
    <xf numFmtId="180" fontId="6" fillId="17" borderId="28" xfId="4" applyNumberFormat="1" applyFont="1" applyFill="1" applyBorder="1" applyAlignment="1"/>
    <xf numFmtId="177" fontId="6" fillId="17" borderId="13" xfId="4" applyNumberFormat="1" applyFont="1" applyFill="1" applyBorder="1" applyAlignment="1"/>
    <xf numFmtId="179" fontId="9" fillId="13" borderId="54" xfId="6" applyNumberFormat="1" applyFont="1" applyFill="1" applyBorder="1" applyAlignment="1">
      <alignment vertical="center"/>
    </xf>
    <xf numFmtId="179" fontId="9" fillId="13" borderId="52" xfId="6" applyNumberFormat="1" applyFont="1" applyFill="1" applyBorder="1" applyAlignment="1">
      <alignment vertical="center"/>
    </xf>
    <xf numFmtId="179" fontId="9" fillId="13" borderId="41" xfId="6" applyNumberFormat="1" applyFont="1" applyFill="1" applyBorder="1" applyAlignment="1">
      <alignment vertical="center"/>
    </xf>
    <xf numFmtId="178" fontId="9" fillId="13" borderId="55" xfId="4" applyNumberFormat="1" applyFont="1" applyFill="1" applyBorder="1" applyAlignment="1">
      <alignment vertical="center"/>
    </xf>
    <xf numFmtId="0" fontId="11" fillId="0" borderId="13" xfId="0" applyFont="1" applyBorder="1" applyAlignment="1">
      <alignment horizontal="left" vertical="center" indent="1"/>
    </xf>
    <xf numFmtId="0" fontId="11" fillId="0" borderId="0" xfId="0" applyFont="1" applyBorder="1" applyAlignment="1">
      <alignment horizontal="left" vertical="top" indent="1"/>
    </xf>
    <xf numFmtId="0" fontId="12" fillId="3" borderId="138" xfId="3" applyFont="1" applyFill="1" applyBorder="1" applyAlignment="1">
      <alignment horizontal="center" vertical="center"/>
    </xf>
    <xf numFmtId="0" fontId="12" fillId="3" borderId="137" xfId="3" applyFont="1" applyFill="1" applyBorder="1" applyAlignment="1">
      <alignment horizontal="center" vertical="center"/>
    </xf>
    <xf numFmtId="0" fontId="12" fillId="3" borderId="139" xfId="3" applyFont="1" applyFill="1" applyBorder="1" applyAlignment="1">
      <alignment horizontal="center" vertical="center"/>
    </xf>
    <xf numFmtId="0" fontId="12" fillId="3" borderId="140" xfId="3" applyFont="1" applyFill="1" applyBorder="1" applyAlignment="1">
      <alignment horizontal="center" vertical="center"/>
    </xf>
    <xf numFmtId="176" fontId="11" fillId="0" borderId="25" xfId="0" applyNumberFormat="1" applyFont="1" applyBorder="1" applyAlignment="1">
      <alignment horizontal="right" vertical="center"/>
    </xf>
    <xf numFmtId="176" fontId="11" fillId="0" borderId="17" xfId="0" applyNumberFormat="1" applyFont="1" applyBorder="1" applyAlignment="1">
      <alignment horizontal="right" vertical="center"/>
    </xf>
    <xf numFmtId="176" fontId="11" fillId="0" borderId="15" xfId="0" applyNumberFormat="1" applyFont="1" applyBorder="1" applyAlignment="1">
      <alignment horizontal="right" vertical="center"/>
    </xf>
    <xf numFmtId="176" fontId="11" fillId="0" borderId="141" xfId="0" applyNumberFormat="1" applyFont="1" applyBorder="1" applyAlignment="1">
      <alignment horizontal="right" vertical="center"/>
    </xf>
    <xf numFmtId="176" fontId="11" fillId="0" borderId="142" xfId="0" applyNumberFormat="1" applyFont="1" applyBorder="1" applyAlignment="1">
      <alignment horizontal="right" vertical="center"/>
    </xf>
    <xf numFmtId="0" fontId="11" fillId="0" borderId="41" xfId="0" applyFont="1" applyBorder="1" applyAlignment="1">
      <alignment horizontal="center" vertical="center"/>
    </xf>
    <xf numFmtId="0" fontId="11" fillId="3" borderId="41" xfId="0" applyFont="1" applyFill="1" applyBorder="1" applyAlignment="1">
      <alignment horizontal="center" vertical="center"/>
    </xf>
    <xf numFmtId="0" fontId="11" fillId="2" borderId="42" xfId="0" applyFont="1" applyFill="1" applyBorder="1" applyAlignment="1">
      <alignment horizontal="center" vertical="center"/>
    </xf>
    <xf numFmtId="0" fontId="11" fillId="2" borderId="43" xfId="0" applyFont="1" applyFill="1" applyBorder="1" applyAlignment="1">
      <alignment horizontal="center" vertical="center"/>
    </xf>
    <xf numFmtId="0" fontId="9" fillId="0" borderId="20" xfId="4" applyFont="1" applyFill="1" applyBorder="1" applyAlignment="1">
      <alignment horizontal="center" vertical="center"/>
    </xf>
    <xf numFmtId="0" fontId="9" fillId="0" borderId="61" xfId="4" applyFont="1" applyFill="1" applyBorder="1" applyAlignment="1">
      <alignment horizontal="center" vertical="center"/>
    </xf>
    <xf numFmtId="0" fontId="9" fillId="0" borderId="60" xfId="4" applyFont="1" applyFill="1" applyBorder="1" applyAlignment="1">
      <alignment horizontal="center" vertical="center"/>
    </xf>
    <xf numFmtId="38" fontId="9" fillId="8" borderId="41" xfId="5" applyFont="1" applyFill="1" applyBorder="1" applyAlignment="1">
      <alignment horizontal="center" vertical="center"/>
    </xf>
    <xf numFmtId="38" fontId="9" fillId="0" borderId="41" xfId="5" applyFont="1" applyFill="1" applyBorder="1" applyAlignment="1">
      <alignment horizontal="center" vertical="center"/>
    </xf>
    <xf numFmtId="0" fontId="9" fillId="5" borderId="42" xfId="4" applyFont="1" applyFill="1" applyBorder="1" applyAlignment="1">
      <alignment horizontal="center" vertical="center"/>
    </xf>
    <xf numFmtId="0" fontId="9" fillId="5" borderId="43" xfId="4" applyFont="1" applyFill="1" applyBorder="1" applyAlignment="1">
      <alignment horizontal="center" vertical="center"/>
    </xf>
    <xf numFmtId="0" fontId="9" fillId="5" borderId="41" xfId="4" applyFont="1" applyFill="1" applyBorder="1" applyAlignment="1">
      <alignment horizontal="center" vertical="center"/>
    </xf>
    <xf numFmtId="0" fontId="9" fillId="0" borderId="41" xfId="4" applyFont="1" applyFill="1" applyBorder="1" applyAlignment="1">
      <alignment horizontal="center" vertical="center"/>
    </xf>
    <xf numFmtId="38" fontId="14" fillId="8" borderId="41" xfId="5" applyFont="1" applyFill="1" applyBorder="1" applyAlignment="1">
      <alignment horizontal="center" vertical="center"/>
    </xf>
    <xf numFmtId="38" fontId="14" fillId="0" borderId="42" xfId="5" applyFont="1" applyFill="1" applyBorder="1" applyAlignment="1">
      <alignment horizontal="center" vertical="center"/>
    </xf>
    <xf numFmtId="38" fontId="14" fillId="0" borderId="43" xfId="5" applyFont="1" applyFill="1" applyBorder="1" applyAlignment="1">
      <alignment horizontal="center" vertical="center"/>
    </xf>
    <xf numFmtId="0" fontId="9" fillId="0" borderId="42" xfId="4" applyFont="1" applyFill="1" applyBorder="1" applyAlignment="1">
      <alignment horizontal="center" vertical="center"/>
    </xf>
    <xf numFmtId="0" fontId="9" fillId="0" borderId="43" xfId="4" applyFont="1" applyFill="1" applyBorder="1" applyAlignment="1">
      <alignment horizontal="center" vertical="center"/>
    </xf>
    <xf numFmtId="38" fontId="14" fillId="0" borderId="41" xfId="5" applyFont="1" applyFill="1" applyBorder="1" applyAlignment="1">
      <alignment horizontal="center" vertical="center"/>
    </xf>
    <xf numFmtId="0" fontId="30" fillId="0" borderId="32" xfId="4" quotePrefix="1" applyFont="1" applyBorder="1" applyAlignment="1">
      <alignment horizontal="center" vertical="center"/>
    </xf>
    <xf numFmtId="0" fontId="7" fillId="0" borderId="37" xfId="4" applyFont="1" applyBorder="1" applyAlignment="1"/>
    <xf numFmtId="0" fontId="30" fillId="0" borderId="14" xfId="4" quotePrefix="1" applyFont="1" applyBorder="1" applyAlignment="1">
      <alignment horizontal="center" vertical="center"/>
    </xf>
    <xf numFmtId="0" fontId="7" fillId="0" borderId="23" xfId="4" applyFont="1" applyBorder="1" applyAlignment="1"/>
    <xf numFmtId="0" fontId="30" fillId="0" borderId="34" xfId="4" applyFont="1" applyBorder="1" applyAlignment="1">
      <alignment horizontal="center" vertical="center"/>
    </xf>
    <xf numFmtId="0" fontId="32" fillId="0" borderId="35" xfId="4" applyFont="1" applyBorder="1" applyAlignment="1">
      <alignment horizontal="center" vertical="center"/>
    </xf>
    <xf numFmtId="177" fontId="6" fillId="0" borderId="7" xfId="4" applyNumberFormat="1" applyFont="1" applyBorder="1" applyAlignment="1">
      <alignment horizontal="right" vertical="center" shrinkToFit="1"/>
    </xf>
    <xf numFmtId="177" fontId="31" fillId="0" borderId="24" xfId="4" applyNumberFormat="1" applyFont="1" applyBorder="1" applyAlignment="1">
      <alignment horizontal="right" vertical="center" shrinkToFit="1"/>
    </xf>
    <xf numFmtId="0" fontId="30" fillId="0" borderId="13" xfId="4" applyFont="1" applyBorder="1" applyAlignment="1">
      <alignment horizontal="center" shrinkToFit="1"/>
    </xf>
    <xf numFmtId="0" fontId="32" fillId="0" borderId="5" xfId="4" applyFont="1" applyBorder="1" applyAlignment="1">
      <alignment horizontal="center" shrinkToFit="1"/>
    </xf>
    <xf numFmtId="178" fontId="6" fillId="0" borderId="32" xfId="4" applyNumberFormat="1" applyFont="1" applyBorder="1" applyAlignment="1">
      <alignment horizontal="right" vertical="center" shrinkToFit="1"/>
    </xf>
    <xf numFmtId="178" fontId="6" fillId="0" borderId="37" xfId="4" applyNumberFormat="1" applyFont="1" applyBorder="1" applyAlignment="1">
      <alignment horizontal="right" vertical="center" shrinkToFit="1"/>
    </xf>
    <xf numFmtId="176" fontId="6" fillId="0" borderId="33" xfId="4" applyNumberFormat="1" applyFont="1" applyBorder="1" applyAlignment="1">
      <alignment horizontal="right" vertical="center" shrinkToFit="1"/>
    </xf>
    <xf numFmtId="176" fontId="6" fillId="0" borderId="21" xfId="4" applyNumberFormat="1" applyFont="1" applyBorder="1" applyAlignment="1">
      <alignment horizontal="right" vertical="center" shrinkToFit="1"/>
    </xf>
    <xf numFmtId="0" fontId="10" fillId="0" borderId="0" xfId="3"/>
    <xf numFmtId="0" fontId="30" fillId="8" borderId="38" xfId="4" applyFont="1" applyFill="1" applyBorder="1" applyAlignment="1">
      <alignment horizontal="center" shrinkToFit="1"/>
    </xf>
    <xf numFmtId="0" fontId="7" fillId="8" borderId="107" xfId="4" applyFill="1" applyBorder="1" applyAlignment="1">
      <alignment horizontal="center" shrinkToFit="1"/>
    </xf>
    <xf numFmtId="180" fontId="6" fillId="0" borderId="9" xfId="4" applyNumberFormat="1" applyFont="1" applyBorder="1" applyAlignment="1">
      <alignment horizontal="right" vertical="center" shrinkToFit="1"/>
    </xf>
    <xf numFmtId="180" fontId="31" fillId="0" borderId="81" xfId="4" applyNumberFormat="1" applyFont="1" applyBorder="1" applyAlignment="1">
      <alignment horizontal="right" vertical="center" shrinkToFit="1"/>
    </xf>
    <xf numFmtId="0" fontId="30" fillId="0" borderId="20" xfId="4" applyFont="1" applyBorder="1" applyAlignment="1">
      <alignment horizontal="center" shrinkToFit="1"/>
    </xf>
    <xf numFmtId="0" fontId="32" fillId="0" borderId="61" xfId="4" applyFont="1" applyBorder="1" applyAlignment="1">
      <alignment horizontal="center" shrinkToFit="1"/>
    </xf>
    <xf numFmtId="176" fontId="6" fillId="0" borderId="14" xfId="4" applyNumberFormat="1" applyFont="1" applyBorder="1" applyAlignment="1">
      <alignment horizontal="right" vertical="center" shrinkToFit="1"/>
    </xf>
    <xf numFmtId="176" fontId="6" fillId="0" borderId="23" xfId="4" applyNumberFormat="1" applyFont="1" applyBorder="1" applyAlignment="1">
      <alignment horizontal="right" vertical="center" shrinkToFit="1"/>
    </xf>
    <xf numFmtId="0" fontId="30" fillId="0" borderId="1" xfId="4" applyFont="1" applyBorder="1" applyAlignment="1">
      <alignment horizontal="center" vertical="center"/>
    </xf>
    <xf numFmtId="0" fontId="30" fillId="0" borderId="2" xfId="4" applyFont="1" applyBorder="1" applyAlignment="1">
      <alignment horizontal="center" vertical="center"/>
    </xf>
    <xf numFmtId="0" fontId="7" fillId="0" borderId="2" xfId="4" applyBorder="1" applyAlignment="1"/>
    <xf numFmtId="0" fontId="7" fillId="0" borderId="3" xfId="4" applyBorder="1" applyAlignment="1"/>
    <xf numFmtId="0" fontId="33" fillId="0" borderId="32" xfId="4" quotePrefix="1" applyFont="1" applyBorder="1" applyAlignment="1">
      <alignment horizontal="center" vertical="center"/>
    </xf>
    <xf numFmtId="0" fontId="7" fillId="0" borderId="37" xfId="4" applyBorder="1" applyAlignment="1"/>
    <xf numFmtId="0" fontId="33" fillId="0" borderId="33" xfId="4" quotePrefix="1" applyFont="1" applyBorder="1" applyAlignment="1">
      <alignment horizontal="center" vertical="center"/>
    </xf>
    <xf numFmtId="0" fontId="7" fillId="0" borderId="21" xfId="4" applyBorder="1" applyAlignment="1"/>
    <xf numFmtId="38" fontId="9" fillId="0" borderId="41" xfId="5" applyFont="1" applyBorder="1" applyAlignment="1">
      <alignment horizontal="center" vertical="center"/>
    </xf>
    <xf numFmtId="0" fontId="30" fillId="0" borderId="32" xfId="4" quotePrefix="1" applyFont="1" applyBorder="1" applyAlignment="1">
      <alignment horizontal="center" vertical="center" wrapText="1"/>
    </xf>
    <xf numFmtId="0" fontId="7" fillId="0" borderId="37" xfId="4" applyBorder="1" applyAlignment="1">
      <alignment wrapText="1"/>
    </xf>
    <xf numFmtId="0" fontId="30" fillId="0" borderId="14" xfId="4" applyFont="1" applyBorder="1" applyAlignment="1">
      <alignment horizontal="center" vertical="center" wrapText="1"/>
    </xf>
    <xf numFmtId="0" fontId="7" fillId="0" borderId="23" xfId="4" applyFont="1" applyBorder="1" applyAlignment="1">
      <alignment wrapText="1"/>
    </xf>
    <xf numFmtId="0" fontId="34" fillId="8" borderId="1" xfId="4" applyFont="1" applyFill="1" applyBorder="1" applyAlignment="1">
      <alignment horizontal="center" shrinkToFit="1"/>
    </xf>
    <xf numFmtId="0" fontId="36" fillId="8" borderId="2" xfId="4" applyFont="1" applyFill="1" applyBorder="1" applyAlignment="1">
      <alignment horizontal="center" shrinkToFit="1"/>
    </xf>
    <xf numFmtId="0" fontId="30" fillId="0" borderId="12" xfId="4" applyFont="1" applyBorder="1" applyAlignment="1">
      <alignment horizontal="center" shrinkToFit="1"/>
    </xf>
    <xf numFmtId="0" fontId="32" fillId="0" borderId="0" xfId="4" applyFont="1" applyBorder="1" applyAlignment="1">
      <alignment horizontal="center" shrinkToFit="1"/>
    </xf>
    <xf numFmtId="0" fontId="7" fillId="0" borderId="29" xfId="4" applyBorder="1" applyAlignment="1"/>
    <xf numFmtId="0" fontId="7" fillId="0" borderId="30" xfId="4" applyBorder="1" applyAlignment="1"/>
    <xf numFmtId="0" fontId="33" fillId="0" borderId="32" xfId="4" applyFont="1" applyBorder="1" applyAlignment="1">
      <alignment horizontal="center" vertical="center" wrapText="1"/>
    </xf>
    <xf numFmtId="0" fontId="33" fillId="0" borderId="14" xfId="4" applyFont="1" applyBorder="1" applyAlignment="1">
      <alignment horizontal="center" vertical="center" wrapText="1"/>
    </xf>
    <xf numFmtId="0" fontId="7" fillId="0" borderId="23" xfId="4" applyBorder="1" applyAlignment="1"/>
    <xf numFmtId="0" fontId="30" fillId="8" borderId="13" xfId="4" applyFont="1" applyFill="1" applyBorder="1" applyAlignment="1">
      <alignment horizontal="center" shrinkToFit="1"/>
    </xf>
    <xf numFmtId="0" fontId="7" fillId="8" borderId="5" xfId="4" applyFill="1" applyBorder="1" applyAlignment="1">
      <alignment horizontal="center" shrinkToFit="1"/>
    </xf>
    <xf numFmtId="0" fontId="34" fillId="8" borderId="4" xfId="4" applyFont="1" applyFill="1" applyBorder="1" applyAlignment="1">
      <alignment horizontal="center" shrinkToFit="1"/>
    </xf>
    <xf numFmtId="0" fontId="36" fillId="8" borderId="28" xfId="4" applyFont="1" applyFill="1" applyBorder="1" applyAlignment="1">
      <alignment horizontal="center" shrinkToFit="1"/>
    </xf>
    <xf numFmtId="0" fontId="36" fillId="8" borderId="5" xfId="4" applyFont="1" applyFill="1" applyBorder="1" applyAlignment="1">
      <alignment horizontal="center" shrinkToFit="1"/>
    </xf>
    <xf numFmtId="177" fontId="31" fillId="0" borderId="80" xfId="4" applyNumberFormat="1" applyFont="1" applyBorder="1" applyAlignment="1">
      <alignment horizontal="right" vertical="center" shrinkToFit="1"/>
    </xf>
    <xf numFmtId="178" fontId="6" fillId="0" borderId="65" xfId="4" applyNumberFormat="1" applyFont="1" applyBorder="1" applyAlignment="1">
      <alignment horizontal="right" vertical="center" shrinkToFit="1"/>
    </xf>
    <xf numFmtId="176" fontId="6" fillId="0" borderId="64" xfId="4" applyNumberFormat="1" applyFont="1" applyBorder="1" applyAlignment="1">
      <alignment horizontal="right" vertical="center" shrinkToFit="1"/>
    </xf>
    <xf numFmtId="180" fontId="31" fillId="0" borderId="82" xfId="4" applyNumberFormat="1" applyFont="1" applyBorder="1" applyAlignment="1">
      <alignment horizontal="right" vertical="center" shrinkToFit="1"/>
    </xf>
    <xf numFmtId="0" fontId="7" fillId="8" borderId="28" xfId="4" applyFill="1" applyBorder="1" applyAlignment="1">
      <alignment horizontal="center" shrinkToFit="1"/>
    </xf>
    <xf numFmtId="0" fontId="32" fillId="0" borderId="36" xfId="4" applyFont="1" applyBorder="1" applyAlignment="1">
      <alignment horizontal="center" shrinkToFit="1"/>
    </xf>
    <xf numFmtId="0" fontId="30" fillId="8" borderId="12" xfId="4" applyFont="1" applyFill="1" applyBorder="1" applyAlignment="1">
      <alignment horizontal="center" shrinkToFit="1"/>
    </xf>
    <xf numFmtId="0" fontId="7" fillId="8" borderId="31" xfId="4" applyFill="1" applyBorder="1" applyAlignment="1">
      <alignment horizontal="center" shrinkToFit="1"/>
    </xf>
    <xf numFmtId="0" fontId="32" fillId="0" borderId="28" xfId="4" applyFont="1" applyBorder="1" applyAlignment="1">
      <alignment horizontal="center" shrinkToFit="1"/>
    </xf>
    <xf numFmtId="0" fontId="26" fillId="0" borderId="41" xfId="4" applyFont="1" applyFill="1" applyBorder="1" applyAlignment="1">
      <alignment horizontal="center" vertical="center"/>
    </xf>
    <xf numFmtId="0" fontId="9" fillId="13" borderId="41" xfId="4" applyFont="1" applyFill="1" applyBorder="1" applyAlignment="1">
      <alignment horizontal="center" vertical="center"/>
    </xf>
    <xf numFmtId="38" fontId="9" fillId="16" borderId="41" xfId="5" applyFont="1" applyFill="1" applyBorder="1" applyAlignment="1">
      <alignment horizontal="center" vertical="center"/>
    </xf>
    <xf numFmtId="38" fontId="14" fillId="16" borderId="41" xfId="5" applyFont="1" applyFill="1" applyBorder="1" applyAlignment="1">
      <alignment horizontal="center" vertical="center"/>
    </xf>
    <xf numFmtId="0" fontId="30" fillId="17" borderId="13" xfId="4" applyFont="1" applyFill="1" applyBorder="1" applyAlignment="1">
      <alignment horizontal="center" shrinkToFit="1"/>
    </xf>
    <xf numFmtId="0" fontId="7" fillId="17" borderId="28" xfId="4" applyFill="1" applyBorder="1" applyAlignment="1">
      <alignment horizontal="center" shrinkToFit="1"/>
    </xf>
    <xf numFmtId="180" fontId="6" fillId="0" borderId="28" xfId="4" applyNumberFormat="1" applyFont="1" applyBorder="1" applyAlignment="1">
      <alignment horizontal="right" vertical="center" shrinkToFit="1"/>
    </xf>
    <xf numFmtId="180" fontId="31" fillId="0" borderId="36" xfId="4" applyNumberFormat="1" applyFont="1" applyBorder="1" applyAlignment="1">
      <alignment horizontal="right" vertical="center" shrinkToFit="1"/>
    </xf>
    <xf numFmtId="177" fontId="6" fillId="0" borderId="13" xfId="4" applyNumberFormat="1" applyFont="1" applyBorder="1" applyAlignment="1">
      <alignment horizontal="right" vertical="center" shrinkToFit="1"/>
    </xf>
    <xf numFmtId="177" fontId="31" fillId="0" borderId="20" xfId="4" applyNumberFormat="1" applyFont="1" applyBorder="1" applyAlignment="1">
      <alignment horizontal="right" vertical="center" shrinkToFit="1"/>
    </xf>
    <xf numFmtId="38" fontId="9" fillId="7" borderId="41" xfId="5" applyFont="1" applyFill="1" applyBorder="1" applyAlignment="1">
      <alignment horizontal="center" vertical="center"/>
    </xf>
    <xf numFmtId="38" fontId="14" fillId="7" borderId="41" xfId="5" applyFont="1" applyFill="1" applyBorder="1" applyAlignment="1">
      <alignment horizontal="center" vertical="center"/>
    </xf>
    <xf numFmtId="0" fontId="30" fillId="4" borderId="13" xfId="4" applyFont="1" applyFill="1" applyBorder="1" applyAlignment="1">
      <alignment horizontal="center" shrinkToFit="1"/>
    </xf>
    <xf numFmtId="0" fontId="7" fillId="4" borderId="28" xfId="4" applyFill="1" applyBorder="1" applyAlignment="1">
      <alignment horizontal="center" shrinkToFit="1"/>
    </xf>
    <xf numFmtId="0" fontId="9" fillId="0" borderId="0" xfId="4" applyFont="1" applyFill="1" applyBorder="1" applyAlignment="1">
      <alignment horizontal="center" vertical="center"/>
    </xf>
    <xf numFmtId="0" fontId="9" fillId="0" borderId="59" xfId="4" applyFont="1" applyFill="1" applyBorder="1" applyAlignment="1">
      <alignment horizontal="center" vertical="center"/>
    </xf>
    <xf numFmtId="0" fontId="9" fillId="0" borderId="12" xfId="4" applyFont="1" applyFill="1" applyBorder="1" applyAlignment="1">
      <alignment horizontal="center" vertical="center"/>
    </xf>
    <xf numFmtId="0" fontId="10" fillId="0" borderId="61" xfId="3" applyBorder="1"/>
    <xf numFmtId="0" fontId="0" fillId="0" borderId="61" xfId="0" applyBorder="1"/>
    <xf numFmtId="0" fontId="2" fillId="0" borderId="61" xfId="1" applyFont="1" applyBorder="1" applyAlignment="1">
      <alignment horizontal="right" vertical="center"/>
    </xf>
    <xf numFmtId="0" fontId="2" fillId="0" borderId="61" xfId="1" applyFont="1" applyBorder="1" applyAlignment="1">
      <alignment horizontal="left" vertical="center"/>
    </xf>
    <xf numFmtId="0" fontId="1" fillId="0" borderId="61" xfId="1" applyBorder="1">
      <alignment vertical="center"/>
    </xf>
    <xf numFmtId="0" fontId="2" fillId="0" borderId="61" xfId="1" applyFont="1" applyBorder="1" applyAlignment="1">
      <alignment horizontal="center" vertical="center"/>
    </xf>
  </cellXfs>
  <cellStyles count="7">
    <cellStyle name="パーセント 2" xfId="6"/>
    <cellStyle name="ハイパーリンク" xfId="3" builtinId="8"/>
    <cellStyle name="桁区切り 2" xfId="5"/>
    <cellStyle name="標準" xfId="0" builtinId="0"/>
    <cellStyle name="標準 2" xfId="1"/>
    <cellStyle name="標準 3" xfId="4"/>
    <cellStyle name="標準_★H25-10輸送実績"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ader/Desktop/&#12481;&#12455;&#12483;&#12463;&#29992;/WEB&#12469;&#12452;&#12488;&#19968;&#26032;&#65288;R5&#65289;/WEB&#12469;&#12452;&#12488;&#19968;&#26032;&#65288;R5&#65289;/&#36664;&#36865;&#23455;&#32318;/&#36942;&#21435;&#36664;&#36865;&#23455;&#32318;/h24/h24-8-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月(上旬)"/>
      <sheetName val="8月(中旬)"/>
      <sheetName val="8月(上旬～中旬)"/>
      <sheetName val="8月(下旬)"/>
      <sheetName val="8月(月間)"/>
      <sheetName val="【地域別】8月上旬"/>
      <sheetName val="【地域別】8月上旬～中旬"/>
      <sheetName val="【地域別】中旬"/>
      <sheetName val="【地域別】8月月間"/>
    </sheetNames>
    <sheetDataSet>
      <sheetData sheetId="0"/>
      <sheetData sheetId="1"/>
      <sheetData sheetId="2"/>
      <sheetData sheetId="3">
        <row r="8">
          <cell r="B8">
            <v>41326</v>
          </cell>
          <cell r="C8">
            <v>48454</v>
          </cell>
          <cell r="F8">
            <v>55295</v>
          </cell>
          <cell r="G8">
            <v>60962</v>
          </cell>
        </row>
        <row r="9">
          <cell r="B9">
            <v>4976</v>
          </cell>
          <cell r="C9">
            <v>7399</v>
          </cell>
          <cell r="F9">
            <v>6150</v>
          </cell>
          <cell r="G9">
            <v>8371</v>
          </cell>
        </row>
        <row r="10">
          <cell r="B10">
            <v>2554</v>
          </cell>
          <cell r="C10">
            <v>10020</v>
          </cell>
          <cell r="F10">
            <v>3135</v>
          </cell>
          <cell r="G10">
            <v>13057</v>
          </cell>
        </row>
        <row r="11">
          <cell r="B11">
            <v>0</v>
          </cell>
          <cell r="C11">
            <v>0</v>
          </cell>
          <cell r="F11">
            <v>0</v>
          </cell>
          <cell r="G11">
            <v>0</v>
          </cell>
        </row>
        <row r="12">
          <cell r="B12">
            <v>0</v>
          </cell>
          <cell r="C12">
            <v>0</v>
          </cell>
          <cell r="F12">
            <v>0</v>
          </cell>
          <cell r="G12">
            <v>0</v>
          </cell>
        </row>
        <row r="13">
          <cell r="B13">
            <v>906</v>
          </cell>
          <cell r="C13">
            <v>1085</v>
          </cell>
          <cell r="F13">
            <v>1297</v>
          </cell>
          <cell r="G13">
            <v>1595</v>
          </cell>
        </row>
        <row r="14">
          <cell r="B14">
            <v>0</v>
          </cell>
          <cell r="C14">
            <v>0</v>
          </cell>
          <cell r="F14">
            <v>0</v>
          </cell>
          <cell r="G14">
            <v>0</v>
          </cell>
        </row>
        <row r="15">
          <cell r="B15">
            <v>0</v>
          </cell>
          <cell r="C15">
            <v>0</v>
          </cell>
          <cell r="F15">
            <v>0</v>
          </cell>
          <cell r="G15">
            <v>0</v>
          </cell>
        </row>
        <row r="16">
          <cell r="B16">
            <v>0</v>
          </cell>
          <cell r="C16">
            <v>0</v>
          </cell>
          <cell r="F16">
            <v>0</v>
          </cell>
          <cell r="G16">
            <v>0</v>
          </cell>
        </row>
        <row r="18">
          <cell r="B18">
            <v>0</v>
          </cell>
          <cell r="C18">
            <v>0</v>
          </cell>
          <cell r="F18">
            <v>0</v>
          </cell>
          <cell r="G18">
            <v>0</v>
          </cell>
        </row>
        <row r="19">
          <cell r="B19">
            <v>3409</v>
          </cell>
          <cell r="C19">
            <v>0</v>
          </cell>
          <cell r="F19">
            <v>4090</v>
          </cell>
          <cell r="G19">
            <v>0</v>
          </cell>
        </row>
        <row r="20">
          <cell r="B20">
            <v>7045</v>
          </cell>
          <cell r="C20">
            <v>9402</v>
          </cell>
          <cell r="F20">
            <v>9890</v>
          </cell>
          <cell r="G20">
            <v>11240</v>
          </cell>
        </row>
        <row r="21">
          <cell r="B21">
            <v>1164</v>
          </cell>
          <cell r="C21">
            <v>1376</v>
          </cell>
          <cell r="F21">
            <v>1480</v>
          </cell>
          <cell r="G21">
            <v>1615</v>
          </cell>
        </row>
        <row r="22">
          <cell r="B22">
            <v>1204</v>
          </cell>
          <cell r="C22">
            <v>1344</v>
          </cell>
          <cell r="F22">
            <v>1480</v>
          </cell>
          <cell r="G22">
            <v>1620</v>
          </cell>
        </row>
        <row r="23">
          <cell r="B23">
            <v>734</v>
          </cell>
          <cell r="C23">
            <v>1044</v>
          </cell>
          <cell r="F23">
            <v>1330</v>
          </cell>
          <cell r="G23">
            <v>1615</v>
          </cell>
        </row>
        <row r="24">
          <cell r="B24">
            <v>1098</v>
          </cell>
          <cell r="C24">
            <v>1160</v>
          </cell>
          <cell r="F24">
            <v>1480</v>
          </cell>
          <cell r="G24">
            <v>1610</v>
          </cell>
        </row>
        <row r="25">
          <cell r="B25">
            <v>0</v>
          </cell>
          <cell r="C25">
            <v>0</v>
          </cell>
          <cell r="F25">
            <v>0</v>
          </cell>
          <cell r="G25">
            <v>0</v>
          </cell>
        </row>
        <row r="26">
          <cell r="B26">
            <v>0</v>
          </cell>
          <cell r="C26">
            <v>0</v>
          </cell>
          <cell r="F26">
            <v>0</v>
          </cell>
          <cell r="G26">
            <v>0</v>
          </cell>
        </row>
        <row r="27">
          <cell r="B27">
            <v>0</v>
          </cell>
          <cell r="C27">
            <v>1076</v>
          </cell>
          <cell r="F27">
            <v>0</v>
          </cell>
          <cell r="G27">
            <v>1610</v>
          </cell>
        </row>
        <row r="28">
          <cell r="B28">
            <v>0</v>
          </cell>
          <cell r="C28">
            <v>0</v>
          </cell>
          <cell r="F28">
            <v>0</v>
          </cell>
          <cell r="G28">
            <v>0</v>
          </cell>
        </row>
        <row r="29">
          <cell r="B29">
            <v>0</v>
          </cell>
          <cell r="C29">
            <v>0</v>
          </cell>
          <cell r="F29">
            <v>0</v>
          </cell>
          <cell r="G29">
            <v>0</v>
          </cell>
        </row>
        <row r="30">
          <cell r="B30">
            <v>0</v>
          </cell>
          <cell r="C30">
            <v>0</v>
          </cell>
          <cell r="F30">
            <v>0</v>
          </cell>
          <cell r="G30">
            <v>0</v>
          </cell>
        </row>
        <row r="31">
          <cell r="B31">
            <v>1204</v>
          </cell>
          <cell r="C31">
            <v>1393</v>
          </cell>
          <cell r="F31">
            <v>1450</v>
          </cell>
          <cell r="G31">
            <v>1620</v>
          </cell>
        </row>
        <row r="32">
          <cell r="B32">
            <v>0</v>
          </cell>
          <cell r="C32">
            <v>0</v>
          </cell>
          <cell r="F32">
            <v>0</v>
          </cell>
          <cell r="G32">
            <v>0</v>
          </cell>
        </row>
        <row r="33">
          <cell r="B33">
            <v>792</v>
          </cell>
          <cell r="C33">
            <v>1326</v>
          </cell>
          <cell r="F33">
            <v>1475</v>
          </cell>
          <cell r="G33">
            <v>1645</v>
          </cell>
        </row>
        <row r="34">
          <cell r="B34">
            <v>0</v>
          </cell>
          <cell r="C34">
            <v>0</v>
          </cell>
          <cell r="F34">
            <v>0</v>
          </cell>
          <cell r="G34">
            <v>0</v>
          </cell>
        </row>
        <row r="35">
          <cell r="B35">
            <v>0</v>
          </cell>
          <cell r="C35">
            <v>0</v>
          </cell>
          <cell r="F35">
            <v>0</v>
          </cell>
          <cell r="G35">
            <v>0</v>
          </cell>
        </row>
        <row r="36">
          <cell r="B36">
            <v>4793</v>
          </cell>
          <cell r="C36">
            <v>5273</v>
          </cell>
          <cell r="F36">
            <v>5945</v>
          </cell>
          <cell r="G36">
            <v>6425</v>
          </cell>
        </row>
        <row r="37">
          <cell r="B37">
            <v>896</v>
          </cell>
          <cell r="C37">
            <v>1094</v>
          </cell>
          <cell r="F37">
            <v>1152</v>
          </cell>
          <cell r="G37">
            <v>1529</v>
          </cell>
        </row>
        <row r="42">
          <cell r="B42">
            <v>39470</v>
          </cell>
          <cell r="C42">
            <v>47994</v>
          </cell>
          <cell r="F42">
            <v>50106</v>
          </cell>
          <cell r="G42">
            <v>57874</v>
          </cell>
        </row>
        <row r="43">
          <cell r="B43">
            <v>4874</v>
          </cell>
          <cell r="C43">
            <v>6580</v>
          </cell>
          <cell r="F43">
            <v>7056</v>
          </cell>
          <cell r="G43">
            <v>7110</v>
          </cell>
        </row>
        <row r="44">
          <cell r="B44">
            <v>7513</v>
          </cell>
          <cell r="C44">
            <v>10872</v>
          </cell>
          <cell r="F44">
            <v>9524</v>
          </cell>
          <cell r="G44">
            <v>13170</v>
          </cell>
        </row>
        <row r="45">
          <cell r="B45">
            <v>3877</v>
          </cell>
          <cell r="C45">
            <v>5884</v>
          </cell>
          <cell r="F45">
            <v>5958</v>
          </cell>
          <cell r="G45">
            <v>7766</v>
          </cell>
        </row>
        <row r="46">
          <cell r="B46">
            <v>11778</v>
          </cell>
          <cell r="C46">
            <v>15994</v>
          </cell>
          <cell r="F46">
            <v>16812</v>
          </cell>
          <cell r="G46">
            <v>22130</v>
          </cell>
        </row>
        <row r="47">
          <cell r="B47">
            <v>1552</v>
          </cell>
          <cell r="C47">
            <v>1784</v>
          </cell>
          <cell r="F47">
            <v>2430</v>
          </cell>
          <cell r="G47">
            <v>2970</v>
          </cell>
        </row>
        <row r="48">
          <cell r="B48">
            <v>7497</v>
          </cell>
          <cell r="C48">
            <v>8471</v>
          </cell>
          <cell r="F48">
            <v>9960</v>
          </cell>
          <cell r="G48">
            <v>10775</v>
          </cell>
        </row>
        <row r="49">
          <cell r="B49">
            <v>1514</v>
          </cell>
          <cell r="C49">
            <v>1069</v>
          </cell>
          <cell r="F49">
            <v>2700</v>
          </cell>
          <cell r="G49">
            <v>1386</v>
          </cell>
        </row>
        <row r="50">
          <cell r="B50">
            <v>0</v>
          </cell>
          <cell r="C50">
            <v>0</v>
          </cell>
          <cell r="F50">
            <v>0</v>
          </cell>
          <cell r="G50">
            <v>0</v>
          </cell>
        </row>
        <row r="51">
          <cell r="B51">
            <v>861</v>
          </cell>
          <cell r="C51">
            <v>1086</v>
          </cell>
          <cell r="F51">
            <v>1080</v>
          </cell>
          <cell r="G51">
            <v>1320</v>
          </cell>
        </row>
        <row r="52">
          <cell r="B52">
            <v>2529</v>
          </cell>
          <cell r="C52">
            <v>2371</v>
          </cell>
          <cell r="F52">
            <v>5026</v>
          </cell>
          <cell r="G52">
            <v>2970</v>
          </cell>
        </row>
        <row r="53">
          <cell r="B53">
            <v>1404</v>
          </cell>
          <cell r="C53">
            <v>2225</v>
          </cell>
          <cell r="F53">
            <v>2430</v>
          </cell>
          <cell r="G53">
            <v>2970</v>
          </cell>
        </row>
        <row r="54">
          <cell r="B54">
            <v>755</v>
          </cell>
          <cell r="C54">
            <v>0</v>
          </cell>
          <cell r="F54">
            <v>960</v>
          </cell>
          <cell r="G54">
            <v>0</v>
          </cell>
        </row>
        <row r="55">
          <cell r="B55">
            <v>886</v>
          </cell>
          <cell r="C55">
            <v>1084</v>
          </cell>
          <cell r="F55">
            <v>1203</v>
          </cell>
          <cell r="G55">
            <v>1323</v>
          </cell>
        </row>
        <row r="56">
          <cell r="B56">
            <v>798</v>
          </cell>
          <cell r="C56">
            <v>1002</v>
          </cell>
          <cell r="F56">
            <v>1080</v>
          </cell>
          <cell r="G56">
            <v>1320</v>
          </cell>
        </row>
        <row r="57">
          <cell r="B57">
            <v>686</v>
          </cell>
          <cell r="C57">
            <v>1154</v>
          </cell>
          <cell r="F57">
            <v>1077</v>
          </cell>
          <cell r="G57">
            <v>1315</v>
          </cell>
        </row>
        <row r="58">
          <cell r="B58">
            <v>2489</v>
          </cell>
          <cell r="C58">
            <v>2970</v>
          </cell>
          <cell r="F58">
            <v>3973</v>
          </cell>
          <cell r="G58">
            <v>4091</v>
          </cell>
        </row>
        <row r="59">
          <cell r="B59">
            <v>853</v>
          </cell>
          <cell r="C59">
            <v>817</v>
          </cell>
          <cell r="F59">
            <v>1274</v>
          </cell>
          <cell r="G59">
            <v>1320</v>
          </cell>
        </row>
        <row r="60">
          <cell r="B60">
            <v>702</v>
          </cell>
          <cell r="C60">
            <v>0</v>
          </cell>
          <cell r="F60">
            <v>1320</v>
          </cell>
          <cell r="G60">
            <v>0</v>
          </cell>
        </row>
        <row r="61">
          <cell r="B61">
            <v>1368</v>
          </cell>
          <cell r="C61">
            <v>1208</v>
          </cell>
          <cell r="F61">
            <v>1682</v>
          </cell>
          <cell r="G61">
            <v>1652</v>
          </cell>
        </row>
      </sheetData>
      <sheetData sheetId="4"/>
      <sheetData sheetId="5"/>
      <sheetData sheetId="6"/>
      <sheetData sheetId="7"/>
      <sheetData sheetId="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tabSelected="1" workbookViewId="0">
      <selection activeCell="B2" sqref="B2:D2"/>
    </sheetView>
  </sheetViews>
  <sheetFormatPr defaultRowHeight="12" x14ac:dyDescent="0.15"/>
  <cols>
    <col min="1" max="2" width="10.25" style="3" bestFit="1" customWidth="1"/>
    <col min="3" max="3" width="10.375" style="3" bestFit="1" customWidth="1"/>
    <col min="4" max="4" width="9.375" style="3" bestFit="1" customWidth="1"/>
    <col min="5" max="5" width="9.125" style="3" customWidth="1"/>
    <col min="6" max="16384" width="9" style="3"/>
  </cols>
  <sheetData>
    <row r="1" spans="1:12" ht="21" customHeight="1" x14ac:dyDescent="0.15">
      <c r="A1" s="6" t="s">
        <v>140</v>
      </c>
      <c r="B1" s="40" t="s">
        <v>69</v>
      </c>
      <c r="C1" s="6"/>
      <c r="D1" s="6"/>
      <c r="E1" s="6"/>
      <c r="F1" s="6"/>
      <c r="G1" s="6"/>
      <c r="H1" s="6"/>
      <c r="I1" s="6"/>
      <c r="J1" s="6"/>
      <c r="K1" s="6"/>
      <c r="L1" s="6"/>
    </row>
    <row r="2" spans="1:12" ht="21" customHeight="1" x14ac:dyDescent="0.15">
      <c r="A2" s="643" t="s">
        <v>0</v>
      </c>
      <c r="B2" s="641" t="s">
        <v>12</v>
      </c>
      <c r="C2" s="641"/>
      <c r="D2" s="641"/>
      <c r="E2" s="641" t="s">
        <v>74</v>
      </c>
      <c r="F2" s="641"/>
      <c r="G2" s="641"/>
      <c r="H2" s="641"/>
      <c r="I2" s="642" t="s">
        <v>75</v>
      </c>
      <c r="J2" s="642"/>
      <c r="K2" s="642"/>
      <c r="L2" s="642"/>
    </row>
    <row r="3" spans="1:12" ht="21" customHeight="1" x14ac:dyDescent="0.15">
      <c r="A3" s="644"/>
      <c r="B3" s="7" t="s">
        <v>1</v>
      </c>
      <c r="C3" s="8" t="s">
        <v>71</v>
      </c>
      <c r="D3" s="9" t="s">
        <v>2</v>
      </c>
      <c r="E3" s="7" t="s">
        <v>4</v>
      </c>
      <c r="F3" s="8" t="s">
        <v>3</v>
      </c>
      <c r="G3" s="8" t="s">
        <v>5</v>
      </c>
      <c r="H3" s="9" t="s">
        <v>6</v>
      </c>
      <c r="I3" s="19" t="s">
        <v>4</v>
      </c>
      <c r="J3" s="20" t="s">
        <v>3</v>
      </c>
      <c r="K3" s="20" t="s">
        <v>5</v>
      </c>
      <c r="L3" s="21" t="s">
        <v>6</v>
      </c>
    </row>
    <row r="4" spans="1:12" ht="21" customHeight="1" x14ac:dyDescent="0.15">
      <c r="A4" s="26" t="s">
        <v>11</v>
      </c>
      <c r="B4" s="12">
        <f>'４月(月間)'!$B$6</f>
        <v>482527</v>
      </c>
      <c r="C4" s="636">
        <f>'４月(月間)'!$F$6</f>
        <v>682179</v>
      </c>
      <c r="D4" s="36">
        <f>B4/C4</f>
        <v>0.70733194660052567</v>
      </c>
      <c r="E4" s="13" t="s">
        <v>7</v>
      </c>
      <c r="F4" s="14" t="s">
        <v>8</v>
      </c>
      <c r="G4" s="14" t="s">
        <v>9</v>
      </c>
      <c r="H4" s="15" t="s">
        <v>10</v>
      </c>
      <c r="I4" s="22" t="s">
        <v>7</v>
      </c>
      <c r="J4" s="632"/>
      <c r="K4" s="632"/>
      <c r="L4" s="633"/>
    </row>
    <row r="5" spans="1:12" ht="21" customHeight="1" x14ac:dyDescent="0.15">
      <c r="A5" s="27" t="s">
        <v>13</v>
      </c>
      <c r="B5" s="637">
        <f>'５月(月間)'!$B$6</f>
        <v>434049</v>
      </c>
      <c r="C5" s="638">
        <f>'５月(月間)'!$F$6</f>
        <v>722108</v>
      </c>
      <c r="D5" s="37">
        <f t="shared" ref="D5:D15" si="0">B5/C5</f>
        <v>0.60108598713765804</v>
      </c>
      <c r="E5" s="16" t="s">
        <v>14</v>
      </c>
      <c r="F5" s="17" t="s">
        <v>15</v>
      </c>
      <c r="G5" s="17" t="s">
        <v>16</v>
      </c>
      <c r="H5" s="18" t="s">
        <v>17</v>
      </c>
      <c r="I5" s="23" t="s">
        <v>14</v>
      </c>
      <c r="J5" s="634"/>
      <c r="K5" s="634"/>
      <c r="L5" s="635"/>
    </row>
    <row r="6" spans="1:12" ht="21" customHeight="1" x14ac:dyDescent="0.15">
      <c r="A6" s="27" t="s">
        <v>18</v>
      </c>
      <c r="B6" s="637">
        <f>'６月(月間)'!$B$6</f>
        <v>435560</v>
      </c>
      <c r="C6" s="638">
        <f>'６月(月間)'!$F$6</f>
        <v>675662</v>
      </c>
      <c r="D6" s="37">
        <f t="shared" si="0"/>
        <v>0.64464184755099441</v>
      </c>
      <c r="E6" s="16" t="s">
        <v>19</v>
      </c>
      <c r="F6" s="17" t="s">
        <v>20</v>
      </c>
      <c r="G6" s="17" t="s">
        <v>21</v>
      </c>
      <c r="H6" s="18" t="s">
        <v>22</v>
      </c>
      <c r="I6" s="23" t="s">
        <v>19</v>
      </c>
      <c r="J6" s="24" t="s">
        <v>20</v>
      </c>
      <c r="K6" s="24" t="s">
        <v>21</v>
      </c>
      <c r="L6" s="635"/>
    </row>
    <row r="7" spans="1:12" ht="21" customHeight="1" x14ac:dyDescent="0.15">
      <c r="A7" s="27" t="s">
        <v>23</v>
      </c>
      <c r="B7" s="637">
        <f>'７月(月間)'!$B$6</f>
        <v>535636</v>
      </c>
      <c r="C7" s="638">
        <f>'７月(月間)'!$F$6</f>
        <v>786491</v>
      </c>
      <c r="D7" s="37">
        <f t="shared" si="0"/>
        <v>0.68104530121768714</v>
      </c>
      <c r="E7" s="16" t="s">
        <v>24</v>
      </c>
      <c r="F7" s="17" t="s">
        <v>25</v>
      </c>
      <c r="G7" s="17" t="s">
        <v>26</v>
      </c>
      <c r="H7" s="18" t="s">
        <v>27</v>
      </c>
      <c r="I7" s="23" t="s">
        <v>24</v>
      </c>
      <c r="J7" s="24" t="s">
        <v>25</v>
      </c>
      <c r="K7" s="24" t="s">
        <v>26</v>
      </c>
      <c r="L7" s="635"/>
    </row>
    <row r="8" spans="1:12" ht="21" customHeight="1" x14ac:dyDescent="0.15">
      <c r="A8" s="27" t="s">
        <v>28</v>
      </c>
      <c r="B8" s="637">
        <f>'８月(月間)'!$B$6</f>
        <v>624401</v>
      </c>
      <c r="C8" s="638">
        <f>'８月(月間)'!$F$6</f>
        <v>762704</v>
      </c>
      <c r="D8" s="37">
        <f t="shared" si="0"/>
        <v>0.81866753026075645</v>
      </c>
      <c r="E8" s="16" t="s">
        <v>29</v>
      </c>
      <c r="F8" s="17" t="s">
        <v>30</v>
      </c>
      <c r="G8" s="17" t="s">
        <v>31</v>
      </c>
      <c r="H8" s="18" t="s">
        <v>32</v>
      </c>
      <c r="I8" s="23" t="s">
        <v>29</v>
      </c>
      <c r="J8" s="24" t="s">
        <v>30</v>
      </c>
      <c r="K8" s="24" t="s">
        <v>31</v>
      </c>
      <c r="L8" s="25" t="s">
        <v>32</v>
      </c>
    </row>
    <row r="9" spans="1:12" ht="21" customHeight="1" x14ac:dyDescent="0.15">
      <c r="A9" s="27" t="s">
        <v>33</v>
      </c>
      <c r="B9" s="637">
        <f>'９月(月間)'!$B$6</f>
        <v>528123</v>
      </c>
      <c r="C9" s="638">
        <f>'９月(月間)'!$F$6</f>
        <v>686992</v>
      </c>
      <c r="D9" s="37">
        <f t="shared" si="0"/>
        <v>0.76874694319584502</v>
      </c>
      <c r="E9" s="16" t="s">
        <v>34</v>
      </c>
      <c r="F9" s="17" t="s">
        <v>35</v>
      </c>
      <c r="G9" s="17" t="s">
        <v>36</v>
      </c>
      <c r="H9" s="18" t="s">
        <v>37</v>
      </c>
      <c r="I9" s="23" t="s">
        <v>34</v>
      </c>
      <c r="J9" s="24" t="s">
        <v>35</v>
      </c>
      <c r="K9" s="24" t="s">
        <v>36</v>
      </c>
      <c r="L9" s="25" t="s">
        <v>37</v>
      </c>
    </row>
    <row r="10" spans="1:12" ht="21" customHeight="1" x14ac:dyDescent="0.15">
      <c r="A10" s="27" t="s">
        <v>66</v>
      </c>
      <c r="B10" s="637">
        <f>'10月(月間)'!$B$6</f>
        <v>532731</v>
      </c>
      <c r="C10" s="638">
        <f>'10月(月間)'!$F$6</f>
        <v>742198</v>
      </c>
      <c r="D10" s="37">
        <f t="shared" si="0"/>
        <v>0.71777477169165105</v>
      </c>
      <c r="E10" s="16" t="s">
        <v>53</v>
      </c>
      <c r="F10" s="17" t="s">
        <v>56</v>
      </c>
      <c r="G10" s="17" t="s">
        <v>57</v>
      </c>
      <c r="H10" s="18" t="s">
        <v>58</v>
      </c>
      <c r="I10" s="23" t="s">
        <v>53</v>
      </c>
      <c r="J10" s="24" t="s">
        <v>56</v>
      </c>
      <c r="K10" s="24" t="s">
        <v>57</v>
      </c>
      <c r="L10" s="25" t="s">
        <v>58</v>
      </c>
    </row>
    <row r="11" spans="1:12" ht="21" customHeight="1" x14ac:dyDescent="0.15">
      <c r="A11" s="27" t="s">
        <v>67</v>
      </c>
      <c r="B11" s="637">
        <f>'11月(月間)'!$B$6</f>
        <v>503973</v>
      </c>
      <c r="C11" s="638">
        <f>'11月(月間)'!$F$6</f>
        <v>692718</v>
      </c>
      <c r="D11" s="37">
        <f t="shared" si="0"/>
        <v>0.7275298173282635</v>
      </c>
      <c r="E11" s="16" t="s">
        <v>54</v>
      </c>
      <c r="F11" s="17" t="s">
        <v>59</v>
      </c>
      <c r="G11" s="17" t="s">
        <v>60</v>
      </c>
      <c r="H11" s="18" t="s">
        <v>61</v>
      </c>
      <c r="I11" s="23" t="s">
        <v>54</v>
      </c>
      <c r="J11" s="24" t="s">
        <v>59</v>
      </c>
      <c r="K11" s="24" t="s">
        <v>60</v>
      </c>
      <c r="L11" s="25" t="s">
        <v>61</v>
      </c>
    </row>
    <row r="12" spans="1:12" ht="21" customHeight="1" x14ac:dyDescent="0.15">
      <c r="A12" s="27" t="s">
        <v>68</v>
      </c>
      <c r="B12" s="637">
        <f>'12月(月間)'!$B$6</f>
        <v>479504</v>
      </c>
      <c r="C12" s="638">
        <f>'12月(月間)'!$F$6</f>
        <v>715814</v>
      </c>
      <c r="D12" s="37">
        <f t="shared" si="0"/>
        <v>0.66987234113889926</v>
      </c>
      <c r="E12" s="16" t="s">
        <v>55</v>
      </c>
      <c r="F12" s="17" t="s">
        <v>62</v>
      </c>
      <c r="G12" s="17" t="s">
        <v>63</v>
      </c>
      <c r="H12" s="18" t="s">
        <v>64</v>
      </c>
      <c r="I12" s="23" t="s">
        <v>55</v>
      </c>
      <c r="J12" s="24" t="s">
        <v>62</v>
      </c>
      <c r="K12" s="24" t="s">
        <v>63</v>
      </c>
      <c r="L12" s="25" t="s">
        <v>64</v>
      </c>
    </row>
    <row r="13" spans="1:12" ht="21" customHeight="1" x14ac:dyDescent="0.15">
      <c r="A13" s="27" t="s">
        <v>38</v>
      </c>
      <c r="B13" s="637">
        <f>'１月(月間)'!$B$6</f>
        <v>439203</v>
      </c>
      <c r="C13" s="638">
        <f>'１月(月間)'!$F$6</f>
        <v>692627</v>
      </c>
      <c r="D13" s="37">
        <f t="shared" si="0"/>
        <v>0.63411186684896781</v>
      </c>
      <c r="E13" s="16" t="s">
        <v>41</v>
      </c>
      <c r="F13" s="17" t="s">
        <v>44</v>
      </c>
      <c r="G13" s="17" t="s">
        <v>45</v>
      </c>
      <c r="H13" s="18" t="s">
        <v>46</v>
      </c>
      <c r="I13" s="23" t="s">
        <v>41</v>
      </c>
      <c r="J13" s="24" t="s">
        <v>44</v>
      </c>
      <c r="K13" s="24" t="s">
        <v>45</v>
      </c>
      <c r="L13" s="25" t="s">
        <v>46</v>
      </c>
    </row>
    <row r="14" spans="1:12" ht="21" customHeight="1" x14ac:dyDescent="0.15">
      <c r="A14" s="27" t="s">
        <v>39</v>
      </c>
      <c r="B14" s="637">
        <f>'２月(月間)'!$B$6</f>
        <v>462653</v>
      </c>
      <c r="C14" s="638">
        <f>'２月(月間)'!$F$6</f>
        <v>630143</v>
      </c>
      <c r="D14" s="37">
        <f t="shared" si="0"/>
        <v>0.73420318880000257</v>
      </c>
      <c r="E14" s="16" t="s">
        <v>42</v>
      </c>
      <c r="F14" s="17" t="s">
        <v>47</v>
      </c>
      <c r="G14" s="17" t="s">
        <v>48</v>
      </c>
      <c r="H14" s="18" t="s">
        <v>49</v>
      </c>
      <c r="I14" s="23" t="s">
        <v>42</v>
      </c>
      <c r="J14" s="24" t="s">
        <v>47</v>
      </c>
      <c r="K14" s="24" t="s">
        <v>48</v>
      </c>
      <c r="L14" s="25" t="s">
        <v>49</v>
      </c>
    </row>
    <row r="15" spans="1:12" ht="21" customHeight="1" thickBot="1" x14ac:dyDescent="0.2">
      <c r="A15" s="28" t="s">
        <v>40</v>
      </c>
      <c r="B15" s="639">
        <f>'３月(月間)'!$B$6</f>
        <v>573575</v>
      </c>
      <c r="C15" s="640">
        <f>'３月(月間)'!$F$6</f>
        <v>717593</v>
      </c>
      <c r="D15" s="38">
        <f t="shared" si="0"/>
        <v>0.79930406233059692</v>
      </c>
      <c r="E15" s="29" t="s">
        <v>43</v>
      </c>
      <c r="F15" s="30" t="s">
        <v>50</v>
      </c>
      <c r="G15" s="30" t="s">
        <v>51</v>
      </c>
      <c r="H15" s="31" t="s">
        <v>52</v>
      </c>
      <c r="I15" s="32" t="s">
        <v>43</v>
      </c>
      <c r="J15" s="33" t="s">
        <v>50</v>
      </c>
      <c r="K15" s="33" t="s">
        <v>51</v>
      </c>
      <c r="L15" s="34" t="s">
        <v>52</v>
      </c>
    </row>
    <row r="16" spans="1:12" ht="23.25" customHeight="1" thickTop="1" x14ac:dyDescent="0.15">
      <c r="A16" s="41" t="s">
        <v>65</v>
      </c>
      <c r="B16" s="10">
        <f>SUM(B4:B15)</f>
        <v>6031935</v>
      </c>
      <c r="C16" s="11">
        <f>SUM(C4:C15)</f>
        <v>8507229</v>
      </c>
      <c r="D16" s="39">
        <f t="shared" ref="D16" si="1">B16/C16</f>
        <v>0.70903639716293054</v>
      </c>
      <c r="E16" s="630" t="s">
        <v>72</v>
      </c>
      <c r="F16" s="35"/>
      <c r="G16" s="35"/>
      <c r="H16" s="35"/>
      <c r="I16" s="35"/>
      <c r="J16" s="35"/>
      <c r="K16" s="35"/>
      <c r="L16" s="35"/>
    </row>
    <row r="17" spans="5:5" ht="17.25" customHeight="1" x14ac:dyDescent="0.15">
      <c r="E17" s="631" t="s">
        <v>73</v>
      </c>
    </row>
  </sheetData>
  <mergeCells count="4">
    <mergeCell ref="E2:H2"/>
    <mergeCell ref="I2:L2"/>
    <mergeCell ref="B2:D2"/>
    <mergeCell ref="A2:A3"/>
  </mergeCells>
  <phoneticPr fontId="3"/>
  <hyperlinks>
    <hyperlink ref="E4" location="'4月（月間）'!A1" display="４月月間"/>
    <hyperlink ref="F4" location="'4月（上旬）'!A1" display="４月上旬"/>
    <hyperlink ref="G4" location="'4月（中旬）'!A1" display="４月中旬"/>
    <hyperlink ref="H4" location="'4月（下旬）'!A1" display="４月下旬"/>
    <hyperlink ref="E5" location="'５月（月間）'!A1" display="５月月間"/>
    <hyperlink ref="F5" location="'５月(上旬)'!A1" display="５月上旬"/>
    <hyperlink ref="G5" location="'５月(中旬)'!A1" display="５月中旬"/>
    <hyperlink ref="H5" location="'５月(下旬)'!A1" display="５月下旬"/>
    <hyperlink ref="I5" location="'５月月間'!A1" display="５月月間"/>
    <hyperlink ref="E6" location="'６月(月間)'!A1" display="６月月間"/>
    <hyperlink ref="F6" location="'６月(上旬)'!A1" display="６月上旬"/>
    <hyperlink ref="G6" location="'６月(中旬)'!A1" display="６月中旬"/>
    <hyperlink ref="H6" location="'６月(下旬)'!A1" display="６月下旬"/>
    <hyperlink ref="I6" location="'６月月間'!A1" display="６月月間"/>
    <hyperlink ref="J6" location="'６月上旬'!A1" display="６月上旬"/>
    <hyperlink ref="K6" location="'６月中旬'!A1" display="６月中旬"/>
    <hyperlink ref="E7" location="'７月(月間)'!A1" display="７月月間"/>
    <hyperlink ref="F7" location="'７月(上旬)'!A1" display="７月上旬"/>
    <hyperlink ref="G7" location="'７月(中旬)'!A1" display="７月中旬"/>
    <hyperlink ref="H7" location="'７月(下旬)'!A1" display="７月下旬"/>
    <hyperlink ref="I7" location="'７月月間'!A1" display="７月月間"/>
    <hyperlink ref="J7" location="'７月上旬'!A1" display="７月上旬"/>
    <hyperlink ref="K7" location="'７月中旬'!A1" display="７月中旬"/>
    <hyperlink ref="E8" location="'８月(月間)'!A1" display="８月月間"/>
    <hyperlink ref="F8" location="'８月(上旬)'!A1" display="８月上旬"/>
    <hyperlink ref="G8" location="'８月(中旬)'!A1" display="８月中旬"/>
    <hyperlink ref="H8" location="'８月(下旬)'!A1" display="８月下旬"/>
    <hyperlink ref="I8" location="'８月月間'!Print_Area" display="８月月間"/>
    <hyperlink ref="J8" location="'８月上旬'!Print_Area" display="８月上旬"/>
    <hyperlink ref="K8" location="'８月中旬'!Print_Area" display="８月中旬"/>
    <hyperlink ref="L8" location="'８月下旬'!Print_Area" display="８月下旬"/>
    <hyperlink ref="E9" location="'９月(月間)'!A1" display="９月月間"/>
    <hyperlink ref="F9" location="'９月(上旬)'!A1" display="９月上旬"/>
    <hyperlink ref="G9" location="'９月(中旬)'!A1" display="９月中旬"/>
    <hyperlink ref="H9" location="'９月(下旬)'!A1" display="９月下旬"/>
    <hyperlink ref="I9" location="'９月月間'!Print_Area" display="９月月間"/>
    <hyperlink ref="J9" location="'９月上旬'!Print_Area" display="９月上旬"/>
    <hyperlink ref="K9" location="'９月中旬'!Print_Area" display="９月中旬"/>
    <hyperlink ref="L9" location="'９月下旬'!Print_Area" display="９月下旬"/>
    <hyperlink ref="E10" location="'10月(月間)'!A1" display="10月月間"/>
    <hyperlink ref="F10" location="'10月(上旬)'!A1" display="10月上旬"/>
    <hyperlink ref="G10" location="'10月(中旬)'!A1" display="10月中旬"/>
    <hyperlink ref="H10" location="'10月(下旬)'!A1" display="10月下旬"/>
    <hyperlink ref="I10" location="'10月月間'!Print_Area" display="10月月間"/>
    <hyperlink ref="J10" location="'10月上旬'!Print_Area" display="10月上旬"/>
    <hyperlink ref="K10" location="'10月中旬'!Print_Area" display="10月中旬"/>
    <hyperlink ref="L10" location="'10月下旬'!Print_Area" display="10月下旬"/>
    <hyperlink ref="H11" location="'11月（下旬）'!A1" display="11月下旬"/>
    <hyperlink ref="E11" location="'11月（月間）'!A1" display="11月月間"/>
    <hyperlink ref="F11" location="'11月（上旬）'!A1" display="11月上旬"/>
    <hyperlink ref="G11" location="'11月（中旬）'!A1" display="11月中旬"/>
    <hyperlink ref="I11" location="'11月月間'!Print_Area" display="11月月間"/>
    <hyperlink ref="J11" location="'11月上旬'!Print_Area" display="11月上旬"/>
    <hyperlink ref="K11" location="'11月中旬'!Print_Area" display="11月中旬"/>
    <hyperlink ref="L11" location="'11月下旬'!Print_Area" display="11月下旬"/>
    <hyperlink ref="E12" location="'12月（月間）'!A1" display="12月月間"/>
    <hyperlink ref="F12" location="'12月（上旬）'!A1" display="12月上旬"/>
    <hyperlink ref="G12" location="'12月（中旬）'!A1" display="12月中旬"/>
    <hyperlink ref="H12" location="'12月（下旬）'!A1" display="12月下旬"/>
    <hyperlink ref="I12" location="'12月月間'!A1" display="12月月間"/>
    <hyperlink ref="J12" location="'12月上旬'!Print_Area" display="12月上旬"/>
    <hyperlink ref="K12" location="'12月中旬'!Print_Area" display="12月中旬"/>
    <hyperlink ref="L12" location="'12月下旬'!Print_Area" display="12月下旬"/>
    <hyperlink ref="E13" location="'１月(月間)'!A1" display="１月月間"/>
    <hyperlink ref="I13" location="'１月月間'!Print_Area" display="１月月間"/>
    <hyperlink ref="F13" location="'１月(上旬)'!A1" display="１月上旬"/>
    <hyperlink ref="G13" location="'１月(中旬)'!A1" display="１月中旬"/>
    <hyperlink ref="H13" location="'１月(下旬)'!A1" display="１月下旬"/>
    <hyperlink ref="J13" location="'１月上旬'!Print_Area" display="１月上旬"/>
    <hyperlink ref="K13" location="'１月中旬'!Print_Area" display="１月中旬"/>
    <hyperlink ref="L13" location="'１月下旬'!Print_Area" display="１月下旬"/>
    <hyperlink ref="E14" location="'２月(月間)'!A1" display="２月月間"/>
    <hyperlink ref="I14" location="'２月月間'!Print_Area" display="２月月間"/>
    <hyperlink ref="F14" location="'２月(上旬)'!A1" display="２月上旬"/>
    <hyperlink ref="G14" location="'２月(中旬)'!A1" display="２月中旬"/>
    <hyperlink ref="H14" location="'２月(下旬)'!A1" display="２月下旬"/>
    <hyperlink ref="J14" location="'２月上旬'!Print_Area" display="２月上旬"/>
    <hyperlink ref="K14" location="'２月中旬'!Print_Area" display="２月中旬"/>
    <hyperlink ref="L14" location="'２月下旬'!Print_Area" display="２月下旬"/>
    <hyperlink ref="E15" location="'３月(月間)'!A1" display="３月月間"/>
    <hyperlink ref="F15" location="'３月(上旬)'!A1" display="３月上旬"/>
    <hyperlink ref="G15" location="'３月(中旬)'!A1" display="３月中旬"/>
    <hyperlink ref="H15" location="'３月(下旬)'!A1" display="３月下旬"/>
    <hyperlink ref="I15" location="'３月月間'!Print_Area" display="３月月間"/>
    <hyperlink ref="J15" location="'３月上旬'!Print_Area" display="３月上旬"/>
    <hyperlink ref="K15" location="'３月中旬'!Print_Area" display="３月中旬"/>
    <hyperlink ref="L15" location="'３月下旬'!Print_Area" display="３月下旬"/>
    <hyperlink ref="I4" location="'4月月間'!A1" display="４月月間"/>
  </hyperlinks>
  <pageMargins left="0.70866141732283472" right="0.70866141732283472" top="0.74803149606299213" bottom="0.74803149606299213" header="0.31496062992125984" footer="0.31496062992125984"/>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0"/>
  <sheetViews>
    <sheetView zoomScaleNormal="100" workbookViewId="0">
      <pane xSplit="1" ySplit="7" topLeftCell="B8" activePane="bottomRight" state="frozen"/>
      <selection sqref="A1:J1"/>
      <selection pane="topRight" sqref="A1:J1"/>
      <selection pane="bottomLeft" sqref="A1:J1"/>
      <selection pane="bottomRight" sqref="A1:J1"/>
    </sheetView>
  </sheetViews>
  <sheetFormatPr defaultColWidth="15.75" defaultRowHeight="10.5" x14ac:dyDescent="0.4"/>
  <cols>
    <col min="1" max="1" width="23.375" style="42" customWidth="1"/>
    <col min="2" max="3" width="11" style="98"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５月(中旬)</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s="42" customFormat="1" x14ac:dyDescent="0.4">
      <c r="A4" s="653"/>
      <c r="B4" s="659" t="s">
        <v>116</v>
      </c>
      <c r="C4" s="655" t="s">
        <v>222</v>
      </c>
      <c r="D4" s="653" t="s">
        <v>95</v>
      </c>
      <c r="E4" s="653"/>
      <c r="F4" s="649" t="str">
        <f>+B4</f>
        <v>(12'5/11～20)</v>
      </c>
      <c r="G4" s="649" t="str">
        <f>+C4</f>
        <v>(11'5/11～20)</v>
      </c>
      <c r="H4" s="653" t="s">
        <v>95</v>
      </c>
      <c r="I4" s="653"/>
      <c r="J4" s="649" t="str">
        <f>+B4</f>
        <v>(12'5/11～20)</v>
      </c>
      <c r="K4" s="649" t="str">
        <f>+C4</f>
        <v>(11'5/11～20)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191</v>
      </c>
      <c r="B6" s="248">
        <f>+B7+B41+B67</f>
        <v>127845</v>
      </c>
      <c r="C6" s="248">
        <f>+C7+C41+C67</f>
        <v>113495</v>
      </c>
      <c r="D6" s="245">
        <f t="shared" ref="D6:D37" si="0">+B6/C6</f>
        <v>1.126437287986255</v>
      </c>
      <c r="E6" s="289">
        <f t="shared" ref="E6:E37" si="1">+B6-C6</f>
        <v>14350</v>
      </c>
      <c r="F6" s="248">
        <f>+F7+F41+F67</f>
        <v>202728</v>
      </c>
      <c r="G6" s="248">
        <f>+G7+G41+G67</f>
        <v>189119</v>
      </c>
      <c r="H6" s="245">
        <f t="shared" ref="H6:H37" si="2">+F6/G6</f>
        <v>1.0719599828679298</v>
      </c>
      <c r="I6" s="289">
        <f t="shared" ref="I6:I37" si="3">+F6-G6</f>
        <v>13609</v>
      </c>
      <c r="J6" s="245">
        <f t="shared" ref="J6:J37" si="4">+B6/F6</f>
        <v>0.63062329821238305</v>
      </c>
      <c r="K6" s="245">
        <f t="shared" ref="K6:K37" si="5">+C6/G6</f>
        <v>0.60012478915391898</v>
      </c>
      <c r="L6" s="283">
        <f t="shared" ref="L6:L37" si="6">+J6-K6</f>
        <v>3.0498509058464074E-2</v>
      </c>
    </row>
    <row r="7" spans="1:12" s="44" customFormat="1" x14ac:dyDescent="0.4">
      <c r="A7" s="249" t="s">
        <v>91</v>
      </c>
      <c r="B7" s="248">
        <f>+B8+B18+B38</f>
        <v>57079</v>
      </c>
      <c r="C7" s="248">
        <f>+C8+C18+C38</f>
        <v>48676</v>
      </c>
      <c r="D7" s="245">
        <f t="shared" si="0"/>
        <v>1.1726312761936066</v>
      </c>
      <c r="E7" s="289">
        <f t="shared" si="1"/>
        <v>8403</v>
      </c>
      <c r="F7" s="248">
        <f>+F8+F18+F38</f>
        <v>90386</v>
      </c>
      <c r="G7" s="248">
        <f>+G8+G18+G38</f>
        <v>80266</v>
      </c>
      <c r="H7" s="245">
        <f t="shared" si="2"/>
        <v>1.126080781401839</v>
      </c>
      <c r="I7" s="289">
        <f t="shared" si="3"/>
        <v>10120</v>
      </c>
      <c r="J7" s="245">
        <f t="shared" si="4"/>
        <v>0.63150266634213259</v>
      </c>
      <c r="K7" s="245">
        <f t="shared" si="5"/>
        <v>0.60643360825256021</v>
      </c>
      <c r="L7" s="283">
        <f t="shared" si="6"/>
        <v>2.5069058089572382E-2</v>
      </c>
    </row>
    <row r="8" spans="1:12" x14ac:dyDescent="0.4">
      <c r="A8" s="277" t="s">
        <v>190</v>
      </c>
      <c r="B8" s="259">
        <f>SUM(B9:B17)</f>
        <v>38421</v>
      </c>
      <c r="C8" s="259">
        <f>SUM(C9:C17)</f>
        <v>31024</v>
      </c>
      <c r="D8" s="256">
        <f t="shared" si="0"/>
        <v>1.2384283135636927</v>
      </c>
      <c r="E8" s="281">
        <f t="shared" si="1"/>
        <v>7397</v>
      </c>
      <c r="F8" s="259">
        <f>SUM(F9:F17)</f>
        <v>64750</v>
      </c>
      <c r="G8" s="259">
        <f>SUM(G9:G17)</f>
        <v>53116</v>
      </c>
      <c r="H8" s="256">
        <f t="shared" si="2"/>
        <v>1.2190300474433315</v>
      </c>
      <c r="I8" s="281">
        <f t="shared" si="3"/>
        <v>11634</v>
      </c>
      <c r="J8" s="256">
        <f t="shared" si="4"/>
        <v>0.59337451737451741</v>
      </c>
      <c r="K8" s="256">
        <f t="shared" si="5"/>
        <v>0.58408012651555086</v>
      </c>
      <c r="L8" s="280">
        <f t="shared" si="6"/>
        <v>9.2943908589665503E-3</v>
      </c>
    </row>
    <row r="9" spans="1:12" x14ac:dyDescent="0.4">
      <c r="A9" s="57" t="s">
        <v>87</v>
      </c>
      <c r="B9" s="88">
        <v>27326</v>
      </c>
      <c r="C9" s="88">
        <v>17980</v>
      </c>
      <c r="D9" s="73">
        <f t="shared" si="0"/>
        <v>1.5197997775305896</v>
      </c>
      <c r="E9" s="81">
        <f t="shared" si="1"/>
        <v>9346</v>
      </c>
      <c r="F9" s="88">
        <v>52443</v>
      </c>
      <c r="G9" s="88">
        <v>34664</v>
      </c>
      <c r="H9" s="73">
        <f t="shared" si="2"/>
        <v>1.5128952227094392</v>
      </c>
      <c r="I9" s="81">
        <f t="shared" si="3"/>
        <v>17779</v>
      </c>
      <c r="J9" s="73">
        <f t="shared" si="4"/>
        <v>0.52106096142478497</v>
      </c>
      <c r="K9" s="73">
        <f t="shared" si="5"/>
        <v>0.51869374567274407</v>
      </c>
      <c r="L9" s="90">
        <f t="shared" si="6"/>
        <v>2.3672157520409076E-3</v>
      </c>
    </row>
    <row r="10" spans="1:12" x14ac:dyDescent="0.4">
      <c r="A10" s="58" t="s">
        <v>90</v>
      </c>
      <c r="B10" s="88">
        <v>4948</v>
      </c>
      <c r="C10" s="88">
        <v>4887</v>
      </c>
      <c r="D10" s="53">
        <f t="shared" si="0"/>
        <v>1.0124820953550235</v>
      </c>
      <c r="E10" s="54">
        <f t="shared" si="1"/>
        <v>61</v>
      </c>
      <c r="F10" s="88">
        <v>5000</v>
      </c>
      <c r="G10" s="88">
        <v>5000</v>
      </c>
      <c r="H10" s="53">
        <f t="shared" si="2"/>
        <v>1</v>
      </c>
      <c r="I10" s="54">
        <f t="shared" si="3"/>
        <v>0</v>
      </c>
      <c r="J10" s="53">
        <f t="shared" si="4"/>
        <v>0.98960000000000004</v>
      </c>
      <c r="K10" s="53">
        <f t="shared" si="5"/>
        <v>0.97740000000000005</v>
      </c>
      <c r="L10" s="52">
        <f t="shared" si="6"/>
        <v>1.2199999999999989E-2</v>
      </c>
    </row>
    <row r="11" spans="1:12" x14ac:dyDescent="0.4">
      <c r="A11" s="58" t="s">
        <v>162</v>
      </c>
      <c r="B11" s="88">
        <v>5423</v>
      </c>
      <c r="C11" s="88">
        <v>7616</v>
      </c>
      <c r="D11" s="53">
        <f t="shared" si="0"/>
        <v>0.7120535714285714</v>
      </c>
      <c r="E11" s="54">
        <f t="shared" si="1"/>
        <v>-2193</v>
      </c>
      <c r="F11" s="88">
        <v>5927</v>
      </c>
      <c r="G11" s="88">
        <v>12002</v>
      </c>
      <c r="H11" s="53">
        <f t="shared" si="2"/>
        <v>0.49383436093984334</v>
      </c>
      <c r="I11" s="54">
        <f t="shared" si="3"/>
        <v>-6075</v>
      </c>
      <c r="J11" s="53">
        <f t="shared" si="4"/>
        <v>0.91496541251898089</v>
      </c>
      <c r="K11" s="53">
        <f t="shared" si="5"/>
        <v>0.63456090651558072</v>
      </c>
      <c r="L11" s="52">
        <f t="shared" si="6"/>
        <v>0.28040450600340017</v>
      </c>
    </row>
    <row r="12" spans="1:12" x14ac:dyDescent="0.4">
      <c r="A12" s="58" t="s">
        <v>85</v>
      </c>
      <c r="B12" s="94"/>
      <c r="C12" s="88"/>
      <c r="D12" s="53" t="e">
        <f t="shared" si="0"/>
        <v>#DIV/0!</v>
      </c>
      <c r="E12" s="54">
        <f t="shared" si="1"/>
        <v>0</v>
      </c>
      <c r="F12" s="94"/>
      <c r="G12" s="88"/>
      <c r="H12" s="53" t="e">
        <f t="shared" si="2"/>
        <v>#DIV/0!</v>
      </c>
      <c r="I12" s="54">
        <f t="shared" si="3"/>
        <v>0</v>
      </c>
      <c r="J12" s="53" t="e">
        <f t="shared" si="4"/>
        <v>#DIV/0!</v>
      </c>
      <c r="K12" s="53" t="e">
        <f t="shared" si="5"/>
        <v>#DIV/0!</v>
      </c>
      <c r="L12" s="52" t="e">
        <f t="shared" si="6"/>
        <v>#DIV/0!</v>
      </c>
    </row>
    <row r="13" spans="1:12" x14ac:dyDescent="0.4">
      <c r="A13" s="58" t="s">
        <v>86</v>
      </c>
      <c r="B13" s="94"/>
      <c r="C13" s="88"/>
      <c r="D13" s="53" t="e">
        <f t="shared" si="0"/>
        <v>#DIV/0!</v>
      </c>
      <c r="E13" s="54">
        <f t="shared" si="1"/>
        <v>0</v>
      </c>
      <c r="F13" s="94"/>
      <c r="G13" s="88"/>
      <c r="H13" s="53" t="e">
        <f t="shared" si="2"/>
        <v>#DIV/0!</v>
      </c>
      <c r="I13" s="54">
        <f t="shared" si="3"/>
        <v>0</v>
      </c>
      <c r="J13" s="53" t="e">
        <f t="shared" si="4"/>
        <v>#DIV/0!</v>
      </c>
      <c r="K13" s="53" t="e">
        <f t="shared" si="5"/>
        <v>#DIV/0!</v>
      </c>
      <c r="L13" s="52" t="e">
        <f t="shared" si="6"/>
        <v>#DIV/0!</v>
      </c>
    </row>
    <row r="14" spans="1:12" x14ac:dyDescent="0.4">
      <c r="A14" s="64" t="s">
        <v>189</v>
      </c>
      <c r="B14" s="112">
        <v>724</v>
      </c>
      <c r="C14" s="112">
        <v>541</v>
      </c>
      <c r="D14" s="67">
        <f t="shared" si="0"/>
        <v>1.3382624768946396</v>
      </c>
      <c r="E14" s="68">
        <f t="shared" si="1"/>
        <v>183</v>
      </c>
      <c r="F14" s="112">
        <v>1380</v>
      </c>
      <c r="G14" s="112">
        <v>1450</v>
      </c>
      <c r="H14" s="67">
        <f t="shared" si="2"/>
        <v>0.9517241379310345</v>
      </c>
      <c r="I14" s="68">
        <f t="shared" si="3"/>
        <v>-70</v>
      </c>
      <c r="J14" s="67">
        <f t="shared" si="4"/>
        <v>0.52463768115942033</v>
      </c>
      <c r="K14" s="67">
        <f t="shared" si="5"/>
        <v>0.37310344827586206</v>
      </c>
      <c r="L14" s="66">
        <f t="shared" si="6"/>
        <v>0.15153423288355827</v>
      </c>
    </row>
    <row r="15" spans="1:12" x14ac:dyDescent="0.4">
      <c r="A15" s="58" t="s">
        <v>188</v>
      </c>
      <c r="B15" s="92"/>
      <c r="C15" s="92"/>
      <c r="D15" s="53" t="e">
        <f t="shared" si="0"/>
        <v>#DIV/0!</v>
      </c>
      <c r="E15" s="54">
        <f t="shared" si="1"/>
        <v>0</v>
      </c>
      <c r="F15" s="92"/>
      <c r="G15" s="92"/>
      <c r="H15" s="53" t="e">
        <f t="shared" si="2"/>
        <v>#DIV/0!</v>
      </c>
      <c r="I15" s="54">
        <f t="shared" si="3"/>
        <v>0</v>
      </c>
      <c r="J15" s="53" t="e">
        <f t="shared" si="4"/>
        <v>#DIV/0!</v>
      </c>
      <c r="K15" s="53" t="e">
        <f t="shared" si="5"/>
        <v>#DIV/0!</v>
      </c>
      <c r="L15" s="52" t="e">
        <f t="shared" si="6"/>
        <v>#DIV/0!</v>
      </c>
    </row>
    <row r="16" spans="1:12" x14ac:dyDescent="0.4">
      <c r="A16" s="70" t="s">
        <v>187</v>
      </c>
      <c r="B16" s="94"/>
      <c r="C16" s="94"/>
      <c r="D16" s="53" t="e">
        <f t="shared" si="0"/>
        <v>#DIV/0!</v>
      </c>
      <c r="E16" s="54">
        <f t="shared" si="1"/>
        <v>0</v>
      </c>
      <c r="F16" s="94"/>
      <c r="G16" s="94"/>
      <c r="H16" s="73" t="e">
        <f t="shared" si="2"/>
        <v>#DIV/0!</v>
      </c>
      <c r="I16" s="81">
        <f t="shared" si="3"/>
        <v>0</v>
      </c>
      <c r="J16" s="95" t="e">
        <f t="shared" si="4"/>
        <v>#DIV/0!</v>
      </c>
      <c r="K16" s="95" t="e">
        <f t="shared" si="5"/>
        <v>#DIV/0!</v>
      </c>
      <c r="L16" s="66" t="e">
        <f t="shared" si="6"/>
        <v>#DIV/0!</v>
      </c>
    </row>
    <row r="17" spans="1:12" x14ac:dyDescent="0.4">
      <c r="A17" s="70" t="s">
        <v>186</v>
      </c>
      <c r="B17" s="93"/>
      <c r="C17" s="93"/>
      <c r="D17" s="95" t="e">
        <f t="shared" si="0"/>
        <v>#DIV/0!</v>
      </c>
      <c r="E17" s="68">
        <f t="shared" si="1"/>
        <v>0</v>
      </c>
      <c r="F17" s="93"/>
      <c r="G17" s="93"/>
      <c r="H17" s="95" t="e">
        <f t="shared" si="2"/>
        <v>#DIV/0!</v>
      </c>
      <c r="I17" s="140">
        <f t="shared" si="3"/>
        <v>0</v>
      </c>
      <c r="J17" s="67" t="e">
        <f t="shared" si="4"/>
        <v>#DIV/0!</v>
      </c>
      <c r="K17" s="67" t="e">
        <f t="shared" si="5"/>
        <v>#DIV/0!</v>
      </c>
      <c r="L17" s="66" t="e">
        <f t="shared" si="6"/>
        <v>#DIV/0!</v>
      </c>
    </row>
    <row r="18" spans="1:12" x14ac:dyDescent="0.4">
      <c r="A18" s="277" t="s">
        <v>185</v>
      </c>
      <c r="B18" s="259">
        <f>SUM(B19:B37)</f>
        <v>18195</v>
      </c>
      <c r="C18" s="259">
        <f>SUM(C19:C37)</f>
        <v>17178</v>
      </c>
      <c r="D18" s="256">
        <f t="shared" si="0"/>
        <v>1.0592036325532659</v>
      </c>
      <c r="E18" s="281">
        <f t="shared" si="1"/>
        <v>1017</v>
      </c>
      <c r="F18" s="259">
        <f>SUM(F19:F37)</f>
        <v>24845</v>
      </c>
      <c r="G18" s="259">
        <f>SUM(G19:G37)</f>
        <v>26310</v>
      </c>
      <c r="H18" s="256">
        <f t="shared" si="2"/>
        <v>0.94431774990497908</v>
      </c>
      <c r="I18" s="281">
        <f t="shared" si="3"/>
        <v>-1465</v>
      </c>
      <c r="J18" s="256">
        <f t="shared" si="4"/>
        <v>0.73234051116924936</v>
      </c>
      <c r="K18" s="256">
        <f t="shared" si="5"/>
        <v>0.65290763968072973</v>
      </c>
      <c r="L18" s="280">
        <f t="shared" si="6"/>
        <v>7.943287148851963E-2</v>
      </c>
    </row>
    <row r="19" spans="1:12" x14ac:dyDescent="0.4">
      <c r="A19" s="57" t="s">
        <v>184</v>
      </c>
      <c r="B19" s="92"/>
      <c r="C19" s="94"/>
      <c r="D19" s="73" t="e">
        <f t="shared" si="0"/>
        <v>#DIV/0!</v>
      </c>
      <c r="E19" s="81">
        <f t="shared" si="1"/>
        <v>0</v>
      </c>
      <c r="F19" s="94"/>
      <c r="G19" s="94"/>
      <c r="H19" s="73" t="e">
        <f t="shared" si="2"/>
        <v>#DIV/0!</v>
      </c>
      <c r="I19" s="81">
        <f t="shared" si="3"/>
        <v>0</v>
      </c>
      <c r="J19" s="73" t="e">
        <f t="shared" si="4"/>
        <v>#DIV/0!</v>
      </c>
      <c r="K19" s="73" t="e">
        <f t="shared" si="5"/>
        <v>#DIV/0!</v>
      </c>
      <c r="L19" s="90" t="e">
        <f t="shared" si="6"/>
        <v>#DIV/0!</v>
      </c>
    </row>
    <row r="20" spans="1:12" x14ac:dyDescent="0.4">
      <c r="A20" s="58" t="s">
        <v>162</v>
      </c>
      <c r="B20" s="401"/>
      <c r="C20" s="94"/>
      <c r="D20" s="53" t="e">
        <f t="shared" si="0"/>
        <v>#DIV/0!</v>
      </c>
      <c r="E20" s="54">
        <f t="shared" si="1"/>
        <v>0</v>
      </c>
      <c r="F20" s="94"/>
      <c r="G20" s="94"/>
      <c r="H20" s="53" t="e">
        <f t="shared" si="2"/>
        <v>#DIV/0!</v>
      </c>
      <c r="I20" s="54">
        <f t="shared" si="3"/>
        <v>0</v>
      </c>
      <c r="J20" s="53" t="e">
        <f t="shared" si="4"/>
        <v>#DIV/0!</v>
      </c>
      <c r="K20" s="53" t="e">
        <f t="shared" si="5"/>
        <v>#DIV/0!</v>
      </c>
      <c r="L20" s="52" t="e">
        <f t="shared" si="6"/>
        <v>#DIV/0!</v>
      </c>
    </row>
    <row r="21" spans="1:12" x14ac:dyDescent="0.4">
      <c r="A21" s="58" t="s">
        <v>183</v>
      </c>
      <c r="B21" s="56">
        <v>5936</v>
      </c>
      <c r="C21" s="88">
        <v>5427</v>
      </c>
      <c r="D21" s="53">
        <f t="shared" si="0"/>
        <v>1.0937903077206559</v>
      </c>
      <c r="E21" s="54">
        <f t="shared" si="1"/>
        <v>509</v>
      </c>
      <c r="F21" s="88">
        <v>8700</v>
      </c>
      <c r="G21" s="88">
        <v>8600</v>
      </c>
      <c r="H21" s="53">
        <f t="shared" si="2"/>
        <v>1.0116279069767442</v>
      </c>
      <c r="I21" s="54">
        <f t="shared" si="3"/>
        <v>100</v>
      </c>
      <c r="J21" s="53">
        <f t="shared" si="4"/>
        <v>0.68229885057471262</v>
      </c>
      <c r="K21" s="53">
        <f t="shared" si="5"/>
        <v>0.63104651162790693</v>
      </c>
      <c r="L21" s="52">
        <f t="shared" si="6"/>
        <v>5.1252338946805698E-2</v>
      </c>
    </row>
    <row r="22" spans="1:12" x14ac:dyDescent="0.4">
      <c r="A22" s="58" t="s">
        <v>182</v>
      </c>
      <c r="B22" s="56">
        <v>1922</v>
      </c>
      <c r="C22" s="88">
        <v>1537</v>
      </c>
      <c r="D22" s="53">
        <f t="shared" si="0"/>
        <v>1.2504879635653872</v>
      </c>
      <c r="E22" s="54">
        <f t="shared" si="1"/>
        <v>385</v>
      </c>
      <c r="F22" s="88">
        <v>2975</v>
      </c>
      <c r="G22" s="88">
        <v>2970</v>
      </c>
      <c r="H22" s="53">
        <f t="shared" si="2"/>
        <v>1.0016835016835017</v>
      </c>
      <c r="I22" s="54">
        <f t="shared" si="3"/>
        <v>5</v>
      </c>
      <c r="J22" s="53">
        <f t="shared" si="4"/>
        <v>0.64605042016806724</v>
      </c>
      <c r="K22" s="53">
        <f t="shared" si="5"/>
        <v>0.51750841750841747</v>
      </c>
      <c r="L22" s="52">
        <f t="shared" si="6"/>
        <v>0.12854200265964977</v>
      </c>
    </row>
    <row r="23" spans="1:12" x14ac:dyDescent="0.4">
      <c r="A23" s="58" t="s">
        <v>181</v>
      </c>
      <c r="B23" s="69">
        <v>1010</v>
      </c>
      <c r="C23" s="88">
        <v>1029</v>
      </c>
      <c r="D23" s="67">
        <f t="shared" si="0"/>
        <v>0.98153547133138974</v>
      </c>
      <c r="E23" s="68">
        <f t="shared" si="1"/>
        <v>-19</v>
      </c>
      <c r="F23" s="88">
        <v>1490</v>
      </c>
      <c r="G23" s="88">
        <v>1450</v>
      </c>
      <c r="H23" s="67">
        <f t="shared" si="2"/>
        <v>1.0275862068965518</v>
      </c>
      <c r="I23" s="68">
        <f t="shared" si="3"/>
        <v>40</v>
      </c>
      <c r="J23" s="67">
        <f t="shared" si="4"/>
        <v>0.67785234899328861</v>
      </c>
      <c r="K23" s="67">
        <f t="shared" si="5"/>
        <v>0.70965517241379306</v>
      </c>
      <c r="L23" s="66">
        <f t="shared" si="6"/>
        <v>-3.1802823420504445E-2</v>
      </c>
    </row>
    <row r="24" spans="1:12" x14ac:dyDescent="0.4">
      <c r="A24" s="70" t="s">
        <v>180</v>
      </c>
      <c r="B24" s="92"/>
      <c r="C24" s="94"/>
      <c r="D24" s="53" t="e">
        <f t="shared" si="0"/>
        <v>#DIV/0!</v>
      </c>
      <c r="E24" s="54">
        <f t="shared" si="1"/>
        <v>0</v>
      </c>
      <c r="F24" s="94"/>
      <c r="G24" s="94"/>
      <c r="H24" s="53" t="e">
        <f t="shared" si="2"/>
        <v>#DIV/0!</v>
      </c>
      <c r="I24" s="54">
        <f t="shared" si="3"/>
        <v>0</v>
      </c>
      <c r="J24" s="53" t="e">
        <f t="shared" si="4"/>
        <v>#DIV/0!</v>
      </c>
      <c r="K24" s="53" t="e">
        <f t="shared" si="5"/>
        <v>#DIV/0!</v>
      </c>
      <c r="L24" s="52" t="e">
        <f t="shared" si="6"/>
        <v>#DIV/0!</v>
      </c>
    </row>
    <row r="25" spans="1:12" x14ac:dyDescent="0.4">
      <c r="A25" s="70" t="s">
        <v>179</v>
      </c>
      <c r="B25" s="158">
        <v>1034</v>
      </c>
      <c r="C25" s="88">
        <v>801</v>
      </c>
      <c r="D25" s="53">
        <f t="shared" si="0"/>
        <v>1.2908863920099876</v>
      </c>
      <c r="E25" s="54">
        <f t="shared" si="1"/>
        <v>233</v>
      </c>
      <c r="F25" s="88">
        <v>1470</v>
      </c>
      <c r="G25" s="88">
        <v>1500</v>
      </c>
      <c r="H25" s="53">
        <f t="shared" si="2"/>
        <v>0.98</v>
      </c>
      <c r="I25" s="54">
        <f t="shared" si="3"/>
        <v>-30</v>
      </c>
      <c r="J25" s="53">
        <f t="shared" si="4"/>
        <v>0.70340136054421765</v>
      </c>
      <c r="K25" s="53">
        <f t="shared" si="5"/>
        <v>0.53400000000000003</v>
      </c>
      <c r="L25" s="52">
        <f t="shared" si="6"/>
        <v>0.16940136054421762</v>
      </c>
    </row>
    <row r="26" spans="1:12" s="42" customFormat="1" x14ac:dyDescent="0.4">
      <c r="A26" s="70" t="s">
        <v>178</v>
      </c>
      <c r="B26" s="157"/>
      <c r="C26" s="92"/>
      <c r="D26" s="53" t="e">
        <f t="shared" si="0"/>
        <v>#DIV/0!</v>
      </c>
      <c r="E26" s="54">
        <f t="shared" si="1"/>
        <v>0</v>
      </c>
      <c r="F26" s="56"/>
      <c r="G26" s="92"/>
      <c r="H26" s="53" t="e">
        <f t="shared" si="2"/>
        <v>#DIV/0!</v>
      </c>
      <c r="I26" s="54">
        <f t="shared" si="3"/>
        <v>0</v>
      </c>
      <c r="J26" s="53" t="e">
        <f t="shared" si="4"/>
        <v>#DIV/0!</v>
      </c>
      <c r="K26" s="53" t="e">
        <f t="shared" si="5"/>
        <v>#DIV/0!</v>
      </c>
      <c r="L26" s="52" t="e">
        <f t="shared" si="6"/>
        <v>#DIV/0!</v>
      </c>
    </row>
    <row r="27" spans="1:12" x14ac:dyDescent="0.4">
      <c r="A27" s="58" t="s">
        <v>177</v>
      </c>
      <c r="B27" s="92"/>
      <c r="C27" s="94"/>
      <c r="D27" s="53" t="e">
        <f t="shared" si="0"/>
        <v>#DIV/0!</v>
      </c>
      <c r="E27" s="54">
        <f t="shared" si="1"/>
        <v>0</v>
      </c>
      <c r="F27" s="94"/>
      <c r="G27" s="94"/>
      <c r="H27" s="53" t="e">
        <f t="shared" si="2"/>
        <v>#DIV/0!</v>
      </c>
      <c r="I27" s="54">
        <f t="shared" si="3"/>
        <v>0</v>
      </c>
      <c r="J27" s="53" t="e">
        <f t="shared" si="4"/>
        <v>#DIV/0!</v>
      </c>
      <c r="K27" s="53" t="e">
        <f t="shared" si="5"/>
        <v>#DIV/0!</v>
      </c>
      <c r="L27" s="52" t="e">
        <f t="shared" si="6"/>
        <v>#DIV/0!</v>
      </c>
    </row>
    <row r="28" spans="1:12" x14ac:dyDescent="0.4">
      <c r="A28" s="58" t="s">
        <v>176</v>
      </c>
      <c r="B28" s="94"/>
      <c r="C28" s="88">
        <v>837</v>
      </c>
      <c r="D28" s="53">
        <f t="shared" si="0"/>
        <v>0</v>
      </c>
      <c r="E28" s="54">
        <f t="shared" si="1"/>
        <v>-837</v>
      </c>
      <c r="F28" s="88"/>
      <c r="G28" s="88">
        <v>1500</v>
      </c>
      <c r="H28" s="53">
        <f t="shared" si="2"/>
        <v>0</v>
      </c>
      <c r="I28" s="54">
        <f t="shared" si="3"/>
        <v>-1500</v>
      </c>
      <c r="J28" s="53" t="e">
        <f t="shared" si="4"/>
        <v>#DIV/0!</v>
      </c>
      <c r="K28" s="53">
        <f t="shared" si="5"/>
        <v>0.55800000000000005</v>
      </c>
      <c r="L28" s="52" t="e">
        <f t="shared" si="6"/>
        <v>#DIV/0!</v>
      </c>
    </row>
    <row r="29" spans="1:12" x14ac:dyDescent="0.4">
      <c r="A29" s="58" t="s">
        <v>220</v>
      </c>
      <c r="B29" s="93"/>
      <c r="C29" s="94"/>
      <c r="D29" s="53" t="e">
        <f t="shared" si="0"/>
        <v>#DIV/0!</v>
      </c>
      <c r="E29" s="54">
        <f t="shared" si="1"/>
        <v>0</v>
      </c>
      <c r="F29" s="94"/>
      <c r="G29" s="94"/>
      <c r="H29" s="53" t="e">
        <f t="shared" si="2"/>
        <v>#DIV/0!</v>
      </c>
      <c r="I29" s="54">
        <f t="shared" si="3"/>
        <v>0</v>
      </c>
      <c r="J29" s="53" t="e">
        <f t="shared" si="4"/>
        <v>#DIV/0!</v>
      </c>
      <c r="K29" s="53" t="e">
        <f t="shared" si="5"/>
        <v>#DIV/0!</v>
      </c>
      <c r="L29" s="52" t="e">
        <f t="shared" si="6"/>
        <v>#DIV/0!</v>
      </c>
    </row>
    <row r="30" spans="1:12" x14ac:dyDescent="0.4">
      <c r="A30" s="58" t="s">
        <v>174</v>
      </c>
      <c r="B30" s="91"/>
      <c r="C30" s="94"/>
      <c r="D30" s="67" t="e">
        <f t="shared" si="0"/>
        <v>#DIV/0!</v>
      </c>
      <c r="E30" s="68">
        <f t="shared" si="1"/>
        <v>0</v>
      </c>
      <c r="F30" s="94"/>
      <c r="G30" s="94"/>
      <c r="H30" s="67" t="e">
        <f t="shared" si="2"/>
        <v>#DIV/0!</v>
      </c>
      <c r="I30" s="68">
        <f t="shared" si="3"/>
        <v>0</v>
      </c>
      <c r="J30" s="67" t="e">
        <f t="shared" si="4"/>
        <v>#DIV/0!</v>
      </c>
      <c r="K30" s="67" t="e">
        <f t="shared" si="5"/>
        <v>#DIV/0!</v>
      </c>
      <c r="L30" s="66" t="e">
        <f t="shared" si="6"/>
        <v>#DIV/0!</v>
      </c>
    </row>
    <row r="31" spans="1:12" x14ac:dyDescent="0.4">
      <c r="A31" s="70" t="s">
        <v>173</v>
      </c>
      <c r="B31" s="92"/>
      <c r="C31" s="94"/>
      <c r="D31" s="53" t="e">
        <f t="shared" si="0"/>
        <v>#DIV/0!</v>
      </c>
      <c r="E31" s="54">
        <f t="shared" si="1"/>
        <v>0</v>
      </c>
      <c r="F31" s="94"/>
      <c r="G31" s="94"/>
      <c r="H31" s="53" t="e">
        <f t="shared" si="2"/>
        <v>#DIV/0!</v>
      </c>
      <c r="I31" s="54">
        <f t="shared" si="3"/>
        <v>0</v>
      </c>
      <c r="J31" s="53" t="e">
        <f t="shared" si="4"/>
        <v>#DIV/0!</v>
      </c>
      <c r="K31" s="53" t="e">
        <f t="shared" si="5"/>
        <v>#DIV/0!</v>
      </c>
      <c r="L31" s="52" t="e">
        <f t="shared" si="6"/>
        <v>#DIV/0!</v>
      </c>
    </row>
    <row r="32" spans="1:12" x14ac:dyDescent="0.4">
      <c r="A32" s="58" t="s">
        <v>172</v>
      </c>
      <c r="B32" s="56">
        <v>2728</v>
      </c>
      <c r="C32" s="88">
        <v>2777</v>
      </c>
      <c r="D32" s="53">
        <f t="shared" si="0"/>
        <v>0.9823550594166367</v>
      </c>
      <c r="E32" s="54">
        <f t="shared" si="1"/>
        <v>-49</v>
      </c>
      <c r="F32" s="88">
        <v>2920</v>
      </c>
      <c r="G32" s="88">
        <v>2980</v>
      </c>
      <c r="H32" s="53">
        <f t="shared" si="2"/>
        <v>0.97986577181208057</v>
      </c>
      <c r="I32" s="54">
        <f t="shared" si="3"/>
        <v>-60</v>
      </c>
      <c r="J32" s="53">
        <f t="shared" si="4"/>
        <v>0.9342465753424658</v>
      </c>
      <c r="K32" s="53">
        <f t="shared" si="5"/>
        <v>0.93187919463087243</v>
      </c>
      <c r="L32" s="52">
        <f t="shared" si="6"/>
        <v>2.3673807115933698E-3</v>
      </c>
    </row>
    <row r="33" spans="1:12" x14ac:dyDescent="0.4">
      <c r="A33" s="70" t="s">
        <v>171</v>
      </c>
      <c r="B33" s="91"/>
      <c r="C33" s="94"/>
      <c r="D33" s="67" t="e">
        <f t="shared" si="0"/>
        <v>#DIV/0!</v>
      </c>
      <c r="E33" s="68">
        <f t="shared" si="1"/>
        <v>0</v>
      </c>
      <c r="F33" s="94"/>
      <c r="G33" s="94"/>
      <c r="H33" s="67" t="e">
        <f t="shared" si="2"/>
        <v>#DIV/0!</v>
      </c>
      <c r="I33" s="68">
        <f t="shared" si="3"/>
        <v>0</v>
      </c>
      <c r="J33" s="67" t="e">
        <f t="shared" si="4"/>
        <v>#DIV/0!</v>
      </c>
      <c r="K33" s="67" t="e">
        <f t="shared" si="5"/>
        <v>#DIV/0!</v>
      </c>
      <c r="L33" s="66" t="e">
        <f t="shared" si="6"/>
        <v>#DIV/0!</v>
      </c>
    </row>
    <row r="34" spans="1:12" x14ac:dyDescent="0.4">
      <c r="A34" s="70" t="s">
        <v>170</v>
      </c>
      <c r="B34" s="69">
        <v>994</v>
      </c>
      <c r="C34" s="112">
        <v>1071</v>
      </c>
      <c r="D34" s="67">
        <f t="shared" si="0"/>
        <v>0.92810457516339873</v>
      </c>
      <c r="E34" s="68">
        <f t="shared" si="1"/>
        <v>-77</v>
      </c>
      <c r="F34" s="112">
        <v>1450</v>
      </c>
      <c r="G34" s="112">
        <v>1485</v>
      </c>
      <c r="H34" s="67">
        <f t="shared" si="2"/>
        <v>0.97643097643097643</v>
      </c>
      <c r="I34" s="68">
        <f t="shared" si="3"/>
        <v>-35</v>
      </c>
      <c r="J34" s="67">
        <f t="shared" si="4"/>
        <v>0.68551724137931036</v>
      </c>
      <c r="K34" s="67">
        <f t="shared" si="5"/>
        <v>0.72121212121212119</v>
      </c>
      <c r="L34" s="66">
        <f t="shared" si="6"/>
        <v>-3.5694879832810833E-2</v>
      </c>
    </row>
    <row r="35" spans="1:12" x14ac:dyDescent="0.4">
      <c r="A35" s="58" t="s">
        <v>169</v>
      </c>
      <c r="B35" s="92"/>
      <c r="C35" s="92"/>
      <c r="D35" s="53" t="e">
        <f t="shared" si="0"/>
        <v>#DIV/0!</v>
      </c>
      <c r="E35" s="54">
        <f t="shared" si="1"/>
        <v>0</v>
      </c>
      <c r="F35" s="92"/>
      <c r="G35" s="92"/>
      <c r="H35" s="53" t="e">
        <f t="shared" si="2"/>
        <v>#DIV/0!</v>
      </c>
      <c r="I35" s="54">
        <f t="shared" si="3"/>
        <v>0</v>
      </c>
      <c r="J35" s="53" t="e">
        <f t="shared" si="4"/>
        <v>#DIV/0!</v>
      </c>
      <c r="K35" s="53" t="e">
        <f t="shared" si="5"/>
        <v>#DIV/0!</v>
      </c>
      <c r="L35" s="52" t="e">
        <f t="shared" si="6"/>
        <v>#DIV/0!</v>
      </c>
    </row>
    <row r="36" spans="1:12" x14ac:dyDescent="0.4">
      <c r="A36" s="70" t="s">
        <v>89</v>
      </c>
      <c r="B36" s="91"/>
      <c r="C36" s="93"/>
      <c r="D36" s="67" t="e">
        <f t="shared" si="0"/>
        <v>#DIV/0!</v>
      </c>
      <c r="E36" s="68">
        <f t="shared" si="1"/>
        <v>0</v>
      </c>
      <c r="F36" s="93"/>
      <c r="G36" s="93"/>
      <c r="H36" s="67" t="e">
        <f t="shared" si="2"/>
        <v>#DIV/0!</v>
      </c>
      <c r="I36" s="68">
        <f t="shared" si="3"/>
        <v>0</v>
      </c>
      <c r="J36" s="67" t="e">
        <f t="shared" si="4"/>
        <v>#DIV/0!</v>
      </c>
      <c r="K36" s="67" t="e">
        <f t="shared" si="5"/>
        <v>#DIV/0!</v>
      </c>
      <c r="L36" s="66" t="e">
        <f t="shared" si="6"/>
        <v>#DIV/0!</v>
      </c>
    </row>
    <row r="37" spans="1:12" x14ac:dyDescent="0.4">
      <c r="A37" s="51" t="s">
        <v>168</v>
      </c>
      <c r="B37" s="50">
        <v>4571</v>
      </c>
      <c r="C37" s="50">
        <v>3699</v>
      </c>
      <c r="D37" s="67">
        <f t="shared" si="0"/>
        <v>1.2357393890240607</v>
      </c>
      <c r="E37" s="68">
        <f t="shared" si="1"/>
        <v>872</v>
      </c>
      <c r="F37" s="50">
        <v>5840</v>
      </c>
      <c r="G37" s="50">
        <v>5825</v>
      </c>
      <c r="H37" s="67">
        <f t="shared" si="2"/>
        <v>1.0025751072961373</v>
      </c>
      <c r="I37" s="68">
        <f t="shared" si="3"/>
        <v>15</v>
      </c>
      <c r="J37" s="67">
        <f t="shared" si="4"/>
        <v>0.78270547945205482</v>
      </c>
      <c r="K37" s="67">
        <f t="shared" si="5"/>
        <v>0.63502145922746778</v>
      </c>
      <c r="L37" s="66">
        <f t="shared" si="6"/>
        <v>0.14768402022458704</v>
      </c>
    </row>
    <row r="38" spans="1:12" x14ac:dyDescent="0.4">
      <c r="A38" s="277" t="s">
        <v>167</v>
      </c>
      <c r="B38" s="259">
        <f>SUM(B39:B40)</f>
        <v>463</v>
      </c>
      <c r="C38" s="259">
        <f>SUM(C39:C40)</f>
        <v>474</v>
      </c>
      <c r="D38" s="256">
        <f t="shared" ref="D38:D66" si="7">+B38/C38</f>
        <v>0.97679324894514763</v>
      </c>
      <c r="E38" s="281">
        <f t="shared" ref="E38:E66" si="8">+B38-C38</f>
        <v>-11</v>
      </c>
      <c r="F38" s="259">
        <f>SUM(F39:F40)</f>
        <v>791</v>
      </c>
      <c r="G38" s="259">
        <f>SUM(G39:G40)</f>
        <v>840</v>
      </c>
      <c r="H38" s="256">
        <f t="shared" ref="H38:H66" si="9">+F38/G38</f>
        <v>0.94166666666666665</v>
      </c>
      <c r="I38" s="281">
        <f t="shared" ref="I38:I66" si="10">+F38-G38</f>
        <v>-49</v>
      </c>
      <c r="J38" s="256">
        <f t="shared" ref="J38:J66" si="11">+B38/F38</f>
        <v>0.58533501896333751</v>
      </c>
      <c r="K38" s="256">
        <f t="shared" ref="K38:K66" si="12">+C38/G38</f>
        <v>0.56428571428571428</v>
      </c>
      <c r="L38" s="280">
        <f t="shared" ref="L38:L66" si="13">+J38-K38</f>
        <v>2.1049304677623226E-2</v>
      </c>
    </row>
    <row r="39" spans="1:12" x14ac:dyDescent="0.4">
      <c r="A39" s="57" t="s">
        <v>166</v>
      </c>
      <c r="B39" s="88">
        <v>259</v>
      </c>
      <c r="C39" s="88">
        <v>248</v>
      </c>
      <c r="D39" s="73">
        <f t="shared" si="7"/>
        <v>1.0443548387096775</v>
      </c>
      <c r="E39" s="81">
        <f t="shared" si="8"/>
        <v>11</v>
      </c>
      <c r="F39" s="88">
        <v>401</v>
      </c>
      <c r="G39" s="88">
        <v>450</v>
      </c>
      <c r="H39" s="73">
        <f t="shared" si="9"/>
        <v>0.89111111111111108</v>
      </c>
      <c r="I39" s="81">
        <f t="shared" si="10"/>
        <v>-49</v>
      </c>
      <c r="J39" s="73">
        <f t="shared" si="11"/>
        <v>0.64588528678304236</v>
      </c>
      <c r="K39" s="73">
        <f t="shared" si="12"/>
        <v>0.55111111111111111</v>
      </c>
      <c r="L39" s="90">
        <f t="shared" si="13"/>
        <v>9.4774175671931249E-2</v>
      </c>
    </row>
    <row r="40" spans="1:12" x14ac:dyDescent="0.4">
      <c r="A40" s="58" t="s">
        <v>165</v>
      </c>
      <c r="B40" s="88">
        <v>204</v>
      </c>
      <c r="C40" s="88">
        <v>226</v>
      </c>
      <c r="D40" s="53">
        <f t="shared" si="7"/>
        <v>0.90265486725663713</v>
      </c>
      <c r="E40" s="54">
        <f t="shared" si="8"/>
        <v>-22</v>
      </c>
      <c r="F40" s="88">
        <v>390</v>
      </c>
      <c r="G40" s="88">
        <v>390</v>
      </c>
      <c r="H40" s="53">
        <f t="shared" si="9"/>
        <v>1</v>
      </c>
      <c r="I40" s="54">
        <f t="shared" si="10"/>
        <v>0</v>
      </c>
      <c r="J40" s="53">
        <f t="shared" si="11"/>
        <v>0.52307692307692311</v>
      </c>
      <c r="K40" s="53">
        <f t="shared" si="12"/>
        <v>0.57948717948717954</v>
      </c>
      <c r="L40" s="52">
        <f t="shared" si="13"/>
        <v>-5.6410256410256432E-2</v>
      </c>
    </row>
    <row r="41" spans="1:12" s="89" customFormat="1" x14ac:dyDescent="0.4">
      <c r="A41" s="249" t="s">
        <v>88</v>
      </c>
      <c r="B41" s="248">
        <f>B42+B62</f>
        <v>70766</v>
      </c>
      <c r="C41" s="248">
        <f>C42+C62</f>
        <v>64819</v>
      </c>
      <c r="D41" s="245">
        <f t="shared" si="7"/>
        <v>1.0917477899998458</v>
      </c>
      <c r="E41" s="289">
        <f t="shared" si="8"/>
        <v>5947</v>
      </c>
      <c r="F41" s="248">
        <f>F42+F62</f>
        <v>112342</v>
      </c>
      <c r="G41" s="248">
        <f>G42+G62</f>
        <v>108853</v>
      </c>
      <c r="H41" s="245">
        <f t="shared" si="9"/>
        <v>1.032052400944393</v>
      </c>
      <c r="I41" s="289">
        <f t="shared" si="10"/>
        <v>3489</v>
      </c>
      <c r="J41" s="245">
        <f t="shared" si="11"/>
        <v>0.62991579284684263</v>
      </c>
      <c r="K41" s="245">
        <f t="shared" si="12"/>
        <v>0.59547279358400784</v>
      </c>
      <c r="L41" s="283">
        <f t="shared" si="13"/>
        <v>3.4442999262834784E-2</v>
      </c>
    </row>
    <row r="42" spans="1:12" s="89" customFormat="1" x14ac:dyDescent="0.4">
      <c r="A42" s="277" t="s">
        <v>164</v>
      </c>
      <c r="B42" s="248">
        <f>SUM(B43:B61)</f>
        <v>69772</v>
      </c>
      <c r="C42" s="248">
        <f>SUM(C43:C61)</f>
        <v>64235</v>
      </c>
      <c r="D42" s="245">
        <f t="shared" si="7"/>
        <v>1.0861991126332997</v>
      </c>
      <c r="E42" s="289">
        <f t="shared" si="8"/>
        <v>5537</v>
      </c>
      <c r="F42" s="248">
        <f>SUM(F43:F61)</f>
        <v>110623</v>
      </c>
      <c r="G42" s="248">
        <f>SUM(G43:G61)</f>
        <v>107467</v>
      </c>
      <c r="H42" s="245">
        <f t="shared" si="9"/>
        <v>1.0293671545683791</v>
      </c>
      <c r="I42" s="289">
        <f t="shared" si="10"/>
        <v>3156</v>
      </c>
      <c r="J42" s="245">
        <f t="shared" si="11"/>
        <v>0.63071874745758116</v>
      </c>
      <c r="K42" s="245">
        <f t="shared" si="12"/>
        <v>0.59771836935989653</v>
      </c>
      <c r="L42" s="283">
        <f t="shared" si="13"/>
        <v>3.3000378097684635E-2</v>
      </c>
    </row>
    <row r="43" spans="1:12" x14ac:dyDescent="0.4">
      <c r="A43" s="58" t="s">
        <v>87</v>
      </c>
      <c r="B43" s="160">
        <f>'５月(上旬～中旬)'!B43-'５月(上旬)'!B43</f>
        <v>22812</v>
      </c>
      <c r="C43" s="160">
        <f>'５月(上旬～中旬)'!C43-'５月(上旬)'!C43</f>
        <v>19749</v>
      </c>
      <c r="D43" s="400">
        <f t="shared" si="7"/>
        <v>1.1550964605802825</v>
      </c>
      <c r="E43" s="68">
        <f t="shared" si="8"/>
        <v>3063</v>
      </c>
      <c r="F43" s="160">
        <f>'５月(上旬～中旬)'!F43-'５月(上旬)'!F43</f>
        <v>39823</v>
      </c>
      <c r="G43" s="160">
        <f>'５月(上旬～中旬)'!G43-'５月(上旬)'!G43</f>
        <v>36498</v>
      </c>
      <c r="H43" s="67">
        <f t="shared" si="9"/>
        <v>1.0911008822401227</v>
      </c>
      <c r="I43" s="68">
        <f t="shared" si="10"/>
        <v>3325</v>
      </c>
      <c r="J43" s="67">
        <f t="shared" si="11"/>
        <v>0.57283479396328751</v>
      </c>
      <c r="K43" s="67">
        <f t="shared" si="12"/>
        <v>0.54109814236396514</v>
      </c>
      <c r="L43" s="66">
        <f t="shared" si="13"/>
        <v>3.1736651599322374E-2</v>
      </c>
    </row>
    <row r="44" spans="1:12" x14ac:dyDescent="0.4">
      <c r="A44" s="58" t="s">
        <v>163</v>
      </c>
      <c r="B44" s="55">
        <f>'５月(上旬～中旬)'!B44-'５月(上旬)'!B44</f>
        <v>5016</v>
      </c>
      <c r="C44" s="55">
        <f>'５月(上旬～中旬)'!C44-'５月(上旬)'!C44</f>
        <v>4690</v>
      </c>
      <c r="D44" s="53">
        <f t="shared" si="7"/>
        <v>1.0695095948827291</v>
      </c>
      <c r="E44" s="54">
        <f t="shared" si="8"/>
        <v>326</v>
      </c>
      <c r="F44" s="55">
        <f>'５月(上旬～中旬)'!F44-'５月(上旬)'!F44</f>
        <v>5140</v>
      </c>
      <c r="G44" s="55">
        <f>'５月(上旬～中旬)'!G44-'５月(上旬)'!G44</f>
        <v>5140</v>
      </c>
      <c r="H44" s="79">
        <f t="shared" si="9"/>
        <v>1</v>
      </c>
      <c r="I44" s="54">
        <f t="shared" si="10"/>
        <v>0</v>
      </c>
      <c r="J44" s="53">
        <f t="shared" si="11"/>
        <v>0.97587548638132293</v>
      </c>
      <c r="K44" s="53">
        <f t="shared" si="12"/>
        <v>0.91245136186770426</v>
      </c>
      <c r="L44" s="52">
        <f t="shared" si="13"/>
        <v>6.3424124513618674E-2</v>
      </c>
    </row>
    <row r="45" spans="1:12" x14ac:dyDescent="0.4">
      <c r="A45" s="70" t="s">
        <v>162</v>
      </c>
      <c r="B45" s="55">
        <f>'５月(上旬～中旬)'!B45-'５月(上旬)'!B45</f>
        <v>9316</v>
      </c>
      <c r="C45" s="55">
        <f>'５月(上旬～中旬)'!C45-'５月(上旬)'!C45</f>
        <v>10370</v>
      </c>
      <c r="D45" s="78">
        <f t="shared" si="7"/>
        <v>0.89836065573770496</v>
      </c>
      <c r="E45" s="77">
        <f t="shared" si="8"/>
        <v>-1054</v>
      </c>
      <c r="F45" s="55">
        <f>'５月(上旬～中旬)'!F45-'５月(上旬)'!F45</f>
        <v>12778</v>
      </c>
      <c r="G45" s="55">
        <f>'５月(上旬～中旬)'!G45-'５月(上旬)'!G45</f>
        <v>15482</v>
      </c>
      <c r="H45" s="79">
        <f t="shared" si="9"/>
        <v>0.82534556258881286</v>
      </c>
      <c r="I45" s="54">
        <f t="shared" si="10"/>
        <v>-2704</v>
      </c>
      <c r="J45" s="53">
        <f t="shared" si="11"/>
        <v>0.72906558146814837</v>
      </c>
      <c r="K45" s="53">
        <f t="shared" si="12"/>
        <v>0.66981010205399816</v>
      </c>
      <c r="L45" s="52">
        <f t="shared" si="13"/>
        <v>5.9255479414150214E-2</v>
      </c>
    </row>
    <row r="46" spans="1:12" x14ac:dyDescent="0.4">
      <c r="A46" s="70" t="s">
        <v>161</v>
      </c>
      <c r="B46" s="55">
        <f>'５月(上旬～中旬)'!B46-'５月(上旬)'!B46</f>
        <v>4706</v>
      </c>
      <c r="C46" s="55">
        <f>'５月(上旬～中旬)'!C46-'５月(上旬)'!C46</f>
        <v>4918</v>
      </c>
      <c r="D46" s="78">
        <f t="shared" si="7"/>
        <v>0.95689304595363966</v>
      </c>
      <c r="E46" s="77">
        <f t="shared" si="8"/>
        <v>-212</v>
      </c>
      <c r="F46" s="55">
        <f>'５月(上旬～中旬)'!F46-'５月(上旬)'!F46</f>
        <v>7881</v>
      </c>
      <c r="G46" s="55">
        <f>'５月(上旬～中旬)'!G46-'５月(上旬)'!G46</f>
        <v>7372</v>
      </c>
      <c r="H46" s="79">
        <f t="shared" si="9"/>
        <v>1.0690450352685839</v>
      </c>
      <c r="I46" s="54">
        <f t="shared" si="10"/>
        <v>509</v>
      </c>
      <c r="J46" s="53">
        <f t="shared" si="11"/>
        <v>0.59713234361121681</v>
      </c>
      <c r="K46" s="53">
        <f t="shared" si="12"/>
        <v>0.66711882799782962</v>
      </c>
      <c r="L46" s="52">
        <f t="shared" si="13"/>
        <v>-6.9986484386612813E-2</v>
      </c>
    </row>
    <row r="47" spans="1:12" x14ac:dyDescent="0.4">
      <c r="A47" s="58" t="s">
        <v>85</v>
      </c>
      <c r="B47" s="55">
        <f>'５月(上旬～中旬)'!B47-'５月(上旬)'!B47</f>
        <v>9306</v>
      </c>
      <c r="C47" s="55">
        <f>'５月(上旬～中旬)'!C47-'５月(上旬)'!C47</f>
        <v>9260</v>
      </c>
      <c r="D47" s="78">
        <f t="shared" si="7"/>
        <v>1.0049676025917926</v>
      </c>
      <c r="E47" s="77">
        <f t="shared" si="8"/>
        <v>46</v>
      </c>
      <c r="F47" s="55">
        <f>'５月(上旬～中旬)'!F47-'５月(上旬)'!F47</f>
        <v>13943</v>
      </c>
      <c r="G47" s="55">
        <f>'５月(上旬～中旬)'!G47-'５月(上旬)'!G47</f>
        <v>17157</v>
      </c>
      <c r="H47" s="79">
        <f t="shared" si="9"/>
        <v>0.81267121291601097</v>
      </c>
      <c r="I47" s="54">
        <f t="shared" si="10"/>
        <v>-3214</v>
      </c>
      <c r="J47" s="53">
        <f t="shared" si="11"/>
        <v>0.66743168615075665</v>
      </c>
      <c r="K47" s="53">
        <f t="shared" si="12"/>
        <v>0.53972139651454221</v>
      </c>
      <c r="L47" s="52">
        <f t="shared" si="13"/>
        <v>0.12771028963621445</v>
      </c>
    </row>
    <row r="48" spans="1:12" x14ac:dyDescent="0.4">
      <c r="A48" s="58" t="s">
        <v>160</v>
      </c>
      <c r="B48" s="55">
        <f>'５月(上旬～中旬)'!B48-'５月(上旬)'!B48</f>
        <v>1521</v>
      </c>
      <c r="C48" s="55">
        <f>'５月(上旬～中旬)'!C48-'５月(上旬)'!C48</f>
        <v>1462</v>
      </c>
      <c r="D48" s="53">
        <f t="shared" si="7"/>
        <v>1.0403556771545828</v>
      </c>
      <c r="E48" s="54">
        <f t="shared" si="8"/>
        <v>59</v>
      </c>
      <c r="F48" s="55">
        <f>'５月(上旬～中旬)'!F48-'５月(上旬)'!F48</f>
        <v>3104</v>
      </c>
      <c r="G48" s="55">
        <f>'５月(上旬～中旬)'!G48-'５月(上旬)'!G48</f>
        <v>2700</v>
      </c>
      <c r="H48" s="53">
        <f t="shared" si="9"/>
        <v>1.1496296296296296</v>
      </c>
      <c r="I48" s="54">
        <f t="shared" si="10"/>
        <v>404</v>
      </c>
      <c r="J48" s="53">
        <f t="shared" si="11"/>
        <v>0.49001288659793812</v>
      </c>
      <c r="K48" s="53">
        <f t="shared" si="12"/>
        <v>0.54148148148148145</v>
      </c>
      <c r="L48" s="52">
        <f t="shared" si="13"/>
        <v>-5.1468594883543328E-2</v>
      </c>
    </row>
    <row r="49" spans="1:12" x14ac:dyDescent="0.4">
      <c r="A49" s="58" t="s">
        <v>86</v>
      </c>
      <c r="B49" s="55">
        <f>'５月(上旬～中旬)'!B49-'５月(上旬)'!B49</f>
        <v>4845</v>
      </c>
      <c r="C49" s="55">
        <f>'５月(上旬～中旬)'!C49-'５月(上旬)'!C49</f>
        <v>5113</v>
      </c>
      <c r="D49" s="78">
        <f t="shared" si="7"/>
        <v>0.94758458830432235</v>
      </c>
      <c r="E49" s="68">
        <f t="shared" si="8"/>
        <v>-268</v>
      </c>
      <c r="F49" s="55">
        <f>'５月(上旬～中旬)'!F49-'５月(上旬)'!F49</f>
        <v>8018</v>
      </c>
      <c r="G49" s="55">
        <f>'５月(上旬～中旬)'!G49-'５月(上旬)'!G49</f>
        <v>9018</v>
      </c>
      <c r="H49" s="79">
        <f t="shared" si="9"/>
        <v>0.88911066755378132</v>
      </c>
      <c r="I49" s="54">
        <f t="shared" si="10"/>
        <v>-1000</v>
      </c>
      <c r="J49" s="53">
        <f t="shared" si="11"/>
        <v>0.60426540284360186</v>
      </c>
      <c r="K49" s="53">
        <f t="shared" si="12"/>
        <v>0.56697715679751604</v>
      </c>
      <c r="L49" s="52">
        <f t="shared" si="13"/>
        <v>3.7288246046085827E-2</v>
      </c>
    </row>
    <row r="50" spans="1:12" x14ac:dyDescent="0.4">
      <c r="A50" s="58" t="s">
        <v>84</v>
      </c>
      <c r="B50" s="55">
        <f>'５月(上旬～中旬)'!B50-'５月(上旬)'!B50</f>
        <v>1598</v>
      </c>
      <c r="C50" s="55">
        <f>'５月(上旬～中旬)'!C50-'５月(上旬)'!C50</f>
        <v>0</v>
      </c>
      <c r="D50" s="78" t="e">
        <f t="shared" si="7"/>
        <v>#DIV/0!</v>
      </c>
      <c r="E50" s="68">
        <f t="shared" si="8"/>
        <v>1598</v>
      </c>
      <c r="F50" s="55">
        <f>'５月(上旬～中旬)'!F50-'５月(上旬)'!F50</f>
        <v>2605</v>
      </c>
      <c r="G50" s="55">
        <f>'５月(上旬～中旬)'!G50-'５月(上旬)'!G50</f>
        <v>0</v>
      </c>
      <c r="H50" s="76" t="e">
        <f t="shared" si="9"/>
        <v>#DIV/0!</v>
      </c>
      <c r="I50" s="54">
        <f t="shared" si="10"/>
        <v>2605</v>
      </c>
      <c r="J50" s="53">
        <f t="shared" si="11"/>
        <v>0.61343570057581576</v>
      </c>
      <c r="K50" s="53" t="e">
        <f t="shared" si="12"/>
        <v>#DIV/0!</v>
      </c>
      <c r="L50" s="52" t="e">
        <f t="shared" si="13"/>
        <v>#DIV/0!</v>
      </c>
    </row>
    <row r="51" spans="1:12" x14ac:dyDescent="0.4">
      <c r="A51" s="58" t="s">
        <v>159</v>
      </c>
      <c r="B51" s="55">
        <f>'５月(上旬～中旬)'!B51-'５月(上旬)'!B51</f>
        <v>652</v>
      </c>
      <c r="C51" s="55">
        <f>'５月(上旬～中旬)'!C51-'５月(上旬)'!C51</f>
        <v>452</v>
      </c>
      <c r="D51" s="78">
        <f t="shared" si="7"/>
        <v>1.4424778761061947</v>
      </c>
      <c r="E51" s="68">
        <f t="shared" si="8"/>
        <v>200</v>
      </c>
      <c r="F51" s="55">
        <f>'５月(上旬～中旬)'!F51-'５月(上旬)'!F51</f>
        <v>1260</v>
      </c>
      <c r="G51" s="55">
        <f>'５月(上旬～中旬)'!G51-'５月(上旬)'!G51</f>
        <v>1260</v>
      </c>
      <c r="H51" s="87">
        <f t="shared" si="9"/>
        <v>1</v>
      </c>
      <c r="I51" s="54">
        <f t="shared" si="10"/>
        <v>0</v>
      </c>
      <c r="J51" s="53">
        <f t="shared" si="11"/>
        <v>0.51746031746031751</v>
      </c>
      <c r="K51" s="53">
        <f t="shared" si="12"/>
        <v>0.35873015873015873</v>
      </c>
      <c r="L51" s="52">
        <f t="shared" si="13"/>
        <v>0.15873015873015878</v>
      </c>
    </row>
    <row r="52" spans="1:12" x14ac:dyDescent="0.4">
      <c r="A52" s="58" t="s">
        <v>158</v>
      </c>
      <c r="B52" s="55">
        <f>'５月(上旬～中旬)'!B52-'５月(上旬)'!B52</f>
        <v>640</v>
      </c>
      <c r="C52" s="55">
        <f>'５月(上旬～中旬)'!C52-'５月(上旬)'!C52</f>
        <v>699</v>
      </c>
      <c r="D52" s="78">
        <f t="shared" si="7"/>
        <v>0.91559370529327611</v>
      </c>
      <c r="E52" s="68">
        <f t="shared" si="8"/>
        <v>-59</v>
      </c>
      <c r="F52" s="55">
        <f>'５月(上旬～中旬)'!F52-'５月(上旬)'!F52</f>
        <v>1200</v>
      </c>
      <c r="G52" s="55">
        <f>'５月(上旬～中旬)'!G52-'５月(上旬)'!G52</f>
        <v>1200</v>
      </c>
      <c r="H52" s="76">
        <f t="shared" si="9"/>
        <v>1</v>
      </c>
      <c r="I52" s="54">
        <f t="shared" si="10"/>
        <v>0</v>
      </c>
      <c r="J52" s="53">
        <f t="shared" si="11"/>
        <v>0.53333333333333333</v>
      </c>
      <c r="K52" s="53">
        <f t="shared" si="12"/>
        <v>0.58250000000000002</v>
      </c>
      <c r="L52" s="52">
        <f t="shared" si="13"/>
        <v>-4.9166666666666692E-2</v>
      </c>
    </row>
    <row r="53" spans="1:12" x14ac:dyDescent="0.4">
      <c r="A53" s="58" t="s">
        <v>83</v>
      </c>
      <c r="B53" s="55">
        <f>'５月(上旬～中旬)'!B53-'５月(上旬)'!B53</f>
        <v>1890</v>
      </c>
      <c r="C53" s="55">
        <f>'５月(上旬～中旬)'!C53-'５月(上旬)'!C53</f>
        <v>1558</v>
      </c>
      <c r="D53" s="78">
        <f t="shared" si="7"/>
        <v>1.2130937098844672</v>
      </c>
      <c r="E53" s="68">
        <f t="shared" si="8"/>
        <v>332</v>
      </c>
      <c r="F53" s="55">
        <f>'５月(上旬～中旬)'!F53-'５月(上旬)'!F53</f>
        <v>3320</v>
      </c>
      <c r="G53" s="55">
        <f>'５月(上旬～中旬)'!G53-'５月(上旬)'!G53</f>
        <v>1868</v>
      </c>
      <c r="H53" s="79">
        <f t="shared" si="9"/>
        <v>1.7773019271948609</v>
      </c>
      <c r="I53" s="54">
        <f t="shared" si="10"/>
        <v>1452</v>
      </c>
      <c r="J53" s="53">
        <f t="shared" si="11"/>
        <v>0.56927710843373491</v>
      </c>
      <c r="K53" s="53">
        <f t="shared" si="12"/>
        <v>0.83404710920770875</v>
      </c>
      <c r="L53" s="52">
        <f t="shared" si="13"/>
        <v>-0.26477000077397383</v>
      </c>
    </row>
    <row r="54" spans="1:12" x14ac:dyDescent="0.4">
      <c r="A54" s="58" t="s">
        <v>82</v>
      </c>
      <c r="B54" s="55">
        <f>'５月(上旬～中旬)'!B54-'５月(上旬)'!B54</f>
        <v>2399</v>
      </c>
      <c r="C54" s="55">
        <f>'５月(上旬～中旬)'!C54-'５月(上旬)'!C54</f>
        <v>2460</v>
      </c>
      <c r="D54" s="78">
        <f t="shared" si="7"/>
        <v>0.97520325203252034</v>
      </c>
      <c r="E54" s="54">
        <f t="shared" si="8"/>
        <v>-61</v>
      </c>
      <c r="F54" s="55">
        <f>'５月(上旬～中旬)'!F54-'５月(上旬)'!F54</f>
        <v>2700</v>
      </c>
      <c r="G54" s="55">
        <f>'５月(上旬～中旬)'!G54-'５月(上旬)'!G54</f>
        <v>2700</v>
      </c>
      <c r="H54" s="76">
        <f t="shared" si="9"/>
        <v>1</v>
      </c>
      <c r="I54" s="54">
        <f t="shared" si="10"/>
        <v>0</v>
      </c>
      <c r="J54" s="53">
        <f t="shared" si="11"/>
        <v>0.88851851851851849</v>
      </c>
      <c r="K54" s="53">
        <f t="shared" si="12"/>
        <v>0.91111111111111109</v>
      </c>
      <c r="L54" s="52">
        <f t="shared" si="13"/>
        <v>-2.2592592592592609E-2</v>
      </c>
    </row>
    <row r="55" spans="1:12" x14ac:dyDescent="0.4">
      <c r="A55" s="58" t="s">
        <v>157</v>
      </c>
      <c r="B55" s="55">
        <f>'５月(上旬～中旬)'!B55-'５月(上旬)'!B55</f>
        <v>781</v>
      </c>
      <c r="C55" s="55">
        <f>'５月(上旬～中旬)'!C55-'５月(上旬)'!C55</f>
        <v>0</v>
      </c>
      <c r="D55" s="78" t="e">
        <f t="shared" si="7"/>
        <v>#DIV/0!</v>
      </c>
      <c r="E55" s="54">
        <f t="shared" si="8"/>
        <v>781</v>
      </c>
      <c r="F55" s="55">
        <f>'５月(上旬～中旬)'!F55-'５月(上旬)'!F55</f>
        <v>1206</v>
      </c>
      <c r="G55" s="55">
        <f>'５月(上旬～中旬)'!G55-'５月(上旬)'!G55</f>
        <v>0</v>
      </c>
      <c r="H55" s="76" t="e">
        <f t="shared" si="9"/>
        <v>#DIV/0!</v>
      </c>
      <c r="I55" s="54">
        <f t="shared" si="10"/>
        <v>1206</v>
      </c>
      <c r="J55" s="53">
        <f t="shared" si="11"/>
        <v>0.64759535655058043</v>
      </c>
      <c r="K55" s="53" t="e">
        <f t="shared" si="12"/>
        <v>#DIV/0!</v>
      </c>
      <c r="L55" s="52" t="e">
        <f t="shared" si="13"/>
        <v>#DIV/0!</v>
      </c>
    </row>
    <row r="56" spans="1:12" x14ac:dyDescent="0.4">
      <c r="A56" s="70" t="s">
        <v>81</v>
      </c>
      <c r="B56" s="55">
        <f>'５月(上旬～中旬)'!B56-'５月(上旬)'!B56</f>
        <v>696</v>
      </c>
      <c r="C56" s="55">
        <f>'５月(上旬～中旬)'!C56-'５月(上旬)'!C56</f>
        <v>585</v>
      </c>
      <c r="D56" s="78">
        <f t="shared" si="7"/>
        <v>1.1897435897435897</v>
      </c>
      <c r="E56" s="68">
        <f t="shared" si="8"/>
        <v>111</v>
      </c>
      <c r="F56" s="55">
        <f>'５月(上旬～中旬)'!F56-'５月(上旬)'!F56</f>
        <v>1200</v>
      </c>
      <c r="G56" s="55">
        <f>'５月(上旬～中旬)'!G56-'５月(上旬)'!G56</f>
        <v>1086</v>
      </c>
      <c r="H56" s="79">
        <f t="shared" si="9"/>
        <v>1.1049723756906078</v>
      </c>
      <c r="I56" s="54">
        <f t="shared" si="10"/>
        <v>114</v>
      </c>
      <c r="J56" s="53">
        <f t="shared" si="11"/>
        <v>0.57999999999999996</v>
      </c>
      <c r="K56" s="67">
        <f t="shared" si="12"/>
        <v>0.53867403314917128</v>
      </c>
      <c r="L56" s="66">
        <f t="shared" si="13"/>
        <v>4.1325966850828677E-2</v>
      </c>
    </row>
    <row r="57" spans="1:12" x14ac:dyDescent="0.4">
      <c r="A57" s="58" t="s">
        <v>80</v>
      </c>
      <c r="B57" s="55">
        <f>'５月(上旬～中旬)'!B57-'５月(上旬)'!B57</f>
        <v>442</v>
      </c>
      <c r="C57" s="55">
        <f>'５月(上旬～中旬)'!C57-'５月(上旬)'!C57</f>
        <v>387</v>
      </c>
      <c r="D57" s="73">
        <f t="shared" si="7"/>
        <v>1.1421188630490957</v>
      </c>
      <c r="E57" s="54">
        <f t="shared" si="8"/>
        <v>55</v>
      </c>
      <c r="F57" s="55">
        <f>'５月(上旬～中旬)'!F57-'５月(上旬)'!F57</f>
        <v>1200</v>
      </c>
      <c r="G57" s="55">
        <f>'５月(上旬～中旬)'!G57-'５月(上旬)'!G57</f>
        <v>1200</v>
      </c>
      <c r="H57" s="53">
        <f t="shared" si="9"/>
        <v>1</v>
      </c>
      <c r="I57" s="54">
        <f t="shared" si="10"/>
        <v>0</v>
      </c>
      <c r="J57" s="53">
        <f t="shared" si="11"/>
        <v>0.36833333333333335</v>
      </c>
      <c r="K57" s="53">
        <f t="shared" si="12"/>
        <v>0.32250000000000001</v>
      </c>
      <c r="L57" s="52">
        <f t="shared" si="13"/>
        <v>4.5833333333333337E-2</v>
      </c>
    </row>
    <row r="58" spans="1:12" x14ac:dyDescent="0.4">
      <c r="A58" s="58" t="s">
        <v>79</v>
      </c>
      <c r="B58" s="55">
        <f>'５月(上旬～中旬)'!B58-'５月(上旬)'!B58</f>
        <v>904</v>
      </c>
      <c r="C58" s="55">
        <f>'５月(上旬～中旬)'!C58-'５月(上旬)'!C58</f>
        <v>800</v>
      </c>
      <c r="D58" s="73">
        <f t="shared" si="7"/>
        <v>1.1299999999999999</v>
      </c>
      <c r="E58" s="54">
        <f t="shared" si="8"/>
        <v>104</v>
      </c>
      <c r="F58" s="55">
        <f>'５月(上旬～中旬)'!F58-'５月(上旬)'!F58</f>
        <v>1198</v>
      </c>
      <c r="G58" s="55">
        <f>'５月(上旬～中旬)'!G58-'５月(上旬)'!G58</f>
        <v>1246</v>
      </c>
      <c r="H58" s="53">
        <f t="shared" si="9"/>
        <v>0.9614767255216693</v>
      </c>
      <c r="I58" s="54">
        <f t="shared" si="10"/>
        <v>-48</v>
      </c>
      <c r="J58" s="53">
        <f t="shared" si="11"/>
        <v>0.75459098497495825</v>
      </c>
      <c r="K58" s="53">
        <f t="shared" si="12"/>
        <v>0.6420545746388443</v>
      </c>
      <c r="L58" s="52">
        <f t="shared" si="13"/>
        <v>0.11253641033611395</v>
      </c>
    </row>
    <row r="59" spans="1:12" x14ac:dyDescent="0.4">
      <c r="A59" s="58" t="s">
        <v>78</v>
      </c>
      <c r="B59" s="55">
        <f>'５月(上旬～中旬)'!B59-'５月(上旬)'!B59</f>
        <v>2248</v>
      </c>
      <c r="C59" s="55">
        <f>'５月(上旬～中旬)'!C59-'５月(上旬)'!C59</f>
        <v>1732</v>
      </c>
      <c r="D59" s="78">
        <f t="shared" si="7"/>
        <v>1.2979214780600461</v>
      </c>
      <c r="E59" s="54">
        <f t="shared" si="8"/>
        <v>516</v>
      </c>
      <c r="F59" s="55">
        <f>'５月(上旬～中旬)'!F59-'５月(上旬)'!F59</f>
        <v>4047</v>
      </c>
      <c r="G59" s="55">
        <f>'５月(上旬～中旬)'!G59-'５月(上旬)'!G59</f>
        <v>3540</v>
      </c>
      <c r="H59" s="76">
        <f t="shared" si="9"/>
        <v>1.1432203389830509</v>
      </c>
      <c r="I59" s="54">
        <f t="shared" si="10"/>
        <v>507</v>
      </c>
      <c r="J59" s="53">
        <f t="shared" si="11"/>
        <v>0.55547319001729678</v>
      </c>
      <c r="K59" s="53">
        <f t="shared" si="12"/>
        <v>0.48926553672316386</v>
      </c>
      <c r="L59" s="52">
        <f t="shared" si="13"/>
        <v>6.6207653294132918E-2</v>
      </c>
    </row>
    <row r="60" spans="1:12" x14ac:dyDescent="0.4">
      <c r="A60" s="64" t="s">
        <v>156</v>
      </c>
      <c r="B60" s="72">
        <f>'５月(上旬～中旬)'!B60-'５月(上旬)'!B60</f>
        <v>0</v>
      </c>
      <c r="C60" s="55">
        <f>'５月(上旬～中旬)'!C60-'５月(上旬)'!C60</f>
        <v>0</v>
      </c>
      <c r="D60" s="95" t="e">
        <f t="shared" si="7"/>
        <v>#DIV/0!</v>
      </c>
      <c r="E60" s="68">
        <f t="shared" si="8"/>
        <v>0</v>
      </c>
      <c r="F60" s="72">
        <f>'５月(上旬～中旬)'!F60-'５月(上旬)'!F60</f>
        <v>0</v>
      </c>
      <c r="G60" s="55">
        <f>'５月(上旬～中旬)'!G60-'５月(上旬)'!G60</f>
        <v>0</v>
      </c>
      <c r="H60" s="67" t="e">
        <f t="shared" si="9"/>
        <v>#DIV/0!</v>
      </c>
      <c r="I60" s="68">
        <f t="shared" si="10"/>
        <v>0</v>
      </c>
      <c r="J60" s="67" t="e">
        <f t="shared" si="11"/>
        <v>#DIV/0!</v>
      </c>
      <c r="K60" s="67" t="e">
        <f t="shared" si="12"/>
        <v>#DIV/0!</v>
      </c>
      <c r="L60" s="66" t="e">
        <f t="shared" si="13"/>
        <v>#DIV/0!</v>
      </c>
    </row>
    <row r="61" spans="1:12" x14ac:dyDescent="0.4">
      <c r="A61" s="51" t="s">
        <v>155</v>
      </c>
      <c r="B61" s="49">
        <f>'５月(上旬～中旬)'!B61-'５月(上旬)'!B61</f>
        <v>0</v>
      </c>
      <c r="C61" s="55">
        <f>'５月(上旬～中旬)'!C61-'５月(上旬)'!C61</f>
        <v>0</v>
      </c>
      <c r="D61" s="47" t="e">
        <f t="shared" si="7"/>
        <v>#DIV/0!</v>
      </c>
      <c r="E61" s="48">
        <f t="shared" si="8"/>
        <v>0</v>
      </c>
      <c r="F61" s="49">
        <f>'５月(上旬～中旬)'!F61-'５月(上旬)'!F61</f>
        <v>0</v>
      </c>
      <c r="G61" s="55">
        <f>'５月(上旬～中旬)'!G61-'５月(上旬)'!G61</f>
        <v>0</v>
      </c>
      <c r="H61" s="47" t="e">
        <f t="shared" si="9"/>
        <v>#DIV/0!</v>
      </c>
      <c r="I61" s="48">
        <f t="shared" si="10"/>
        <v>0</v>
      </c>
      <c r="J61" s="47" t="e">
        <f t="shared" si="11"/>
        <v>#DIV/0!</v>
      </c>
      <c r="K61" s="47" t="e">
        <f t="shared" si="12"/>
        <v>#DIV/0!</v>
      </c>
      <c r="L61" s="46" t="e">
        <f t="shared" si="13"/>
        <v>#DIV/0!</v>
      </c>
    </row>
    <row r="62" spans="1:12" x14ac:dyDescent="0.4">
      <c r="A62" s="277" t="s">
        <v>154</v>
      </c>
      <c r="B62" s="259">
        <f>SUM(B63:B66)</f>
        <v>994</v>
      </c>
      <c r="C62" s="259">
        <f>SUM(C63:C66)</f>
        <v>584</v>
      </c>
      <c r="D62" s="256">
        <f t="shared" si="7"/>
        <v>1.702054794520548</v>
      </c>
      <c r="E62" s="281">
        <f t="shared" si="8"/>
        <v>410</v>
      </c>
      <c r="F62" s="259">
        <f>SUM(F63:F66)</f>
        <v>1719</v>
      </c>
      <c r="G62" s="259">
        <f>SUM(G63:G66)</f>
        <v>1386</v>
      </c>
      <c r="H62" s="256">
        <f t="shared" si="9"/>
        <v>1.2402597402597402</v>
      </c>
      <c r="I62" s="281">
        <f t="shared" si="10"/>
        <v>333</v>
      </c>
      <c r="J62" s="256">
        <f t="shared" si="11"/>
        <v>0.57824316463059922</v>
      </c>
      <c r="K62" s="256">
        <f t="shared" si="12"/>
        <v>0.42135642135642137</v>
      </c>
      <c r="L62" s="280">
        <f t="shared" si="13"/>
        <v>0.15688674327417784</v>
      </c>
    </row>
    <row r="63" spans="1:12" x14ac:dyDescent="0.4">
      <c r="A63" s="64" t="s">
        <v>77</v>
      </c>
      <c r="B63" s="112">
        <v>221</v>
      </c>
      <c r="C63" s="112">
        <v>177</v>
      </c>
      <c r="D63" s="95">
        <f t="shared" si="7"/>
        <v>1.2485875706214689</v>
      </c>
      <c r="E63" s="140">
        <f t="shared" si="8"/>
        <v>44</v>
      </c>
      <c r="F63" s="112">
        <v>302</v>
      </c>
      <c r="G63" s="112">
        <v>254</v>
      </c>
      <c r="H63" s="95">
        <f t="shared" si="9"/>
        <v>1.188976377952756</v>
      </c>
      <c r="I63" s="140">
        <f t="shared" si="10"/>
        <v>48</v>
      </c>
      <c r="J63" s="95">
        <f t="shared" si="11"/>
        <v>0.73178807947019864</v>
      </c>
      <c r="K63" s="95">
        <f t="shared" si="12"/>
        <v>0.69685039370078738</v>
      </c>
      <c r="L63" s="399">
        <f t="shared" si="13"/>
        <v>3.4937685769411253E-2</v>
      </c>
    </row>
    <row r="64" spans="1:12" x14ac:dyDescent="0.4">
      <c r="A64" s="58" t="s">
        <v>153</v>
      </c>
      <c r="B64" s="56">
        <v>215</v>
      </c>
      <c r="C64" s="56">
        <v>136</v>
      </c>
      <c r="D64" s="53">
        <f t="shared" si="7"/>
        <v>1.5808823529411764</v>
      </c>
      <c r="E64" s="54">
        <f t="shared" si="8"/>
        <v>79</v>
      </c>
      <c r="F64" s="56">
        <v>516</v>
      </c>
      <c r="G64" s="56">
        <v>264</v>
      </c>
      <c r="H64" s="53">
        <f t="shared" si="9"/>
        <v>1.9545454545454546</v>
      </c>
      <c r="I64" s="54">
        <f t="shared" si="10"/>
        <v>252</v>
      </c>
      <c r="J64" s="53">
        <f t="shared" si="11"/>
        <v>0.41666666666666669</v>
      </c>
      <c r="K64" s="53">
        <f t="shared" si="12"/>
        <v>0.51515151515151514</v>
      </c>
      <c r="L64" s="52">
        <f t="shared" si="13"/>
        <v>-9.8484848484848453E-2</v>
      </c>
    </row>
    <row r="65" spans="1:12" x14ac:dyDescent="0.4">
      <c r="A65" s="57" t="s">
        <v>152</v>
      </c>
      <c r="B65" s="112">
        <v>176</v>
      </c>
      <c r="C65" s="112">
        <v>61</v>
      </c>
      <c r="D65" s="53">
        <f t="shared" si="7"/>
        <v>2.8852459016393444</v>
      </c>
      <c r="E65" s="54">
        <f t="shared" si="8"/>
        <v>115</v>
      </c>
      <c r="F65" s="56">
        <v>300</v>
      </c>
      <c r="G65" s="56">
        <v>299</v>
      </c>
      <c r="H65" s="53">
        <f t="shared" si="9"/>
        <v>1.0033444816053512</v>
      </c>
      <c r="I65" s="54">
        <f t="shared" si="10"/>
        <v>1</v>
      </c>
      <c r="J65" s="53">
        <f t="shared" si="11"/>
        <v>0.58666666666666667</v>
      </c>
      <c r="K65" s="53">
        <f t="shared" si="12"/>
        <v>0.20401337792642141</v>
      </c>
      <c r="L65" s="52">
        <f t="shared" si="13"/>
        <v>0.38265328874024529</v>
      </c>
    </row>
    <row r="66" spans="1:12" x14ac:dyDescent="0.4">
      <c r="A66" s="51" t="s">
        <v>151</v>
      </c>
      <c r="B66" s="50">
        <v>382</v>
      </c>
      <c r="C66" s="50">
        <v>210</v>
      </c>
      <c r="D66" s="47">
        <f t="shared" si="7"/>
        <v>1.819047619047619</v>
      </c>
      <c r="E66" s="48">
        <f t="shared" si="8"/>
        <v>172</v>
      </c>
      <c r="F66" s="50">
        <v>601</v>
      </c>
      <c r="G66" s="50">
        <v>569</v>
      </c>
      <c r="H66" s="47">
        <f t="shared" si="9"/>
        <v>1.0562390158172232</v>
      </c>
      <c r="I66" s="48">
        <f t="shared" si="10"/>
        <v>32</v>
      </c>
      <c r="J66" s="47">
        <f t="shared" si="11"/>
        <v>0.63560732113144758</v>
      </c>
      <c r="K66" s="47">
        <f t="shared" si="12"/>
        <v>0.36906854130052724</v>
      </c>
      <c r="L66" s="46">
        <f t="shared" si="13"/>
        <v>0.26653877983092034</v>
      </c>
    </row>
    <row r="67" spans="1:12" x14ac:dyDescent="0.4">
      <c r="A67" s="249" t="s">
        <v>103</v>
      </c>
      <c r="B67" s="398"/>
      <c r="C67" s="398"/>
      <c r="D67" s="378"/>
      <c r="E67" s="379"/>
      <c r="F67" s="398"/>
      <c r="G67" s="398"/>
      <c r="H67" s="378"/>
      <c r="I67" s="379"/>
      <c r="J67" s="378"/>
      <c r="K67" s="378"/>
      <c r="L67" s="377"/>
    </row>
    <row r="68" spans="1:12" x14ac:dyDescent="0.4">
      <c r="A68" s="337" t="s">
        <v>150</v>
      </c>
      <c r="B68" s="397"/>
      <c r="C68" s="396"/>
      <c r="D68" s="373"/>
      <c r="E68" s="372"/>
      <c r="F68" s="397"/>
      <c r="G68" s="396"/>
      <c r="H68" s="373"/>
      <c r="I68" s="372"/>
      <c r="J68" s="371"/>
      <c r="K68" s="371"/>
      <c r="L68" s="370"/>
    </row>
    <row r="69" spans="1:12" x14ac:dyDescent="0.4">
      <c r="A69" s="58" t="s">
        <v>149</v>
      </c>
      <c r="B69" s="369"/>
      <c r="C69" s="369"/>
      <c r="D69" s="368"/>
      <c r="E69" s="367"/>
      <c r="F69" s="369"/>
      <c r="G69" s="369"/>
      <c r="H69" s="368"/>
      <c r="I69" s="367"/>
      <c r="J69" s="366"/>
      <c r="K69" s="366"/>
      <c r="L69" s="365"/>
    </row>
    <row r="70" spans="1:12" x14ac:dyDescent="0.4">
      <c r="A70" s="64" t="s">
        <v>148</v>
      </c>
      <c r="B70" s="395"/>
      <c r="C70" s="394"/>
      <c r="D70" s="393"/>
      <c r="E70" s="392"/>
      <c r="F70" s="395"/>
      <c r="G70" s="394"/>
      <c r="H70" s="393"/>
      <c r="I70" s="392"/>
      <c r="J70" s="391"/>
      <c r="K70" s="391"/>
      <c r="L70" s="390"/>
    </row>
    <row r="71" spans="1:12" x14ac:dyDescent="0.4">
      <c r="A71" s="70" t="s">
        <v>147</v>
      </c>
      <c r="B71" s="364"/>
      <c r="C71" s="363"/>
      <c r="D71" s="359"/>
      <c r="E71" s="362"/>
      <c r="F71" s="364"/>
      <c r="G71" s="363"/>
      <c r="H71" s="359"/>
      <c r="I71" s="358"/>
      <c r="J71" s="357"/>
      <c r="K71" s="357"/>
      <c r="L71" s="356"/>
    </row>
    <row r="72" spans="1:12" x14ac:dyDescent="0.4">
      <c r="A72" s="70" t="s">
        <v>102</v>
      </c>
      <c r="B72" s="389"/>
      <c r="C72" s="388"/>
      <c r="D72" s="359"/>
      <c r="E72" s="358"/>
      <c r="F72" s="389"/>
      <c r="G72" s="388"/>
      <c r="H72" s="359"/>
      <c r="I72" s="358"/>
      <c r="J72" s="357"/>
      <c r="K72" s="357"/>
      <c r="L72" s="356"/>
    </row>
    <row r="73" spans="1:12" x14ac:dyDescent="0.4">
      <c r="A73" s="70" t="s">
        <v>197</v>
      </c>
      <c r="B73" s="389"/>
      <c r="C73" s="388"/>
      <c r="D73" s="359"/>
      <c r="E73" s="358"/>
      <c r="F73" s="389"/>
      <c r="G73" s="388"/>
      <c r="H73" s="359"/>
      <c r="I73" s="358"/>
      <c r="J73" s="357"/>
      <c r="K73" s="357"/>
      <c r="L73" s="356"/>
    </row>
    <row r="74" spans="1:12" x14ac:dyDescent="0.4">
      <c r="A74" s="51" t="s">
        <v>101</v>
      </c>
      <c r="B74" s="387"/>
      <c r="C74" s="386"/>
      <c r="D74" s="359"/>
      <c r="E74" s="358"/>
      <c r="F74" s="387"/>
      <c r="G74" s="386"/>
      <c r="H74" s="359"/>
      <c r="I74" s="358">
        <f>+F74-G74</f>
        <v>0</v>
      </c>
      <c r="J74" s="357"/>
      <c r="K74" s="357"/>
      <c r="L74" s="356"/>
    </row>
    <row r="75" spans="1:12" x14ac:dyDescent="0.4">
      <c r="A75" s="249" t="s">
        <v>145</v>
      </c>
      <c r="B75" s="384"/>
      <c r="C75" s="383"/>
      <c r="D75" s="351"/>
      <c r="E75" s="350"/>
      <c r="F75" s="384"/>
      <c r="G75" s="383"/>
      <c r="H75" s="351"/>
      <c r="I75" s="350"/>
      <c r="J75" s="349"/>
      <c r="K75" s="349"/>
      <c r="L75" s="348"/>
    </row>
    <row r="76" spans="1:12" x14ac:dyDescent="0.4">
      <c r="A76" s="325" t="s">
        <v>144</v>
      </c>
      <c r="B76" s="385"/>
      <c r="C76" s="383"/>
      <c r="D76" s="351"/>
      <c r="E76" s="350"/>
      <c r="F76" s="384"/>
      <c r="G76" s="383"/>
      <c r="H76" s="351"/>
      <c r="I76" s="350"/>
      <c r="J76" s="349"/>
      <c r="K76" s="349"/>
      <c r="L76" s="348"/>
    </row>
    <row r="77" spans="1:12" x14ac:dyDescent="0.4">
      <c r="A77" s="42" t="s">
        <v>143</v>
      </c>
      <c r="B77" s="43"/>
      <c r="C77" s="42"/>
      <c r="D77" s="42"/>
      <c r="E77" s="43"/>
      <c r="F77" s="43"/>
      <c r="G77" s="42"/>
      <c r="H77" s="42"/>
      <c r="I77" s="43"/>
      <c r="J77" s="43"/>
      <c r="K77" s="42"/>
      <c r="L77" s="42"/>
    </row>
    <row r="78" spans="1:12" x14ac:dyDescent="0.4">
      <c r="A78" s="44" t="s">
        <v>142</v>
      </c>
      <c r="B78" s="43"/>
      <c r="C78" s="42"/>
      <c r="D78" s="42"/>
      <c r="E78" s="43"/>
      <c r="F78" s="43"/>
      <c r="G78" s="42"/>
      <c r="H78" s="42"/>
      <c r="I78" s="43"/>
      <c r="J78" s="43"/>
      <c r="K78" s="42"/>
      <c r="L78" s="42"/>
    </row>
    <row r="79" spans="1:12" s="42" customFormat="1" x14ac:dyDescent="0.4">
      <c r="A79" s="42" t="s">
        <v>141</v>
      </c>
      <c r="B79" s="43"/>
      <c r="C79" s="43"/>
      <c r="F79" s="43"/>
      <c r="G79" s="43"/>
      <c r="J79" s="43"/>
      <c r="K79" s="43"/>
    </row>
    <row r="80" spans="1:12" x14ac:dyDescent="0.4">
      <c r="A80" s="42" t="s">
        <v>98</v>
      </c>
      <c r="B80" s="43"/>
      <c r="C80" s="43"/>
      <c r="D80" s="42"/>
      <c r="E80" s="42"/>
      <c r="F80" s="43"/>
      <c r="G80" s="43"/>
      <c r="H80" s="42"/>
      <c r="I80" s="42"/>
      <c r="J80" s="43"/>
      <c r="K80" s="43"/>
      <c r="L80" s="42"/>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70"/>
  <sheetViews>
    <sheetView showGridLines="0" zoomScale="90" zoomScaleNormal="9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３月中旬</v>
      </c>
      <c r="G1" s="4" t="s">
        <v>69</v>
      </c>
      <c r="H1" s="2"/>
      <c r="I1" s="2"/>
      <c r="J1" s="2"/>
    </row>
    <row r="2" spans="1:11" ht="18" customHeight="1" x14ac:dyDescent="0.15">
      <c r="A2" s="206"/>
      <c r="B2" s="205"/>
      <c r="C2" s="683" t="s">
        <v>219</v>
      </c>
      <c r="D2" s="684"/>
      <c r="E2" s="685"/>
      <c r="F2" s="686"/>
      <c r="G2" s="683" t="s">
        <v>218</v>
      </c>
      <c r="H2" s="684"/>
      <c r="I2" s="685"/>
      <c r="J2" s="686"/>
    </row>
    <row r="3" spans="1:11" ht="18.75" customHeight="1" x14ac:dyDescent="0.15">
      <c r="A3" s="186"/>
      <c r="B3" s="204"/>
      <c r="C3" s="687" t="s">
        <v>393</v>
      </c>
      <c r="D3" s="689" t="s">
        <v>392</v>
      </c>
      <c r="E3" s="664" t="s">
        <v>215</v>
      </c>
      <c r="F3" s="665"/>
      <c r="G3" s="660" t="str">
        <f>C3</f>
        <v>13.3.中旬</v>
      </c>
      <c r="H3" s="662" t="str">
        <f>D3</f>
        <v>12.3.中旬</v>
      </c>
      <c r="I3" s="664" t="s">
        <v>215</v>
      </c>
      <c r="J3" s="665"/>
    </row>
    <row r="4" spans="1:11" ht="18" customHeight="1" x14ac:dyDescent="0.15">
      <c r="A4" s="202"/>
      <c r="B4" s="201"/>
      <c r="C4" s="688"/>
      <c r="D4" s="690"/>
      <c r="E4" s="200" t="s">
        <v>214</v>
      </c>
      <c r="F4" s="199" t="s">
        <v>367</v>
      </c>
      <c r="G4" s="661"/>
      <c r="H4" s="663"/>
      <c r="I4" s="200" t="s">
        <v>214</v>
      </c>
      <c r="J4" s="199" t="s">
        <v>367</v>
      </c>
    </row>
    <row r="5" spans="1:11" ht="13.5" customHeight="1" x14ac:dyDescent="0.15">
      <c r="A5" s="668" t="s">
        <v>212</v>
      </c>
      <c r="B5" s="718"/>
      <c r="C5" s="670">
        <f>C7+C12+C17+C22+C27</f>
        <v>146170</v>
      </c>
      <c r="D5" s="672">
        <f>D7+D12+D17+D22+D27</f>
        <v>158275</v>
      </c>
      <c r="E5" s="727">
        <f>C5/D5</f>
        <v>0.92351919128099824</v>
      </c>
      <c r="F5" s="725">
        <f>C5-D5</f>
        <v>-12105</v>
      </c>
      <c r="G5" s="670">
        <f>G7+G12+G17+G22+G27</f>
        <v>200980</v>
      </c>
      <c r="H5" s="681">
        <f>H7+H12+H17+H22+H27</f>
        <v>214686</v>
      </c>
      <c r="I5" s="727">
        <f>G5/H5</f>
        <v>0.93615792366525996</v>
      </c>
      <c r="J5" s="725">
        <f>G5-H5</f>
        <v>-13706</v>
      </c>
    </row>
    <row r="6" spans="1:11" ht="13.5" customHeight="1" x14ac:dyDescent="0.15">
      <c r="A6" s="679" t="s">
        <v>113</v>
      </c>
      <c r="B6" s="715"/>
      <c r="C6" s="671"/>
      <c r="D6" s="673"/>
      <c r="E6" s="728"/>
      <c r="F6" s="726"/>
      <c r="G6" s="671"/>
      <c r="H6" s="682"/>
      <c r="I6" s="728"/>
      <c r="J6" s="726"/>
    </row>
    <row r="7" spans="1:11" ht="18" customHeight="1" x14ac:dyDescent="0.15">
      <c r="A7" s="731" t="s">
        <v>211</v>
      </c>
      <c r="B7" s="732"/>
      <c r="C7" s="193">
        <f>SUM(C8:C11)</f>
        <v>75404</v>
      </c>
      <c r="D7" s="192">
        <f>SUM(D8:D11)</f>
        <v>77302</v>
      </c>
      <c r="E7" s="191">
        <f>C7/D7</f>
        <v>0.975446948332514</v>
      </c>
      <c r="F7" s="190">
        <f>C7-D7</f>
        <v>-1898</v>
      </c>
      <c r="G7" s="193">
        <f>SUM(G8:G11)</f>
        <v>100980</v>
      </c>
      <c r="H7" s="195">
        <f>SUM(H8:H11)</f>
        <v>105893</v>
      </c>
      <c r="I7" s="191">
        <f>G7/H7</f>
        <v>0.95360410980895804</v>
      </c>
      <c r="J7" s="190">
        <f>G7-H7</f>
        <v>-4913</v>
      </c>
      <c r="K7" s="180"/>
    </row>
    <row r="8" spans="1:11" ht="18" customHeight="1" x14ac:dyDescent="0.15">
      <c r="A8" s="187" t="s">
        <v>210</v>
      </c>
      <c r="B8" s="189" t="s">
        <v>111</v>
      </c>
      <c r="C8" s="184">
        <f>'３月(中旬)'!B9+'３月(中旬)'!B14</f>
        <v>34583</v>
      </c>
      <c r="D8" s="185">
        <f>'３月(中旬)'!C9+'３月(中旬)'!C14</f>
        <v>35626</v>
      </c>
      <c r="E8" s="182">
        <f>C8/D8</f>
        <v>0.9707236288104194</v>
      </c>
      <c r="F8" s="181">
        <f>C8-D8</f>
        <v>-1043</v>
      </c>
      <c r="G8" s="184">
        <f>'３月(中旬)'!F9+'３月(中旬)'!F14</f>
        <v>49765</v>
      </c>
      <c r="H8" s="183">
        <f>'３月(中旬)'!G9+'３月(中旬)'!G14</f>
        <v>52189</v>
      </c>
      <c r="I8" s="182">
        <f>G8/H8</f>
        <v>0.95355343079959376</v>
      </c>
      <c r="J8" s="181">
        <f>G8-H8</f>
        <v>-2424</v>
      </c>
      <c r="K8" s="180"/>
    </row>
    <row r="9" spans="1:11" ht="18" customHeight="1" x14ac:dyDescent="0.15">
      <c r="A9" s="187"/>
      <c r="B9" s="189" t="s">
        <v>110</v>
      </c>
      <c r="C9" s="184">
        <f>'３月(中旬)'!B19+'３月(中旬)'!B22+'３月(中旬)'!B23+'３月(中旬)'!B24</f>
        <v>3719</v>
      </c>
      <c r="D9" s="185">
        <f>'３月(中旬)'!C19+'３月(中旬)'!C22+'３月(中旬)'!C23+'３月(中旬)'!C24</f>
        <v>3290</v>
      </c>
      <c r="E9" s="182">
        <f>C9/D9</f>
        <v>1.1303951367781155</v>
      </c>
      <c r="F9" s="181">
        <f>C9-D9</f>
        <v>429</v>
      </c>
      <c r="G9" s="184">
        <f>'３月(中旬)'!F19+'３月(中旬)'!F22+'３月(中旬)'!F23+'３月(中旬)'!F24</f>
        <v>4400</v>
      </c>
      <c r="H9" s="183">
        <f>'３月(中旬)'!G19+'３月(中旬)'!G22+'３月(中旬)'!G23+'３月(中旬)'!G24</f>
        <v>4435</v>
      </c>
      <c r="I9" s="182">
        <f>G9/H9</f>
        <v>0.99210822998872605</v>
      </c>
      <c r="J9" s="181">
        <f>G9-H9</f>
        <v>-35</v>
      </c>
      <c r="K9" s="180"/>
    </row>
    <row r="10" spans="1:11" ht="18" customHeight="1" x14ac:dyDescent="0.15">
      <c r="A10" s="187"/>
      <c r="B10" s="189" t="s">
        <v>108</v>
      </c>
      <c r="C10" s="184">
        <f>'３月(中旬)'!B43+'３月(中旬)'!B49+'３月(中旬)'!B61</f>
        <v>37102</v>
      </c>
      <c r="D10" s="185">
        <f>'３月(中旬)'!C43+'３月(中旬)'!C49+'３月(中旬)'!C61</f>
        <v>38386</v>
      </c>
      <c r="E10" s="182">
        <f>C10/D10</f>
        <v>0.96655030479862447</v>
      </c>
      <c r="F10" s="181">
        <f>C10-D10</f>
        <v>-1284</v>
      </c>
      <c r="G10" s="184">
        <f>'３月(中旬)'!F43+'３月(中旬)'!F49+'３月(中旬)'!F61</f>
        <v>46815</v>
      </c>
      <c r="H10" s="183">
        <f>'３月(中旬)'!G43+'３月(中旬)'!G49+'３月(中旬)'!G61</f>
        <v>49269</v>
      </c>
      <c r="I10" s="182">
        <f>G10/H10</f>
        <v>0.95019180417706872</v>
      </c>
      <c r="J10" s="181">
        <f>G10-H10</f>
        <v>-2454</v>
      </c>
      <c r="K10" s="180"/>
    </row>
    <row r="11" spans="1:11" s="166" customFormat="1" ht="18" customHeight="1" x14ac:dyDescent="0.15">
      <c r="A11" s="179"/>
      <c r="B11" s="197" t="s">
        <v>112</v>
      </c>
      <c r="C11" s="196" t="s">
        <v>105</v>
      </c>
      <c r="D11" s="176" t="s">
        <v>105</v>
      </c>
      <c r="E11" s="175" t="s">
        <v>105</v>
      </c>
      <c r="F11" s="174" t="s">
        <v>105</v>
      </c>
      <c r="G11" s="196" t="s">
        <v>105</v>
      </c>
      <c r="H11" s="176" t="s">
        <v>105</v>
      </c>
      <c r="I11" s="175" t="s">
        <v>105</v>
      </c>
      <c r="J11" s="174" t="s">
        <v>105</v>
      </c>
      <c r="K11" s="167"/>
    </row>
    <row r="12" spans="1:11" ht="18" customHeight="1" x14ac:dyDescent="0.15">
      <c r="A12" s="731" t="s">
        <v>209</v>
      </c>
      <c r="B12" s="732"/>
      <c r="C12" s="193">
        <f>SUM(C13:C16)</f>
        <v>22680</v>
      </c>
      <c r="D12" s="192">
        <f>SUM(D13:D16)</f>
        <v>30731</v>
      </c>
      <c r="E12" s="191">
        <f>C12/D12</f>
        <v>0.73801698610523581</v>
      </c>
      <c r="F12" s="190">
        <f>C12-D12</f>
        <v>-8051</v>
      </c>
      <c r="G12" s="193">
        <f>SUM(G13:G16)</f>
        <v>31935</v>
      </c>
      <c r="H12" s="192">
        <f>SUM(H13:H16)</f>
        <v>40696</v>
      </c>
      <c r="I12" s="191">
        <f>G12/H12</f>
        <v>0.78472085708669159</v>
      </c>
      <c r="J12" s="190">
        <f>G12-H12</f>
        <v>-8761</v>
      </c>
      <c r="K12" s="180"/>
    </row>
    <row r="13" spans="1:11" ht="18" customHeight="1" x14ac:dyDescent="0.15">
      <c r="A13" s="187" t="s">
        <v>208</v>
      </c>
      <c r="B13" s="189" t="s">
        <v>111</v>
      </c>
      <c r="C13" s="184">
        <f>'３月(中旬)'!B10+'３月(中旬)'!B11+'３月(中旬)'!B16</f>
        <v>4250</v>
      </c>
      <c r="D13" s="185">
        <f>'３月(中旬)'!C10+'３月(中旬)'!C11+'３月(中旬)'!C16</f>
        <v>10807</v>
      </c>
      <c r="E13" s="182">
        <f>C13/D13</f>
        <v>0.39326362542796334</v>
      </c>
      <c r="F13" s="181">
        <f>C13-D13</f>
        <v>-6557</v>
      </c>
      <c r="G13" s="184">
        <f>'３月(中旬)'!F10+'３月(中旬)'!F11+'３月(中旬)'!F16</f>
        <v>5000</v>
      </c>
      <c r="H13" s="185">
        <f>'３月(中旬)'!G10+'３月(中旬)'!G11+'３月(中旬)'!G16</f>
        <v>13310</v>
      </c>
      <c r="I13" s="182">
        <f>G13/H13</f>
        <v>0.37565740045078888</v>
      </c>
      <c r="J13" s="181">
        <f>G13-H13</f>
        <v>-8310</v>
      </c>
      <c r="K13" s="180"/>
    </row>
    <row r="14" spans="1:11" ht="18" customHeight="1" x14ac:dyDescent="0.15">
      <c r="A14" s="187"/>
      <c r="B14" s="189" t="s">
        <v>110</v>
      </c>
      <c r="C14" s="184">
        <f>'３月(中旬)'!B20+'３月(中旬)'!B25+'３月(中旬)'!B26+'３月(中旬)'!B27+'３月(中旬)'!B36</f>
        <v>4381</v>
      </c>
      <c r="D14" s="185">
        <f>'３月(中旬)'!C20+'３月(中旬)'!C25+'３月(中旬)'!C26+'３月(中旬)'!C27+'３月(中旬)'!C36</f>
        <v>2660</v>
      </c>
      <c r="E14" s="182">
        <f>C14/D14</f>
        <v>1.6469924812030075</v>
      </c>
      <c r="F14" s="181">
        <f>C14-D14</f>
        <v>1721</v>
      </c>
      <c r="G14" s="184">
        <f>'３月(中旬)'!F20+'３月(中旬)'!F25+'３月(中旬)'!F26+'３月(中旬)'!F27+'３月(中旬)'!F36</f>
        <v>5865</v>
      </c>
      <c r="H14" s="185">
        <f>'３月(中旬)'!G20+'３月(中旬)'!G25+'３月(中旬)'!G26+'３月(中旬)'!G27+'３月(中旬)'!G36</f>
        <v>2960</v>
      </c>
      <c r="I14" s="182">
        <f>G14/H14</f>
        <v>1.9814189189189189</v>
      </c>
      <c r="J14" s="181">
        <f>G14-H14</f>
        <v>2905</v>
      </c>
      <c r="K14" s="180"/>
    </row>
    <row r="15" spans="1:11" ht="18" customHeight="1" x14ac:dyDescent="0.15">
      <c r="A15" s="187"/>
      <c r="B15" s="189" t="s">
        <v>108</v>
      </c>
      <c r="C15" s="184">
        <f>'３月(中旬)'!B44+'３月(中旬)'!B45+'３月(中旬)'!B46+'３月(中旬)'!B62</f>
        <v>14049</v>
      </c>
      <c r="D15" s="185">
        <f>'３月(中旬)'!C44+'３月(中旬)'!C45+'３月(中旬)'!C46+'３月(中旬)'!C62</f>
        <v>17264</v>
      </c>
      <c r="E15" s="182">
        <f>C15/D15</f>
        <v>0.81377432808155703</v>
      </c>
      <c r="F15" s="181">
        <f>C15-D15</f>
        <v>-3215</v>
      </c>
      <c r="G15" s="184">
        <f>'３月(中旬)'!F44+'３月(中旬)'!F45+'３月(中旬)'!F46+'３月(中旬)'!F62</f>
        <v>21070</v>
      </c>
      <c r="H15" s="185">
        <f>'３月(中旬)'!G44+'３月(中旬)'!G45+'３月(中旬)'!G46+'３月(中旬)'!G62</f>
        <v>24426</v>
      </c>
      <c r="I15" s="182">
        <f>G15/H15</f>
        <v>0.86260542045361499</v>
      </c>
      <c r="J15" s="181">
        <f>G15-H15</f>
        <v>-3356</v>
      </c>
      <c r="K15" s="180"/>
    </row>
    <row r="16" spans="1:11" s="166" customFormat="1" ht="18" customHeight="1" x14ac:dyDescent="0.15">
      <c r="A16" s="173"/>
      <c r="B16" s="194" t="s">
        <v>112</v>
      </c>
      <c r="C16" s="171" t="s">
        <v>105</v>
      </c>
      <c r="D16" s="170" t="s">
        <v>105</v>
      </c>
      <c r="E16" s="169" t="s">
        <v>105</v>
      </c>
      <c r="F16" s="168" t="s">
        <v>105</v>
      </c>
      <c r="G16" s="171" t="s">
        <v>105</v>
      </c>
      <c r="H16" s="170" t="s">
        <v>105</v>
      </c>
      <c r="I16" s="169" t="s">
        <v>105</v>
      </c>
      <c r="J16" s="168" t="s">
        <v>105</v>
      </c>
      <c r="K16" s="167"/>
    </row>
    <row r="17" spans="1:11" ht="18" customHeight="1" x14ac:dyDescent="0.15">
      <c r="A17" s="731" t="s">
        <v>207</v>
      </c>
      <c r="B17" s="732"/>
      <c r="C17" s="193">
        <f>SUM(C18:C21)</f>
        <v>17836</v>
      </c>
      <c r="D17" s="192">
        <f>SUM(D18:D21)</f>
        <v>19562</v>
      </c>
      <c r="E17" s="191">
        <f>C17/D17</f>
        <v>0.91176771291279013</v>
      </c>
      <c r="F17" s="190">
        <f>C17-D17</f>
        <v>-1726</v>
      </c>
      <c r="G17" s="193">
        <f>SUM(G18:G21)</f>
        <v>26479</v>
      </c>
      <c r="H17" s="195">
        <f>SUM(H18:H21)</f>
        <v>26353</v>
      </c>
      <c r="I17" s="191">
        <f>G17/H17</f>
        <v>1.0047812393275908</v>
      </c>
      <c r="J17" s="190">
        <f>G17-H17</f>
        <v>126</v>
      </c>
      <c r="K17" s="180"/>
    </row>
    <row r="18" spans="1:11" ht="18" customHeight="1" x14ac:dyDescent="0.15">
      <c r="A18" s="187" t="s">
        <v>206</v>
      </c>
      <c r="B18" s="189" t="s">
        <v>111</v>
      </c>
      <c r="C18" s="184">
        <f>'３月(中旬)'!B12</f>
        <v>0</v>
      </c>
      <c r="D18" s="185">
        <f>'３月(中旬)'!C12</f>
        <v>0</v>
      </c>
      <c r="E18" s="182" t="e">
        <f>C18/D18</f>
        <v>#DIV/0!</v>
      </c>
      <c r="F18" s="181">
        <f>C18-D18</f>
        <v>0</v>
      </c>
      <c r="G18" s="184">
        <f>'３月(中旬)'!F12</f>
        <v>0</v>
      </c>
      <c r="H18" s="183">
        <f>'３月(中旬)'!G12</f>
        <v>0</v>
      </c>
      <c r="I18" s="182" t="e">
        <f>G18/H18</f>
        <v>#DIV/0!</v>
      </c>
      <c r="J18" s="181">
        <f>G18-H18</f>
        <v>0</v>
      </c>
      <c r="K18" s="180"/>
    </row>
    <row r="19" spans="1:11" ht="18" customHeight="1" x14ac:dyDescent="0.15">
      <c r="A19" s="187"/>
      <c r="B19" s="189" t="s">
        <v>110</v>
      </c>
      <c r="C19" s="184">
        <f>'３月(中旬)'!B21+'３月(中旬)'!B35</f>
        <v>6102</v>
      </c>
      <c r="D19" s="185">
        <f>'３月(中旬)'!C21+'３月(中旬)'!C35</f>
        <v>6530</v>
      </c>
      <c r="E19" s="182">
        <f>C19/D19</f>
        <v>0.93445635528330784</v>
      </c>
      <c r="F19" s="181">
        <f>C19-D19</f>
        <v>-428</v>
      </c>
      <c r="G19" s="184">
        <f>'３月(中旬)'!F21+'３月(中旬)'!F35</f>
        <v>8700</v>
      </c>
      <c r="H19" s="183">
        <f>'３月(中旬)'!G21+'３月(中旬)'!G35</f>
        <v>8575</v>
      </c>
      <c r="I19" s="182">
        <f>G19/H19</f>
        <v>1.0145772594752187</v>
      </c>
      <c r="J19" s="181">
        <f>G19-H19</f>
        <v>125</v>
      </c>
      <c r="K19" s="180"/>
    </row>
    <row r="20" spans="1:11" ht="18" customHeight="1" x14ac:dyDescent="0.15">
      <c r="A20" s="187"/>
      <c r="B20" s="189" t="s">
        <v>108</v>
      </c>
      <c r="C20" s="184">
        <f>'３月(中旬)'!B48+'３月(中旬)'!B64</f>
        <v>11734</v>
      </c>
      <c r="D20" s="185">
        <f>'３月(中旬)'!C48+'３月(中旬)'!C64</f>
        <v>13032</v>
      </c>
      <c r="E20" s="182">
        <f>C20/D20</f>
        <v>0.90039901780233267</v>
      </c>
      <c r="F20" s="181">
        <f>C20-D20</f>
        <v>-1298</v>
      </c>
      <c r="G20" s="184">
        <f>'３月(中旬)'!F48+'３月(中旬)'!F64</f>
        <v>17779</v>
      </c>
      <c r="H20" s="183">
        <f>'３月(中旬)'!G48+'３月(中旬)'!G64</f>
        <v>17778</v>
      </c>
      <c r="I20" s="182">
        <f>G20/H20</f>
        <v>1.0000562492968839</v>
      </c>
      <c r="J20" s="181">
        <f>G20-H20</f>
        <v>1</v>
      </c>
      <c r="K20" s="180"/>
    </row>
    <row r="21" spans="1:11" s="166" customFormat="1" ht="18" customHeight="1" x14ac:dyDescent="0.15">
      <c r="A21" s="173"/>
      <c r="B21" s="194" t="s">
        <v>112</v>
      </c>
      <c r="C21" s="171" t="s">
        <v>105</v>
      </c>
      <c r="D21" s="170" t="s">
        <v>105</v>
      </c>
      <c r="E21" s="169" t="s">
        <v>105</v>
      </c>
      <c r="F21" s="168" t="s">
        <v>105</v>
      </c>
      <c r="G21" s="171" t="s">
        <v>105</v>
      </c>
      <c r="H21" s="170" t="s">
        <v>105</v>
      </c>
      <c r="I21" s="169" t="s">
        <v>105</v>
      </c>
      <c r="J21" s="168" t="s">
        <v>105</v>
      </c>
      <c r="K21" s="167"/>
    </row>
    <row r="22" spans="1:11" ht="18" customHeight="1" x14ac:dyDescent="0.15">
      <c r="A22" s="731" t="s">
        <v>205</v>
      </c>
      <c r="B22" s="732"/>
      <c r="C22" s="193">
        <f>SUM(C23:C26)</f>
        <v>12496</v>
      </c>
      <c r="D22" s="192">
        <f>SUM(D23:D26)</f>
        <v>12056</v>
      </c>
      <c r="E22" s="191">
        <f>C22/D22</f>
        <v>1.0364963503649636</v>
      </c>
      <c r="F22" s="190">
        <f>C22-D22</f>
        <v>440</v>
      </c>
      <c r="G22" s="193">
        <f>SUM(G23:G26)</f>
        <v>16739</v>
      </c>
      <c r="H22" s="195">
        <f>SUM(H23:H26)</f>
        <v>16459</v>
      </c>
      <c r="I22" s="191">
        <f>G22/H22</f>
        <v>1.0170119691354274</v>
      </c>
      <c r="J22" s="190">
        <f>G22-H22</f>
        <v>280</v>
      </c>
      <c r="K22" s="180"/>
    </row>
    <row r="23" spans="1:11" ht="18" customHeight="1" x14ac:dyDescent="0.15">
      <c r="A23" s="187"/>
      <c r="B23" s="189" t="s">
        <v>111</v>
      </c>
      <c r="C23" s="184">
        <f>'３月(中旬)'!B13</f>
        <v>0</v>
      </c>
      <c r="D23" s="185">
        <f>'３月(中旬)'!C13</f>
        <v>0</v>
      </c>
      <c r="E23" s="182" t="e">
        <f>C23/D23</f>
        <v>#DIV/0!</v>
      </c>
      <c r="F23" s="181">
        <f>C23-D23</f>
        <v>0</v>
      </c>
      <c r="G23" s="184">
        <f>'３月(中旬)'!F13</f>
        <v>0</v>
      </c>
      <c r="H23" s="183">
        <f>'３月(中旬)'!G13</f>
        <v>0</v>
      </c>
      <c r="I23" s="182" t="e">
        <f>G23/H23</f>
        <v>#DIV/0!</v>
      </c>
      <c r="J23" s="181">
        <f>G23-H23</f>
        <v>0</v>
      </c>
      <c r="K23" s="180"/>
    </row>
    <row r="24" spans="1:11" ht="18" customHeight="1" x14ac:dyDescent="0.15">
      <c r="A24" s="187"/>
      <c r="B24" s="189" t="s">
        <v>110</v>
      </c>
      <c r="C24" s="184">
        <f>'３月(中旬)'!B28+'３月(中旬)'!B37</f>
        <v>5221</v>
      </c>
      <c r="D24" s="185">
        <f>'３月(中旬)'!C28+'３月(中旬)'!C37</f>
        <v>5853</v>
      </c>
      <c r="E24" s="182">
        <f>C24/D24</f>
        <v>0.89202118571672651</v>
      </c>
      <c r="F24" s="181">
        <f>C24-D24</f>
        <v>-632</v>
      </c>
      <c r="G24" s="184">
        <f>'３月(中旬)'!F28+'３月(中旬)'!F37</f>
        <v>6855</v>
      </c>
      <c r="H24" s="183">
        <f>'３月(中旬)'!G28+'３月(中旬)'!G37</f>
        <v>7285</v>
      </c>
      <c r="I24" s="182">
        <f>G24/H24</f>
        <v>0.940974605353466</v>
      </c>
      <c r="J24" s="181">
        <f>G24-H24</f>
        <v>-430</v>
      </c>
      <c r="K24" s="180"/>
    </row>
    <row r="25" spans="1:11" ht="18" customHeight="1" x14ac:dyDescent="0.15">
      <c r="A25" s="187"/>
      <c r="B25" s="189" t="s">
        <v>108</v>
      </c>
      <c r="C25" s="184">
        <f>'３月(中旬)'!B47+'３月(中旬)'!B63</f>
        <v>7275</v>
      </c>
      <c r="D25" s="185">
        <f>'３月(中旬)'!C47+'３月(中旬)'!C63</f>
        <v>6203</v>
      </c>
      <c r="E25" s="182">
        <f>C25/D25</f>
        <v>1.1728196034177012</v>
      </c>
      <c r="F25" s="181">
        <f>C25-D25</f>
        <v>1072</v>
      </c>
      <c r="G25" s="184">
        <f>'３月(中旬)'!F47+'３月(中旬)'!F63</f>
        <v>9884</v>
      </c>
      <c r="H25" s="185">
        <f>'３月(中旬)'!G47+'３月(中旬)'!G63</f>
        <v>9174</v>
      </c>
      <c r="I25" s="182">
        <f>G25/H25</f>
        <v>1.0773926313494659</v>
      </c>
      <c r="J25" s="181">
        <f>G25-H25</f>
        <v>710</v>
      </c>
      <c r="K25" s="180"/>
    </row>
    <row r="26" spans="1:11" s="166" customFormat="1" ht="18" customHeight="1" x14ac:dyDescent="0.15">
      <c r="A26" s="173"/>
      <c r="B26" s="194" t="s">
        <v>112</v>
      </c>
      <c r="C26" s="171" t="s">
        <v>105</v>
      </c>
      <c r="D26" s="170" t="s">
        <v>105</v>
      </c>
      <c r="E26" s="169" t="s">
        <v>105</v>
      </c>
      <c r="F26" s="168" t="s">
        <v>105</v>
      </c>
      <c r="G26" s="171" t="s">
        <v>105</v>
      </c>
      <c r="H26" s="170" t="s">
        <v>105</v>
      </c>
      <c r="I26" s="169" t="s">
        <v>105</v>
      </c>
      <c r="J26" s="168" t="s">
        <v>105</v>
      </c>
      <c r="K26" s="167"/>
    </row>
    <row r="27" spans="1:11" ht="18" customHeight="1" x14ac:dyDescent="0.15">
      <c r="A27" s="731" t="s">
        <v>204</v>
      </c>
      <c r="B27" s="732"/>
      <c r="C27" s="193">
        <f>SUM(C28:C34)</f>
        <v>17754</v>
      </c>
      <c r="D27" s="192">
        <f>SUM(D28:D34)</f>
        <v>18624</v>
      </c>
      <c r="E27" s="191">
        <f t="shared" ref="E27:E32" si="0">C27/D27</f>
        <v>0.95328608247422686</v>
      </c>
      <c r="F27" s="190">
        <f t="shared" ref="F27:F32" si="1">C27-D27</f>
        <v>-870</v>
      </c>
      <c r="G27" s="193">
        <f>SUM(G28:G34)</f>
        <v>24847</v>
      </c>
      <c r="H27" s="192">
        <f>SUM(H28:H34)</f>
        <v>25285</v>
      </c>
      <c r="I27" s="191">
        <f t="shared" ref="I27:I32" si="2">G27/H27</f>
        <v>0.98267747676488038</v>
      </c>
      <c r="J27" s="190">
        <f t="shared" ref="J27:J32" si="3">G27-H27</f>
        <v>-438</v>
      </c>
      <c r="K27" s="180"/>
    </row>
    <row r="28" spans="1:11" ht="18" customHeight="1" x14ac:dyDescent="0.15">
      <c r="A28" s="187"/>
      <c r="B28" s="189" t="s">
        <v>111</v>
      </c>
      <c r="C28" s="184">
        <f>'３月(中旬)'!B15+'３月(中旬)'!B17</f>
        <v>0</v>
      </c>
      <c r="D28" s="185">
        <f>'３月(中旬)'!C15+'３月(中旬)'!C17</f>
        <v>0</v>
      </c>
      <c r="E28" s="182" t="e">
        <f t="shared" si="0"/>
        <v>#DIV/0!</v>
      </c>
      <c r="F28" s="181">
        <f t="shared" si="1"/>
        <v>0</v>
      </c>
      <c r="G28" s="184">
        <f>'３月(中旬)'!F15+'３月(中旬)'!F17</f>
        <v>0</v>
      </c>
      <c r="H28" s="183">
        <f>'３月(中旬)'!G15+'３月(中旬)'!G17</f>
        <v>0</v>
      </c>
      <c r="I28" s="182" t="e">
        <f t="shared" si="2"/>
        <v>#DIV/0!</v>
      </c>
      <c r="J28" s="181">
        <f t="shared" si="3"/>
        <v>0</v>
      </c>
      <c r="K28" s="180"/>
    </row>
    <row r="29" spans="1:11" ht="18" customHeight="1" x14ac:dyDescent="0.15">
      <c r="A29" s="187"/>
      <c r="B29" s="186" t="s">
        <v>110</v>
      </c>
      <c r="C29" s="184">
        <f>'３月(中旬)'!B29+'３月(中旬)'!B30+'３月(中旬)'!B31+'３月(中旬)'!B32+'３月(中旬)'!B33+'３月(中旬)'!B34</f>
        <v>2117</v>
      </c>
      <c r="D29" s="188">
        <f>'３月(中旬)'!C29+'３月(中旬)'!C30+'３月(中旬)'!C31+'３月(中旬)'!C32+'３月(中旬)'!C33+'３月(中旬)'!C34</f>
        <v>2458</v>
      </c>
      <c r="E29" s="182">
        <f t="shared" si="0"/>
        <v>0.86126932465419037</v>
      </c>
      <c r="F29" s="181">
        <f t="shared" si="1"/>
        <v>-341</v>
      </c>
      <c r="G29" s="184">
        <f>'３月(中旬)'!F29+'３月(中旬)'!F30+'３月(中旬)'!F31+'３月(中旬)'!F32+'３月(中旬)'!F33+'３月(中旬)'!F34</f>
        <v>2900</v>
      </c>
      <c r="H29" s="183">
        <f>'３月(中旬)'!G29+'３月(中旬)'!G30+'３月(中旬)'!G31+'３月(中旬)'!G32+'３月(中旬)'!G33+'３月(中旬)'!G34</f>
        <v>2960</v>
      </c>
      <c r="I29" s="182">
        <f t="shared" si="2"/>
        <v>0.97972972972972971</v>
      </c>
      <c r="J29" s="181">
        <f t="shared" si="3"/>
        <v>-60</v>
      </c>
      <c r="K29" s="180"/>
    </row>
    <row r="30" spans="1:11" ht="18" customHeight="1" x14ac:dyDescent="0.15">
      <c r="A30" s="187"/>
      <c r="B30" s="186" t="s">
        <v>109</v>
      </c>
      <c r="C30" s="184">
        <f>'３月(中旬)'!B38</f>
        <v>431</v>
      </c>
      <c r="D30" s="185">
        <f>'３月(中旬)'!C38</f>
        <v>544</v>
      </c>
      <c r="E30" s="182">
        <f t="shared" si="0"/>
        <v>0.79227941176470584</v>
      </c>
      <c r="F30" s="181">
        <f t="shared" si="1"/>
        <v>-113</v>
      </c>
      <c r="G30" s="184">
        <f>'３月(中旬)'!F38</f>
        <v>801</v>
      </c>
      <c r="H30" s="183">
        <f>'３月(中旬)'!G38</f>
        <v>890</v>
      </c>
      <c r="I30" s="182">
        <f t="shared" si="2"/>
        <v>0.9</v>
      </c>
      <c r="J30" s="181">
        <f t="shared" si="3"/>
        <v>-89</v>
      </c>
      <c r="K30" s="180"/>
    </row>
    <row r="31" spans="1:11" ht="18" customHeight="1" x14ac:dyDescent="0.15">
      <c r="A31" s="187"/>
      <c r="B31" s="186" t="s">
        <v>108</v>
      </c>
      <c r="C31" s="184">
        <f>'３月(中旬)'!B50+'３月(中旬)'!B51+'３月(中旬)'!B52+'３月(中旬)'!B53+'３月(中旬)'!B54+'３月(中旬)'!B57+'３月(中旬)'!B55+'３月(中旬)'!B56+'３月(中旬)'!B60+'３月(中旬)'!B58+'３月(中旬)'!B59</f>
        <v>13996</v>
      </c>
      <c r="D31" s="185">
        <f>'３月(中旬)'!C50+'３月(中旬)'!C51+'３月(中旬)'!C52+'３月(中旬)'!C53+'３月(中旬)'!C54+'３月(中旬)'!C57+'３月(中旬)'!C55+'３月(中旬)'!C56+'３月(中旬)'!C60+'３月(中旬)'!C58+'３月(中旬)'!C59</f>
        <v>14360</v>
      </c>
      <c r="E31" s="182">
        <f t="shared" si="0"/>
        <v>0.9746518105849582</v>
      </c>
      <c r="F31" s="181">
        <f t="shared" si="1"/>
        <v>-364</v>
      </c>
      <c r="G31" s="184">
        <f>'３月(中旬)'!F50+'３月(中旬)'!F51+'３月(中旬)'!F52+'３月(中旬)'!F53+'３月(中旬)'!F54+'３月(中旬)'!F57+'３月(中旬)'!F55+'３月(中旬)'!F56+'３月(中旬)'!F60+'３月(中旬)'!F58+'３月(中旬)'!F59</f>
        <v>19432</v>
      </c>
      <c r="H31" s="185">
        <f>'３月(中旬)'!G50+'３月(中旬)'!G51+'３月(中旬)'!G52+'３月(中旬)'!G53+'３月(中旬)'!G54+'３月(中旬)'!G57+'３月(中旬)'!G55+'３月(中旬)'!G56+'３月(中旬)'!G60+'３月(中旬)'!G58+'３月(中旬)'!G59</f>
        <v>19689</v>
      </c>
      <c r="I31" s="182">
        <f t="shared" si="2"/>
        <v>0.98694702625831687</v>
      </c>
      <c r="J31" s="181">
        <f t="shared" si="3"/>
        <v>-257</v>
      </c>
      <c r="K31" s="180"/>
    </row>
    <row r="32" spans="1:11" ht="18" customHeight="1" x14ac:dyDescent="0.15">
      <c r="A32" s="187"/>
      <c r="B32" s="186" t="s">
        <v>107</v>
      </c>
      <c r="C32" s="184">
        <f>'３月(中旬)'!B65</f>
        <v>1210</v>
      </c>
      <c r="D32" s="185">
        <f>'３月(中旬)'!C65</f>
        <v>1262</v>
      </c>
      <c r="E32" s="182">
        <f t="shared" si="0"/>
        <v>0.95879556259904908</v>
      </c>
      <c r="F32" s="181">
        <f t="shared" si="1"/>
        <v>-52</v>
      </c>
      <c r="G32" s="184">
        <f>'３月(中旬)'!F65</f>
        <v>1714</v>
      </c>
      <c r="H32" s="183">
        <f>'３月(中旬)'!G65</f>
        <v>1746</v>
      </c>
      <c r="I32" s="182">
        <f t="shared" si="2"/>
        <v>0.98167239404352802</v>
      </c>
      <c r="J32" s="181">
        <f t="shared" si="3"/>
        <v>-32</v>
      </c>
      <c r="K32" s="180"/>
    </row>
    <row r="33" spans="1:11" s="166" customFormat="1" ht="18" customHeight="1" x14ac:dyDescent="0.15">
      <c r="A33" s="179"/>
      <c r="B33" s="178" t="s">
        <v>106</v>
      </c>
      <c r="C33" s="177" t="s">
        <v>105</v>
      </c>
      <c r="D33" s="176" t="s">
        <v>105</v>
      </c>
      <c r="E33" s="175" t="s">
        <v>105</v>
      </c>
      <c r="F33" s="174" t="s">
        <v>105</v>
      </c>
      <c r="G33" s="177" t="s">
        <v>105</v>
      </c>
      <c r="H33" s="176" t="s">
        <v>105</v>
      </c>
      <c r="I33" s="175" t="s">
        <v>105</v>
      </c>
      <c r="J33" s="174" t="s">
        <v>105</v>
      </c>
      <c r="K33" s="167"/>
    </row>
    <row r="34" spans="1:11" s="166" customFormat="1" ht="18" customHeight="1" x14ac:dyDescent="0.15">
      <c r="A34" s="173"/>
      <c r="B34" s="172" t="s">
        <v>203</v>
      </c>
      <c r="C34" s="171" t="s">
        <v>105</v>
      </c>
      <c r="D34" s="170" t="s">
        <v>105</v>
      </c>
      <c r="E34" s="169" t="s">
        <v>105</v>
      </c>
      <c r="F34" s="168" t="s">
        <v>105</v>
      </c>
      <c r="G34" s="171" t="s">
        <v>105</v>
      </c>
      <c r="H34" s="170" t="s">
        <v>105</v>
      </c>
      <c r="I34" s="169" t="s">
        <v>105</v>
      </c>
      <c r="J34" s="168" t="s">
        <v>105</v>
      </c>
      <c r="K34" s="167"/>
    </row>
    <row r="35" spans="1:11" x14ac:dyDescent="0.15">
      <c r="C35" s="165"/>
      <c r="G35" s="165"/>
    </row>
    <row r="36" spans="1:11" x14ac:dyDescent="0.15">
      <c r="C36" s="165"/>
      <c r="G36" s="165"/>
    </row>
    <row r="37" spans="1:11" x14ac:dyDescent="0.15">
      <c r="C37" s="165"/>
      <c r="G37" s="42"/>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2:7" x14ac:dyDescent="0.15">
      <c r="B65" s="164">
        <v>6025</v>
      </c>
      <c r="C65" s="165"/>
      <c r="F65" s="162">
        <v>10620</v>
      </c>
      <c r="G65" s="165"/>
    </row>
    <row r="66" spans="2:7" x14ac:dyDescent="0.15">
      <c r="C66" s="165"/>
      <c r="G66" s="165"/>
    </row>
    <row r="67" spans="2:7" x14ac:dyDescent="0.15">
      <c r="C67" s="165"/>
      <c r="G67" s="165"/>
    </row>
    <row r="68" spans="2:7" x14ac:dyDescent="0.15">
      <c r="C68" s="165"/>
      <c r="G68" s="165"/>
    </row>
    <row r="69" spans="2:7" x14ac:dyDescent="0.15">
      <c r="C69" s="165"/>
      <c r="G69" s="165"/>
    </row>
    <row r="70" spans="2:7" x14ac:dyDescent="0.15">
      <c r="C70" s="165"/>
      <c r="G70" s="165"/>
    </row>
  </sheetData>
  <mergeCells count="24">
    <mergeCell ref="A1:B1"/>
    <mergeCell ref="A17:B17"/>
    <mergeCell ref="A22:B22"/>
    <mergeCell ref="F5:F6"/>
    <mergeCell ref="D5:D6"/>
    <mergeCell ref="E5:E6"/>
    <mergeCell ref="C2:F2"/>
    <mergeCell ref="A27:B27"/>
    <mergeCell ref="J5:J6"/>
    <mergeCell ref="A6:B6"/>
    <mergeCell ref="A7:B7"/>
    <mergeCell ref="A12:B12"/>
    <mergeCell ref="G5:G6"/>
    <mergeCell ref="C5:C6"/>
    <mergeCell ref="H5:H6"/>
    <mergeCell ref="I5:I6"/>
    <mergeCell ref="A5:B5"/>
    <mergeCell ref="G2:J2"/>
    <mergeCell ref="C3:C4"/>
    <mergeCell ref="D3:D4"/>
    <mergeCell ref="E3:F3"/>
    <mergeCell ref="H3:H4"/>
    <mergeCell ref="I3:J3"/>
    <mergeCell ref="G3:G4"/>
  </mergeCells>
  <phoneticPr fontId="3"/>
  <hyperlinks>
    <hyperlink ref="A1:B1" location="'h24'!A1" display="'h24'!A1"/>
  </hyperlinks>
  <pageMargins left="0.86614173228346458" right="0.35433070866141736" top="0.78740157480314965" bottom="0.55118110236220474" header="0.39370078740157483" footer="0.31496062992125984"/>
  <headerFooter alignWithMargins="0">
    <oddHeader>&amp;C&amp;16 2013年&amp;A航空旅客輸送実績</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70"/>
  <sheetViews>
    <sheetView showGridLines="0" zoomScale="90" zoomScaleNormal="9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３月下旬</v>
      </c>
      <c r="G1" s="4" t="s">
        <v>69</v>
      </c>
      <c r="H1" s="2"/>
      <c r="I1" s="2"/>
      <c r="J1" s="2"/>
    </row>
    <row r="2" spans="1:11" ht="18" customHeight="1" x14ac:dyDescent="0.15">
      <c r="A2" s="206"/>
      <c r="B2" s="205"/>
      <c r="C2" s="683" t="s">
        <v>219</v>
      </c>
      <c r="D2" s="684"/>
      <c r="E2" s="685"/>
      <c r="F2" s="686"/>
      <c r="G2" s="683" t="s">
        <v>218</v>
      </c>
      <c r="H2" s="684"/>
      <c r="I2" s="685"/>
      <c r="J2" s="686"/>
    </row>
    <row r="3" spans="1:11" ht="18.75" customHeight="1" x14ac:dyDescent="0.15">
      <c r="A3" s="186"/>
      <c r="B3" s="204"/>
      <c r="C3" s="687" t="s">
        <v>395</v>
      </c>
      <c r="D3" s="689" t="s">
        <v>394</v>
      </c>
      <c r="E3" s="664" t="s">
        <v>215</v>
      </c>
      <c r="F3" s="665"/>
      <c r="G3" s="660" t="str">
        <f>C3</f>
        <v>13.3.下旬</v>
      </c>
      <c r="H3" s="662" t="str">
        <f>D3</f>
        <v>12.3.下旬</v>
      </c>
      <c r="I3" s="664" t="s">
        <v>215</v>
      </c>
      <c r="J3" s="665"/>
    </row>
    <row r="4" spans="1:11" ht="18" customHeight="1" x14ac:dyDescent="0.15">
      <c r="A4" s="202"/>
      <c r="B4" s="201"/>
      <c r="C4" s="688"/>
      <c r="D4" s="690"/>
      <c r="E4" s="200" t="s">
        <v>214</v>
      </c>
      <c r="F4" s="199" t="s">
        <v>367</v>
      </c>
      <c r="G4" s="661"/>
      <c r="H4" s="663"/>
      <c r="I4" s="200" t="s">
        <v>214</v>
      </c>
      <c r="J4" s="199" t="s">
        <v>367</v>
      </c>
    </row>
    <row r="5" spans="1:11" ht="13.5" customHeight="1" x14ac:dyDescent="0.15">
      <c r="A5" s="668" t="s">
        <v>212</v>
      </c>
      <c r="B5" s="718"/>
      <c r="C5" s="670">
        <f>C7+C12+C17+C22+C27</f>
        <v>195337</v>
      </c>
      <c r="D5" s="672">
        <f>D7+D12+D17+D22+D27</f>
        <v>186681</v>
      </c>
      <c r="E5" s="727">
        <f>C5/D5</f>
        <v>1.0463678681815503</v>
      </c>
      <c r="F5" s="725">
        <f>C5-D5</f>
        <v>8656</v>
      </c>
      <c r="G5" s="670">
        <f>G7+G12+G17+G22+G27</f>
        <v>227355</v>
      </c>
      <c r="H5" s="681">
        <f>H7+H12+H17+H22+H27</f>
        <v>230542</v>
      </c>
      <c r="I5" s="727">
        <f>G5/H5</f>
        <v>0.98617605468851666</v>
      </c>
      <c r="J5" s="725">
        <f>G5-H5</f>
        <v>-3187</v>
      </c>
    </row>
    <row r="6" spans="1:11" ht="13.5" customHeight="1" x14ac:dyDescent="0.15">
      <c r="A6" s="679" t="s">
        <v>113</v>
      </c>
      <c r="B6" s="715"/>
      <c r="C6" s="671"/>
      <c r="D6" s="673"/>
      <c r="E6" s="728"/>
      <c r="F6" s="726"/>
      <c r="G6" s="671"/>
      <c r="H6" s="682"/>
      <c r="I6" s="728"/>
      <c r="J6" s="726"/>
    </row>
    <row r="7" spans="1:11" ht="18" customHeight="1" x14ac:dyDescent="0.15">
      <c r="A7" s="731" t="s">
        <v>211</v>
      </c>
      <c r="B7" s="732"/>
      <c r="C7" s="193">
        <f>SUM(C8:C11)</f>
        <v>101383</v>
      </c>
      <c r="D7" s="192">
        <f>SUM(D8:D11)</f>
        <v>97165</v>
      </c>
      <c r="E7" s="191">
        <f>C7/D7</f>
        <v>1.043410693150826</v>
      </c>
      <c r="F7" s="190">
        <f>C7-D7</f>
        <v>4218</v>
      </c>
      <c r="G7" s="193">
        <f>SUM(G8:G11)</f>
        <v>115266</v>
      </c>
      <c r="H7" s="195">
        <f>SUM(H8:H11)</f>
        <v>118320</v>
      </c>
      <c r="I7" s="191">
        <f>G7/H7</f>
        <v>0.97418864097363078</v>
      </c>
      <c r="J7" s="190">
        <f>G7-H7</f>
        <v>-3054</v>
      </c>
      <c r="K7" s="180"/>
    </row>
    <row r="8" spans="1:11" ht="18" customHeight="1" x14ac:dyDescent="0.15">
      <c r="A8" s="187" t="s">
        <v>210</v>
      </c>
      <c r="B8" s="189" t="s">
        <v>111</v>
      </c>
      <c r="C8" s="184">
        <f>'３月(下旬)'!B9+'３月(下旬)'!B14</f>
        <v>48051</v>
      </c>
      <c r="D8" s="185">
        <f>'３月(下旬)'!C9+'３月(下旬)'!C14</f>
        <v>46467</v>
      </c>
      <c r="E8" s="182">
        <f>C8/D8</f>
        <v>1.0340887081154368</v>
      </c>
      <c r="F8" s="181">
        <f>C8-D8</f>
        <v>1584</v>
      </c>
      <c r="G8" s="184">
        <f>'３月(下旬)'!F9+'３月(下旬)'!F14</f>
        <v>57553</v>
      </c>
      <c r="H8" s="183">
        <f>'３月(下旬)'!G9+'３月(下旬)'!G14</f>
        <v>59542</v>
      </c>
      <c r="I8" s="182">
        <f>G8/H8</f>
        <v>0.96659500856538239</v>
      </c>
      <c r="J8" s="181">
        <f>G8-H8</f>
        <v>-1989</v>
      </c>
      <c r="K8" s="180"/>
    </row>
    <row r="9" spans="1:11" ht="18" customHeight="1" x14ac:dyDescent="0.15">
      <c r="A9" s="187"/>
      <c r="B9" s="189" t="s">
        <v>110</v>
      </c>
      <c r="C9" s="184">
        <f>'３月(下旬)'!B19+'３月(下旬)'!B22+'３月(下旬)'!B23+'３月(下旬)'!B24</f>
        <v>4626</v>
      </c>
      <c r="D9" s="185">
        <f>'３月(下旬)'!C19+'３月(下旬)'!C22+'３月(下旬)'!C23+'３月(下旬)'!C24</f>
        <v>3859</v>
      </c>
      <c r="E9" s="182">
        <f>C9/D9</f>
        <v>1.1987561544441565</v>
      </c>
      <c r="F9" s="181">
        <f>C9-D9</f>
        <v>767</v>
      </c>
      <c r="G9" s="184">
        <f>'３月(下旬)'!F19+'３月(下旬)'!F22+'３月(下旬)'!F23+'３月(下旬)'!F24</f>
        <v>4845</v>
      </c>
      <c r="H9" s="183">
        <f>'３月(下旬)'!G19+'３月(下旬)'!G22+'３月(下旬)'!G23+'３月(下旬)'!G24</f>
        <v>4590</v>
      </c>
      <c r="I9" s="182">
        <f>G9/H9</f>
        <v>1.0555555555555556</v>
      </c>
      <c r="J9" s="181">
        <f>G9-H9</f>
        <v>255</v>
      </c>
      <c r="K9" s="180"/>
    </row>
    <row r="10" spans="1:11" ht="18" customHeight="1" x14ac:dyDescent="0.15">
      <c r="A10" s="187"/>
      <c r="B10" s="189" t="s">
        <v>108</v>
      </c>
      <c r="C10" s="184">
        <f>'３月(下旬)'!B43+'３月(下旬)'!B49+'３月(下旬)'!B61</f>
        <v>48706</v>
      </c>
      <c r="D10" s="185">
        <f>'３月(下旬)'!C43+'３月(下旬)'!C49+'３月(下旬)'!C61</f>
        <v>46839</v>
      </c>
      <c r="E10" s="182">
        <f>C10/D10</f>
        <v>1.0398599457716859</v>
      </c>
      <c r="F10" s="181">
        <f>C10-D10</f>
        <v>1867</v>
      </c>
      <c r="G10" s="184">
        <f>'３月(下旬)'!F43+'３月(下旬)'!F49+'３月(下旬)'!F61</f>
        <v>52868</v>
      </c>
      <c r="H10" s="183">
        <f>'３月(下旬)'!G43+'３月(下旬)'!G49+'３月(下旬)'!G61</f>
        <v>54188</v>
      </c>
      <c r="I10" s="182">
        <f>G10/H10</f>
        <v>0.97564036318003988</v>
      </c>
      <c r="J10" s="181">
        <f>G10-H10</f>
        <v>-1320</v>
      </c>
      <c r="K10" s="180"/>
    </row>
    <row r="11" spans="1:11" s="166" customFormat="1" ht="18" customHeight="1" x14ac:dyDescent="0.15">
      <c r="A11" s="179"/>
      <c r="B11" s="197" t="s">
        <v>112</v>
      </c>
      <c r="C11" s="196" t="s">
        <v>105</v>
      </c>
      <c r="D11" s="176" t="s">
        <v>105</v>
      </c>
      <c r="E11" s="175" t="s">
        <v>105</v>
      </c>
      <c r="F11" s="174" t="s">
        <v>105</v>
      </c>
      <c r="G11" s="196" t="s">
        <v>105</v>
      </c>
      <c r="H11" s="176" t="s">
        <v>105</v>
      </c>
      <c r="I11" s="175" t="s">
        <v>105</v>
      </c>
      <c r="J11" s="174" t="s">
        <v>105</v>
      </c>
      <c r="K11" s="167"/>
    </row>
    <row r="12" spans="1:11" ht="18" customHeight="1" x14ac:dyDescent="0.15">
      <c r="A12" s="731" t="s">
        <v>209</v>
      </c>
      <c r="B12" s="732"/>
      <c r="C12" s="193">
        <f>SUM(C13:C16)</f>
        <v>30303</v>
      </c>
      <c r="D12" s="192">
        <f>SUM(D13:D16)</f>
        <v>31267</v>
      </c>
      <c r="E12" s="191">
        <f>C12/D12</f>
        <v>0.96916877218792974</v>
      </c>
      <c r="F12" s="190">
        <f>C12-D12</f>
        <v>-964</v>
      </c>
      <c r="G12" s="193">
        <f>SUM(G13:G16)</f>
        <v>35253</v>
      </c>
      <c r="H12" s="192">
        <f>SUM(H13:H16)</f>
        <v>38204</v>
      </c>
      <c r="I12" s="191">
        <f>G12/H12</f>
        <v>0.92275677939482781</v>
      </c>
      <c r="J12" s="190">
        <f>G12-H12</f>
        <v>-2951</v>
      </c>
      <c r="K12" s="180"/>
    </row>
    <row r="13" spans="1:11" ht="18" customHeight="1" x14ac:dyDescent="0.15">
      <c r="A13" s="187" t="s">
        <v>208</v>
      </c>
      <c r="B13" s="189" t="s">
        <v>111</v>
      </c>
      <c r="C13" s="184">
        <f>'３月(下旬)'!B10+'３月(下旬)'!B11+'３月(下旬)'!B16</f>
        <v>5241</v>
      </c>
      <c r="D13" s="185">
        <f>'３月(下旬)'!C10+'３月(下旬)'!C11+'３月(下旬)'!C16</f>
        <v>11339</v>
      </c>
      <c r="E13" s="182">
        <f>C13/D13</f>
        <v>0.46221007143487081</v>
      </c>
      <c r="F13" s="181">
        <f>C13-D13</f>
        <v>-6098</v>
      </c>
      <c r="G13" s="184">
        <f>'３月(下旬)'!F10+'３月(下旬)'!F11+'３月(下旬)'!F16</f>
        <v>5500</v>
      </c>
      <c r="H13" s="185">
        <f>'３月(下旬)'!G10+'３月(下旬)'!G11+'３月(下旬)'!G16</f>
        <v>12923</v>
      </c>
      <c r="I13" s="182">
        <f>G13/H13</f>
        <v>0.42559777141530603</v>
      </c>
      <c r="J13" s="181">
        <f>G13-H13</f>
        <v>-7423</v>
      </c>
      <c r="K13" s="180"/>
    </row>
    <row r="14" spans="1:11" ht="18" customHeight="1" x14ac:dyDescent="0.15">
      <c r="A14" s="187"/>
      <c r="B14" s="189" t="s">
        <v>110</v>
      </c>
      <c r="C14" s="184">
        <f>'３月(下旬)'!B20+'３月(下旬)'!B25+'３月(下旬)'!B26+'３月(下旬)'!B27+'３月(下旬)'!B36</f>
        <v>5878</v>
      </c>
      <c r="D14" s="185">
        <f>'３月(下旬)'!C20+'３月(下旬)'!C25+'３月(下旬)'!C26+'３月(下旬)'!C27+'３月(下旬)'!C36</f>
        <v>1716</v>
      </c>
      <c r="E14" s="182">
        <f>C14/D14</f>
        <v>3.4254079254079253</v>
      </c>
      <c r="F14" s="181">
        <f>C14-D14</f>
        <v>4162</v>
      </c>
      <c r="G14" s="184">
        <f>'３月(下旬)'!F20+'３月(下旬)'!F25+'３月(下旬)'!F26+'３月(下旬)'!F27+'３月(下旬)'!F36</f>
        <v>6445</v>
      </c>
      <c r="H14" s="185">
        <f>'３月(下旬)'!G20+'３月(下旬)'!G25+'３月(下旬)'!G26+'３月(下旬)'!G27+'３月(下旬)'!G36</f>
        <v>1920</v>
      </c>
      <c r="I14" s="182">
        <f>G14/H14</f>
        <v>3.3567708333333335</v>
      </c>
      <c r="J14" s="181">
        <f>G14-H14</f>
        <v>4525</v>
      </c>
      <c r="K14" s="180"/>
    </row>
    <row r="15" spans="1:11" ht="18" customHeight="1" x14ac:dyDescent="0.15">
      <c r="A15" s="187"/>
      <c r="B15" s="189" t="s">
        <v>108</v>
      </c>
      <c r="C15" s="184">
        <f>'３月(下旬)'!B44+'３月(下旬)'!B45+'３月(下旬)'!B46+'３月(下旬)'!B62</f>
        <v>19184</v>
      </c>
      <c r="D15" s="185">
        <f>'３月(下旬)'!C44+'３月(下旬)'!C45+'３月(下旬)'!C46+'３月(下旬)'!C62</f>
        <v>18212</v>
      </c>
      <c r="E15" s="182">
        <f>C15/D15</f>
        <v>1.0533714034702395</v>
      </c>
      <c r="F15" s="181">
        <f>C15-D15</f>
        <v>972</v>
      </c>
      <c r="G15" s="184">
        <f>'３月(下旬)'!F44+'３月(下旬)'!F45+'３月(下旬)'!F46+'３月(下旬)'!F62</f>
        <v>23308</v>
      </c>
      <c r="H15" s="185">
        <f>'３月(下旬)'!G44+'３月(下旬)'!G45+'３月(下旬)'!G46+'３月(下旬)'!G62</f>
        <v>23361</v>
      </c>
      <c r="I15" s="182">
        <f>G15/H15</f>
        <v>0.99773126150421643</v>
      </c>
      <c r="J15" s="181">
        <f>G15-H15</f>
        <v>-53</v>
      </c>
      <c r="K15" s="180"/>
    </row>
    <row r="16" spans="1:11" s="166" customFormat="1" ht="18" customHeight="1" x14ac:dyDescent="0.15">
      <c r="A16" s="173"/>
      <c r="B16" s="194" t="s">
        <v>112</v>
      </c>
      <c r="C16" s="171" t="s">
        <v>105</v>
      </c>
      <c r="D16" s="170" t="s">
        <v>105</v>
      </c>
      <c r="E16" s="169" t="s">
        <v>105</v>
      </c>
      <c r="F16" s="168" t="s">
        <v>105</v>
      </c>
      <c r="G16" s="171" t="s">
        <v>105</v>
      </c>
      <c r="H16" s="170" t="s">
        <v>105</v>
      </c>
      <c r="I16" s="169" t="s">
        <v>105</v>
      </c>
      <c r="J16" s="168" t="s">
        <v>105</v>
      </c>
      <c r="K16" s="167"/>
    </row>
    <row r="17" spans="1:11" ht="18" customHeight="1" x14ac:dyDescent="0.15">
      <c r="A17" s="731" t="s">
        <v>207</v>
      </c>
      <c r="B17" s="732"/>
      <c r="C17" s="193">
        <f>SUM(C18:C21)</f>
        <v>23353</v>
      </c>
      <c r="D17" s="192">
        <f>SUM(D18:D21)</f>
        <v>22011</v>
      </c>
      <c r="E17" s="191">
        <f>C17/D17</f>
        <v>1.0609695152423788</v>
      </c>
      <c r="F17" s="190">
        <f>C17-D17</f>
        <v>1342</v>
      </c>
      <c r="G17" s="193">
        <f>SUM(G18:G21)</f>
        <v>28847</v>
      </c>
      <c r="H17" s="195">
        <f>SUM(H18:H21)</f>
        <v>28865</v>
      </c>
      <c r="I17" s="191">
        <f>G17/H17</f>
        <v>0.99937640741382294</v>
      </c>
      <c r="J17" s="190">
        <f>G17-H17</f>
        <v>-18</v>
      </c>
      <c r="K17" s="180"/>
    </row>
    <row r="18" spans="1:11" ht="18" customHeight="1" x14ac:dyDescent="0.15">
      <c r="A18" s="187" t="s">
        <v>206</v>
      </c>
      <c r="B18" s="189" t="s">
        <v>111</v>
      </c>
      <c r="C18" s="184">
        <f>'３月(下旬)'!B12</f>
        <v>0</v>
      </c>
      <c r="D18" s="185">
        <f>'３月(下旬)'!C12</f>
        <v>0</v>
      </c>
      <c r="E18" s="182" t="e">
        <f>C18/D18</f>
        <v>#DIV/0!</v>
      </c>
      <c r="F18" s="181">
        <f>C18-D18</f>
        <v>0</v>
      </c>
      <c r="G18" s="184">
        <f>'３月(下旬)'!F12</f>
        <v>0</v>
      </c>
      <c r="H18" s="183">
        <f>'３月(下旬)'!G12</f>
        <v>0</v>
      </c>
      <c r="I18" s="182" t="e">
        <f>G18/H18</f>
        <v>#DIV/0!</v>
      </c>
      <c r="J18" s="181">
        <f>G18-H18</f>
        <v>0</v>
      </c>
      <c r="K18" s="180"/>
    </row>
    <row r="19" spans="1:11" ht="18" customHeight="1" x14ac:dyDescent="0.15">
      <c r="A19" s="187"/>
      <c r="B19" s="189" t="s">
        <v>110</v>
      </c>
      <c r="C19" s="184">
        <f>'３月(下旬)'!B21+'３月(下旬)'!B35</f>
        <v>8023</v>
      </c>
      <c r="D19" s="185">
        <f>'３月(下旬)'!C21+'３月(下旬)'!C35</f>
        <v>7582</v>
      </c>
      <c r="E19" s="182">
        <f>C19/D19</f>
        <v>1.0581640728040096</v>
      </c>
      <c r="F19" s="181">
        <f>C19-D19</f>
        <v>441</v>
      </c>
      <c r="G19" s="184">
        <f>'３月(下旬)'!F21+'３月(下旬)'!F35</f>
        <v>9575</v>
      </c>
      <c r="H19" s="183">
        <f>'３月(下旬)'!G21+'３月(下旬)'!G35</f>
        <v>9580</v>
      </c>
      <c r="I19" s="182">
        <f>G19/H19</f>
        <v>0.99947807933194155</v>
      </c>
      <c r="J19" s="181">
        <f>G19-H19</f>
        <v>-5</v>
      </c>
      <c r="K19" s="180"/>
    </row>
    <row r="20" spans="1:11" ht="18" customHeight="1" x14ac:dyDescent="0.15">
      <c r="A20" s="187"/>
      <c r="B20" s="189" t="s">
        <v>108</v>
      </c>
      <c r="C20" s="184">
        <f>'３月(下旬)'!B48+'３月(下旬)'!B64</f>
        <v>15330</v>
      </c>
      <c r="D20" s="185">
        <f>'３月(下旬)'!C48+'３月(下旬)'!C64</f>
        <v>14429</v>
      </c>
      <c r="E20" s="182">
        <f>C20/D20</f>
        <v>1.0624436897913923</v>
      </c>
      <c r="F20" s="181">
        <f>C20-D20</f>
        <v>901</v>
      </c>
      <c r="G20" s="184">
        <f>'３月(下旬)'!F48+'３月(下旬)'!F64</f>
        <v>19272</v>
      </c>
      <c r="H20" s="183">
        <f>'３月(下旬)'!G48+'３月(下旬)'!G64</f>
        <v>19285</v>
      </c>
      <c r="I20" s="182">
        <f>G20/H20</f>
        <v>0.99932590095929474</v>
      </c>
      <c r="J20" s="181">
        <f>G20-H20</f>
        <v>-13</v>
      </c>
      <c r="K20" s="180"/>
    </row>
    <row r="21" spans="1:11" s="166" customFormat="1" ht="18" customHeight="1" x14ac:dyDescent="0.15">
      <c r="A21" s="173"/>
      <c r="B21" s="194" t="s">
        <v>112</v>
      </c>
      <c r="C21" s="171" t="s">
        <v>105</v>
      </c>
      <c r="D21" s="170" t="s">
        <v>105</v>
      </c>
      <c r="E21" s="169" t="s">
        <v>105</v>
      </c>
      <c r="F21" s="168" t="s">
        <v>105</v>
      </c>
      <c r="G21" s="171" t="s">
        <v>105</v>
      </c>
      <c r="H21" s="170" t="s">
        <v>105</v>
      </c>
      <c r="I21" s="169" t="s">
        <v>105</v>
      </c>
      <c r="J21" s="168" t="s">
        <v>105</v>
      </c>
      <c r="K21" s="167"/>
    </row>
    <row r="22" spans="1:11" ht="18" customHeight="1" x14ac:dyDescent="0.15">
      <c r="A22" s="731" t="s">
        <v>205</v>
      </c>
      <c r="B22" s="732"/>
      <c r="C22" s="193">
        <f>SUM(C23:C26)</f>
        <v>16777</v>
      </c>
      <c r="D22" s="192">
        <f>SUM(D23:D26)</f>
        <v>14790</v>
      </c>
      <c r="E22" s="191">
        <f>C22/D22</f>
        <v>1.1343475321162948</v>
      </c>
      <c r="F22" s="190">
        <f>C22-D22</f>
        <v>1987</v>
      </c>
      <c r="G22" s="193">
        <f>SUM(G23:G26)</f>
        <v>18512</v>
      </c>
      <c r="H22" s="195">
        <f>SUM(H23:H26)</f>
        <v>17552</v>
      </c>
      <c r="I22" s="191">
        <f>G22/H22</f>
        <v>1.0546946216955333</v>
      </c>
      <c r="J22" s="190">
        <f>G22-H22</f>
        <v>960</v>
      </c>
      <c r="K22" s="180"/>
    </row>
    <row r="23" spans="1:11" ht="18" customHeight="1" x14ac:dyDescent="0.15">
      <c r="A23" s="187"/>
      <c r="B23" s="189" t="s">
        <v>111</v>
      </c>
      <c r="C23" s="184">
        <f>'３月(下旬)'!B13</f>
        <v>0</v>
      </c>
      <c r="D23" s="185">
        <f>'３月(下旬)'!C13</f>
        <v>0</v>
      </c>
      <c r="E23" s="182" t="e">
        <f>C23/D23</f>
        <v>#DIV/0!</v>
      </c>
      <c r="F23" s="181">
        <f>C23-D23</f>
        <v>0</v>
      </c>
      <c r="G23" s="184">
        <f>'３月(下旬)'!F13</f>
        <v>0</v>
      </c>
      <c r="H23" s="183">
        <f>'３月(下旬)'!G13</f>
        <v>0</v>
      </c>
      <c r="I23" s="182" t="e">
        <f>G23/H23</f>
        <v>#DIV/0!</v>
      </c>
      <c r="J23" s="181">
        <f>G23-H23</f>
        <v>0</v>
      </c>
      <c r="K23" s="180"/>
    </row>
    <row r="24" spans="1:11" ht="18" customHeight="1" x14ac:dyDescent="0.15">
      <c r="A24" s="187"/>
      <c r="B24" s="189" t="s">
        <v>110</v>
      </c>
      <c r="C24" s="184">
        <f>'３月(下旬)'!B28+'３月(下旬)'!B37</f>
        <v>7137</v>
      </c>
      <c r="D24" s="185">
        <f>'３月(下旬)'!C28+'３月(下旬)'!C37</f>
        <v>6572</v>
      </c>
      <c r="E24" s="182">
        <f>C24/D24</f>
        <v>1.0859707851491174</v>
      </c>
      <c r="F24" s="181">
        <f>C24-D24</f>
        <v>565</v>
      </c>
      <c r="G24" s="184">
        <f>'３月(下旬)'!F28+'３月(下旬)'!F37</f>
        <v>7900</v>
      </c>
      <c r="H24" s="183">
        <f>'３月(下旬)'!G28+'３月(下旬)'!G37</f>
        <v>7755</v>
      </c>
      <c r="I24" s="182">
        <f>G24/H24</f>
        <v>1.0186976144422952</v>
      </c>
      <c r="J24" s="181">
        <f>G24-H24</f>
        <v>145</v>
      </c>
      <c r="K24" s="180"/>
    </row>
    <row r="25" spans="1:11" ht="18" customHeight="1" x14ac:dyDescent="0.15">
      <c r="A25" s="187"/>
      <c r="B25" s="189" t="s">
        <v>108</v>
      </c>
      <c r="C25" s="184">
        <f>'３月(下旬)'!B47+'３月(下旬)'!B63</f>
        <v>9640</v>
      </c>
      <c r="D25" s="185">
        <f>'３月(下旬)'!C47+'３月(下旬)'!C63</f>
        <v>8218</v>
      </c>
      <c r="E25" s="182">
        <f>C25/D25</f>
        <v>1.1730348016549039</v>
      </c>
      <c r="F25" s="181">
        <f>C25-D25</f>
        <v>1422</v>
      </c>
      <c r="G25" s="184">
        <f>'３月(下旬)'!F47+'３月(下旬)'!F63</f>
        <v>10612</v>
      </c>
      <c r="H25" s="185">
        <f>'３月(下旬)'!G47+'３月(下旬)'!G63</f>
        <v>9797</v>
      </c>
      <c r="I25" s="182">
        <f>G25/H25</f>
        <v>1.0831887312442585</v>
      </c>
      <c r="J25" s="181">
        <f>G25-H25</f>
        <v>815</v>
      </c>
      <c r="K25" s="180"/>
    </row>
    <row r="26" spans="1:11" s="166" customFormat="1" ht="18" customHeight="1" x14ac:dyDescent="0.15">
      <c r="A26" s="173"/>
      <c r="B26" s="194" t="s">
        <v>112</v>
      </c>
      <c r="C26" s="171" t="s">
        <v>105</v>
      </c>
      <c r="D26" s="170" t="s">
        <v>105</v>
      </c>
      <c r="E26" s="169" t="s">
        <v>105</v>
      </c>
      <c r="F26" s="168" t="s">
        <v>105</v>
      </c>
      <c r="G26" s="171" t="s">
        <v>105</v>
      </c>
      <c r="H26" s="170" t="s">
        <v>105</v>
      </c>
      <c r="I26" s="169" t="s">
        <v>105</v>
      </c>
      <c r="J26" s="168" t="s">
        <v>105</v>
      </c>
      <c r="K26" s="167"/>
    </row>
    <row r="27" spans="1:11" ht="18" customHeight="1" x14ac:dyDescent="0.15">
      <c r="A27" s="731" t="s">
        <v>204</v>
      </c>
      <c r="B27" s="732"/>
      <c r="C27" s="193">
        <f>SUM(C28:C34)</f>
        <v>23521</v>
      </c>
      <c r="D27" s="192">
        <f>SUM(D28:D34)</f>
        <v>21448</v>
      </c>
      <c r="E27" s="191">
        <f t="shared" ref="E27:E32" si="0">C27/D27</f>
        <v>1.0966523685192093</v>
      </c>
      <c r="F27" s="190">
        <f t="shared" ref="F27:F32" si="1">C27-D27</f>
        <v>2073</v>
      </c>
      <c r="G27" s="193">
        <f>SUM(G28:G34)</f>
        <v>29477</v>
      </c>
      <c r="H27" s="192">
        <f>SUM(H28:H34)</f>
        <v>27601</v>
      </c>
      <c r="I27" s="191">
        <f t="shared" ref="I27:I32" si="2">G27/H27</f>
        <v>1.0679685518640629</v>
      </c>
      <c r="J27" s="190">
        <f t="shared" ref="J27:J32" si="3">G27-H27</f>
        <v>1876</v>
      </c>
      <c r="K27" s="180"/>
    </row>
    <row r="28" spans="1:11" ht="18" customHeight="1" x14ac:dyDescent="0.15">
      <c r="A28" s="187"/>
      <c r="B28" s="189" t="s">
        <v>111</v>
      </c>
      <c r="C28" s="184">
        <f>'３月(下旬)'!B15+'３月(下旬)'!B17</f>
        <v>0</v>
      </c>
      <c r="D28" s="185">
        <f>'３月(下旬)'!C15+'３月(下旬)'!C17</f>
        <v>0</v>
      </c>
      <c r="E28" s="182" t="e">
        <f t="shared" si="0"/>
        <v>#DIV/0!</v>
      </c>
      <c r="F28" s="181">
        <f t="shared" si="1"/>
        <v>0</v>
      </c>
      <c r="G28" s="184">
        <f>'３月(下旬)'!F15+'３月(下旬)'!F17</f>
        <v>0</v>
      </c>
      <c r="H28" s="183">
        <f>'３月(下旬)'!G15+'３月(下旬)'!G17</f>
        <v>0</v>
      </c>
      <c r="I28" s="182" t="e">
        <f t="shared" si="2"/>
        <v>#DIV/0!</v>
      </c>
      <c r="J28" s="181">
        <f t="shared" si="3"/>
        <v>0</v>
      </c>
      <c r="K28" s="180"/>
    </row>
    <row r="29" spans="1:11" ht="18" customHeight="1" x14ac:dyDescent="0.15">
      <c r="A29" s="187"/>
      <c r="B29" s="186" t="s">
        <v>110</v>
      </c>
      <c r="C29" s="184">
        <f>'３月(下旬)'!B29+'３月(下旬)'!B30+'３月(下旬)'!B31+'３月(下旬)'!B32+'３月(下旬)'!B33+'３月(下旬)'!B34</f>
        <v>2430</v>
      </c>
      <c r="D29" s="188">
        <f>'３月(下旬)'!C29+'３月(下旬)'!C30+'３月(下旬)'!C31+'３月(下旬)'!C32+'３月(下旬)'!C33+'３月(下旬)'!C34</f>
        <v>2676</v>
      </c>
      <c r="E29" s="182">
        <f t="shared" si="0"/>
        <v>0.90807174887892372</v>
      </c>
      <c r="F29" s="181">
        <f t="shared" si="1"/>
        <v>-246</v>
      </c>
      <c r="G29" s="184">
        <f>'３月(下旬)'!F29+'３月(下旬)'!F30+'３月(下旬)'!F31+'３月(下旬)'!F32+'３月(下旬)'!F33+'３月(下旬)'!F34</f>
        <v>3195</v>
      </c>
      <c r="H29" s="183">
        <f>'３月(下旬)'!G29+'３月(下旬)'!G30+'３月(下旬)'!G31+'３月(下旬)'!G32+'３月(下旬)'!G33+'３月(下旬)'!G34</f>
        <v>3210</v>
      </c>
      <c r="I29" s="182">
        <f t="shared" si="2"/>
        <v>0.99532710280373837</v>
      </c>
      <c r="J29" s="181">
        <f t="shared" si="3"/>
        <v>-15</v>
      </c>
      <c r="K29" s="180"/>
    </row>
    <row r="30" spans="1:11" ht="18" customHeight="1" x14ac:dyDescent="0.15">
      <c r="A30" s="187"/>
      <c r="B30" s="186" t="s">
        <v>109</v>
      </c>
      <c r="C30" s="184">
        <f>'３月(下旬)'!B38</f>
        <v>596</v>
      </c>
      <c r="D30" s="185">
        <f>'３月(下旬)'!C38</f>
        <v>546</v>
      </c>
      <c r="E30" s="182">
        <f t="shared" si="0"/>
        <v>1.0915750915750915</v>
      </c>
      <c r="F30" s="181">
        <f t="shared" si="1"/>
        <v>50</v>
      </c>
      <c r="G30" s="184">
        <f>'３月(下旬)'!F38</f>
        <v>979</v>
      </c>
      <c r="H30" s="183">
        <f>'３月(下旬)'!G38</f>
        <v>891</v>
      </c>
      <c r="I30" s="182">
        <f t="shared" si="2"/>
        <v>1.0987654320987654</v>
      </c>
      <c r="J30" s="181">
        <f t="shared" si="3"/>
        <v>88</v>
      </c>
      <c r="K30" s="180"/>
    </row>
    <row r="31" spans="1:11" ht="18" customHeight="1" x14ac:dyDescent="0.15">
      <c r="A31" s="187"/>
      <c r="B31" s="186" t="s">
        <v>108</v>
      </c>
      <c r="C31" s="184">
        <f>'３月(下旬)'!B50+'３月(下旬)'!B51+'３月(下旬)'!B52+'３月(下旬)'!B53+'３月(下旬)'!B54+'３月(下旬)'!B57+'３月(下旬)'!B55+'３月(下旬)'!B56+'３月(下旬)'!B60+'３月(下旬)'!B58+'３月(下旬)'!B59</f>
        <v>18995</v>
      </c>
      <c r="D31" s="185">
        <f>'３月(下旬)'!C50+'３月(下旬)'!C51+'３月(下旬)'!C52+'３月(下旬)'!C53+'３月(下旬)'!C54+'３月(下旬)'!C57+'３月(下旬)'!C55+'３月(下旬)'!C56+'３月(下旬)'!C60+'３月(下旬)'!C58+'３月(下旬)'!C59</f>
        <v>16661</v>
      </c>
      <c r="E31" s="182">
        <f t="shared" si="0"/>
        <v>1.14008762979413</v>
      </c>
      <c r="F31" s="181">
        <f t="shared" si="1"/>
        <v>2334</v>
      </c>
      <c r="G31" s="184">
        <f>'３月(下旬)'!F50+'３月(下旬)'!F51+'３月(下旬)'!F52+'３月(下旬)'!F53+'３月(下旬)'!F54+'３月(下旬)'!F57+'３月(下旬)'!F55+'３月(下旬)'!F56+'３月(下旬)'!F60+'３月(下旬)'!F58+'３月(下旬)'!F59</f>
        <v>23451</v>
      </c>
      <c r="H31" s="183">
        <f>'３月(下旬)'!G50+'３月(下旬)'!G51+'３月(下旬)'!G52+'３月(下旬)'!G53+'３月(下旬)'!G54+'３月(下旬)'!G57+'３月(下旬)'!G55+'３月(下旬)'!G56+'３月(下旬)'!G60+'３月(下旬)'!G58+'３月(下旬)'!G59</f>
        <v>21532</v>
      </c>
      <c r="I31" s="182">
        <f t="shared" si="2"/>
        <v>1.0891231655210849</v>
      </c>
      <c r="J31" s="181">
        <f t="shared" si="3"/>
        <v>1919</v>
      </c>
      <c r="K31" s="180"/>
    </row>
    <row r="32" spans="1:11" ht="18" customHeight="1" x14ac:dyDescent="0.15">
      <c r="A32" s="187"/>
      <c r="B32" s="186" t="s">
        <v>107</v>
      </c>
      <c r="C32" s="184">
        <f>'３月(下旬)'!B65</f>
        <v>1500</v>
      </c>
      <c r="D32" s="185">
        <f>'３月(下旬)'!C65</f>
        <v>1565</v>
      </c>
      <c r="E32" s="182">
        <f t="shared" si="0"/>
        <v>0.95846645367412142</v>
      </c>
      <c r="F32" s="181">
        <f t="shared" si="1"/>
        <v>-65</v>
      </c>
      <c r="G32" s="184">
        <f>'３月(下旬)'!F65</f>
        <v>1852</v>
      </c>
      <c r="H32" s="183">
        <f>'３月(下旬)'!G65</f>
        <v>1968</v>
      </c>
      <c r="I32" s="182">
        <f t="shared" si="2"/>
        <v>0.94105691056910568</v>
      </c>
      <c r="J32" s="181">
        <f t="shared" si="3"/>
        <v>-116</v>
      </c>
      <c r="K32" s="180"/>
    </row>
    <row r="33" spans="1:11" s="166" customFormat="1" ht="18" customHeight="1" x14ac:dyDescent="0.15">
      <c r="A33" s="179"/>
      <c r="B33" s="178" t="s">
        <v>106</v>
      </c>
      <c r="C33" s="177" t="s">
        <v>105</v>
      </c>
      <c r="D33" s="176" t="s">
        <v>105</v>
      </c>
      <c r="E33" s="175" t="s">
        <v>105</v>
      </c>
      <c r="F33" s="174" t="s">
        <v>105</v>
      </c>
      <c r="G33" s="177" t="s">
        <v>105</v>
      </c>
      <c r="H33" s="176" t="s">
        <v>105</v>
      </c>
      <c r="I33" s="175" t="s">
        <v>105</v>
      </c>
      <c r="J33" s="174" t="s">
        <v>105</v>
      </c>
      <c r="K33" s="167"/>
    </row>
    <row r="34" spans="1:11" s="166" customFormat="1" ht="18" customHeight="1" x14ac:dyDescent="0.15">
      <c r="A34" s="173"/>
      <c r="B34" s="172" t="s">
        <v>203</v>
      </c>
      <c r="C34" s="171" t="s">
        <v>105</v>
      </c>
      <c r="D34" s="170" t="s">
        <v>105</v>
      </c>
      <c r="E34" s="169" t="s">
        <v>105</v>
      </c>
      <c r="F34" s="168" t="s">
        <v>105</v>
      </c>
      <c r="G34" s="171" t="s">
        <v>105</v>
      </c>
      <c r="H34" s="170" t="s">
        <v>105</v>
      </c>
      <c r="I34" s="169" t="s">
        <v>105</v>
      </c>
      <c r="J34" s="168" t="s">
        <v>105</v>
      </c>
      <c r="K34" s="167"/>
    </row>
    <row r="35" spans="1:11" x14ac:dyDescent="0.15">
      <c r="C35" s="165"/>
      <c r="G35" s="165"/>
    </row>
    <row r="36" spans="1:11" x14ac:dyDescent="0.15">
      <c r="C36" s="165"/>
      <c r="G36" s="165"/>
    </row>
    <row r="37" spans="1:11" x14ac:dyDescent="0.15">
      <c r="C37" s="165"/>
      <c r="G37" s="42"/>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2:7" x14ac:dyDescent="0.15">
      <c r="C49" s="165"/>
      <c r="G49" s="165"/>
    </row>
    <row r="50" spans="2:7" x14ac:dyDescent="0.15">
      <c r="C50" s="165"/>
      <c r="G50" s="165"/>
    </row>
    <row r="51" spans="2:7" x14ac:dyDescent="0.15">
      <c r="C51" s="165"/>
      <c r="G51" s="165"/>
    </row>
    <row r="52" spans="2:7" x14ac:dyDescent="0.15">
      <c r="C52" s="165"/>
      <c r="G52" s="165"/>
    </row>
    <row r="53" spans="2:7" x14ac:dyDescent="0.15">
      <c r="C53" s="165"/>
      <c r="G53" s="165"/>
    </row>
    <row r="54" spans="2:7" x14ac:dyDescent="0.15">
      <c r="C54" s="165"/>
      <c r="G54" s="165"/>
    </row>
    <row r="55" spans="2:7" x14ac:dyDescent="0.15">
      <c r="C55" s="165"/>
      <c r="G55" s="165"/>
    </row>
    <row r="56" spans="2:7" x14ac:dyDescent="0.15">
      <c r="C56" s="165"/>
      <c r="G56" s="165"/>
    </row>
    <row r="57" spans="2:7" x14ac:dyDescent="0.15">
      <c r="C57" s="165"/>
      <c r="G57" s="165"/>
    </row>
    <row r="58" spans="2:7" x14ac:dyDescent="0.15">
      <c r="C58" s="165"/>
      <c r="G58" s="165"/>
    </row>
    <row r="59" spans="2:7" x14ac:dyDescent="0.15">
      <c r="C59" s="165"/>
      <c r="G59" s="165"/>
    </row>
    <row r="60" spans="2:7" x14ac:dyDescent="0.15">
      <c r="C60" s="165"/>
      <c r="G60" s="165"/>
    </row>
    <row r="61" spans="2:7" x14ac:dyDescent="0.15">
      <c r="C61" s="165"/>
      <c r="G61" s="165"/>
    </row>
    <row r="62" spans="2:7" x14ac:dyDescent="0.15">
      <c r="C62" s="165"/>
      <c r="G62" s="165"/>
    </row>
    <row r="63" spans="2:7" x14ac:dyDescent="0.15">
      <c r="C63" s="165"/>
      <c r="G63" s="165"/>
    </row>
    <row r="64" spans="2:7" x14ac:dyDescent="0.15">
      <c r="B64" s="164">
        <v>5717</v>
      </c>
      <c r="C64" s="165"/>
      <c r="F64" s="162">
        <v>14691</v>
      </c>
      <c r="G64" s="165"/>
    </row>
    <row r="65" spans="2:7" x14ac:dyDescent="0.15">
      <c r="B65" s="164">
        <v>6025</v>
      </c>
      <c r="C65" s="165"/>
      <c r="F65" s="162">
        <v>10620</v>
      </c>
      <c r="G65" s="165"/>
    </row>
    <row r="66" spans="2:7" x14ac:dyDescent="0.15">
      <c r="C66" s="165"/>
      <c r="G66" s="165"/>
    </row>
    <row r="67" spans="2:7" x14ac:dyDescent="0.15">
      <c r="C67" s="165"/>
      <c r="G67" s="165"/>
    </row>
    <row r="68" spans="2:7" x14ac:dyDescent="0.15">
      <c r="C68" s="165"/>
      <c r="G68" s="165"/>
    </row>
    <row r="69" spans="2:7" x14ac:dyDescent="0.15">
      <c r="C69" s="165"/>
      <c r="G69" s="165"/>
    </row>
    <row r="70" spans="2:7" x14ac:dyDescent="0.15">
      <c r="C70" s="165"/>
      <c r="G70" s="165"/>
    </row>
  </sheetData>
  <mergeCells count="24">
    <mergeCell ref="A1:B1"/>
    <mergeCell ref="A17:B17"/>
    <mergeCell ref="A22:B22"/>
    <mergeCell ref="F5:F6"/>
    <mergeCell ref="D5:D6"/>
    <mergeCell ref="E5:E6"/>
    <mergeCell ref="C2:F2"/>
    <mergeCell ref="A27:B27"/>
    <mergeCell ref="J5:J6"/>
    <mergeCell ref="A6:B6"/>
    <mergeCell ref="A7:B7"/>
    <mergeCell ref="A12:B12"/>
    <mergeCell ref="G5:G6"/>
    <mergeCell ref="C5:C6"/>
    <mergeCell ref="H5:H6"/>
    <mergeCell ref="I5:I6"/>
    <mergeCell ref="A5:B5"/>
    <mergeCell ref="G2:J2"/>
    <mergeCell ref="C3:C4"/>
    <mergeCell ref="D3:D4"/>
    <mergeCell ref="E3:F3"/>
    <mergeCell ref="H3:H4"/>
    <mergeCell ref="I3:J3"/>
    <mergeCell ref="G3:G4"/>
  </mergeCells>
  <phoneticPr fontId="3"/>
  <hyperlinks>
    <hyperlink ref="A1:B1" location="'h24'!A1" display="'h24'!A1"/>
  </hyperlinks>
  <pageMargins left="0.86614173228346458" right="0.35433070866141736" top="0.78740157480314965" bottom="0.55118110236220474" header="0.39370078740157483" footer="0.31496062992125984"/>
  <headerFooter alignWithMargins="0">
    <oddHeader>&amp;C&amp;16 2013年&amp;A航空旅客輸送実績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0"/>
  <sheetViews>
    <sheetView zoomScaleNormal="100" workbookViewId="0">
      <pane xSplit="1" ySplit="7" topLeftCell="B8" activePane="bottomRight" state="frozen"/>
      <selection sqref="A1:J1"/>
      <selection pane="topRight" sqref="A1:J1"/>
      <selection pane="bottomLeft" sqref="A1:J1"/>
      <selection pane="bottomRight" sqref="A1:J1"/>
    </sheetView>
  </sheetViews>
  <sheetFormatPr defaultColWidth="15.75" defaultRowHeight="10.5" x14ac:dyDescent="0.4"/>
  <cols>
    <col min="1" max="1" width="23.375" style="42" customWidth="1"/>
    <col min="2" max="2" width="11" style="98" customWidth="1"/>
    <col min="3" max="3" width="11" style="43"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５月(上旬～中旬)</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s="42" customFormat="1" x14ac:dyDescent="0.4">
      <c r="A4" s="653"/>
      <c r="B4" s="659" t="s">
        <v>117</v>
      </c>
      <c r="C4" s="655" t="s">
        <v>223</v>
      </c>
      <c r="D4" s="653" t="s">
        <v>95</v>
      </c>
      <c r="E4" s="653"/>
      <c r="F4" s="649" t="str">
        <f>+B4</f>
        <v>(12'5/1～20)</v>
      </c>
      <c r="G4" s="649" t="str">
        <f>+C4</f>
        <v>(11'5/1～20)</v>
      </c>
      <c r="H4" s="653" t="s">
        <v>95</v>
      </c>
      <c r="I4" s="653"/>
      <c r="J4" s="649" t="str">
        <f>+B4</f>
        <v>(12'5/1～20)</v>
      </c>
      <c r="K4" s="649" t="str">
        <f>+C4</f>
        <v>(11'5/1～20)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191</v>
      </c>
      <c r="B6" s="248">
        <f>+B7+B41+B67</f>
        <v>257851</v>
      </c>
      <c r="C6" s="248">
        <f>+C7+C41+C67</f>
        <v>254317</v>
      </c>
      <c r="D6" s="245">
        <f t="shared" ref="D6:D37" si="0">+B6/C6</f>
        <v>1.0138960431272781</v>
      </c>
      <c r="E6" s="289">
        <f t="shared" ref="E6:E37" si="1">+B6-C6</f>
        <v>3534</v>
      </c>
      <c r="F6" s="248">
        <f>+F7+F41+F67</f>
        <v>411041</v>
      </c>
      <c r="G6" s="248">
        <f>+G7+G41+G67</f>
        <v>398717</v>
      </c>
      <c r="H6" s="245">
        <f t="shared" ref="H6:H37" si="2">+F6/G6</f>
        <v>1.030909141069982</v>
      </c>
      <c r="I6" s="289">
        <f t="shared" ref="I6:I37" si="3">+F6-G6</f>
        <v>12324</v>
      </c>
      <c r="J6" s="245">
        <f t="shared" ref="J6:J37" si="4">+B6/F6</f>
        <v>0.6273121172827042</v>
      </c>
      <c r="K6" s="245">
        <f t="shared" ref="K6:K37" si="5">+C6/G6</f>
        <v>0.63783836656074355</v>
      </c>
      <c r="L6" s="283">
        <f t="shared" ref="L6:L37" si="6">+J6-K6</f>
        <v>-1.0526249278039357E-2</v>
      </c>
    </row>
    <row r="7" spans="1:12" s="44" customFormat="1" x14ac:dyDescent="0.4">
      <c r="A7" s="249" t="s">
        <v>91</v>
      </c>
      <c r="B7" s="248">
        <f>+B8+B18+B38</f>
        <v>114670</v>
      </c>
      <c r="C7" s="248">
        <f>+C8+C18+C38</f>
        <v>112156</v>
      </c>
      <c r="D7" s="245">
        <f t="shared" si="0"/>
        <v>1.0224152073897073</v>
      </c>
      <c r="E7" s="289">
        <f t="shared" si="1"/>
        <v>2514</v>
      </c>
      <c r="F7" s="248">
        <f>+F8+F18+F38</f>
        <v>182917</v>
      </c>
      <c r="G7" s="248">
        <f>+G8+G18+G38</f>
        <v>170878</v>
      </c>
      <c r="H7" s="245">
        <f t="shared" si="2"/>
        <v>1.0704537740376174</v>
      </c>
      <c r="I7" s="289">
        <f t="shared" si="3"/>
        <v>12039</v>
      </c>
      <c r="J7" s="245">
        <f t="shared" si="4"/>
        <v>0.62689635189730863</v>
      </c>
      <c r="K7" s="245">
        <f t="shared" si="5"/>
        <v>0.65635131497325583</v>
      </c>
      <c r="L7" s="283">
        <f t="shared" si="6"/>
        <v>-2.9454963075947194E-2</v>
      </c>
    </row>
    <row r="8" spans="1:12" x14ac:dyDescent="0.4">
      <c r="A8" s="277" t="s">
        <v>190</v>
      </c>
      <c r="B8" s="259">
        <f>SUM(B9:B17)</f>
        <v>78118</v>
      </c>
      <c r="C8" s="259">
        <f>SUM(C9:C17)</f>
        <v>74577</v>
      </c>
      <c r="D8" s="256">
        <f t="shared" si="0"/>
        <v>1.0474811268889872</v>
      </c>
      <c r="E8" s="281">
        <f t="shared" si="1"/>
        <v>3541</v>
      </c>
      <c r="F8" s="259">
        <f>SUM(F9:F17)</f>
        <v>132391</v>
      </c>
      <c r="G8" s="259">
        <f>SUM(G9:G17)</f>
        <v>117068</v>
      </c>
      <c r="H8" s="256">
        <f t="shared" si="2"/>
        <v>1.1308897392968189</v>
      </c>
      <c r="I8" s="281">
        <f t="shared" si="3"/>
        <v>15323</v>
      </c>
      <c r="J8" s="256">
        <f t="shared" si="4"/>
        <v>0.59005521523366389</v>
      </c>
      <c r="K8" s="256">
        <f t="shared" si="5"/>
        <v>0.63704001093381624</v>
      </c>
      <c r="L8" s="280">
        <f t="shared" si="6"/>
        <v>-4.6984795700152349E-2</v>
      </c>
    </row>
    <row r="9" spans="1:12" x14ac:dyDescent="0.4">
      <c r="A9" s="57" t="s">
        <v>87</v>
      </c>
      <c r="B9" s="80">
        <f>'５月(上旬)'!B9+'５月(中旬)'!B9</f>
        <v>56971</v>
      </c>
      <c r="C9" s="80">
        <f>'５月(上旬)'!C9+'５月(中旬)'!C9</f>
        <v>47412</v>
      </c>
      <c r="D9" s="73">
        <f t="shared" si="0"/>
        <v>1.2016156247363536</v>
      </c>
      <c r="E9" s="81">
        <f t="shared" si="1"/>
        <v>9559</v>
      </c>
      <c r="F9" s="80">
        <f>'５月(上旬)'!F9+'５月(中旬)'!F9</f>
        <v>106223</v>
      </c>
      <c r="G9" s="80">
        <f>'５月(上旬)'!G9+'５月(中旬)'!G9</f>
        <v>79646</v>
      </c>
      <c r="H9" s="73">
        <f t="shared" si="2"/>
        <v>1.3336890741531275</v>
      </c>
      <c r="I9" s="81">
        <f t="shared" si="3"/>
        <v>26577</v>
      </c>
      <c r="J9" s="73">
        <f t="shared" si="4"/>
        <v>0.53633393897743431</v>
      </c>
      <c r="K9" s="73">
        <f t="shared" si="5"/>
        <v>0.5952841322853627</v>
      </c>
      <c r="L9" s="90">
        <f t="shared" si="6"/>
        <v>-5.8950193307928389E-2</v>
      </c>
    </row>
    <row r="10" spans="1:12" x14ac:dyDescent="0.4">
      <c r="A10" s="58" t="s">
        <v>90</v>
      </c>
      <c r="B10" s="80">
        <f>'５月(上旬)'!B10+'５月(中旬)'!B10</f>
        <v>8835</v>
      </c>
      <c r="C10" s="80">
        <f>'５月(上旬)'!C10+'５月(中旬)'!C10</f>
        <v>9501</v>
      </c>
      <c r="D10" s="53">
        <f t="shared" si="0"/>
        <v>0.92990211556678248</v>
      </c>
      <c r="E10" s="54">
        <f t="shared" si="1"/>
        <v>-666</v>
      </c>
      <c r="F10" s="80">
        <f>'５月(上旬)'!F10+'５月(中旬)'!F10</f>
        <v>10000</v>
      </c>
      <c r="G10" s="80">
        <f>'５月(上旬)'!G10+'５月(中旬)'!G10</f>
        <v>10000</v>
      </c>
      <c r="H10" s="53">
        <f t="shared" si="2"/>
        <v>1</v>
      </c>
      <c r="I10" s="54">
        <f t="shared" si="3"/>
        <v>0</v>
      </c>
      <c r="J10" s="53">
        <f t="shared" si="4"/>
        <v>0.88349999999999995</v>
      </c>
      <c r="K10" s="53">
        <f t="shared" si="5"/>
        <v>0.95009999999999994</v>
      </c>
      <c r="L10" s="52">
        <f t="shared" si="6"/>
        <v>-6.6599999999999993E-2</v>
      </c>
    </row>
    <row r="11" spans="1:12" x14ac:dyDescent="0.4">
      <c r="A11" s="58" t="s">
        <v>162</v>
      </c>
      <c r="B11" s="80">
        <f>'５月(上旬)'!B11+'５月(中旬)'!B11</f>
        <v>10867</v>
      </c>
      <c r="C11" s="80">
        <f>'５月(上旬)'!C11+'５月(中旬)'!C11</f>
        <v>16342</v>
      </c>
      <c r="D11" s="53">
        <f t="shared" si="0"/>
        <v>0.66497368743115892</v>
      </c>
      <c r="E11" s="54">
        <f t="shared" si="1"/>
        <v>-5475</v>
      </c>
      <c r="F11" s="80">
        <f>'５月(上旬)'!F11+'５月(中旬)'!F11</f>
        <v>13408</v>
      </c>
      <c r="G11" s="80">
        <f>'５月(上旬)'!G11+'５月(中旬)'!G11</f>
        <v>24522</v>
      </c>
      <c r="H11" s="53">
        <f t="shared" si="2"/>
        <v>0.54677432509583235</v>
      </c>
      <c r="I11" s="54">
        <f t="shared" si="3"/>
        <v>-11114</v>
      </c>
      <c r="J11" s="53">
        <f t="shared" si="4"/>
        <v>0.81048627684964203</v>
      </c>
      <c r="K11" s="53">
        <f t="shared" si="5"/>
        <v>0.66642198841856293</v>
      </c>
      <c r="L11" s="52">
        <f t="shared" si="6"/>
        <v>0.1440642884310791</v>
      </c>
    </row>
    <row r="12" spans="1:12" x14ac:dyDescent="0.4">
      <c r="A12" s="58" t="s">
        <v>85</v>
      </c>
      <c r="B12" s="80">
        <f>'５月(上旬)'!B12+'５月(中旬)'!B12</f>
        <v>0</v>
      </c>
      <c r="C12" s="80">
        <f>'５月(上旬)'!C12+'５月(中旬)'!C12</f>
        <v>0</v>
      </c>
      <c r="D12" s="53" t="e">
        <f t="shared" si="0"/>
        <v>#DIV/0!</v>
      </c>
      <c r="E12" s="54">
        <f t="shared" si="1"/>
        <v>0</v>
      </c>
      <c r="F12" s="80">
        <f>'５月(上旬)'!F12+'５月(中旬)'!F12</f>
        <v>0</v>
      </c>
      <c r="G12" s="80">
        <f>'５月(上旬)'!G12+'５月(中旬)'!G12</f>
        <v>0</v>
      </c>
      <c r="H12" s="53" t="e">
        <f t="shared" si="2"/>
        <v>#DIV/0!</v>
      </c>
      <c r="I12" s="54">
        <f t="shared" si="3"/>
        <v>0</v>
      </c>
      <c r="J12" s="53" t="e">
        <f t="shared" si="4"/>
        <v>#DIV/0!</v>
      </c>
      <c r="K12" s="53" t="e">
        <f t="shared" si="5"/>
        <v>#DIV/0!</v>
      </c>
      <c r="L12" s="52" t="e">
        <f t="shared" si="6"/>
        <v>#DIV/0!</v>
      </c>
    </row>
    <row r="13" spans="1:12" x14ac:dyDescent="0.4">
      <c r="A13" s="58" t="s">
        <v>86</v>
      </c>
      <c r="B13" s="80">
        <f>'５月(上旬)'!B13+'５月(中旬)'!B13</f>
        <v>0</v>
      </c>
      <c r="C13" s="80">
        <f>'５月(上旬)'!C13+'５月(中旬)'!C13</f>
        <v>0</v>
      </c>
      <c r="D13" s="53" t="e">
        <f t="shared" si="0"/>
        <v>#DIV/0!</v>
      </c>
      <c r="E13" s="54">
        <f t="shared" si="1"/>
        <v>0</v>
      </c>
      <c r="F13" s="80">
        <f>'５月(上旬)'!F13+'５月(中旬)'!F13</f>
        <v>0</v>
      </c>
      <c r="G13" s="80">
        <f>'５月(上旬)'!G13+'５月(中旬)'!G13</f>
        <v>0</v>
      </c>
      <c r="H13" s="53" t="e">
        <f t="shared" si="2"/>
        <v>#DIV/0!</v>
      </c>
      <c r="I13" s="54">
        <f t="shared" si="3"/>
        <v>0</v>
      </c>
      <c r="J13" s="53" t="e">
        <f t="shared" si="4"/>
        <v>#DIV/0!</v>
      </c>
      <c r="K13" s="53" t="e">
        <f t="shared" si="5"/>
        <v>#DIV/0!</v>
      </c>
      <c r="L13" s="52" t="e">
        <f t="shared" si="6"/>
        <v>#DIV/0!</v>
      </c>
    </row>
    <row r="14" spans="1:12" x14ac:dyDescent="0.4">
      <c r="A14" s="64" t="s">
        <v>189</v>
      </c>
      <c r="B14" s="107">
        <f>'５月(上旬)'!B14+'５月(中旬)'!B14</f>
        <v>1445</v>
      </c>
      <c r="C14" s="107">
        <f>'５月(上旬)'!C14+'５月(中旬)'!C14</f>
        <v>1322</v>
      </c>
      <c r="D14" s="67">
        <f t="shared" si="0"/>
        <v>1.0930408472012103</v>
      </c>
      <c r="E14" s="68">
        <f t="shared" si="1"/>
        <v>123</v>
      </c>
      <c r="F14" s="107">
        <f>'５月(上旬)'!F14+'５月(中旬)'!F14</f>
        <v>2760</v>
      </c>
      <c r="G14" s="107">
        <f>'５月(上旬)'!G14+'５月(中旬)'!G14</f>
        <v>2900</v>
      </c>
      <c r="H14" s="67">
        <f t="shared" si="2"/>
        <v>0.9517241379310345</v>
      </c>
      <c r="I14" s="68">
        <f t="shared" si="3"/>
        <v>-140</v>
      </c>
      <c r="J14" s="67">
        <f t="shared" si="4"/>
        <v>0.52355072463768115</v>
      </c>
      <c r="K14" s="67">
        <f t="shared" si="5"/>
        <v>0.45586206896551723</v>
      </c>
      <c r="L14" s="66">
        <f t="shared" si="6"/>
        <v>6.7688655672163922E-2</v>
      </c>
    </row>
    <row r="15" spans="1:12" x14ac:dyDescent="0.4">
      <c r="A15" s="58" t="s">
        <v>188</v>
      </c>
      <c r="B15" s="55">
        <f>'５月(上旬)'!B15+'５月(中旬)'!B15</f>
        <v>0</v>
      </c>
      <c r="C15" s="55">
        <f>'５月(上旬)'!C15+'５月(中旬)'!C15</f>
        <v>0</v>
      </c>
      <c r="D15" s="53" t="e">
        <f t="shared" si="0"/>
        <v>#DIV/0!</v>
      </c>
      <c r="E15" s="54">
        <f t="shared" si="1"/>
        <v>0</v>
      </c>
      <c r="F15" s="55">
        <f>'５月(上旬)'!F15+'５月(中旬)'!F15</f>
        <v>0</v>
      </c>
      <c r="G15" s="55">
        <f>'５月(上旬)'!G15+'５月(中旬)'!G15</f>
        <v>0</v>
      </c>
      <c r="H15" s="53" t="e">
        <f t="shared" si="2"/>
        <v>#DIV/0!</v>
      </c>
      <c r="I15" s="54">
        <f t="shared" si="3"/>
        <v>0</v>
      </c>
      <c r="J15" s="53" t="e">
        <f t="shared" si="4"/>
        <v>#DIV/0!</v>
      </c>
      <c r="K15" s="53" t="e">
        <f t="shared" si="5"/>
        <v>#DIV/0!</v>
      </c>
      <c r="L15" s="52" t="e">
        <f t="shared" si="6"/>
        <v>#DIV/0!</v>
      </c>
    </row>
    <row r="16" spans="1:12" x14ac:dyDescent="0.4">
      <c r="A16" s="70" t="s">
        <v>187</v>
      </c>
      <c r="B16" s="80">
        <f>'５月(上旬)'!B16+'５月(中旬)'!B16</f>
        <v>0</v>
      </c>
      <c r="C16" s="80">
        <f>'５月(上旬)'!C16+'５月(中旬)'!C16</f>
        <v>0</v>
      </c>
      <c r="D16" s="53" t="e">
        <f t="shared" si="0"/>
        <v>#DIV/0!</v>
      </c>
      <c r="E16" s="54">
        <f t="shared" si="1"/>
        <v>0</v>
      </c>
      <c r="F16" s="80">
        <f>'５月(上旬)'!F16+'５月(中旬)'!F16</f>
        <v>0</v>
      </c>
      <c r="G16" s="80">
        <f>'５月(上旬)'!G16+'５月(中旬)'!G16</f>
        <v>0</v>
      </c>
      <c r="H16" s="53" t="e">
        <f t="shared" si="2"/>
        <v>#DIV/0!</v>
      </c>
      <c r="I16" s="54">
        <f t="shared" si="3"/>
        <v>0</v>
      </c>
      <c r="J16" s="53" t="e">
        <f t="shared" si="4"/>
        <v>#DIV/0!</v>
      </c>
      <c r="K16" s="53" t="e">
        <f t="shared" si="5"/>
        <v>#DIV/0!</v>
      </c>
      <c r="L16" s="52" t="e">
        <f t="shared" si="6"/>
        <v>#DIV/0!</v>
      </c>
    </row>
    <row r="17" spans="1:12" x14ac:dyDescent="0.4">
      <c r="A17" s="70" t="s">
        <v>186</v>
      </c>
      <c r="B17" s="72">
        <f>'５月(上旬)'!B17+'５月(中旬)'!B17</f>
        <v>0</v>
      </c>
      <c r="C17" s="72">
        <f>'５月(上旬)'!C17+'５月(中旬)'!C17</f>
        <v>0</v>
      </c>
      <c r="D17" s="67" t="e">
        <f t="shared" si="0"/>
        <v>#DIV/0!</v>
      </c>
      <c r="E17" s="68">
        <f t="shared" si="1"/>
        <v>0</v>
      </c>
      <c r="F17" s="72">
        <f>'５月(上旬)'!F17+'５月(中旬)'!F17</f>
        <v>0</v>
      </c>
      <c r="G17" s="72">
        <f>'５月(上旬)'!G17+'５月(中旬)'!G17</f>
        <v>0</v>
      </c>
      <c r="H17" s="67" t="e">
        <f t="shared" si="2"/>
        <v>#DIV/0!</v>
      </c>
      <c r="I17" s="68">
        <f t="shared" si="3"/>
        <v>0</v>
      </c>
      <c r="J17" s="95" t="e">
        <f t="shared" si="4"/>
        <v>#DIV/0!</v>
      </c>
      <c r="K17" s="53" t="e">
        <f t="shared" si="5"/>
        <v>#DIV/0!</v>
      </c>
      <c r="L17" s="52" t="e">
        <f t="shared" si="6"/>
        <v>#DIV/0!</v>
      </c>
    </row>
    <row r="18" spans="1:12" x14ac:dyDescent="0.4">
      <c r="A18" s="277" t="s">
        <v>185</v>
      </c>
      <c r="B18" s="259">
        <f>SUM(B19:B37)</f>
        <v>35523</v>
      </c>
      <c r="C18" s="259">
        <f>SUM(C19:C37)</f>
        <v>36399</v>
      </c>
      <c r="D18" s="256">
        <f t="shared" si="0"/>
        <v>0.97593340476386714</v>
      </c>
      <c r="E18" s="281">
        <f t="shared" si="1"/>
        <v>-876</v>
      </c>
      <c r="F18" s="259">
        <f>SUM(F19:F37)</f>
        <v>48955</v>
      </c>
      <c r="G18" s="259">
        <f>SUM(G19:G37)</f>
        <v>51880</v>
      </c>
      <c r="H18" s="256">
        <f t="shared" si="2"/>
        <v>0.94361989205859675</v>
      </c>
      <c r="I18" s="281">
        <f t="shared" si="3"/>
        <v>-2925</v>
      </c>
      <c r="J18" s="256">
        <f t="shared" si="4"/>
        <v>0.72562557450720044</v>
      </c>
      <c r="K18" s="256">
        <f t="shared" si="5"/>
        <v>0.70159984579799539</v>
      </c>
      <c r="L18" s="280">
        <f t="shared" si="6"/>
        <v>2.4025728709205052E-2</v>
      </c>
    </row>
    <row r="19" spans="1:12" x14ac:dyDescent="0.4">
      <c r="A19" s="57" t="s">
        <v>184</v>
      </c>
      <c r="B19" s="80">
        <f>'５月(上旬)'!B19+'５月(中旬)'!B19</f>
        <v>0</v>
      </c>
      <c r="C19" s="80">
        <f>'５月(上旬)'!C19+'５月(中旬)'!C19</f>
        <v>0</v>
      </c>
      <c r="D19" s="73" t="e">
        <f t="shared" si="0"/>
        <v>#DIV/0!</v>
      </c>
      <c r="E19" s="81">
        <f t="shared" si="1"/>
        <v>0</v>
      </c>
      <c r="F19" s="80">
        <f>'５月(上旬)'!F19+'５月(中旬)'!F19</f>
        <v>0</v>
      </c>
      <c r="G19" s="80">
        <f>'５月(上旬)'!G19+'５月(中旬)'!G19</f>
        <v>0</v>
      </c>
      <c r="H19" s="73" t="e">
        <f t="shared" si="2"/>
        <v>#DIV/0!</v>
      </c>
      <c r="I19" s="81">
        <f t="shared" si="3"/>
        <v>0</v>
      </c>
      <c r="J19" s="73" t="e">
        <f t="shared" si="4"/>
        <v>#DIV/0!</v>
      </c>
      <c r="K19" s="73" t="e">
        <f t="shared" si="5"/>
        <v>#DIV/0!</v>
      </c>
      <c r="L19" s="90" t="e">
        <f t="shared" si="6"/>
        <v>#DIV/0!</v>
      </c>
    </row>
    <row r="20" spans="1:12" x14ac:dyDescent="0.4">
      <c r="A20" s="58" t="s">
        <v>162</v>
      </c>
      <c r="B20" s="80">
        <f>'５月(上旬)'!B20+'５月(中旬)'!B20</f>
        <v>0</v>
      </c>
      <c r="C20" s="80">
        <f>'５月(上旬)'!C20+'５月(中旬)'!C20</f>
        <v>0</v>
      </c>
      <c r="D20" s="53" t="e">
        <f t="shared" si="0"/>
        <v>#DIV/0!</v>
      </c>
      <c r="E20" s="54">
        <f t="shared" si="1"/>
        <v>0</v>
      </c>
      <c r="F20" s="80">
        <f>'５月(上旬)'!F20+'５月(中旬)'!F20</f>
        <v>0</v>
      </c>
      <c r="G20" s="80">
        <f>'５月(上旬)'!G20+'５月(中旬)'!G20</f>
        <v>0</v>
      </c>
      <c r="H20" s="53" t="e">
        <f t="shared" si="2"/>
        <v>#DIV/0!</v>
      </c>
      <c r="I20" s="54">
        <f t="shared" si="3"/>
        <v>0</v>
      </c>
      <c r="J20" s="53" t="e">
        <f t="shared" si="4"/>
        <v>#DIV/0!</v>
      </c>
      <c r="K20" s="53" t="e">
        <f t="shared" si="5"/>
        <v>#DIV/0!</v>
      </c>
      <c r="L20" s="52" t="e">
        <f t="shared" si="6"/>
        <v>#DIV/0!</v>
      </c>
    </row>
    <row r="21" spans="1:12" x14ac:dyDescent="0.4">
      <c r="A21" s="58" t="s">
        <v>183</v>
      </c>
      <c r="B21" s="80">
        <f>'５月(上旬)'!B21+'５月(中旬)'!B21</f>
        <v>11569</v>
      </c>
      <c r="C21" s="80">
        <f>'５月(上旬)'!C21+'５月(中旬)'!C21</f>
        <v>11595</v>
      </c>
      <c r="D21" s="53">
        <f t="shared" si="0"/>
        <v>0.99775765416127637</v>
      </c>
      <c r="E21" s="54">
        <f t="shared" si="1"/>
        <v>-26</v>
      </c>
      <c r="F21" s="80">
        <f>'５月(上旬)'!F21+'５月(中旬)'!F21</f>
        <v>17400</v>
      </c>
      <c r="G21" s="80">
        <f>'５月(上旬)'!G21+'５月(中旬)'!G21</f>
        <v>17345</v>
      </c>
      <c r="H21" s="53">
        <f t="shared" si="2"/>
        <v>1.003170942634765</v>
      </c>
      <c r="I21" s="54">
        <f t="shared" si="3"/>
        <v>55</v>
      </c>
      <c r="J21" s="53">
        <f t="shared" si="4"/>
        <v>0.66488505747126436</v>
      </c>
      <c r="K21" s="53">
        <f t="shared" si="5"/>
        <v>0.66849236091092534</v>
      </c>
      <c r="L21" s="52">
        <f t="shared" si="6"/>
        <v>-3.6073034396609804E-3</v>
      </c>
    </row>
    <row r="22" spans="1:12" x14ac:dyDescent="0.4">
      <c r="A22" s="58" t="s">
        <v>182</v>
      </c>
      <c r="B22" s="80">
        <f>'５月(上旬)'!B22+'５月(中旬)'!B22</f>
        <v>4076</v>
      </c>
      <c r="C22" s="80">
        <f>'５月(上旬)'!C22+'５月(中旬)'!C22</f>
        <v>3804</v>
      </c>
      <c r="D22" s="53">
        <f t="shared" si="0"/>
        <v>1.0715036803364879</v>
      </c>
      <c r="E22" s="54">
        <f t="shared" si="1"/>
        <v>272</v>
      </c>
      <c r="F22" s="80">
        <f>'５月(上旬)'!F22+'５月(中旬)'!F22</f>
        <v>6105</v>
      </c>
      <c r="G22" s="80">
        <f>'５月(上旬)'!G22+'５月(中旬)'!G22</f>
        <v>5950</v>
      </c>
      <c r="H22" s="53">
        <f t="shared" si="2"/>
        <v>1.0260504201680671</v>
      </c>
      <c r="I22" s="54">
        <f t="shared" si="3"/>
        <v>155</v>
      </c>
      <c r="J22" s="53">
        <f t="shared" si="4"/>
        <v>0.66764946764946764</v>
      </c>
      <c r="K22" s="53">
        <f t="shared" si="5"/>
        <v>0.63932773109243701</v>
      </c>
      <c r="L22" s="52">
        <f t="shared" si="6"/>
        <v>2.832173655703063E-2</v>
      </c>
    </row>
    <row r="23" spans="1:12" x14ac:dyDescent="0.4">
      <c r="A23" s="58" t="s">
        <v>181</v>
      </c>
      <c r="B23" s="80">
        <f>'５月(上旬)'!B23+'５月(中旬)'!B23</f>
        <v>2138</v>
      </c>
      <c r="C23" s="80">
        <f>'５月(上旬)'!C23+'５月(中旬)'!C23</f>
        <v>2076</v>
      </c>
      <c r="D23" s="67">
        <f t="shared" si="0"/>
        <v>1.0298651252408477</v>
      </c>
      <c r="E23" s="68">
        <f t="shared" si="1"/>
        <v>62</v>
      </c>
      <c r="F23" s="80">
        <f>'５月(上旬)'!F23+'５月(中旬)'!F23</f>
        <v>2975</v>
      </c>
      <c r="G23" s="80">
        <f>'５月(上旬)'!G23+'５月(中旬)'!G23</f>
        <v>2755</v>
      </c>
      <c r="H23" s="67">
        <f t="shared" si="2"/>
        <v>1.0798548094373865</v>
      </c>
      <c r="I23" s="68">
        <f t="shared" si="3"/>
        <v>220</v>
      </c>
      <c r="J23" s="67">
        <f t="shared" si="4"/>
        <v>0.71865546218487397</v>
      </c>
      <c r="K23" s="67">
        <f t="shared" si="5"/>
        <v>0.75353901996370232</v>
      </c>
      <c r="L23" s="66">
        <f t="shared" si="6"/>
        <v>-3.4883557778828345E-2</v>
      </c>
    </row>
    <row r="24" spans="1:12" x14ac:dyDescent="0.4">
      <c r="A24" s="70" t="s">
        <v>180</v>
      </c>
      <c r="B24" s="80">
        <f>'５月(上旬)'!B24+'５月(中旬)'!B24</f>
        <v>0</v>
      </c>
      <c r="C24" s="80">
        <f>'５月(上旬)'!C24+'５月(中旬)'!C24</f>
        <v>0</v>
      </c>
      <c r="D24" s="53" t="e">
        <f t="shared" si="0"/>
        <v>#DIV/0!</v>
      </c>
      <c r="E24" s="54">
        <f t="shared" si="1"/>
        <v>0</v>
      </c>
      <c r="F24" s="80">
        <f>'５月(上旬)'!F24+'５月(中旬)'!F24</f>
        <v>0</v>
      </c>
      <c r="G24" s="80">
        <f>'５月(上旬)'!G24+'５月(中旬)'!G24</f>
        <v>0</v>
      </c>
      <c r="H24" s="53" t="e">
        <f t="shared" si="2"/>
        <v>#DIV/0!</v>
      </c>
      <c r="I24" s="54">
        <f t="shared" si="3"/>
        <v>0</v>
      </c>
      <c r="J24" s="53" t="e">
        <f t="shared" si="4"/>
        <v>#DIV/0!</v>
      </c>
      <c r="K24" s="53" t="e">
        <f t="shared" si="5"/>
        <v>#DIV/0!</v>
      </c>
      <c r="L24" s="52" t="e">
        <f t="shared" si="6"/>
        <v>#DIV/0!</v>
      </c>
    </row>
    <row r="25" spans="1:12" x14ac:dyDescent="0.4">
      <c r="A25" s="70" t="s">
        <v>179</v>
      </c>
      <c r="B25" s="80">
        <f>'５月(上旬)'!B25+'５月(中旬)'!B25</f>
        <v>2243</v>
      </c>
      <c r="C25" s="80">
        <f>'５月(上旬)'!C25+'５月(中旬)'!C25</f>
        <v>1935</v>
      </c>
      <c r="D25" s="53">
        <f t="shared" si="0"/>
        <v>1.1591731266149872</v>
      </c>
      <c r="E25" s="54">
        <f t="shared" si="1"/>
        <v>308</v>
      </c>
      <c r="F25" s="80">
        <f>'５月(上旬)'!F25+'５月(中旬)'!F25</f>
        <v>2945</v>
      </c>
      <c r="G25" s="80">
        <f>'５月(上旬)'!G25+'５月(中旬)'!G25</f>
        <v>3000</v>
      </c>
      <c r="H25" s="53">
        <f t="shared" si="2"/>
        <v>0.98166666666666669</v>
      </c>
      <c r="I25" s="54">
        <f t="shared" si="3"/>
        <v>-55</v>
      </c>
      <c r="J25" s="53">
        <f t="shared" si="4"/>
        <v>0.76162988115449914</v>
      </c>
      <c r="K25" s="53">
        <f t="shared" si="5"/>
        <v>0.64500000000000002</v>
      </c>
      <c r="L25" s="52">
        <f t="shared" si="6"/>
        <v>0.11662988115449913</v>
      </c>
    </row>
    <row r="26" spans="1:12" s="42" customFormat="1" x14ac:dyDescent="0.4">
      <c r="A26" s="70" t="s">
        <v>178</v>
      </c>
      <c r="B26" s="80">
        <f>'５月(上旬)'!B26+'５月(中旬)'!B26</f>
        <v>0</v>
      </c>
      <c r="C26" s="80">
        <f>'５月(上旬)'!C26+'５月(中旬)'!C26</f>
        <v>0</v>
      </c>
      <c r="D26" s="53" t="e">
        <f t="shared" si="0"/>
        <v>#DIV/0!</v>
      </c>
      <c r="E26" s="54">
        <f t="shared" si="1"/>
        <v>0</v>
      </c>
      <c r="F26" s="80">
        <f>'５月(上旬)'!F26+'５月(中旬)'!F26</f>
        <v>0</v>
      </c>
      <c r="G26" s="80">
        <f>'５月(上旬)'!G26+'５月(中旬)'!G26</f>
        <v>0</v>
      </c>
      <c r="H26" s="53" t="e">
        <f t="shared" si="2"/>
        <v>#DIV/0!</v>
      </c>
      <c r="I26" s="54">
        <f t="shared" si="3"/>
        <v>0</v>
      </c>
      <c r="J26" s="53" t="e">
        <f t="shared" si="4"/>
        <v>#DIV/0!</v>
      </c>
      <c r="K26" s="53" t="e">
        <f t="shared" si="5"/>
        <v>#DIV/0!</v>
      </c>
      <c r="L26" s="52" t="e">
        <f t="shared" si="6"/>
        <v>#DIV/0!</v>
      </c>
    </row>
    <row r="27" spans="1:12" s="42" customFormat="1" x14ac:dyDescent="0.4">
      <c r="A27" s="58" t="s">
        <v>177</v>
      </c>
      <c r="B27" s="80">
        <f>'５月(上旬)'!B27+'５月(中旬)'!B27</f>
        <v>0</v>
      </c>
      <c r="C27" s="80">
        <f>'５月(上旬)'!C27+'５月(中旬)'!C27</f>
        <v>0</v>
      </c>
      <c r="D27" s="53" t="e">
        <f t="shared" si="0"/>
        <v>#DIV/0!</v>
      </c>
      <c r="E27" s="54">
        <f t="shared" si="1"/>
        <v>0</v>
      </c>
      <c r="F27" s="80">
        <f>'５月(上旬)'!F27+'５月(中旬)'!F27</f>
        <v>0</v>
      </c>
      <c r="G27" s="80">
        <f>'５月(上旬)'!G27+'５月(中旬)'!G27</f>
        <v>0</v>
      </c>
      <c r="H27" s="53" t="e">
        <f t="shared" si="2"/>
        <v>#DIV/0!</v>
      </c>
      <c r="I27" s="54">
        <f t="shared" si="3"/>
        <v>0</v>
      </c>
      <c r="J27" s="53" t="e">
        <f t="shared" si="4"/>
        <v>#DIV/0!</v>
      </c>
      <c r="K27" s="53" t="e">
        <f t="shared" si="5"/>
        <v>#DIV/0!</v>
      </c>
      <c r="L27" s="52" t="e">
        <f t="shared" si="6"/>
        <v>#DIV/0!</v>
      </c>
    </row>
    <row r="28" spans="1:12" s="42" customFormat="1" x14ac:dyDescent="0.4">
      <c r="A28" s="58" t="s">
        <v>176</v>
      </c>
      <c r="B28" s="80">
        <f>'５月(上旬)'!B28+'５月(中旬)'!B28</f>
        <v>0</v>
      </c>
      <c r="C28" s="80">
        <f>'５月(上旬)'!C28+'５月(中旬)'!C28</f>
        <v>1912</v>
      </c>
      <c r="D28" s="53">
        <f t="shared" si="0"/>
        <v>0</v>
      </c>
      <c r="E28" s="54">
        <f t="shared" si="1"/>
        <v>-1912</v>
      </c>
      <c r="F28" s="80">
        <f>'５月(上旬)'!F28+'５月(中旬)'!F28</f>
        <v>0</v>
      </c>
      <c r="G28" s="80">
        <f>'５月(上旬)'!G28+'５月(中旬)'!G28</f>
        <v>2995</v>
      </c>
      <c r="H28" s="53">
        <f t="shared" si="2"/>
        <v>0</v>
      </c>
      <c r="I28" s="54">
        <f t="shared" si="3"/>
        <v>-2995</v>
      </c>
      <c r="J28" s="53" t="e">
        <f t="shared" si="4"/>
        <v>#DIV/0!</v>
      </c>
      <c r="K28" s="53">
        <f t="shared" si="5"/>
        <v>0.63839732888146916</v>
      </c>
      <c r="L28" s="52" t="e">
        <f t="shared" si="6"/>
        <v>#DIV/0!</v>
      </c>
    </row>
    <row r="29" spans="1:12" s="42" customFormat="1" x14ac:dyDescent="0.4">
      <c r="A29" s="58" t="s">
        <v>220</v>
      </c>
      <c r="B29" s="80">
        <f>'５月(上旬)'!B29+'５月(中旬)'!B29</f>
        <v>0</v>
      </c>
      <c r="C29" s="80">
        <f>'５月(上旬)'!C29+'５月(中旬)'!C29</f>
        <v>0</v>
      </c>
      <c r="D29" s="53" t="e">
        <f t="shared" si="0"/>
        <v>#DIV/0!</v>
      </c>
      <c r="E29" s="54">
        <f t="shared" si="1"/>
        <v>0</v>
      </c>
      <c r="F29" s="80">
        <f>'５月(上旬)'!F29+'５月(中旬)'!F29</f>
        <v>0</v>
      </c>
      <c r="G29" s="80">
        <f>'５月(上旬)'!G29+'５月(中旬)'!G29</f>
        <v>0</v>
      </c>
      <c r="H29" s="53" t="e">
        <f t="shared" si="2"/>
        <v>#DIV/0!</v>
      </c>
      <c r="I29" s="54">
        <f t="shared" si="3"/>
        <v>0</v>
      </c>
      <c r="J29" s="53" t="e">
        <f t="shared" si="4"/>
        <v>#DIV/0!</v>
      </c>
      <c r="K29" s="53" t="e">
        <f t="shared" si="5"/>
        <v>#DIV/0!</v>
      </c>
      <c r="L29" s="52" t="e">
        <f t="shared" si="6"/>
        <v>#DIV/0!</v>
      </c>
    </row>
    <row r="30" spans="1:12" s="42" customFormat="1" x14ac:dyDescent="0.4">
      <c r="A30" s="58" t="s">
        <v>174</v>
      </c>
      <c r="B30" s="80">
        <f>'５月(上旬)'!B30+'５月(中旬)'!B30</f>
        <v>0</v>
      </c>
      <c r="C30" s="80">
        <f>'５月(上旬)'!C30+'５月(中旬)'!C30</f>
        <v>0</v>
      </c>
      <c r="D30" s="67" t="e">
        <f t="shared" si="0"/>
        <v>#DIV/0!</v>
      </c>
      <c r="E30" s="68">
        <f t="shared" si="1"/>
        <v>0</v>
      </c>
      <c r="F30" s="80">
        <f>'５月(上旬)'!F30+'５月(中旬)'!F30</f>
        <v>0</v>
      </c>
      <c r="G30" s="80">
        <f>'５月(上旬)'!G30+'５月(中旬)'!G30</f>
        <v>0</v>
      </c>
      <c r="H30" s="67" t="e">
        <f t="shared" si="2"/>
        <v>#DIV/0!</v>
      </c>
      <c r="I30" s="68">
        <f t="shared" si="3"/>
        <v>0</v>
      </c>
      <c r="J30" s="67" t="e">
        <f t="shared" si="4"/>
        <v>#DIV/0!</v>
      </c>
      <c r="K30" s="67" t="e">
        <f t="shared" si="5"/>
        <v>#DIV/0!</v>
      </c>
      <c r="L30" s="66" t="e">
        <f t="shared" si="6"/>
        <v>#DIV/0!</v>
      </c>
    </row>
    <row r="31" spans="1:12" s="42" customFormat="1" x14ac:dyDescent="0.4">
      <c r="A31" s="70" t="s">
        <v>173</v>
      </c>
      <c r="B31" s="80">
        <f>'５月(上旬)'!B31+'５月(中旬)'!B31</f>
        <v>0</v>
      </c>
      <c r="C31" s="80">
        <f>'５月(上旬)'!C31+'５月(中旬)'!C31</f>
        <v>0</v>
      </c>
      <c r="D31" s="53" t="e">
        <f t="shared" si="0"/>
        <v>#DIV/0!</v>
      </c>
      <c r="E31" s="54">
        <f t="shared" si="1"/>
        <v>0</v>
      </c>
      <c r="F31" s="80">
        <f>'５月(上旬)'!F31+'５月(中旬)'!F31</f>
        <v>0</v>
      </c>
      <c r="G31" s="80">
        <f>'５月(上旬)'!G31+'５月(中旬)'!G31</f>
        <v>0</v>
      </c>
      <c r="H31" s="53" t="e">
        <f t="shared" si="2"/>
        <v>#DIV/0!</v>
      </c>
      <c r="I31" s="54">
        <f t="shared" si="3"/>
        <v>0</v>
      </c>
      <c r="J31" s="53" t="e">
        <f t="shared" si="4"/>
        <v>#DIV/0!</v>
      </c>
      <c r="K31" s="53" t="e">
        <f t="shared" si="5"/>
        <v>#DIV/0!</v>
      </c>
      <c r="L31" s="52" t="e">
        <f t="shared" si="6"/>
        <v>#DIV/0!</v>
      </c>
    </row>
    <row r="32" spans="1:12" s="42" customFormat="1" x14ac:dyDescent="0.4">
      <c r="A32" s="58" t="s">
        <v>172</v>
      </c>
      <c r="B32" s="80">
        <f>'５月(上旬)'!B32+'５月(中旬)'!B32</f>
        <v>4595</v>
      </c>
      <c r="C32" s="80">
        <f>'５月(上旬)'!C32+'５月(中旬)'!C32</f>
        <v>4685</v>
      </c>
      <c r="D32" s="53">
        <f t="shared" si="0"/>
        <v>0.98078975453575246</v>
      </c>
      <c r="E32" s="54">
        <f t="shared" si="1"/>
        <v>-90</v>
      </c>
      <c r="F32" s="80">
        <f>'５月(上旬)'!F32+'５月(中旬)'!F32</f>
        <v>4955</v>
      </c>
      <c r="G32" s="80">
        <f>'５月(上旬)'!G32+'５月(中旬)'!G32</f>
        <v>5220</v>
      </c>
      <c r="H32" s="53">
        <f t="shared" si="2"/>
        <v>0.9492337164750958</v>
      </c>
      <c r="I32" s="54">
        <f t="shared" si="3"/>
        <v>-265</v>
      </c>
      <c r="J32" s="53">
        <f t="shared" si="4"/>
        <v>0.92734611503531783</v>
      </c>
      <c r="K32" s="53">
        <f t="shared" si="5"/>
        <v>0.89750957854406133</v>
      </c>
      <c r="L32" s="52">
        <f t="shared" si="6"/>
        <v>2.9836536491256505E-2</v>
      </c>
    </row>
    <row r="33" spans="1:12" s="42" customFormat="1" x14ac:dyDescent="0.4">
      <c r="A33" s="70" t="s">
        <v>171</v>
      </c>
      <c r="B33" s="80">
        <f>'５月(上旬)'!B33+'５月(中旬)'!B33</f>
        <v>0</v>
      </c>
      <c r="C33" s="80">
        <f>'５月(上旬)'!C33+'５月(中旬)'!C33</f>
        <v>0</v>
      </c>
      <c r="D33" s="67" t="e">
        <f t="shared" si="0"/>
        <v>#DIV/0!</v>
      </c>
      <c r="E33" s="68">
        <f t="shared" si="1"/>
        <v>0</v>
      </c>
      <c r="F33" s="80">
        <f>'５月(上旬)'!F33+'５月(中旬)'!F33</f>
        <v>0</v>
      </c>
      <c r="G33" s="80">
        <f>'５月(上旬)'!G33+'５月(中旬)'!G33</f>
        <v>0</v>
      </c>
      <c r="H33" s="67" t="e">
        <f t="shared" si="2"/>
        <v>#DIV/0!</v>
      </c>
      <c r="I33" s="68">
        <f t="shared" si="3"/>
        <v>0</v>
      </c>
      <c r="J33" s="67" t="e">
        <f t="shared" si="4"/>
        <v>#DIV/0!</v>
      </c>
      <c r="K33" s="67" t="e">
        <f t="shared" si="5"/>
        <v>#DIV/0!</v>
      </c>
      <c r="L33" s="66" t="e">
        <f t="shared" si="6"/>
        <v>#DIV/0!</v>
      </c>
    </row>
    <row r="34" spans="1:12" s="42" customFormat="1" x14ac:dyDescent="0.4">
      <c r="A34" s="70" t="s">
        <v>170</v>
      </c>
      <c r="B34" s="107">
        <f>'５月(上旬)'!B34+'５月(中旬)'!B34</f>
        <v>2187</v>
      </c>
      <c r="C34" s="107">
        <f>'５月(上旬)'!C34+'５月(中旬)'!C34</f>
        <v>2121</v>
      </c>
      <c r="D34" s="67">
        <f t="shared" si="0"/>
        <v>1.0311173974540311</v>
      </c>
      <c r="E34" s="68">
        <f t="shared" si="1"/>
        <v>66</v>
      </c>
      <c r="F34" s="107">
        <f>'５月(上旬)'!F34+'５月(中旬)'!F34</f>
        <v>2900</v>
      </c>
      <c r="G34" s="107">
        <f>'５月(上旬)'!G34+'５月(中旬)'!G34</f>
        <v>2970</v>
      </c>
      <c r="H34" s="67">
        <f t="shared" si="2"/>
        <v>0.97643097643097643</v>
      </c>
      <c r="I34" s="68">
        <f t="shared" si="3"/>
        <v>-70</v>
      </c>
      <c r="J34" s="67">
        <f t="shared" si="4"/>
        <v>0.75413793103448279</v>
      </c>
      <c r="K34" s="67">
        <f t="shared" si="5"/>
        <v>0.71414141414141419</v>
      </c>
      <c r="L34" s="66">
        <f t="shared" si="6"/>
        <v>3.9996516893068601E-2</v>
      </c>
    </row>
    <row r="35" spans="1:12" s="42" customFormat="1" x14ac:dyDescent="0.4">
      <c r="A35" s="58" t="s">
        <v>169</v>
      </c>
      <c r="B35" s="55">
        <f>'５月(上旬)'!B35+'５月(中旬)'!B35</f>
        <v>0</v>
      </c>
      <c r="C35" s="55">
        <f>'５月(上旬)'!C35+'５月(中旬)'!C35</f>
        <v>0</v>
      </c>
      <c r="D35" s="53" t="e">
        <f t="shared" si="0"/>
        <v>#DIV/0!</v>
      </c>
      <c r="E35" s="54">
        <f t="shared" si="1"/>
        <v>0</v>
      </c>
      <c r="F35" s="55">
        <f>'５月(上旬)'!F35+'５月(中旬)'!F35</f>
        <v>0</v>
      </c>
      <c r="G35" s="55">
        <f>'５月(上旬)'!G35+'５月(中旬)'!G35</f>
        <v>0</v>
      </c>
      <c r="H35" s="53" t="e">
        <f t="shared" si="2"/>
        <v>#DIV/0!</v>
      </c>
      <c r="I35" s="54">
        <f t="shared" si="3"/>
        <v>0</v>
      </c>
      <c r="J35" s="53" t="e">
        <f t="shared" si="4"/>
        <v>#DIV/0!</v>
      </c>
      <c r="K35" s="53" t="e">
        <f t="shared" si="5"/>
        <v>#DIV/0!</v>
      </c>
      <c r="L35" s="52" t="e">
        <f t="shared" si="6"/>
        <v>#DIV/0!</v>
      </c>
    </row>
    <row r="36" spans="1:12" s="42" customFormat="1" x14ac:dyDescent="0.4">
      <c r="A36" s="70" t="s">
        <v>89</v>
      </c>
      <c r="B36" s="107">
        <f>'５月(上旬)'!B36+'５月(中旬)'!B36</f>
        <v>0</v>
      </c>
      <c r="C36" s="107">
        <f>'５月(上旬)'!C36+'５月(中旬)'!C36</f>
        <v>0</v>
      </c>
      <c r="D36" s="67" t="e">
        <f t="shared" si="0"/>
        <v>#DIV/0!</v>
      </c>
      <c r="E36" s="68">
        <f t="shared" si="1"/>
        <v>0</v>
      </c>
      <c r="F36" s="107">
        <f>'５月(上旬)'!F36+'５月(中旬)'!F36</f>
        <v>0</v>
      </c>
      <c r="G36" s="107">
        <f>'５月(上旬)'!G36+'５月(中旬)'!G36</f>
        <v>0</v>
      </c>
      <c r="H36" s="67" t="e">
        <f t="shared" si="2"/>
        <v>#DIV/0!</v>
      </c>
      <c r="I36" s="68">
        <f t="shared" si="3"/>
        <v>0</v>
      </c>
      <c r="J36" s="67" t="e">
        <f t="shared" si="4"/>
        <v>#DIV/0!</v>
      </c>
      <c r="K36" s="67" t="e">
        <f t="shared" si="5"/>
        <v>#DIV/0!</v>
      </c>
      <c r="L36" s="66" t="e">
        <f t="shared" si="6"/>
        <v>#DIV/0!</v>
      </c>
    </row>
    <row r="37" spans="1:12" s="42" customFormat="1" x14ac:dyDescent="0.4">
      <c r="A37" s="51" t="s">
        <v>168</v>
      </c>
      <c r="B37" s="49">
        <f>'５月(上旬)'!B37+'５月(中旬)'!B37</f>
        <v>8715</v>
      </c>
      <c r="C37" s="49">
        <f>'５月(上旬)'!C37+'５月(中旬)'!C37</f>
        <v>8271</v>
      </c>
      <c r="D37" s="47">
        <f t="shared" si="0"/>
        <v>1.0536815379035183</v>
      </c>
      <c r="E37" s="48">
        <f t="shared" si="1"/>
        <v>444</v>
      </c>
      <c r="F37" s="49">
        <f>'５月(上旬)'!F37+'５月(中旬)'!F37</f>
        <v>11675</v>
      </c>
      <c r="G37" s="55">
        <f>'５月(上旬)'!G37+'５月(中旬)'!G37</f>
        <v>11645</v>
      </c>
      <c r="H37" s="53">
        <f t="shared" si="2"/>
        <v>1.0025762129669387</v>
      </c>
      <c r="I37" s="54">
        <f t="shared" si="3"/>
        <v>30</v>
      </c>
      <c r="J37" s="53">
        <f t="shared" si="4"/>
        <v>0.74646680942184152</v>
      </c>
      <c r="K37" s="53">
        <f t="shared" si="5"/>
        <v>0.71026191498497204</v>
      </c>
      <c r="L37" s="52">
        <f t="shared" si="6"/>
        <v>3.6204894436869473E-2</v>
      </c>
    </row>
    <row r="38" spans="1:12" x14ac:dyDescent="0.4">
      <c r="A38" s="277" t="s">
        <v>167</v>
      </c>
      <c r="B38" s="259">
        <f>SUM(B39:B40)</f>
        <v>1029</v>
      </c>
      <c r="C38" s="259">
        <f>SUM(C39:C40)</f>
        <v>1180</v>
      </c>
      <c r="D38" s="256">
        <f t="shared" ref="D38:D66" si="7">+B38/C38</f>
        <v>0.87203389830508471</v>
      </c>
      <c r="E38" s="281">
        <f t="shared" ref="E38:E66" si="8">+B38-C38</f>
        <v>-151</v>
      </c>
      <c r="F38" s="259">
        <f>SUM(F39:F40)</f>
        <v>1571</v>
      </c>
      <c r="G38" s="259">
        <f>SUM(G39:G40)</f>
        <v>1930</v>
      </c>
      <c r="H38" s="256">
        <f t="shared" ref="H38:H66" si="9">+F38/G38</f>
        <v>0.81398963730569951</v>
      </c>
      <c r="I38" s="281">
        <f t="shared" ref="I38:I66" si="10">+F38-G38</f>
        <v>-359</v>
      </c>
      <c r="J38" s="256">
        <f t="shared" ref="J38:J66" si="11">+B38/F38</f>
        <v>0.65499681731381287</v>
      </c>
      <c r="K38" s="256">
        <f t="shared" ref="K38:K66" si="12">+C38/G38</f>
        <v>0.6113989637305699</v>
      </c>
      <c r="L38" s="280">
        <f t="shared" ref="L38:L66" si="13">+J38-K38</f>
        <v>4.3597853583242974E-2</v>
      </c>
    </row>
    <row r="39" spans="1:12" x14ac:dyDescent="0.4">
      <c r="A39" s="57" t="s">
        <v>166</v>
      </c>
      <c r="B39" s="80">
        <f>'５月(上旬)'!B39+'５月(中旬)'!B39</f>
        <v>593</v>
      </c>
      <c r="C39" s="80">
        <f>'５月(上旬)'!C39+'５月(中旬)'!C39</f>
        <v>736</v>
      </c>
      <c r="D39" s="73">
        <f t="shared" si="7"/>
        <v>0.80570652173913049</v>
      </c>
      <c r="E39" s="81">
        <f t="shared" si="8"/>
        <v>-143</v>
      </c>
      <c r="F39" s="80">
        <f>'５月(上旬)'!F39+'５月(中旬)'!F39</f>
        <v>791</v>
      </c>
      <c r="G39" s="80">
        <f>'５月(上旬)'!G39+'５月(中旬)'!G39</f>
        <v>1189</v>
      </c>
      <c r="H39" s="73">
        <f t="shared" si="9"/>
        <v>0.6652649285113541</v>
      </c>
      <c r="I39" s="81">
        <f t="shared" si="10"/>
        <v>-398</v>
      </c>
      <c r="J39" s="73">
        <f t="shared" si="11"/>
        <v>0.74968394437420982</v>
      </c>
      <c r="K39" s="73">
        <f t="shared" si="12"/>
        <v>0.61900756938603874</v>
      </c>
      <c r="L39" s="90">
        <f t="shared" si="13"/>
        <v>0.13067637498817108</v>
      </c>
    </row>
    <row r="40" spans="1:12" x14ac:dyDescent="0.4">
      <c r="A40" s="58" t="s">
        <v>165</v>
      </c>
      <c r="B40" s="80">
        <f>'５月(上旬)'!B40+'５月(中旬)'!B40</f>
        <v>436</v>
      </c>
      <c r="C40" s="80">
        <f>'５月(上旬)'!C40+'５月(中旬)'!C40</f>
        <v>444</v>
      </c>
      <c r="D40" s="53">
        <f t="shared" si="7"/>
        <v>0.98198198198198194</v>
      </c>
      <c r="E40" s="54">
        <f t="shared" si="8"/>
        <v>-8</v>
      </c>
      <c r="F40" s="80">
        <f>'５月(上旬)'!F40+'５月(中旬)'!F40</f>
        <v>780</v>
      </c>
      <c r="G40" s="80">
        <f>'５月(上旬)'!G40+'５月(中旬)'!G40</f>
        <v>741</v>
      </c>
      <c r="H40" s="53">
        <f t="shared" si="9"/>
        <v>1.0526315789473684</v>
      </c>
      <c r="I40" s="54">
        <f t="shared" si="10"/>
        <v>39</v>
      </c>
      <c r="J40" s="53">
        <f t="shared" si="11"/>
        <v>0.55897435897435899</v>
      </c>
      <c r="K40" s="53">
        <f t="shared" si="12"/>
        <v>0.59919028340080971</v>
      </c>
      <c r="L40" s="52">
        <f t="shared" si="13"/>
        <v>-4.0215924426450722E-2</v>
      </c>
    </row>
    <row r="41" spans="1:12" s="89" customFormat="1" x14ac:dyDescent="0.4">
      <c r="A41" s="249" t="s">
        <v>88</v>
      </c>
      <c r="B41" s="248">
        <f>B42+B62</f>
        <v>143181</v>
      </c>
      <c r="C41" s="248">
        <f>C42+C62</f>
        <v>142161</v>
      </c>
      <c r="D41" s="245">
        <f t="shared" si="7"/>
        <v>1.0071749635976111</v>
      </c>
      <c r="E41" s="289">
        <f t="shared" si="8"/>
        <v>1020</v>
      </c>
      <c r="F41" s="248">
        <f>F42+F62</f>
        <v>228124</v>
      </c>
      <c r="G41" s="248">
        <f>G42+G62</f>
        <v>227839</v>
      </c>
      <c r="H41" s="245">
        <f t="shared" si="9"/>
        <v>1.0012508832991718</v>
      </c>
      <c r="I41" s="289">
        <f t="shared" si="10"/>
        <v>285</v>
      </c>
      <c r="J41" s="245">
        <f t="shared" si="11"/>
        <v>0.62764549104872791</v>
      </c>
      <c r="K41" s="245">
        <f t="shared" si="12"/>
        <v>0.62395375681950849</v>
      </c>
      <c r="L41" s="283">
        <f t="shared" si="13"/>
        <v>3.6917342292194233E-3</v>
      </c>
    </row>
    <row r="42" spans="1:12" s="89" customFormat="1" x14ac:dyDescent="0.4">
      <c r="A42" s="277" t="s">
        <v>164</v>
      </c>
      <c r="B42" s="248">
        <f>SUM(B43:B61)</f>
        <v>140829</v>
      </c>
      <c r="C42" s="248">
        <f>SUM(C43:C61)</f>
        <v>140424</v>
      </c>
      <c r="D42" s="245">
        <f t="shared" si="7"/>
        <v>1.002884122372244</v>
      </c>
      <c r="E42" s="289">
        <f t="shared" si="8"/>
        <v>405</v>
      </c>
      <c r="F42" s="248">
        <f>SUM(F43:F61)</f>
        <v>224642</v>
      </c>
      <c r="G42" s="248">
        <f>SUM(G43:G61)</f>
        <v>224903</v>
      </c>
      <c r="H42" s="245">
        <f t="shared" si="9"/>
        <v>0.99883949969542429</v>
      </c>
      <c r="I42" s="289">
        <f t="shared" si="10"/>
        <v>-261</v>
      </c>
      <c r="J42" s="245">
        <f t="shared" si="11"/>
        <v>0.62690414081071211</v>
      </c>
      <c r="K42" s="245">
        <f t="shared" si="12"/>
        <v>0.624375842029675</v>
      </c>
      <c r="L42" s="283">
        <f t="shared" si="13"/>
        <v>2.5282987810371083E-3</v>
      </c>
    </row>
    <row r="43" spans="1:12" x14ac:dyDescent="0.4">
      <c r="A43" s="58" t="s">
        <v>87</v>
      </c>
      <c r="B43" s="63">
        <v>48908</v>
      </c>
      <c r="C43" s="63">
        <v>50331</v>
      </c>
      <c r="D43" s="60">
        <f t="shared" si="7"/>
        <v>0.97172716616002064</v>
      </c>
      <c r="E43" s="68">
        <f t="shared" si="8"/>
        <v>-1423</v>
      </c>
      <c r="F43" s="63">
        <v>82159</v>
      </c>
      <c r="G43" s="63">
        <v>86215</v>
      </c>
      <c r="H43" s="67">
        <f t="shared" si="9"/>
        <v>0.9529548222467088</v>
      </c>
      <c r="I43" s="54">
        <f t="shared" si="10"/>
        <v>-4056</v>
      </c>
      <c r="J43" s="53">
        <f t="shared" si="11"/>
        <v>0.59528475273554937</v>
      </c>
      <c r="K43" s="53">
        <f t="shared" si="12"/>
        <v>0.58378472423592187</v>
      </c>
      <c r="L43" s="52">
        <f t="shared" si="13"/>
        <v>1.1500028499627502E-2</v>
      </c>
    </row>
    <row r="44" spans="1:12" x14ac:dyDescent="0.4">
      <c r="A44" s="58" t="s">
        <v>163</v>
      </c>
      <c r="B44" s="56">
        <v>8945</v>
      </c>
      <c r="C44" s="56">
        <v>9044</v>
      </c>
      <c r="D44" s="73">
        <f t="shared" si="7"/>
        <v>0.98905351614329939</v>
      </c>
      <c r="E44" s="68">
        <f t="shared" si="8"/>
        <v>-99</v>
      </c>
      <c r="F44" s="56">
        <v>10280</v>
      </c>
      <c r="G44" s="56">
        <v>10280</v>
      </c>
      <c r="H44" s="67">
        <f t="shared" si="9"/>
        <v>1</v>
      </c>
      <c r="I44" s="54">
        <f t="shared" si="10"/>
        <v>0</v>
      </c>
      <c r="J44" s="53">
        <f t="shared" si="11"/>
        <v>0.87013618677042803</v>
      </c>
      <c r="K44" s="53">
        <f t="shared" si="12"/>
        <v>0.87976653696498053</v>
      </c>
      <c r="L44" s="52">
        <f t="shared" si="13"/>
        <v>-9.630350194552495E-3</v>
      </c>
    </row>
    <row r="45" spans="1:12" x14ac:dyDescent="0.4">
      <c r="A45" s="70" t="s">
        <v>162</v>
      </c>
      <c r="B45" s="56">
        <v>17167</v>
      </c>
      <c r="C45" s="56">
        <v>18799</v>
      </c>
      <c r="D45" s="73">
        <f t="shared" si="7"/>
        <v>0.91318687164210866</v>
      </c>
      <c r="E45" s="68">
        <f t="shared" si="8"/>
        <v>-1632</v>
      </c>
      <c r="F45" s="56">
        <v>25178</v>
      </c>
      <c r="G45" s="56">
        <v>27124</v>
      </c>
      <c r="H45" s="67">
        <f t="shared" si="9"/>
        <v>0.92825541955463797</v>
      </c>
      <c r="I45" s="54">
        <f t="shared" si="10"/>
        <v>-1946</v>
      </c>
      <c r="J45" s="53">
        <f t="shared" si="11"/>
        <v>0.6818254031297164</v>
      </c>
      <c r="K45" s="53">
        <f t="shared" si="12"/>
        <v>0.69307624244211763</v>
      </c>
      <c r="L45" s="52">
        <f t="shared" si="13"/>
        <v>-1.1250839312401228E-2</v>
      </c>
    </row>
    <row r="46" spans="1:12" x14ac:dyDescent="0.4">
      <c r="A46" s="70" t="s">
        <v>161</v>
      </c>
      <c r="B46" s="56">
        <v>8755</v>
      </c>
      <c r="C46" s="56">
        <v>10199</v>
      </c>
      <c r="D46" s="73">
        <f t="shared" si="7"/>
        <v>0.85841749191097161</v>
      </c>
      <c r="E46" s="68">
        <f t="shared" si="8"/>
        <v>-1444</v>
      </c>
      <c r="F46" s="56">
        <v>14690</v>
      </c>
      <c r="G46" s="56">
        <v>14536</v>
      </c>
      <c r="H46" s="67">
        <f t="shared" si="9"/>
        <v>1.0105943863511282</v>
      </c>
      <c r="I46" s="54">
        <f t="shared" si="10"/>
        <v>154</v>
      </c>
      <c r="J46" s="53">
        <f t="shared" si="11"/>
        <v>0.59598366235534372</v>
      </c>
      <c r="K46" s="53">
        <f t="shared" si="12"/>
        <v>0.70163731425426523</v>
      </c>
      <c r="L46" s="52">
        <f t="shared" si="13"/>
        <v>-0.10565365189892151</v>
      </c>
    </row>
    <row r="47" spans="1:12" x14ac:dyDescent="0.4">
      <c r="A47" s="58" t="s">
        <v>85</v>
      </c>
      <c r="B47" s="56">
        <v>19208</v>
      </c>
      <c r="C47" s="56">
        <v>20349</v>
      </c>
      <c r="D47" s="73">
        <f t="shared" si="7"/>
        <v>0.94392844857241143</v>
      </c>
      <c r="E47" s="68">
        <f t="shared" si="8"/>
        <v>-1141</v>
      </c>
      <c r="F47" s="56">
        <v>29790</v>
      </c>
      <c r="G47" s="56">
        <v>35442</v>
      </c>
      <c r="H47" s="67">
        <f t="shared" si="9"/>
        <v>0.84052818689690201</v>
      </c>
      <c r="I47" s="54">
        <f t="shared" si="10"/>
        <v>-5652</v>
      </c>
      <c r="J47" s="53">
        <f t="shared" si="11"/>
        <v>0.6447801275595838</v>
      </c>
      <c r="K47" s="53">
        <f t="shared" si="12"/>
        <v>0.57414931437277805</v>
      </c>
      <c r="L47" s="52">
        <f t="shared" si="13"/>
        <v>7.0630813186805752E-2</v>
      </c>
    </row>
    <row r="48" spans="1:12" x14ac:dyDescent="0.4">
      <c r="A48" s="58" t="s">
        <v>160</v>
      </c>
      <c r="B48" s="56">
        <v>2994</v>
      </c>
      <c r="C48" s="56">
        <v>2632</v>
      </c>
      <c r="D48" s="73">
        <f t="shared" si="7"/>
        <v>1.1375379939209727</v>
      </c>
      <c r="E48" s="68">
        <f t="shared" si="8"/>
        <v>362</v>
      </c>
      <c r="F48" s="56">
        <v>6074</v>
      </c>
      <c r="G48" s="56">
        <v>5398</v>
      </c>
      <c r="H48" s="67">
        <f t="shared" si="9"/>
        <v>1.1252315672471285</v>
      </c>
      <c r="I48" s="54">
        <f t="shared" si="10"/>
        <v>676</v>
      </c>
      <c r="J48" s="53">
        <f t="shared" si="11"/>
        <v>0.49292064537372404</v>
      </c>
      <c r="K48" s="53">
        <f t="shared" si="12"/>
        <v>0.48758799555390886</v>
      </c>
      <c r="L48" s="52">
        <f t="shared" si="13"/>
        <v>5.3326498198151828E-3</v>
      </c>
    </row>
    <row r="49" spans="1:12" x14ac:dyDescent="0.4">
      <c r="A49" s="58" t="s">
        <v>86</v>
      </c>
      <c r="B49" s="56">
        <v>10297</v>
      </c>
      <c r="C49" s="56">
        <v>11121</v>
      </c>
      <c r="D49" s="73">
        <f t="shared" si="7"/>
        <v>0.92590594371009804</v>
      </c>
      <c r="E49" s="68">
        <f t="shared" si="8"/>
        <v>-824</v>
      </c>
      <c r="F49" s="56">
        <v>16688</v>
      </c>
      <c r="G49" s="56">
        <v>17782</v>
      </c>
      <c r="H49" s="67">
        <f t="shared" si="9"/>
        <v>0.93847711168597459</v>
      </c>
      <c r="I49" s="54">
        <f t="shared" si="10"/>
        <v>-1094</v>
      </c>
      <c r="J49" s="53">
        <f t="shared" si="11"/>
        <v>0.61703020134228193</v>
      </c>
      <c r="K49" s="53">
        <f t="shared" si="12"/>
        <v>0.62540771566752895</v>
      </c>
      <c r="L49" s="52">
        <f t="shared" si="13"/>
        <v>-8.3775143252470263E-3</v>
      </c>
    </row>
    <row r="50" spans="1:12" x14ac:dyDescent="0.4">
      <c r="A50" s="58" t="s">
        <v>84</v>
      </c>
      <c r="B50" s="56">
        <v>3291</v>
      </c>
      <c r="C50" s="56"/>
      <c r="D50" s="73" t="e">
        <f t="shared" si="7"/>
        <v>#DIV/0!</v>
      </c>
      <c r="E50" s="68">
        <f t="shared" si="8"/>
        <v>3291</v>
      </c>
      <c r="F50" s="56">
        <v>5035</v>
      </c>
      <c r="G50" s="56"/>
      <c r="H50" s="67" t="e">
        <f t="shared" si="9"/>
        <v>#DIV/0!</v>
      </c>
      <c r="I50" s="54">
        <f t="shared" si="10"/>
        <v>5035</v>
      </c>
      <c r="J50" s="53">
        <f t="shared" si="11"/>
        <v>0.65362462760675277</v>
      </c>
      <c r="K50" s="53" t="e">
        <f t="shared" si="12"/>
        <v>#DIV/0!</v>
      </c>
      <c r="L50" s="52" t="e">
        <f t="shared" si="13"/>
        <v>#DIV/0!</v>
      </c>
    </row>
    <row r="51" spans="1:12" x14ac:dyDescent="0.4">
      <c r="A51" s="58" t="s">
        <v>159</v>
      </c>
      <c r="B51" s="56">
        <v>1341</v>
      </c>
      <c r="C51" s="56">
        <v>1161</v>
      </c>
      <c r="D51" s="73">
        <f t="shared" si="7"/>
        <v>1.1550387596899225</v>
      </c>
      <c r="E51" s="68">
        <f t="shared" si="8"/>
        <v>180</v>
      </c>
      <c r="F51" s="56">
        <v>2520</v>
      </c>
      <c r="G51" s="56">
        <v>2520</v>
      </c>
      <c r="H51" s="67">
        <f t="shared" si="9"/>
        <v>1</v>
      </c>
      <c r="I51" s="54">
        <f t="shared" si="10"/>
        <v>0</v>
      </c>
      <c r="J51" s="53">
        <f t="shared" si="11"/>
        <v>0.53214285714285714</v>
      </c>
      <c r="K51" s="53">
        <f t="shared" si="12"/>
        <v>0.46071428571428569</v>
      </c>
      <c r="L51" s="52">
        <f t="shared" si="13"/>
        <v>7.1428571428571452E-2</v>
      </c>
    </row>
    <row r="52" spans="1:12" x14ac:dyDescent="0.4">
      <c r="A52" s="58" t="s">
        <v>158</v>
      </c>
      <c r="B52" s="56">
        <v>1378</v>
      </c>
      <c r="C52" s="88">
        <v>1506</v>
      </c>
      <c r="D52" s="73">
        <f t="shared" si="7"/>
        <v>0.91500664010624166</v>
      </c>
      <c r="E52" s="68">
        <f t="shared" si="8"/>
        <v>-128</v>
      </c>
      <c r="F52" s="56">
        <v>2400</v>
      </c>
      <c r="G52" s="88">
        <v>2400</v>
      </c>
      <c r="H52" s="67">
        <f t="shared" si="9"/>
        <v>1</v>
      </c>
      <c r="I52" s="54">
        <f t="shared" si="10"/>
        <v>0</v>
      </c>
      <c r="J52" s="53">
        <f t="shared" si="11"/>
        <v>0.57416666666666671</v>
      </c>
      <c r="K52" s="53">
        <f t="shared" si="12"/>
        <v>0.62749999999999995</v>
      </c>
      <c r="L52" s="52">
        <f t="shared" si="13"/>
        <v>-5.3333333333333233E-2</v>
      </c>
    </row>
    <row r="53" spans="1:12" x14ac:dyDescent="0.4">
      <c r="A53" s="58" t="s">
        <v>83</v>
      </c>
      <c r="B53" s="56">
        <v>4056</v>
      </c>
      <c r="C53" s="88">
        <v>3070</v>
      </c>
      <c r="D53" s="73">
        <f t="shared" si="7"/>
        <v>1.3211726384364821</v>
      </c>
      <c r="E53" s="68">
        <f t="shared" si="8"/>
        <v>986</v>
      </c>
      <c r="F53" s="56">
        <v>6640</v>
      </c>
      <c r="G53" s="88">
        <v>3528</v>
      </c>
      <c r="H53" s="67">
        <f t="shared" si="9"/>
        <v>1.8820861678004535</v>
      </c>
      <c r="I53" s="54">
        <f t="shared" si="10"/>
        <v>3112</v>
      </c>
      <c r="J53" s="53">
        <f t="shared" si="11"/>
        <v>0.61084337349397588</v>
      </c>
      <c r="K53" s="53">
        <f t="shared" si="12"/>
        <v>0.8701814058956916</v>
      </c>
      <c r="L53" s="52">
        <f t="shared" si="13"/>
        <v>-0.25933803240171571</v>
      </c>
    </row>
    <row r="54" spans="1:12" x14ac:dyDescent="0.4">
      <c r="A54" s="58" t="s">
        <v>82</v>
      </c>
      <c r="B54" s="56">
        <v>4307</v>
      </c>
      <c r="C54" s="56">
        <v>4555</v>
      </c>
      <c r="D54" s="73">
        <f t="shared" si="7"/>
        <v>0.94555433589462135</v>
      </c>
      <c r="E54" s="54">
        <f t="shared" si="8"/>
        <v>-248</v>
      </c>
      <c r="F54" s="56">
        <v>5400</v>
      </c>
      <c r="G54" s="56">
        <v>5400</v>
      </c>
      <c r="H54" s="53">
        <f t="shared" si="9"/>
        <v>1</v>
      </c>
      <c r="I54" s="54">
        <f t="shared" si="10"/>
        <v>0</v>
      </c>
      <c r="J54" s="53">
        <f t="shared" si="11"/>
        <v>0.79759259259259263</v>
      </c>
      <c r="K54" s="53">
        <f t="shared" si="12"/>
        <v>0.84351851851851856</v>
      </c>
      <c r="L54" s="52">
        <f t="shared" si="13"/>
        <v>-4.5925925925925926E-2</v>
      </c>
    </row>
    <row r="55" spans="1:12" x14ac:dyDescent="0.4">
      <c r="A55" s="58" t="s">
        <v>157</v>
      </c>
      <c r="B55" s="56">
        <v>1528</v>
      </c>
      <c r="C55" s="92"/>
      <c r="D55" s="73" t="e">
        <f t="shared" si="7"/>
        <v>#DIV/0!</v>
      </c>
      <c r="E55" s="54">
        <f t="shared" si="8"/>
        <v>1528</v>
      </c>
      <c r="F55" s="56">
        <v>2406</v>
      </c>
      <c r="G55" s="92"/>
      <c r="H55" s="53" t="e">
        <f t="shared" si="9"/>
        <v>#DIV/0!</v>
      </c>
      <c r="I55" s="54">
        <f t="shared" si="10"/>
        <v>2406</v>
      </c>
      <c r="J55" s="53">
        <f t="shared" si="11"/>
        <v>0.63507896924355778</v>
      </c>
      <c r="K55" s="53" t="e">
        <f t="shared" si="12"/>
        <v>#DIV/0!</v>
      </c>
      <c r="L55" s="52" t="e">
        <f t="shared" si="13"/>
        <v>#DIV/0!</v>
      </c>
    </row>
    <row r="56" spans="1:12" x14ac:dyDescent="0.4">
      <c r="A56" s="70" t="s">
        <v>81</v>
      </c>
      <c r="B56" s="56">
        <v>1429</v>
      </c>
      <c r="C56" s="56">
        <v>1302</v>
      </c>
      <c r="D56" s="73">
        <f t="shared" si="7"/>
        <v>1.0975422427035331</v>
      </c>
      <c r="E56" s="68">
        <f t="shared" si="8"/>
        <v>127</v>
      </c>
      <c r="F56" s="56">
        <v>2400</v>
      </c>
      <c r="G56" s="56">
        <v>2264</v>
      </c>
      <c r="H56" s="67">
        <f t="shared" si="9"/>
        <v>1.0600706713780919</v>
      </c>
      <c r="I56" s="54">
        <f t="shared" si="10"/>
        <v>136</v>
      </c>
      <c r="J56" s="53">
        <f t="shared" si="11"/>
        <v>0.59541666666666671</v>
      </c>
      <c r="K56" s="67">
        <f t="shared" si="12"/>
        <v>0.57508833922261482</v>
      </c>
      <c r="L56" s="66">
        <f t="shared" si="13"/>
        <v>2.0328327444051886E-2</v>
      </c>
    </row>
    <row r="57" spans="1:12" x14ac:dyDescent="0.4">
      <c r="A57" s="58" t="s">
        <v>80</v>
      </c>
      <c r="B57" s="56">
        <v>1017</v>
      </c>
      <c r="C57" s="56">
        <v>973</v>
      </c>
      <c r="D57" s="73">
        <f t="shared" si="7"/>
        <v>1.0452209660842755</v>
      </c>
      <c r="E57" s="54">
        <f t="shared" si="8"/>
        <v>44</v>
      </c>
      <c r="F57" s="56">
        <v>2399</v>
      </c>
      <c r="G57" s="56">
        <v>2399</v>
      </c>
      <c r="H57" s="53">
        <f t="shared" si="9"/>
        <v>1</v>
      </c>
      <c r="I57" s="54">
        <f t="shared" si="10"/>
        <v>0</v>
      </c>
      <c r="J57" s="53">
        <f t="shared" si="11"/>
        <v>0.42392663609837433</v>
      </c>
      <c r="K57" s="53">
        <f t="shared" si="12"/>
        <v>0.40558566069195501</v>
      </c>
      <c r="L57" s="52">
        <f t="shared" si="13"/>
        <v>1.8340975406419324E-2</v>
      </c>
    </row>
    <row r="58" spans="1:12" x14ac:dyDescent="0.4">
      <c r="A58" s="58" t="s">
        <v>79</v>
      </c>
      <c r="B58" s="56">
        <v>1760</v>
      </c>
      <c r="C58" s="56">
        <v>1581</v>
      </c>
      <c r="D58" s="73">
        <f t="shared" si="7"/>
        <v>1.1132194813409235</v>
      </c>
      <c r="E58" s="54">
        <f t="shared" si="8"/>
        <v>179</v>
      </c>
      <c r="F58" s="56">
        <v>2390</v>
      </c>
      <c r="G58" s="56">
        <v>2439</v>
      </c>
      <c r="H58" s="53">
        <f t="shared" si="9"/>
        <v>0.97990979909799103</v>
      </c>
      <c r="I58" s="54">
        <f t="shared" si="10"/>
        <v>-49</v>
      </c>
      <c r="J58" s="53">
        <f t="shared" si="11"/>
        <v>0.7364016736401674</v>
      </c>
      <c r="K58" s="53">
        <f t="shared" si="12"/>
        <v>0.64821648216482164</v>
      </c>
      <c r="L58" s="52">
        <f t="shared" si="13"/>
        <v>8.8185191475345759E-2</v>
      </c>
    </row>
    <row r="59" spans="1:12" x14ac:dyDescent="0.4">
      <c r="A59" s="58" t="s">
        <v>78</v>
      </c>
      <c r="B59" s="56">
        <v>4448</v>
      </c>
      <c r="C59" s="56">
        <v>3801</v>
      </c>
      <c r="D59" s="73">
        <f t="shared" si="7"/>
        <v>1.1702183635885293</v>
      </c>
      <c r="E59" s="54">
        <f t="shared" si="8"/>
        <v>647</v>
      </c>
      <c r="F59" s="56">
        <v>8193</v>
      </c>
      <c r="G59" s="56">
        <v>7176</v>
      </c>
      <c r="H59" s="53">
        <f t="shared" si="9"/>
        <v>1.1417224080267558</v>
      </c>
      <c r="I59" s="54">
        <f t="shared" si="10"/>
        <v>1017</v>
      </c>
      <c r="J59" s="53">
        <f t="shared" si="11"/>
        <v>0.54290247772488709</v>
      </c>
      <c r="K59" s="53">
        <f t="shared" si="12"/>
        <v>0.52968227424749159</v>
      </c>
      <c r="L59" s="52">
        <f t="shared" si="13"/>
        <v>1.3220203477395498E-2</v>
      </c>
    </row>
    <row r="60" spans="1:12" x14ac:dyDescent="0.4">
      <c r="A60" s="64" t="s">
        <v>156</v>
      </c>
      <c r="B60" s="92"/>
      <c r="C60" s="93"/>
      <c r="D60" s="95" t="e">
        <f t="shared" si="7"/>
        <v>#DIV/0!</v>
      </c>
      <c r="E60" s="68">
        <f t="shared" si="8"/>
        <v>0</v>
      </c>
      <c r="F60" s="92"/>
      <c r="G60" s="93"/>
      <c r="H60" s="67" t="e">
        <f t="shared" si="9"/>
        <v>#DIV/0!</v>
      </c>
      <c r="I60" s="68">
        <f t="shared" si="10"/>
        <v>0</v>
      </c>
      <c r="J60" s="67" t="e">
        <f t="shared" si="11"/>
        <v>#DIV/0!</v>
      </c>
      <c r="K60" s="67" t="e">
        <f t="shared" si="12"/>
        <v>#DIV/0!</v>
      </c>
      <c r="L60" s="66" t="e">
        <f t="shared" si="13"/>
        <v>#DIV/0!</v>
      </c>
    </row>
    <row r="61" spans="1:12" x14ac:dyDescent="0.4">
      <c r="A61" s="51" t="s">
        <v>155</v>
      </c>
      <c r="B61" s="65"/>
      <c r="C61" s="65"/>
      <c r="D61" s="47" t="e">
        <f t="shared" si="7"/>
        <v>#DIV/0!</v>
      </c>
      <c r="E61" s="48">
        <f t="shared" si="8"/>
        <v>0</v>
      </c>
      <c r="F61" s="65"/>
      <c r="G61" s="65"/>
      <c r="H61" s="47" t="e">
        <f t="shared" si="9"/>
        <v>#DIV/0!</v>
      </c>
      <c r="I61" s="48">
        <f t="shared" si="10"/>
        <v>0</v>
      </c>
      <c r="J61" s="47" t="e">
        <f t="shared" si="11"/>
        <v>#DIV/0!</v>
      </c>
      <c r="K61" s="47" t="e">
        <f t="shared" si="12"/>
        <v>#DIV/0!</v>
      </c>
      <c r="L61" s="46" t="e">
        <f t="shared" si="13"/>
        <v>#DIV/0!</v>
      </c>
    </row>
    <row r="62" spans="1:12" x14ac:dyDescent="0.4">
      <c r="A62" s="277" t="s">
        <v>154</v>
      </c>
      <c r="B62" s="259">
        <f>SUM(B63:B66)</f>
        <v>2352</v>
      </c>
      <c r="C62" s="259">
        <f>SUM(C63:C66)</f>
        <v>1737</v>
      </c>
      <c r="D62" s="256">
        <f t="shared" si="7"/>
        <v>1.3540587219343696</v>
      </c>
      <c r="E62" s="281">
        <f t="shared" si="8"/>
        <v>615</v>
      </c>
      <c r="F62" s="259">
        <f>SUM(F63:F66)</f>
        <v>3482</v>
      </c>
      <c r="G62" s="259">
        <f>SUM(G63:G66)</f>
        <v>2936</v>
      </c>
      <c r="H62" s="256">
        <f t="shared" si="9"/>
        <v>1.1859673024523161</v>
      </c>
      <c r="I62" s="281">
        <f t="shared" si="10"/>
        <v>546</v>
      </c>
      <c r="J62" s="256">
        <f t="shared" si="11"/>
        <v>0.67547386559448597</v>
      </c>
      <c r="K62" s="256">
        <f t="shared" si="12"/>
        <v>0.59162125340599458</v>
      </c>
      <c r="L62" s="280">
        <f t="shared" si="13"/>
        <v>8.3852612188491382E-2</v>
      </c>
    </row>
    <row r="63" spans="1:12" x14ac:dyDescent="0.4">
      <c r="A63" s="64" t="s">
        <v>77</v>
      </c>
      <c r="B63" s="107">
        <f>'５月(上旬)'!B63+'５月(中旬)'!B63</f>
        <v>480</v>
      </c>
      <c r="C63" s="107">
        <f>'５月(上旬)'!C63+'５月(中旬)'!C63</f>
        <v>397</v>
      </c>
      <c r="D63" s="95">
        <f t="shared" si="7"/>
        <v>1.2090680100755669</v>
      </c>
      <c r="E63" s="140">
        <f t="shared" si="8"/>
        <v>83</v>
      </c>
      <c r="F63" s="107">
        <f>'５月(上旬)'!F63+'５月(中旬)'!F63</f>
        <v>610</v>
      </c>
      <c r="G63" s="107">
        <f>'５月(上旬)'!G63+'５月(中旬)'!G63</f>
        <v>560</v>
      </c>
      <c r="H63" s="73">
        <f t="shared" si="9"/>
        <v>1.0892857142857142</v>
      </c>
      <c r="I63" s="81">
        <f t="shared" si="10"/>
        <v>50</v>
      </c>
      <c r="J63" s="73">
        <f t="shared" si="11"/>
        <v>0.78688524590163933</v>
      </c>
      <c r="K63" s="73">
        <f t="shared" si="12"/>
        <v>0.70892857142857146</v>
      </c>
      <c r="L63" s="90">
        <f t="shared" si="13"/>
        <v>7.7956674473067866E-2</v>
      </c>
    </row>
    <row r="64" spans="1:12" x14ac:dyDescent="0.4">
      <c r="A64" s="58" t="s">
        <v>153</v>
      </c>
      <c r="B64" s="55">
        <f>'５月(上旬)'!B64+'５月(中旬)'!B64</f>
        <v>607</v>
      </c>
      <c r="C64" s="55">
        <f>'５月(上旬)'!C64+'５月(中旬)'!C64</f>
        <v>413</v>
      </c>
      <c r="D64" s="53">
        <f t="shared" si="7"/>
        <v>1.4697336561743342</v>
      </c>
      <c r="E64" s="54">
        <f t="shared" si="8"/>
        <v>194</v>
      </c>
      <c r="F64" s="55">
        <f>'５月(上旬)'!F64+'５月(中旬)'!F64</f>
        <v>1056</v>
      </c>
      <c r="G64" s="55">
        <f>'５月(上旬)'!G64+'５月(中旬)'!G64</f>
        <v>586</v>
      </c>
      <c r="H64" s="73">
        <f t="shared" si="9"/>
        <v>1.8020477815699658</v>
      </c>
      <c r="I64" s="81">
        <f t="shared" si="10"/>
        <v>470</v>
      </c>
      <c r="J64" s="73">
        <f t="shared" si="11"/>
        <v>0.57481060606060608</v>
      </c>
      <c r="K64" s="73">
        <f t="shared" si="12"/>
        <v>0.70477815699658708</v>
      </c>
      <c r="L64" s="90">
        <f t="shared" si="13"/>
        <v>-0.129967550935981</v>
      </c>
    </row>
    <row r="65" spans="1:12" x14ac:dyDescent="0.4">
      <c r="A65" s="57" t="s">
        <v>152</v>
      </c>
      <c r="B65" s="107">
        <f>'５月(上旬)'!B65+'５月(中旬)'!B65</f>
        <v>374</v>
      </c>
      <c r="C65" s="107">
        <f>'５月(上旬)'!C65+'５月(中旬)'!C65</f>
        <v>246</v>
      </c>
      <c r="D65" s="73">
        <f t="shared" si="7"/>
        <v>1.5203252032520325</v>
      </c>
      <c r="E65" s="81">
        <f t="shared" si="8"/>
        <v>128</v>
      </c>
      <c r="F65" s="107">
        <f>'５月(上旬)'!F65+'５月(中旬)'!F65</f>
        <v>601</v>
      </c>
      <c r="G65" s="107">
        <f>'５月(上旬)'!G65+'５月(中旬)'!G65</f>
        <v>599</v>
      </c>
      <c r="H65" s="73">
        <f t="shared" si="9"/>
        <v>1.003338898163606</v>
      </c>
      <c r="I65" s="81">
        <f t="shared" si="10"/>
        <v>2</v>
      </c>
      <c r="J65" s="73">
        <f t="shared" si="11"/>
        <v>0.62229617304492513</v>
      </c>
      <c r="K65" s="73">
        <f t="shared" si="12"/>
        <v>0.41068447412353926</v>
      </c>
      <c r="L65" s="90">
        <f t="shared" si="13"/>
        <v>0.21161169892138587</v>
      </c>
    </row>
    <row r="66" spans="1:12" x14ac:dyDescent="0.4">
      <c r="A66" s="51" t="s">
        <v>151</v>
      </c>
      <c r="B66" s="49">
        <f>'５月(上旬)'!B66+'５月(中旬)'!B66</f>
        <v>891</v>
      </c>
      <c r="C66" s="49">
        <f>'５月(上旬)'!C66+'５月(中旬)'!C66</f>
        <v>681</v>
      </c>
      <c r="D66" s="73">
        <f t="shared" si="7"/>
        <v>1.3083700440528634</v>
      </c>
      <c r="E66" s="54">
        <f t="shared" si="8"/>
        <v>210</v>
      </c>
      <c r="F66" s="49">
        <f>'５月(上旬)'!F66+'５月(中旬)'!F66</f>
        <v>1215</v>
      </c>
      <c r="G66" s="49">
        <f>'５月(上旬)'!G66+'５月(中旬)'!G66</f>
        <v>1191</v>
      </c>
      <c r="H66" s="53">
        <f t="shared" si="9"/>
        <v>1.0201511335012594</v>
      </c>
      <c r="I66" s="54">
        <f t="shared" si="10"/>
        <v>24</v>
      </c>
      <c r="J66" s="53">
        <f t="shared" si="11"/>
        <v>0.73333333333333328</v>
      </c>
      <c r="K66" s="53">
        <f t="shared" si="12"/>
        <v>0.5717884130982368</v>
      </c>
      <c r="L66" s="52">
        <f t="shared" si="13"/>
        <v>0.16154492023509648</v>
      </c>
    </row>
    <row r="67" spans="1:12" x14ac:dyDescent="0.4">
      <c r="A67" s="249" t="s">
        <v>103</v>
      </c>
      <c r="B67" s="380"/>
      <c r="C67" s="398"/>
      <c r="D67" s="378"/>
      <c r="E67" s="379"/>
      <c r="F67" s="380"/>
      <c r="G67" s="398"/>
      <c r="H67" s="378"/>
      <c r="I67" s="379"/>
      <c r="J67" s="378"/>
      <c r="K67" s="378"/>
      <c r="L67" s="377"/>
    </row>
    <row r="68" spans="1:12" x14ac:dyDescent="0.4">
      <c r="A68" s="337" t="s">
        <v>150</v>
      </c>
      <c r="B68" s="375"/>
      <c r="C68" s="396"/>
      <c r="D68" s="373"/>
      <c r="E68" s="372"/>
      <c r="F68" s="375"/>
      <c r="G68" s="396"/>
      <c r="H68" s="373"/>
      <c r="I68" s="372"/>
      <c r="J68" s="371"/>
      <c r="K68" s="371"/>
      <c r="L68" s="370"/>
    </row>
    <row r="69" spans="1:12" x14ac:dyDescent="0.4">
      <c r="A69" s="58" t="s">
        <v>149</v>
      </c>
      <c r="B69" s="369"/>
      <c r="C69" s="369"/>
      <c r="D69" s="368"/>
      <c r="E69" s="367"/>
      <c r="F69" s="369"/>
      <c r="G69" s="369"/>
      <c r="H69" s="368"/>
      <c r="I69" s="367"/>
      <c r="J69" s="366"/>
      <c r="K69" s="366"/>
      <c r="L69" s="365"/>
    </row>
    <row r="70" spans="1:12" s="42" customFormat="1" x14ac:dyDescent="0.4">
      <c r="A70" s="70" t="s">
        <v>183</v>
      </c>
      <c r="B70" s="364"/>
      <c r="C70" s="388"/>
      <c r="D70" s="359"/>
      <c r="E70" s="358"/>
      <c r="F70" s="364"/>
      <c r="G70" s="388"/>
      <c r="H70" s="359"/>
      <c r="I70" s="358"/>
      <c r="J70" s="357"/>
      <c r="K70" s="357"/>
      <c r="L70" s="356"/>
    </row>
    <row r="71" spans="1:12" s="42" customFormat="1" x14ac:dyDescent="0.4">
      <c r="A71" s="70" t="s">
        <v>147</v>
      </c>
      <c r="B71" s="364"/>
      <c r="C71" s="388"/>
      <c r="D71" s="359"/>
      <c r="E71" s="358"/>
      <c r="F71" s="364"/>
      <c r="G71" s="388"/>
      <c r="H71" s="359"/>
      <c r="I71" s="358"/>
      <c r="J71" s="357"/>
      <c r="K71" s="357"/>
      <c r="L71" s="356"/>
    </row>
    <row r="72" spans="1:12" s="42" customFormat="1" x14ac:dyDescent="0.4">
      <c r="A72" s="70" t="s">
        <v>102</v>
      </c>
      <c r="B72" s="364"/>
      <c r="C72" s="388"/>
      <c r="D72" s="359"/>
      <c r="E72" s="358"/>
      <c r="F72" s="364"/>
      <c r="G72" s="388"/>
      <c r="H72" s="359"/>
      <c r="I72" s="358"/>
      <c r="J72" s="357"/>
      <c r="K72" s="357"/>
      <c r="L72" s="356"/>
    </row>
    <row r="73" spans="1:12" s="42" customFormat="1" x14ac:dyDescent="0.4">
      <c r="A73" s="70" t="s">
        <v>197</v>
      </c>
      <c r="B73" s="364"/>
      <c r="C73" s="388"/>
      <c r="D73" s="359"/>
      <c r="E73" s="358"/>
      <c r="F73" s="364"/>
      <c r="G73" s="388"/>
      <c r="H73" s="359"/>
      <c r="I73" s="358"/>
      <c r="J73" s="357"/>
      <c r="K73" s="357"/>
      <c r="L73" s="356"/>
    </row>
    <row r="74" spans="1:12" s="42" customFormat="1" x14ac:dyDescent="0.4">
      <c r="A74" s="51" t="s">
        <v>101</v>
      </c>
      <c r="B74" s="361"/>
      <c r="C74" s="386"/>
      <c r="D74" s="359"/>
      <c r="E74" s="358"/>
      <c r="F74" s="361"/>
      <c r="G74" s="386"/>
      <c r="H74" s="359"/>
      <c r="I74" s="358">
        <f>+F74-G74</f>
        <v>0</v>
      </c>
      <c r="J74" s="357"/>
      <c r="K74" s="357"/>
      <c r="L74" s="356"/>
    </row>
    <row r="75" spans="1:12" s="42" customFormat="1" x14ac:dyDescent="0.4">
      <c r="A75" s="249" t="s">
        <v>145</v>
      </c>
      <c r="B75" s="353"/>
      <c r="C75" s="383"/>
      <c r="D75" s="351"/>
      <c r="E75" s="350"/>
      <c r="F75" s="353"/>
      <c r="G75" s="383"/>
      <c r="H75" s="351"/>
      <c r="I75" s="350"/>
      <c r="J75" s="349"/>
      <c r="K75" s="349"/>
      <c r="L75" s="348"/>
    </row>
    <row r="76" spans="1:12" s="42" customFormat="1" x14ac:dyDescent="0.4">
      <c r="A76" s="325" t="s">
        <v>144</v>
      </c>
      <c r="B76" s="355"/>
      <c r="C76" s="383"/>
      <c r="D76" s="351"/>
      <c r="E76" s="350"/>
      <c r="F76" s="353"/>
      <c r="G76" s="383"/>
      <c r="H76" s="351"/>
      <c r="I76" s="350"/>
      <c r="J76" s="349"/>
      <c r="K76" s="349"/>
      <c r="L76" s="348"/>
    </row>
    <row r="77" spans="1:12" x14ac:dyDescent="0.4">
      <c r="A77" s="42" t="s">
        <v>143</v>
      </c>
      <c r="B77" s="43"/>
      <c r="C77" s="42"/>
      <c r="D77" s="42"/>
      <c r="E77" s="43"/>
      <c r="F77" s="43"/>
      <c r="G77" s="42"/>
      <c r="H77" s="42"/>
      <c r="I77" s="43"/>
      <c r="J77" s="43"/>
      <c r="K77" s="42"/>
      <c r="L77" s="42"/>
    </row>
    <row r="78" spans="1:12" x14ac:dyDescent="0.4">
      <c r="A78" s="44" t="s">
        <v>142</v>
      </c>
      <c r="B78" s="43"/>
      <c r="C78" s="42"/>
      <c r="D78" s="42"/>
      <c r="E78" s="43"/>
      <c r="F78" s="43"/>
      <c r="G78" s="42"/>
      <c r="H78" s="42"/>
      <c r="I78" s="43"/>
      <c r="J78" s="43"/>
      <c r="K78" s="42"/>
      <c r="L78" s="42"/>
    </row>
    <row r="79" spans="1:12" s="42" customFormat="1" x14ac:dyDescent="0.4">
      <c r="A79" s="42" t="s">
        <v>141</v>
      </c>
      <c r="B79" s="43"/>
      <c r="C79" s="43"/>
      <c r="F79" s="43"/>
      <c r="G79" s="43"/>
      <c r="J79" s="43"/>
      <c r="K79" s="43"/>
    </row>
    <row r="80" spans="1:12" x14ac:dyDescent="0.4">
      <c r="A80" s="42" t="s">
        <v>98</v>
      </c>
      <c r="B80" s="43"/>
      <c r="D80" s="42"/>
      <c r="E80" s="42"/>
      <c r="F80" s="43"/>
      <c r="G80" s="43"/>
      <c r="H80" s="42"/>
      <c r="I80" s="42"/>
      <c r="J80" s="43"/>
      <c r="K80" s="43"/>
      <c r="L80" s="42"/>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 xml:space="preserve">&amp;C&amp;16 2012年&amp;A航空旅客輸送実績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0"/>
  <sheetViews>
    <sheetView zoomScaleNormal="100" workbookViewId="0">
      <pane xSplit="1" ySplit="7" topLeftCell="B8" activePane="bottomRight" state="frozen"/>
      <selection sqref="A1:J1"/>
      <selection pane="topRight" sqref="A1:J1"/>
      <selection pane="bottomLeft" sqref="A1:J1"/>
      <selection pane="bottomRight" sqref="A1:J1"/>
    </sheetView>
  </sheetViews>
  <sheetFormatPr defaultColWidth="15.75" defaultRowHeight="10.5" x14ac:dyDescent="0.4"/>
  <cols>
    <col min="1" max="1" width="23.375" style="42" customWidth="1"/>
    <col min="2" max="3" width="11" style="98"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５月(下旬)</v>
      </c>
      <c r="F1" s="739" t="s">
        <v>70</v>
      </c>
      <c r="G1" s="740"/>
      <c r="H1" s="740"/>
      <c r="I1" s="741"/>
      <c r="J1" s="740"/>
      <c r="K1" s="740"/>
      <c r="L1" s="741"/>
    </row>
    <row r="2" spans="1:12" s="42" customFormat="1" x14ac:dyDescent="0.4">
      <c r="A2" s="658"/>
      <c r="B2" s="733" t="s">
        <v>97</v>
      </c>
      <c r="C2" s="733"/>
      <c r="D2" s="733"/>
      <c r="E2" s="734"/>
      <c r="F2" s="735" t="s">
        <v>195</v>
      </c>
      <c r="G2" s="733"/>
      <c r="H2" s="733"/>
      <c r="I2" s="734"/>
      <c r="J2" s="735" t="s">
        <v>194</v>
      </c>
      <c r="K2" s="733"/>
      <c r="L2" s="734"/>
    </row>
    <row r="3" spans="1:12" s="42" customFormat="1" x14ac:dyDescent="0.4">
      <c r="A3" s="653"/>
      <c r="B3" s="646"/>
      <c r="C3" s="646"/>
      <c r="D3" s="646"/>
      <c r="E3" s="647"/>
      <c r="F3" s="645"/>
      <c r="G3" s="646"/>
      <c r="H3" s="646"/>
      <c r="I3" s="647"/>
      <c r="J3" s="645"/>
      <c r="K3" s="646"/>
      <c r="L3" s="647"/>
    </row>
    <row r="4" spans="1:12" s="42" customFormat="1" x14ac:dyDescent="0.4">
      <c r="A4" s="653"/>
      <c r="B4" s="659" t="s">
        <v>118</v>
      </c>
      <c r="C4" s="655" t="s">
        <v>224</v>
      </c>
      <c r="D4" s="653" t="s">
        <v>95</v>
      </c>
      <c r="E4" s="653"/>
      <c r="F4" s="649" t="str">
        <f>+B4</f>
        <v>(12'5/21～31)</v>
      </c>
      <c r="G4" s="649" t="str">
        <f>+C4</f>
        <v>(11'5/21～31)</v>
      </c>
      <c r="H4" s="653" t="s">
        <v>95</v>
      </c>
      <c r="I4" s="653"/>
      <c r="J4" s="649" t="str">
        <f>+B4</f>
        <v>(12'5/21～31)</v>
      </c>
      <c r="K4" s="649" t="str">
        <f>+C4</f>
        <v>(11'5/21～31)</v>
      </c>
      <c r="L4" s="657" t="s">
        <v>93</v>
      </c>
    </row>
    <row r="5" spans="1:12" s="97" customFormat="1" x14ac:dyDescent="0.4">
      <c r="A5" s="653"/>
      <c r="B5" s="659"/>
      <c r="C5" s="656"/>
      <c r="D5" s="277" t="s">
        <v>94</v>
      </c>
      <c r="E5" s="317" t="s">
        <v>93</v>
      </c>
      <c r="F5" s="649"/>
      <c r="G5" s="649"/>
      <c r="H5" s="277" t="s">
        <v>94</v>
      </c>
      <c r="I5" s="277" t="s">
        <v>93</v>
      </c>
      <c r="J5" s="649"/>
      <c r="K5" s="649"/>
      <c r="L5" s="658"/>
    </row>
    <row r="6" spans="1:12" s="44" customFormat="1" x14ac:dyDescent="0.4">
      <c r="A6" s="249" t="s">
        <v>191</v>
      </c>
      <c r="B6" s="248">
        <f>+B7+B41+B67</f>
        <v>125585</v>
      </c>
      <c r="C6" s="248">
        <f>+C7+C41+C67</f>
        <v>107413</v>
      </c>
      <c r="D6" s="245">
        <f t="shared" ref="D6:D37" si="0">+B6/C6</f>
        <v>1.169178777242978</v>
      </c>
      <c r="E6" s="289">
        <f t="shared" ref="E6:E37" si="1">+B6-C6</f>
        <v>18172</v>
      </c>
      <c r="F6" s="248">
        <f>+F7+F41+F67</f>
        <v>218253</v>
      </c>
      <c r="G6" s="248">
        <f>+G7+G41+G67</f>
        <v>204649</v>
      </c>
      <c r="H6" s="245">
        <f t="shared" ref="H6:H37" si="2">+F6/G6</f>
        <v>1.0664747934267942</v>
      </c>
      <c r="I6" s="289">
        <f t="shared" ref="I6:I37" si="3">+F6-G6</f>
        <v>13604</v>
      </c>
      <c r="J6" s="245">
        <f t="shared" ref="J6:J37" si="4">+B6/F6</f>
        <v>0.57541018909247521</v>
      </c>
      <c r="K6" s="245">
        <f t="shared" ref="K6:K37" si="5">+C6/G6</f>
        <v>0.52486452413644824</v>
      </c>
      <c r="L6" s="283">
        <f t="shared" ref="L6:L37" si="6">+J6-K6</f>
        <v>5.054566495602697E-2</v>
      </c>
    </row>
    <row r="7" spans="1:12" s="44" customFormat="1" x14ac:dyDescent="0.4">
      <c r="A7" s="249" t="s">
        <v>91</v>
      </c>
      <c r="B7" s="316">
        <f>+B8+B18+B38</f>
        <v>55432</v>
      </c>
      <c r="C7" s="248">
        <f>+C8+C18+C38</f>
        <v>45308</v>
      </c>
      <c r="D7" s="245">
        <f t="shared" si="0"/>
        <v>1.2234483976339718</v>
      </c>
      <c r="E7" s="289">
        <f t="shared" si="1"/>
        <v>10124</v>
      </c>
      <c r="F7" s="248">
        <f>+F8+F18+F38</f>
        <v>96406</v>
      </c>
      <c r="G7" s="248">
        <f>+G8+G18+G38</f>
        <v>86196</v>
      </c>
      <c r="H7" s="245">
        <f t="shared" si="2"/>
        <v>1.1184509722028864</v>
      </c>
      <c r="I7" s="315">
        <f t="shared" si="3"/>
        <v>10210</v>
      </c>
      <c r="J7" s="245">
        <f t="shared" si="4"/>
        <v>0.57498495944235839</v>
      </c>
      <c r="K7" s="245">
        <f t="shared" si="5"/>
        <v>0.5256392408000371</v>
      </c>
      <c r="L7" s="283">
        <f t="shared" si="6"/>
        <v>4.934571864232129E-2</v>
      </c>
    </row>
    <row r="8" spans="1:12" x14ac:dyDescent="0.4">
      <c r="A8" s="277" t="s">
        <v>190</v>
      </c>
      <c r="B8" s="403">
        <f>SUM(B9:B17)</f>
        <v>37844</v>
      </c>
      <c r="C8" s="259">
        <f>SUM(C9:C17)</f>
        <v>30358</v>
      </c>
      <c r="D8" s="256">
        <f t="shared" si="0"/>
        <v>1.2465906844983201</v>
      </c>
      <c r="E8" s="402">
        <f t="shared" si="1"/>
        <v>7486</v>
      </c>
      <c r="F8" s="259">
        <f>SUM(F9:F17)</f>
        <v>68353</v>
      </c>
      <c r="G8" s="259">
        <f>SUM(G9:G17)</f>
        <v>56887</v>
      </c>
      <c r="H8" s="256">
        <f t="shared" si="2"/>
        <v>1.2015574735879901</v>
      </c>
      <c r="I8" s="402">
        <f t="shared" si="3"/>
        <v>11466</v>
      </c>
      <c r="J8" s="256">
        <f t="shared" si="4"/>
        <v>0.55365528945327935</v>
      </c>
      <c r="K8" s="256">
        <f t="shared" si="5"/>
        <v>0.53365443774500321</v>
      </c>
      <c r="L8" s="280">
        <f t="shared" si="6"/>
        <v>2.0000851708276146E-2</v>
      </c>
    </row>
    <row r="9" spans="1:12" x14ac:dyDescent="0.4">
      <c r="A9" s="57" t="s">
        <v>87</v>
      </c>
      <c r="B9" s="145">
        <f>'５月(月間)'!B9-'５月(上旬～中旬)'!B9</f>
        <v>26198</v>
      </c>
      <c r="C9" s="145">
        <f>'５月(月間)'!C9-'５月(上旬～中旬)'!C9</f>
        <v>17726</v>
      </c>
      <c r="D9" s="73">
        <f t="shared" si="0"/>
        <v>1.4779420060927451</v>
      </c>
      <c r="E9" s="82">
        <f t="shared" si="1"/>
        <v>8472</v>
      </c>
      <c r="F9" s="80">
        <f>'５月(月間)'!F9-'５月(上旬～中旬)'!F9</f>
        <v>54977</v>
      </c>
      <c r="G9" s="80">
        <f>'５月(月間)'!G9-'５月(上旬～中旬)'!G9</f>
        <v>37172</v>
      </c>
      <c r="H9" s="73">
        <f t="shared" si="2"/>
        <v>1.478989562035941</v>
      </c>
      <c r="I9" s="82">
        <f t="shared" si="3"/>
        <v>17805</v>
      </c>
      <c r="J9" s="73">
        <f t="shared" si="4"/>
        <v>0.47652654746530365</v>
      </c>
      <c r="K9" s="73">
        <f t="shared" si="5"/>
        <v>0.47686430646723338</v>
      </c>
      <c r="L9" s="90">
        <f t="shared" si="6"/>
        <v>-3.3775900192972719E-4</v>
      </c>
    </row>
    <row r="10" spans="1:12" x14ac:dyDescent="0.4">
      <c r="A10" s="58" t="s">
        <v>90</v>
      </c>
      <c r="B10" s="145">
        <f>'５月(月間)'!B10-'５月(上旬～中旬)'!B10</f>
        <v>5269</v>
      </c>
      <c r="C10" s="145">
        <f>'５月(月間)'!C10-'５月(上旬～中旬)'!C10</f>
        <v>4325</v>
      </c>
      <c r="D10" s="53">
        <f t="shared" si="0"/>
        <v>1.2182658959537571</v>
      </c>
      <c r="E10" s="77">
        <f t="shared" si="1"/>
        <v>944</v>
      </c>
      <c r="F10" s="80">
        <f>'５月(月間)'!F10-'５月(上旬～中旬)'!F10</f>
        <v>5500</v>
      </c>
      <c r="G10" s="80">
        <f>'５月(月間)'!G10-'５月(上旬～中旬)'!G10</f>
        <v>5500</v>
      </c>
      <c r="H10" s="53">
        <f t="shared" si="2"/>
        <v>1</v>
      </c>
      <c r="I10" s="77">
        <f t="shared" si="3"/>
        <v>0</v>
      </c>
      <c r="J10" s="53">
        <f t="shared" si="4"/>
        <v>0.95799999999999996</v>
      </c>
      <c r="K10" s="53">
        <f t="shared" si="5"/>
        <v>0.78636363636363638</v>
      </c>
      <c r="L10" s="52">
        <f t="shared" si="6"/>
        <v>0.17163636363636359</v>
      </c>
    </row>
    <row r="11" spans="1:12" x14ac:dyDescent="0.4">
      <c r="A11" s="58" t="s">
        <v>162</v>
      </c>
      <c r="B11" s="145">
        <f>'５月(月間)'!B11-'５月(上旬～中旬)'!B11</f>
        <v>5479</v>
      </c>
      <c r="C11" s="145">
        <f>'５月(月間)'!C11-'５月(上旬～中旬)'!C11</f>
        <v>7463</v>
      </c>
      <c r="D11" s="53">
        <f t="shared" si="0"/>
        <v>0.73415516548304971</v>
      </c>
      <c r="E11" s="77">
        <f t="shared" si="1"/>
        <v>-1984</v>
      </c>
      <c r="F11" s="80">
        <f>'５月(月間)'!F11-'５月(上旬～中旬)'!F11</f>
        <v>6358</v>
      </c>
      <c r="G11" s="80">
        <f>'５月(月間)'!G11-'５月(上旬～中旬)'!G11</f>
        <v>12765</v>
      </c>
      <c r="H11" s="53">
        <f t="shared" si="2"/>
        <v>0.49808068938503719</v>
      </c>
      <c r="I11" s="77">
        <f t="shared" si="3"/>
        <v>-6407</v>
      </c>
      <c r="J11" s="53">
        <f t="shared" si="4"/>
        <v>0.86174897766593272</v>
      </c>
      <c r="K11" s="53">
        <f t="shared" si="5"/>
        <v>0.58464551508029772</v>
      </c>
      <c r="L11" s="52">
        <f t="shared" si="6"/>
        <v>0.27710346258563501</v>
      </c>
    </row>
    <row r="12" spans="1:12" x14ac:dyDescent="0.4">
      <c r="A12" s="58" t="s">
        <v>85</v>
      </c>
      <c r="B12" s="145">
        <f>'５月(月間)'!B12-'５月(上旬～中旬)'!B12</f>
        <v>0</v>
      </c>
      <c r="C12" s="145">
        <f>'５月(月間)'!C12-'５月(上旬～中旬)'!C12</f>
        <v>0</v>
      </c>
      <c r="D12" s="53" t="e">
        <f t="shared" si="0"/>
        <v>#DIV/0!</v>
      </c>
      <c r="E12" s="77">
        <f t="shared" si="1"/>
        <v>0</v>
      </c>
      <c r="F12" s="80">
        <f>'５月(月間)'!F12-'５月(上旬～中旬)'!F12</f>
        <v>0</v>
      </c>
      <c r="G12" s="80">
        <f>'５月(月間)'!G12-'５月(上旬～中旬)'!G12</f>
        <v>0</v>
      </c>
      <c r="H12" s="53" t="e">
        <f t="shared" si="2"/>
        <v>#DIV/0!</v>
      </c>
      <c r="I12" s="77">
        <f t="shared" si="3"/>
        <v>0</v>
      </c>
      <c r="J12" s="53" t="e">
        <f t="shared" si="4"/>
        <v>#DIV/0!</v>
      </c>
      <c r="K12" s="53" t="e">
        <f t="shared" si="5"/>
        <v>#DIV/0!</v>
      </c>
      <c r="L12" s="52" t="e">
        <f t="shared" si="6"/>
        <v>#DIV/0!</v>
      </c>
    </row>
    <row r="13" spans="1:12" x14ac:dyDescent="0.4">
      <c r="A13" s="58" t="s">
        <v>86</v>
      </c>
      <c r="B13" s="145">
        <f>'５月(月間)'!B13-'５月(上旬～中旬)'!B13</f>
        <v>0</v>
      </c>
      <c r="C13" s="145">
        <f>'５月(月間)'!C13-'５月(上旬～中旬)'!C13</f>
        <v>0</v>
      </c>
      <c r="D13" s="53" t="e">
        <f t="shared" si="0"/>
        <v>#DIV/0!</v>
      </c>
      <c r="E13" s="77">
        <f t="shared" si="1"/>
        <v>0</v>
      </c>
      <c r="F13" s="80">
        <f>'５月(月間)'!F13-'５月(上旬～中旬)'!F13</f>
        <v>0</v>
      </c>
      <c r="G13" s="80">
        <f>'５月(月間)'!G13-'５月(上旬～中旬)'!G13</f>
        <v>0</v>
      </c>
      <c r="H13" s="53" t="e">
        <f t="shared" si="2"/>
        <v>#DIV/0!</v>
      </c>
      <c r="I13" s="77">
        <f t="shared" si="3"/>
        <v>0</v>
      </c>
      <c r="J13" s="53" t="e">
        <f t="shared" si="4"/>
        <v>#DIV/0!</v>
      </c>
      <c r="K13" s="53" t="e">
        <f t="shared" si="5"/>
        <v>#DIV/0!</v>
      </c>
      <c r="L13" s="52" t="e">
        <f t="shared" si="6"/>
        <v>#DIV/0!</v>
      </c>
    </row>
    <row r="14" spans="1:12" x14ac:dyDescent="0.4">
      <c r="A14" s="64" t="s">
        <v>189</v>
      </c>
      <c r="B14" s="147">
        <f>'５月(月間)'!B14-'５月(上旬～中旬)'!B14</f>
        <v>898</v>
      </c>
      <c r="C14" s="145">
        <f>'５月(月間)'!C14-'５月(上旬～中旬)'!C14</f>
        <v>844</v>
      </c>
      <c r="D14" s="67">
        <f t="shared" si="0"/>
        <v>1.0639810426540284</v>
      </c>
      <c r="E14" s="84">
        <f t="shared" si="1"/>
        <v>54</v>
      </c>
      <c r="F14" s="107">
        <f>'５月(月間)'!F14-'５月(上旬～中旬)'!F14</f>
        <v>1518</v>
      </c>
      <c r="G14" s="107">
        <f>'５月(月間)'!G14-'５月(上旬～中旬)'!G14</f>
        <v>1450</v>
      </c>
      <c r="H14" s="67">
        <f t="shared" si="2"/>
        <v>1.046896551724138</v>
      </c>
      <c r="I14" s="84">
        <f t="shared" si="3"/>
        <v>68</v>
      </c>
      <c r="J14" s="67">
        <f t="shared" si="4"/>
        <v>0.59156785243741761</v>
      </c>
      <c r="K14" s="67">
        <f t="shared" si="5"/>
        <v>0.58206896551724141</v>
      </c>
      <c r="L14" s="66">
        <f t="shared" si="6"/>
        <v>9.4988869201761972E-3</v>
      </c>
    </row>
    <row r="15" spans="1:12" x14ac:dyDescent="0.4">
      <c r="A15" s="58" t="s">
        <v>188</v>
      </c>
      <c r="B15" s="143">
        <f>'５月(月間)'!B15-'５月(上旬～中旬)'!B15</f>
        <v>0</v>
      </c>
      <c r="C15" s="145">
        <f>'５月(月間)'!C15-'５月(上旬～中旬)'!C15</f>
        <v>0</v>
      </c>
      <c r="D15" s="53" t="e">
        <f t="shared" si="0"/>
        <v>#DIV/0!</v>
      </c>
      <c r="E15" s="77">
        <f t="shared" si="1"/>
        <v>0</v>
      </c>
      <c r="F15" s="55">
        <f>'５月(月間)'!F15-'５月(上旬～中旬)'!F15</f>
        <v>0</v>
      </c>
      <c r="G15" s="55">
        <f>'５月(月間)'!G15-'５月(上旬～中旬)'!G15</f>
        <v>0</v>
      </c>
      <c r="H15" s="53" t="e">
        <f t="shared" si="2"/>
        <v>#DIV/0!</v>
      </c>
      <c r="I15" s="77">
        <f t="shared" si="3"/>
        <v>0</v>
      </c>
      <c r="J15" s="53" t="e">
        <f t="shared" si="4"/>
        <v>#DIV/0!</v>
      </c>
      <c r="K15" s="53" t="e">
        <f t="shared" si="5"/>
        <v>#DIV/0!</v>
      </c>
      <c r="L15" s="52" t="e">
        <f t="shared" si="6"/>
        <v>#DIV/0!</v>
      </c>
    </row>
    <row r="16" spans="1:12" s="42" customFormat="1" x14ac:dyDescent="0.4">
      <c r="A16" s="70" t="s">
        <v>187</v>
      </c>
      <c r="B16" s="145">
        <f>'５月(月間)'!B16-'５月(上旬～中旬)'!B16</f>
        <v>0</v>
      </c>
      <c r="C16" s="145">
        <f>'５月(月間)'!C16-'５月(上旬～中旬)'!C16</f>
        <v>0</v>
      </c>
      <c r="D16" s="53" t="e">
        <f t="shared" si="0"/>
        <v>#DIV/0!</v>
      </c>
      <c r="E16" s="77">
        <f t="shared" si="1"/>
        <v>0</v>
      </c>
      <c r="F16" s="80">
        <f>'５月(月間)'!F16-'５月(上旬～中旬)'!F16</f>
        <v>0</v>
      </c>
      <c r="G16" s="80">
        <f>'５月(月間)'!G16-'５月(上旬～中旬)'!G16</f>
        <v>0</v>
      </c>
      <c r="H16" s="53" t="e">
        <f t="shared" si="2"/>
        <v>#DIV/0!</v>
      </c>
      <c r="I16" s="77">
        <f t="shared" si="3"/>
        <v>0</v>
      </c>
      <c r="J16" s="53" t="e">
        <f t="shared" si="4"/>
        <v>#DIV/0!</v>
      </c>
      <c r="K16" s="53" t="e">
        <f t="shared" si="5"/>
        <v>#DIV/0!</v>
      </c>
      <c r="L16" s="52" t="e">
        <f t="shared" si="6"/>
        <v>#DIV/0!</v>
      </c>
    </row>
    <row r="17" spans="1:12" x14ac:dyDescent="0.4">
      <c r="A17" s="70" t="s">
        <v>186</v>
      </c>
      <c r="B17" s="72">
        <f>'５月(月間)'!B17-'５月(上旬～中旬)'!B17</f>
        <v>0</v>
      </c>
      <c r="C17" s="145">
        <f>'５月(月間)'!C17-'５月(上旬～中旬)'!C17</f>
        <v>0</v>
      </c>
      <c r="D17" s="67" t="e">
        <f t="shared" si="0"/>
        <v>#DIV/0!</v>
      </c>
      <c r="E17" s="68">
        <f t="shared" si="1"/>
        <v>0</v>
      </c>
      <c r="F17" s="72">
        <f>'５月(月間)'!F17-'５月(上旬～中旬)'!F17</f>
        <v>0</v>
      </c>
      <c r="G17" s="72">
        <f>'５月(月間)'!G17-'５月(上旬～中旬)'!G17</f>
        <v>0</v>
      </c>
      <c r="H17" s="67" t="e">
        <f t="shared" si="2"/>
        <v>#DIV/0!</v>
      </c>
      <c r="I17" s="84">
        <f t="shared" si="3"/>
        <v>0</v>
      </c>
      <c r="J17" s="67" t="e">
        <f t="shared" si="4"/>
        <v>#DIV/0!</v>
      </c>
      <c r="K17" s="53" t="e">
        <f t="shared" si="5"/>
        <v>#DIV/0!</v>
      </c>
      <c r="L17" s="52" t="e">
        <f t="shared" si="6"/>
        <v>#DIV/0!</v>
      </c>
    </row>
    <row r="18" spans="1:12" x14ac:dyDescent="0.4">
      <c r="A18" s="277" t="s">
        <v>185</v>
      </c>
      <c r="B18" s="403">
        <f>SUM(B19:B37)</f>
        <v>17117</v>
      </c>
      <c r="C18" s="403">
        <f>SUM(C19:C37)</f>
        <v>14597</v>
      </c>
      <c r="D18" s="256">
        <f t="shared" si="0"/>
        <v>1.1726382133315065</v>
      </c>
      <c r="E18" s="402">
        <f t="shared" si="1"/>
        <v>2520</v>
      </c>
      <c r="F18" s="259">
        <f>SUM(F19:F37)</f>
        <v>27195</v>
      </c>
      <c r="G18" s="259">
        <f>SUM(G19:G37)</f>
        <v>28380</v>
      </c>
      <c r="H18" s="256">
        <f t="shared" si="2"/>
        <v>0.95824524312896409</v>
      </c>
      <c r="I18" s="402">
        <f t="shared" si="3"/>
        <v>-1185</v>
      </c>
      <c r="J18" s="256">
        <f t="shared" si="4"/>
        <v>0.62941717227431515</v>
      </c>
      <c r="K18" s="256">
        <f t="shared" si="5"/>
        <v>0.51434108527131783</v>
      </c>
      <c r="L18" s="280">
        <f t="shared" si="6"/>
        <v>0.11507608700299732</v>
      </c>
    </row>
    <row r="19" spans="1:12" x14ac:dyDescent="0.4">
      <c r="A19" s="57" t="s">
        <v>184</v>
      </c>
      <c r="B19" s="145">
        <f>'５月(月間)'!B19-'５月(上旬～中旬)'!B19</f>
        <v>0</v>
      </c>
      <c r="C19" s="145">
        <f>'５月(月間)'!C19-'５月(上旬～中旬)'!C19</f>
        <v>0</v>
      </c>
      <c r="D19" s="73" t="e">
        <f t="shared" si="0"/>
        <v>#DIV/0!</v>
      </c>
      <c r="E19" s="82">
        <f t="shared" si="1"/>
        <v>0</v>
      </c>
      <c r="F19" s="80">
        <f>'５月(月間)'!F19-'５月(上旬～中旬)'!F19</f>
        <v>0</v>
      </c>
      <c r="G19" s="80">
        <f>'５月(月間)'!G19-'５月(上旬～中旬)'!G19</f>
        <v>0</v>
      </c>
      <c r="H19" s="73" t="e">
        <f t="shared" si="2"/>
        <v>#DIV/0!</v>
      </c>
      <c r="I19" s="82">
        <f t="shared" si="3"/>
        <v>0</v>
      </c>
      <c r="J19" s="73" t="e">
        <f t="shared" si="4"/>
        <v>#DIV/0!</v>
      </c>
      <c r="K19" s="73" t="e">
        <f t="shared" si="5"/>
        <v>#DIV/0!</v>
      </c>
      <c r="L19" s="90" t="e">
        <f t="shared" si="6"/>
        <v>#DIV/0!</v>
      </c>
    </row>
    <row r="20" spans="1:12" x14ac:dyDescent="0.4">
      <c r="A20" s="58" t="s">
        <v>162</v>
      </c>
      <c r="B20" s="145">
        <f>'５月(月間)'!B20-'５月(上旬～中旬)'!B20</f>
        <v>0</v>
      </c>
      <c r="C20" s="145">
        <f>'５月(月間)'!C20-'５月(上旬～中旬)'!C20</f>
        <v>0</v>
      </c>
      <c r="D20" s="53" t="e">
        <f t="shared" si="0"/>
        <v>#DIV/0!</v>
      </c>
      <c r="E20" s="77">
        <f t="shared" si="1"/>
        <v>0</v>
      </c>
      <c r="F20" s="80">
        <f>'５月(月間)'!F20-'５月(上旬～中旬)'!F20</f>
        <v>0</v>
      </c>
      <c r="G20" s="80">
        <f>'５月(月間)'!G20-'５月(上旬～中旬)'!G20</f>
        <v>0</v>
      </c>
      <c r="H20" s="53" t="e">
        <f t="shared" si="2"/>
        <v>#DIV/0!</v>
      </c>
      <c r="I20" s="77">
        <f t="shared" si="3"/>
        <v>0</v>
      </c>
      <c r="J20" s="53" t="e">
        <f t="shared" si="4"/>
        <v>#DIV/0!</v>
      </c>
      <c r="K20" s="53" t="e">
        <f t="shared" si="5"/>
        <v>#DIV/0!</v>
      </c>
      <c r="L20" s="52" t="e">
        <f t="shared" si="6"/>
        <v>#DIV/0!</v>
      </c>
    </row>
    <row r="21" spans="1:12" x14ac:dyDescent="0.4">
      <c r="A21" s="58" t="s">
        <v>183</v>
      </c>
      <c r="B21" s="145">
        <f>'５月(月間)'!B21-'５月(上旬～中旬)'!B21</f>
        <v>5655</v>
      </c>
      <c r="C21" s="145">
        <f>'５月(月間)'!C21-'５月(上旬～中旬)'!C21</f>
        <v>5179</v>
      </c>
      <c r="D21" s="53">
        <f t="shared" si="0"/>
        <v>1.0919096350646842</v>
      </c>
      <c r="E21" s="77">
        <f t="shared" si="1"/>
        <v>476</v>
      </c>
      <c r="F21" s="80">
        <f>'５月(月間)'!F21-'５月(上旬～中旬)'!F21</f>
        <v>9570</v>
      </c>
      <c r="G21" s="80">
        <f>'５月(月間)'!G21-'５月(上旬～中旬)'!G21</f>
        <v>9480</v>
      </c>
      <c r="H21" s="53">
        <f t="shared" si="2"/>
        <v>1.009493670886076</v>
      </c>
      <c r="I21" s="77">
        <f t="shared" si="3"/>
        <v>90</v>
      </c>
      <c r="J21" s="53">
        <f t="shared" si="4"/>
        <v>0.59090909090909094</v>
      </c>
      <c r="K21" s="53">
        <f t="shared" si="5"/>
        <v>0.54630801687763708</v>
      </c>
      <c r="L21" s="52">
        <f t="shared" si="6"/>
        <v>4.4601074031453858E-2</v>
      </c>
    </row>
    <row r="22" spans="1:12" x14ac:dyDescent="0.4">
      <c r="A22" s="58" t="s">
        <v>182</v>
      </c>
      <c r="B22" s="145">
        <f>'５月(月間)'!B22-'５月(上旬～中旬)'!B22</f>
        <v>1621</v>
      </c>
      <c r="C22" s="145">
        <f>'５月(月間)'!C22-'５月(上旬～中旬)'!C22</f>
        <v>1272</v>
      </c>
      <c r="D22" s="53">
        <f t="shared" si="0"/>
        <v>1.27437106918239</v>
      </c>
      <c r="E22" s="77">
        <f t="shared" si="1"/>
        <v>349</v>
      </c>
      <c r="F22" s="80">
        <f>'５月(月間)'!F22-'５月(上旬～中旬)'!F22</f>
        <v>3275</v>
      </c>
      <c r="G22" s="80">
        <f>'５月(月間)'!G22-'５月(上旬～中旬)'!G22</f>
        <v>3125</v>
      </c>
      <c r="H22" s="53">
        <f t="shared" si="2"/>
        <v>1.048</v>
      </c>
      <c r="I22" s="77">
        <f t="shared" si="3"/>
        <v>150</v>
      </c>
      <c r="J22" s="53">
        <f t="shared" si="4"/>
        <v>0.4949618320610687</v>
      </c>
      <c r="K22" s="53">
        <f t="shared" si="5"/>
        <v>0.40704000000000001</v>
      </c>
      <c r="L22" s="52">
        <f t="shared" si="6"/>
        <v>8.7921832061068683E-2</v>
      </c>
    </row>
    <row r="23" spans="1:12" x14ac:dyDescent="0.4">
      <c r="A23" s="58" t="s">
        <v>181</v>
      </c>
      <c r="B23" s="145">
        <f>'５月(月間)'!B23-'５月(上旬～中旬)'!B23</f>
        <v>950</v>
      </c>
      <c r="C23" s="145">
        <f>'５月(月間)'!C23-'５月(上旬～中旬)'!C23</f>
        <v>935</v>
      </c>
      <c r="D23" s="67">
        <f t="shared" si="0"/>
        <v>1.0160427807486632</v>
      </c>
      <c r="E23" s="84">
        <f t="shared" si="1"/>
        <v>15</v>
      </c>
      <c r="F23" s="80">
        <f>'５月(月間)'!F23-'５月(上旬～中旬)'!F23</f>
        <v>1645</v>
      </c>
      <c r="G23" s="80">
        <f>'５月(月間)'!G23-'５月(上旬～中旬)'!G23</f>
        <v>1600</v>
      </c>
      <c r="H23" s="67">
        <f t="shared" si="2"/>
        <v>1.028125</v>
      </c>
      <c r="I23" s="84">
        <f t="shared" si="3"/>
        <v>45</v>
      </c>
      <c r="J23" s="67">
        <f t="shared" si="4"/>
        <v>0.57750759878419455</v>
      </c>
      <c r="K23" s="67">
        <f t="shared" si="5"/>
        <v>0.58437499999999998</v>
      </c>
      <c r="L23" s="66">
        <f t="shared" si="6"/>
        <v>-6.8674012158054243E-3</v>
      </c>
    </row>
    <row r="24" spans="1:12" x14ac:dyDescent="0.4">
      <c r="A24" s="70" t="s">
        <v>180</v>
      </c>
      <c r="B24" s="145">
        <f>'５月(月間)'!B24-'５月(上旬～中旬)'!B24</f>
        <v>0</v>
      </c>
      <c r="C24" s="145">
        <f>'５月(月間)'!C24-'５月(上旬～中旬)'!C24</f>
        <v>0</v>
      </c>
      <c r="D24" s="53" t="e">
        <f t="shared" si="0"/>
        <v>#DIV/0!</v>
      </c>
      <c r="E24" s="77">
        <f t="shared" si="1"/>
        <v>0</v>
      </c>
      <c r="F24" s="80">
        <f>'５月(月間)'!F24-'５月(上旬～中旬)'!F24</f>
        <v>0</v>
      </c>
      <c r="G24" s="80">
        <f>'５月(月間)'!G24-'５月(上旬～中旬)'!G24</f>
        <v>0</v>
      </c>
      <c r="H24" s="53" t="e">
        <f t="shared" si="2"/>
        <v>#DIV/0!</v>
      </c>
      <c r="I24" s="77">
        <f t="shared" si="3"/>
        <v>0</v>
      </c>
      <c r="J24" s="53" t="e">
        <f t="shared" si="4"/>
        <v>#DIV/0!</v>
      </c>
      <c r="K24" s="53" t="e">
        <f t="shared" si="5"/>
        <v>#DIV/0!</v>
      </c>
      <c r="L24" s="52" t="e">
        <f t="shared" si="6"/>
        <v>#DIV/0!</v>
      </c>
    </row>
    <row r="25" spans="1:12" x14ac:dyDescent="0.4">
      <c r="A25" s="70" t="s">
        <v>179</v>
      </c>
      <c r="B25" s="145">
        <f>'５月(月間)'!B25-'５月(上旬～中旬)'!B25</f>
        <v>800</v>
      </c>
      <c r="C25" s="145">
        <f>'５月(月間)'!C25-'５月(上旬～中旬)'!C25</f>
        <v>550</v>
      </c>
      <c r="D25" s="53">
        <f t="shared" si="0"/>
        <v>1.4545454545454546</v>
      </c>
      <c r="E25" s="77">
        <f t="shared" si="1"/>
        <v>250</v>
      </c>
      <c r="F25" s="80">
        <f>'５月(月間)'!F25-'５月(上旬～中旬)'!F25</f>
        <v>1630</v>
      </c>
      <c r="G25" s="80">
        <f>'５月(月間)'!G25-'５月(上旬～中旬)'!G25</f>
        <v>1640</v>
      </c>
      <c r="H25" s="53">
        <f t="shared" si="2"/>
        <v>0.99390243902439024</v>
      </c>
      <c r="I25" s="77">
        <f t="shared" si="3"/>
        <v>-10</v>
      </c>
      <c r="J25" s="53">
        <f t="shared" si="4"/>
        <v>0.49079754601226994</v>
      </c>
      <c r="K25" s="53">
        <f t="shared" si="5"/>
        <v>0.33536585365853661</v>
      </c>
      <c r="L25" s="52">
        <f t="shared" si="6"/>
        <v>0.15543169235373333</v>
      </c>
    </row>
    <row r="26" spans="1:12" s="42" customFormat="1" x14ac:dyDescent="0.4">
      <c r="A26" s="70" t="s">
        <v>178</v>
      </c>
      <c r="B26" s="145">
        <f>'５月(月間)'!B26-'５月(上旬～中旬)'!B26</f>
        <v>0</v>
      </c>
      <c r="C26" s="145">
        <f>'５月(月間)'!C26-'５月(上旬～中旬)'!C26</f>
        <v>0</v>
      </c>
      <c r="D26" s="53" t="e">
        <f t="shared" si="0"/>
        <v>#DIV/0!</v>
      </c>
      <c r="E26" s="54">
        <f t="shared" si="1"/>
        <v>0</v>
      </c>
      <c r="F26" s="80">
        <f>'５月(月間)'!F26-'５月(上旬～中旬)'!F26</f>
        <v>0</v>
      </c>
      <c r="G26" s="80">
        <f>'５月(月間)'!G26-'５月(上旬～中旬)'!G26</f>
        <v>0</v>
      </c>
      <c r="H26" s="53" t="e">
        <f t="shared" si="2"/>
        <v>#DIV/0!</v>
      </c>
      <c r="I26" s="54">
        <f t="shared" si="3"/>
        <v>0</v>
      </c>
      <c r="J26" s="53" t="e">
        <f t="shared" si="4"/>
        <v>#DIV/0!</v>
      </c>
      <c r="K26" s="53" t="e">
        <f t="shared" si="5"/>
        <v>#DIV/0!</v>
      </c>
      <c r="L26" s="52" t="e">
        <f t="shared" si="6"/>
        <v>#DIV/0!</v>
      </c>
    </row>
    <row r="27" spans="1:12" x14ac:dyDescent="0.4">
      <c r="A27" s="58" t="s">
        <v>177</v>
      </c>
      <c r="B27" s="145">
        <f>'５月(月間)'!B27-'５月(上旬～中旬)'!B27</f>
        <v>0</v>
      </c>
      <c r="C27" s="145">
        <f>'５月(月間)'!C27-'５月(上旬～中旬)'!C27</f>
        <v>0</v>
      </c>
      <c r="D27" s="53" t="e">
        <f t="shared" si="0"/>
        <v>#DIV/0!</v>
      </c>
      <c r="E27" s="77">
        <f t="shared" si="1"/>
        <v>0</v>
      </c>
      <c r="F27" s="80">
        <f>'５月(月間)'!F27-'５月(上旬～中旬)'!F27</f>
        <v>0</v>
      </c>
      <c r="G27" s="80">
        <f>'５月(月間)'!G27-'５月(上旬～中旬)'!G27</f>
        <v>0</v>
      </c>
      <c r="H27" s="53" t="e">
        <f t="shared" si="2"/>
        <v>#DIV/0!</v>
      </c>
      <c r="I27" s="77">
        <f t="shared" si="3"/>
        <v>0</v>
      </c>
      <c r="J27" s="53" t="e">
        <f t="shared" si="4"/>
        <v>#DIV/0!</v>
      </c>
      <c r="K27" s="53" t="e">
        <f t="shared" si="5"/>
        <v>#DIV/0!</v>
      </c>
      <c r="L27" s="52" t="e">
        <f t="shared" si="6"/>
        <v>#DIV/0!</v>
      </c>
    </row>
    <row r="28" spans="1:12" x14ac:dyDescent="0.4">
      <c r="A28" s="58" t="s">
        <v>176</v>
      </c>
      <c r="B28" s="145">
        <f>'５月(月間)'!B28-'５月(上旬～中旬)'!B28</f>
        <v>0</v>
      </c>
      <c r="C28" s="145">
        <f>'５月(月間)'!C28-'５月(上旬～中旬)'!C28</f>
        <v>601</v>
      </c>
      <c r="D28" s="53">
        <f t="shared" si="0"/>
        <v>0</v>
      </c>
      <c r="E28" s="77">
        <f t="shared" si="1"/>
        <v>-601</v>
      </c>
      <c r="F28" s="80">
        <f>'５月(月間)'!F28-'５月(上旬～中旬)'!F28</f>
        <v>0</v>
      </c>
      <c r="G28" s="80">
        <f>'５月(月間)'!G28-'５月(上旬～中旬)'!G28</f>
        <v>1495</v>
      </c>
      <c r="H28" s="53">
        <f t="shared" si="2"/>
        <v>0</v>
      </c>
      <c r="I28" s="77">
        <f t="shared" si="3"/>
        <v>-1495</v>
      </c>
      <c r="J28" s="53" t="e">
        <f t="shared" si="4"/>
        <v>#DIV/0!</v>
      </c>
      <c r="K28" s="53">
        <f t="shared" si="5"/>
        <v>0.40200668896321068</v>
      </c>
      <c r="L28" s="52" t="e">
        <f t="shared" si="6"/>
        <v>#DIV/0!</v>
      </c>
    </row>
    <row r="29" spans="1:12" x14ac:dyDescent="0.4">
      <c r="A29" s="58" t="s">
        <v>220</v>
      </c>
      <c r="B29" s="145">
        <f>'５月(月間)'!B29-'５月(上旬～中旬)'!B29</f>
        <v>0</v>
      </c>
      <c r="C29" s="145">
        <f>'５月(月間)'!C29-'５月(上旬～中旬)'!C29</f>
        <v>0</v>
      </c>
      <c r="D29" s="53" t="e">
        <f t="shared" si="0"/>
        <v>#DIV/0!</v>
      </c>
      <c r="E29" s="77">
        <f t="shared" si="1"/>
        <v>0</v>
      </c>
      <c r="F29" s="80">
        <f>'５月(月間)'!F29-'５月(上旬～中旬)'!F29</f>
        <v>0</v>
      </c>
      <c r="G29" s="80">
        <f>'５月(月間)'!G29-'５月(上旬～中旬)'!G29</f>
        <v>0</v>
      </c>
      <c r="H29" s="53" t="e">
        <f t="shared" si="2"/>
        <v>#DIV/0!</v>
      </c>
      <c r="I29" s="77">
        <f t="shared" si="3"/>
        <v>0</v>
      </c>
      <c r="J29" s="53" t="e">
        <f t="shared" si="4"/>
        <v>#DIV/0!</v>
      </c>
      <c r="K29" s="53" t="e">
        <f t="shared" si="5"/>
        <v>#DIV/0!</v>
      </c>
      <c r="L29" s="52" t="e">
        <f t="shared" si="6"/>
        <v>#DIV/0!</v>
      </c>
    </row>
    <row r="30" spans="1:12" x14ac:dyDescent="0.4">
      <c r="A30" s="58" t="s">
        <v>174</v>
      </c>
      <c r="B30" s="145">
        <f>'５月(月間)'!B30-'５月(上旬～中旬)'!B30</f>
        <v>0</v>
      </c>
      <c r="C30" s="145">
        <f>'５月(月間)'!C30-'５月(上旬～中旬)'!C30</f>
        <v>0</v>
      </c>
      <c r="D30" s="67" t="e">
        <f t="shared" si="0"/>
        <v>#DIV/0!</v>
      </c>
      <c r="E30" s="84">
        <f t="shared" si="1"/>
        <v>0</v>
      </c>
      <c r="F30" s="80">
        <f>'５月(月間)'!F30-'５月(上旬～中旬)'!F30</f>
        <v>0</v>
      </c>
      <c r="G30" s="80">
        <f>'５月(月間)'!G30-'５月(上旬～中旬)'!G30</f>
        <v>0</v>
      </c>
      <c r="H30" s="67" t="e">
        <f t="shared" si="2"/>
        <v>#DIV/0!</v>
      </c>
      <c r="I30" s="84">
        <f t="shared" si="3"/>
        <v>0</v>
      </c>
      <c r="J30" s="67" t="e">
        <f t="shared" si="4"/>
        <v>#DIV/0!</v>
      </c>
      <c r="K30" s="67" t="e">
        <f t="shared" si="5"/>
        <v>#DIV/0!</v>
      </c>
      <c r="L30" s="66" t="e">
        <f t="shared" si="6"/>
        <v>#DIV/0!</v>
      </c>
    </row>
    <row r="31" spans="1:12" x14ac:dyDescent="0.4">
      <c r="A31" s="70" t="s">
        <v>173</v>
      </c>
      <c r="B31" s="145">
        <f>'５月(月間)'!B31-'５月(上旬～中旬)'!B31</f>
        <v>0</v>
      </c>
      <c r="C31" s="145">
        <f>'５月(月間)'!C31-'５月(上旬～中旬)'!C31</f>
        <v>0</v>
      </c>
      <c r="D31" s="53" t="e">
        <f t="shared" si="0"/>
        <v>#DIV/0!</v>
      </c>
      <c r="E31" s="77">
        <f t="shared" si="1"/>
        <v>0</v>
      </c>
      <c r="F31" s="80">
        <f>'５月(月間)'!F31-'５月(上旬～中旬)'!F31</f>
        <v>0</v>
      </c>
      <c r="G31" s="80">
        <f>'５月(月間)'!G31-'５月(上旬～中旬)'!G31</f>
        <v>0</v>
      </c>
      <c r="H31" s="53" t="e">
        <f t="shared" si="2"/>
        <v>#DIV/0!</v>
      </c>
      <c r="I31" s="77">
        <f t="shared" si="3"/>
        <v>0</v>
      </c>
      <c r="J31" s="53" t="e">
        <f t="shared" si="4"/>
        <v>#DIV/0!</v>
      </c>
      <c r="K31" s="53" t="e">
        <f t="shared" si="5"/>
        <v>#DIV/0!</v>
      </c>
      <c r="L31" s="52" t="e">
        <f t="shared" si="6"/>
        <v>#DIV/0!</v>
      </c>
    </row>
    <row r="32" spans="1:12" x14ac:dyDescent="0.4">
      <c r="A32" s="58" t="s">
        <v>172</v>
      </c>
      <c r="B32" s="145">
        <f>'５月(月間)'!B32-'５月(上旬～中旬)'!B32</f>
        <v>2581</v>
      </c>
      <c r="C32" s="145">
        <f>'５月(月間)'!C32-'５月(上旬～中旬)'!C32</f>
        <v>2033</v>
      </c>
      <c r="D32" s="53">
        <f t="shared" si="0"/>
        <v>1.2695523856369897</v>
      </c>
      <c r="E32" s="77">
        <f t="shared" si="1"/>
        <v>548</v>
      </c>
      <c r="F32" s="80">
        <f>'５月(月間)'!F32-'５月(上旬～中旬)'!F32</f>
        <v>3205</v>
      </c>
      <c r="G32" s="80">
        <f>'５月(月間)'!G32-'５月(上旬～中旬)'!G32</f>
        <v>3130</v>
      </c>
      <c r="H32" s="53">
        <f t="shared" si="2"/>
        <v>1.023961661341853</v>
      </c>
      <c r="I32" s="77">
        <f t="shared" si="3"/>
        <v>75</v>
      </c>
      <c r="J32" s="53">
        <f t="shared" si="4"/>
        <v>0.80530421216848669</v>
      </c>
      <c r="K32" s="53">
        <f t="shared" si="5"/>
        <v>0.64952076677316295</v>
      </c>
      <c r="L32" s="52">
        <f t="shared" si="6"/>
        <v>0.15578344539532374</v>
      </c>
    </row>
    <row r="33" spans="1:12" x14ac:dyDescent="0.4">
      <c r="A33" s="70" t="s">
        <v>171</v>
      </c>
      <c r="B33" s="145">
        <f>'５月(月間)'!B33-'５月(上旬～中旬)'!B33</f>
        <v>0</v>
      </c>
      <c r="C33" s="145">
        <f>'５月(月間)'!C33-'５月(上旬～中旬)'!C33</f>
        <v>0</v>
      </c>
      <c r="D33" s="67" t="e">
        <f t="shared" si="0"/>
        <v>#DIV/0!</v>
      </c>
      <c r="E33" s="84">
        <f t="shared" si="1"/>
        <v>0</v>
      </c>
      <c r="F33" s="80">
        <f>'５月(月間)'!F33-'５月(上旬～中旬)'!F33</f>
        <v>0</v>
      </c>
      <c r="G33" s="80">
        <f>'５月(月間)'!G33-'５月(上旬～中旬)'!G33</f>
        <v>0</v>
      </c>
      <c r="H33" s="67" t="e">
        <f t="shared" si="2"/>
        <v>#DIV/0!</v>
      </c>
      <c r="I33" s="84">
        <f t="shared" si="3"/>
        <v>0</v>
      </c>
      <c r="J33" s="67" t="e">
        <f t="shared" si="4"/>
        <v>#DIV/0!</v>
      </c>
      <c r="K33" s="67" t="e">
        <f t="shared" si="5"/>
        <v>#DIV/0!</v>
      </c>
      <c r="L33" s="66" t="e">
        <f t="shared" si="6"/>
        <v>#DIV/0!</v>
      </c>
    </row>
    <row r="34" spans="1:12" x14ac:dyDescent="0.4">
      <c r="A34" s="70" t="s">
        <v>170</v>
      </c>
      <c r="B34" s="147">
        <f>'５月(月間)'!B34-'５月(上旬～中旬)'!B34</f>
        <v>983</v>
      </c>
      <c r="C34" s="145">
        <f>'５月(月間)'!C34-'５月(上旬～中旬)'!C34</f>
        <v>599</v>
      </c>
      <c r="D34" s="67">
        <f t="shared" si="0"/>
        <v>1.641068447412354</v>
      </c>
      <c r="E34" s="84">
        <f t="shared" si="1"/>
        <v>384</v>
      </c>
      <c r="F34" s="80">
        <f>'５月(月間)'!F34-'５月(上旬～中旬)'!F34</f>
        <v>1595</v>
      </c>
      <c r="G34" s="107">
        <f>'５月(月間)'!G34-'５月(上旬～中旬)'!G34</f>
        <v>1635</v>
      </c>
      <c r="H34" s="67">
        <f t="shared" si="2"/>
        <v>0.97553516819571862</v>
      </c>
      <c r="I34" s="84">
        <f t="shared" si="3"/>
        <v>-40</v>
      </c>
      <c r="J34" s="67">
        <f t="shared" si="4"/>
        <v>0.61630094043887151</v>
      </c>
      <c r="K34" s="67">
        <f t="shared" si="5"/>
        <v>0.36636085626911313</v>
      </c>
      <c r="L34" s="66">
        <f t="shared" si="6"/>
        <v>0.24994008416975838</v>
      </c>
    </row>
    <row r="35" spans="1:12" x14ac:dyDescent="0.4">
      <c r="A35" s="58" t="s">
        <v>169</v>
      </c>
      <c r="B35" s="143">
        <f>'５月(月間)'!B35-'５月(上旬～中旬)'!B35</f>
        <v>0</v>
      </c>
      <c r="C35" s="145">
        <f>'５月(月間)'!C35-'５月(上旬～中旬)'!C35</f>
        <v>0</v>
      </c>
      <c r="D35" s="53" t="e">
        <f t="shared" si="0"/>
        <v>#DIV/0!</v>
      </c>
      <c r="E35" s="77">
        <f t="shared" si="1"/>
        <v>0</v>
      </c>
      <c r="F35" s="80">
        <f>'５月(月間)'!F35-'５月(上旬～中旬)'!F35</f>
        <v>0</v>
      </c>
      <c r="G35" s="55">
        <f>'５月(月間)'!G35-'５月(上旬～中旬)'!G35</f>
        <v>0</v>
      </c>
      <c r="H35" s="53" t="e">
        <f t="shared" si="2"/>
        <v>#DIV/0!</v>
      </c>
      <c r="I35" s="77">
        <f t="shared" si="3"/>
        <v>0</v>
      </c>
      <c r="J35" s="53" t="e">
        <f t="shared" si="4"/>
        <v>#DIV/0!</v>
      </c>
      <c r="K35" s="53" t="e">
        <f t="shared" si="5"/>
        <v>#DIV/0!</v>
      </c>
      <c r="L35" s="52" t="e">
        <f t="shared" si="6"/>
        <v>#DIV/0!</v>
      </c>
    </row>
    <row r="36" spans="1:12" x14ac:dyDescent="0.4">
      <c r="A36" s="70" t="s">
        <v>89</v>
      </c>
      <c r="B36" s="147">
        <f>'５月(月間)'!B36-'５月(上旬～中旬)'!B36</f>
        <v>0</v>
      </c>
      <c r="C36" s="145">
        <f>'５月(月間)'!C36-'５月(上旬～中旬)'!C36</f>
        <v>0</v>
      </c>
      <c r="D36" s="67" t="e">
        <f t="shared" si="0"/>
        <v>#DIV/0!</v>
      </c>
      <c r="E36" s="84">
        <f t="shared" si="1"/>
        <v>0</v>
      </c>
      <c r="F36" s="107">
        <f>'５月(月間)'!F36-'５月(上旬～中旬)'!F36</f>
        <v>0</v>
      </c>
      <c r="G36" s="107">
        <f>'５月(月間)'!G36-'５月(上旬～中旬)'!G36</f>
        <v>0</v>
      </c>
      <c r="H36" s="67" t="e">
        <f t="shared" si="2"/>
        <v>#DIV/0!</v>
      </c>
      <c r="I36" s="84">
        <f t="shared" si="3"/>
        <v>0</v>
      </c>
      <c r="J36" s="67" t="e">
        <f t="shared" si="4"/>
        <v>#DIV/0!</v>
      </c>
      <c r="K36" s="67" t="e">
        <f t="shared" si="5"/>
        <v>#DIV/0!</v>
      </c>
      <c r="L36" s="66" t="e">
        <f t="shared" si="6"/>
        <v>#DIV/0!</v>
      </c>
    </row>
    <row r="37" spans="1:12" x14ac:dyDescent="0.4">
      <c r="A37" s="51" t="s">
        <v>168</v>
      </c>
      <c r="B37" s="149">
        <f>'５月(月間)'!B37-'５月(上旬～中旬)'!B37</f>
        <v>4527</v>
      </c>
      <c r="C37" s="145">
        <f>'５月(月間)'!C37-'５月(上旬～中旬)'!C37</f>
        <v>3428</v>
      </c>
      <c r="D37" s="47">
        <f t="shared" si="0"/>
        <v>1.3205950991831972</v>
      </c>
      <c r="E37" s="141">
        <f t="shared" si="1"/>
        <v>1099</v>
      </c>
      <c r="F37" s="49">
        <f>'５月(月間)'!F37-'５月(上旬～中旬)'!F37</f>
        <v>6275</v>
      </c>
      <c r="G37" s="49">
        <f>'５月(月間)'!G37-'５月(上旬～中旬)'!G37</f>
        <v>6275</v>
      </c>
      <c r="H37" s="47">
        <f t="shared" si="2"/>
        <v>1</v>
      </c>
      <c r="I37" s="141">
        <f t="shared" si="3"/>
        <v>0</v>
      </c>
      <c r="J37" s="47">
        <f t="shared" si="4"/>
        <v>0.72143426294820712</v>
      </c>
      <c r="K37" s="47">
        <f t="shared" si="5"/>
        <v>0.54629482071713142</v>
      </c>
      <c r="L37" s="46">
        <f t="shared" si="6"/>
        <v>0.17513944223107569</v>
      </c>
    </row>
    <row r="38" spans="1:12" x14ac:dyDescent="0.4">
      <c r="A38" s="277" t="s">
        <v>167</v>
      </c>
      <c r="B38" s="403">
        <f>SUM(B39:B40)</f>
        <v>471</v>
      </c>
      <c r="C38" s="259">
        <f>SUM(C39:C40)</f>
        <v>353</v>
      </c>
      <c r="D38" s="256">
        <f t="shared" ref="D38:D66" si="7">+B38/C38</f>
        <v>1.3342776203966005</v>
      </c>
      <c r="E38" s="402">
        <f t="shared" ref="E38:E66" si="8">+B38-C38</f>
        <v>118</v>
      </c>
      <c r="F38" s="259">
        <f>SUM(F39:F40)</f>
        <v>858</v>
      </c>
      <c r="G38" s="259">
        <f>SUM(G39:G40)</f>
        <v>929</v>
      </c>
      <c r="H38" s="256">
        <f t="shared" ref="H38:H66" si="9">+F38/G38</f>
        <v>0.92357373519913888</v>
      </c>
      <c r="I38" s="402">
        <f t="shared" ref="I38:I66" si="10">+F38-G38</f>
        <v>-71</v>
      </c>
      <c r="J38" s="256">
        <f t="shared" ref="J38:J66" si="11">+B38/F38</f>
        <v>0.54895104895104896</v>
      </c>
      <c r="K38" s="256">
        <f t="shared" ref="K38:K66" si="12">+C38/G38</f>
        <v>0.37997847147470398</v>
      </c>
      <c r="L38" s="280">
        <f t="shared" ref="L38:L66" si="13">+J38-K38</f>
        <v>0.16897257747634498</v>
      </c>
    </row>
    <row r="39" spans="1:12" x14ac:dyDescent="0.4">
      <c r="A39" s="57" t="s">
        <v>166</v>
      </c>
      <c r="B39" s="145">
        <f>'５月(月間)'!B39-'５月(上旬～中旬)'!B39</f>
        <v>277</v>
      </c>
      <c r="C39" s="145">
        <f>'５月(月間)'!C39-'５月(上旬～中旬)'!C39</f>
        <v>228</v>
      </c>
      <c r="D39" s="73">
        <f t="shared" si="7"/>
        <v>1.2149122807017543</v>
      </c>
      <c r="E39" s="82">
        <f t="shared" si="8"/>
        <v>49</v>
      </c>
      <c r="F39" s="80">
        <f>'５月(月間)'!F39-'５月(上旬～中旬)'!F39</f>
        <v>429</v>
      </c>
      <c r="G39" s="80">
        <f>'５月(月間)'!G39-'５月(上旬～中旬)'!G39</f>
        <v>500</v>
      </c>
      <c r="H39" s="73">
        <f t="shared" si="9"/>
        <v>0.85799999999999998</v>
      </c>
      <c r="I39" s="82">
        <f t="shared" si="10"/>
        <v>-71</v>
      </c>
      <c r="J39" s="73">
        <f t="shared" si="11"/>
        <v>0.64568764568764569</v>
      </c>
      <c r="K39" s="73">
        <f t="shared" si="12"/>
        <v>0.45600000000000002</v>
      </c>
      <c r="L39" s="90">
        <f t="shared" si="13"/>
        <v>0.18968764568764568</v>
      </c>
    </row>
    <row r="40" spans="1:12" x14ac:dyDescent="0.4">
      <c r="A40" s="58" t="s">
        <v>165</v>
      </c>
      <c r="B40" s="145">
        <f>'５月(月間)'!B40-'５月(上旬～中旬)'!B40</f>
        <v>194</v>
      </c>
      <c r="C40" s="145">
        <f>'５月(月間)'!C40-'５月(上旬～中旬)'!C40</f>
        <v>125</v>
      </c>
      <c r="D40" s="53">
        <f t="shared" si="7"/>
        <v>1.552</v>
      </c>
      <c r="E40" s="77">
        <f t="shared" si="8"/>
        <v>69</v>
      </c>
      <c r="F40" s="80">
        <f>'５月(月間)'!F40-'５月(上旬～中旬)'!F40</f>
        <v>429</v>
      </c>
      <c r="G40" s="80">
        <f>'５月(月間)'!G40-'５月(上旬～中旬)'!G40</f>
        <v>429</v>
      </c>
      <c r="H40" s="53">
        <f t="shared" si="9"/>
        <v>1</v>
      </c>
      <c r="I40" s="77">
        <f t="shared" si="10"/>
        <v>0</v>
      </c>
      <c r="J40" s="53">
        <f t="shared" si="11"/>
        <v>0.45221445221445222</v>
      </c>
      <c r="K40" s="53">
        <f t="shared" si="12"/>
        <v>0.29137529137529139</v>
      </c>
      <c r="L40" s="52">
        <f t="shared" si="13"/>
        <v>0.16083916083916083</v>
      </c>
    </row>
    <row r="41" spans="1:12" s="89" customFormat="1" x14ac:dyDescent="0.4">
      <c r="A41" s="249" t="s">
        <v>88</v>
      </c>
      <c r="B41" s="248">
        <f>B42+B62</f>
        <v>70153</v>
      </c>
      <c r="C41" s="248">
        <f>C42+C62</f>
        <v>62105</v>
      </c>
      <c r="D41" s="245">
        <f t="shared" si="7"/>
        <v>1.1295869897753803</v>
      </c>
      <c r="E41" s="289">
        <f t="shared" si="8"/>
        <v>8048</v>
      </c>
      <c r="F41" s="248">
        <f>F42+F62</f>
        <v>121847</v>
      </c>
      <c r="G41" s="248">
        <f>G42+G62</f>
        <v>118453</v>
      </c>
      <c r="H41" s="245">
        <f t="shared" si="9"/>
        <v>1.028652714578778</v>
      </c>
      <c r="I41" s="289">
        <f t="shared" si="10"/>
        <v>3394</v>
      </c>
      <c r="J41" s="245">
        <f t="shared" si="11"/>
        <v>0.57574663307262386</v>
      </c>
      <c r="K41" s="245">
        <f t="shared" si="12"/>
        <v>0.52430077752357473</v>
      </c>
      <c r="L41" s="283">
        <f t="shared" si="13"/>
        <v>5.1445855549049124E-2</v>
      </c>
    </row>
    <row r="42" spans="1:12" s="89" customFormat="1" x14ac:dyDescent="0.4">
      <c r="A42" s="277" t="s">
        <v>164</v>
      </c>
      <c r="B42" s="316">
        <f>SUM(B43:B61)</f>
        <v>69237</v>
      </c>
      <c r="C42" s="248">
        <f>SUM(C43:C61)</f>
        <v>61428</v>
      </c>
      <c r="D42" s="245">
        <f t="shared" si="7"/>
        <v>1.1271244383668686</v>
      </c>
      <c r="E42" s="315">
        <f t="shared" si="8"/>
        <v>7809</v>
      </c>
      <c r="F42" s="316">
        <f>SUM(F43:F61)</f>
        <v>119933</v>
      </c>
      <c r="G42" s="248">
        <f>SUM(G43:G61)</f>
        <v>116839</v>
      </c>
      <c r="H42" s="245">
        <f t="shared" si="9"/>
        <v>1.0264808839514203</v>
      </c>
      <c r="I42" s="315">
        <f t="shared" si="10"/>
        <v>3094</v>
      </c>
      <c r="J42" s="245">
        <f t="shared" si="11"/>
        <v>0.57729732433942282</v>
      </c>
      <c r="K42" s="245">
        <f t="shared" si="12"/>
        <v>0.52574910774655725</v>
      </c>
      <c r="L42" s="283">
        <f t="shared" si="13"/>
        <v>5.154821659286557E-2</v>
      </c>
    </row>
    <row r="43" spans="1:12" x14ac:dyDescent="0.4">
      <c r="A43" s="58" t="s">
        <v>87</v>
      </c>
      <c r="B43" s="62">
        <f>'５月(月間)'!B43-'５月(上旬～中旬)'!B43</f>
        <v>22603</v>
      </c>
      <c r="C43" s="62">
        <f>'５月(月間)'!C43-'５月(上旬～中旬)'!C43</f>
        <v>19508</v>
      </c>
      <c r="D43" s="60">
        <f t="shared" si="7"/>
        <v>1.1586528603649784</v>
      </c>
      <c r="E43" s="84">
        <f t="shared" si="8"/>
        <v>3095</v>
      </c>
      <c r="F43" s="62">
        <f>'５月(月間)'!F43-'５月(上旬～中旬)'!F43</f>
        <v>41621</v>
      </c>
      <c r="G43" s="151">
        <f>'５月(月間)'!G43-'５月(上旬～中旬)'!G43</f>
        <v>37316</v>
      </c>
      <c r="H43" s="67">
        <f t="shared" si="9"/>
        <v>1.1153660628148783</v>
      </c>
      <c r="I43" s="77">
        <f t="shared" si="10"/>
        <v>4305</v>
      </c>
      <c r="J43" s="53">
        <f t="shared" si="11"/>
        <v>0.5430672016530117</v>
      </c>
      <c r="K43" s="53">
        <f t="shared" si="12"/>
        <v>0.52277843284382031</v>
      </c>
      <c r="L43" s="52">
        <f t="shared" si="13"/>
        <v>2.0288768809191393E-2</v>
      </c>
    </row>
    <row r="44" spans="1:12" x14ac:dyDescent="0.4">
      <c r="A44" s="58" t="s">
        <v>163</v>
      </c>
      <c r="B44" s="55">
        <f>'５月(月間)'!B44-'５月(上旬～中旬)'!B44</f>
        <v>5050</v>
      </c>
      <c r="C44" s="55">
        <f>'５月(月間)'!C44-'５月(上旬～中旬)'!C44</f>
        <v>4739</v>
      </c>
      <c r="D44" s="73">
        <f t="shared" si="7"/>
        <v>1.065625659421819</v>
      </c>
      <c r="E44" s="84">
        <f t="shared" si="8"/>
        <v>311</v>
      </c>
      <c r="F44" s="55">
        <f>'５月(月間)'!F44-'５月(上旬～中旬)'!F44</f>
        <v>5654</v>
      </c>
      <c r="G44" s="143">
        <f>'５月(月間)'!G44-'５月(上旬～中旬)'!G44</f>
        <v>5654</v>
      </c>
      <c r="H44" s="67">
        <f t="shared" si="9"/>
        <v>1</v>
      </c>
      <c r="I44" s="77">
        <f t="shared" si="10"/>
        <v>0</v>
      </c>
      <c r="J44" s="53">
        <f t="shared" si="11"/>
        <v>0.89317297488503711</v>
      </c>
      <c r="K44" s="53">
        <f t="shared" si="12"/>
        <v>0.83816766890696848</v>
      </c>
      <c r="L44" s="52">
        <f t="shared" si="13"/>
        <v>5.500530597806863E-2</v>
      </c>
    </row>
    <row r="45" spans="1:12" x14ac:dyDescent="0.4">
      <c r="A45" s="70" t="s">
        <v>162</v>
      </c>
      <c r="B45" s="55">
        <f>'５月(月間)'!B45-'５月(上旬～中旬)'!B45</f>
        <v>9822</v>
      </c>
      <c r="C45" s="55">
        <f>'５月(月間)'!C45-'５月(上旬～中旬)'!C45</f>
        <v>9975</v>
      </c>
      <c r="D45" s="73">
        <f t="shared" si="7"/>
        <v>0.98466165413533835</v>
      </c>
      <c r="E45" s="84">
        <f t="shared" si="8"/>
        <v>-153</v>
      </c>
      <c r="F45" s="55">
        <f>'５月(月間)'!F45-'５月(上旬～中旬)'!F45</f>
        <v>14143</v>
      </c>
      <c r="G45" s="147">
        <f>'５月(月間)'!G45-'５月(上旬～中旬)'!G45</f>
        <v>17267</v>
      </c>
      <c r="H45" s="67">
        <f t="shared" si="9"/>
        <v>0.81907685179822787</v>
      </c>
      <c r="I45" s="77">
        <f t="shared" si="10"/>
        <v>-3124</v>
      </c>
      <c r="J45" s="53">
        <f t="shared" si="11"/>
        <v>0.6944778335572368</v>
      </c>
      <c r="K45" s="53">
        <f t="shared" si="12"/>
        <v>0.5776915503561707</v>
      </c>
      <c r="L45" s="52">
        <f t="shared" si="13"/>
        <v>0.1167862832010661</v>
      </c>
    </row>
    <row r="46" spans="1:12" x14ac:dyDescent="0.4">
      <c r="A46" s="70" t="s">
        <v>161</v>
      </c>
      <c r="B46" s="107">
        <f>'５月(月間)'!B46-'５月(上旬～中旬)'!B46</f>
        <v>4412</v>
      </c>
      <c r="C46" s="107">
        <f>'５月(月間)'!C46-'５月(上旬～中旬)'!C46</f>
        <v>4280</v>
      </c>
      <c r="D46" s="73">
        <f t="shared" si="7"/>
        <v>1.030841121495327</v>
      </c>
      <c r="E46" s="84">
        <f t="shared" si="8"/>
        <v>132</v>
      </c>
      <c r="F46" s="107">
        <f>'５月(月間)'!F46-'５月(上旬～中旬)'!F46</f>
        <v>8389</v>
      </c>
      <c r="G46" s="150">
        <f>'５月(月間)'!G46-'５月(上旬～中旬)'!G46</f>
        <v>7766</v>
      </c>
      <c r="H46" s="67">
        <f t="shared" si="9"/>
        <v>1.0802214782384754</v>
      </c>
      <c r="I46" s="77">
        <f t="shared" si="10"/>
        <v>623</v>
      </c>
      <c r="J46" s="53">
        <f t="shared" si="11"/>
        <v>0.52592680891643817</v>
      </c>
      <c r="K46" s="53">
        <f t="shared" si="12"/>
        <v>0.5511202678341488</v>
      </c>
      <c r="L46" s="52">
        <f t="shared" si="13"/>
        <v>-2.5193458917710632E-2</v>
      </c>
    </row>
    <row r="47" spans="1:12" x14ac:dyDescent="0.4">
      <c r="A47" s="58" t="s">
        <v>85</v>
      </c>
      <c r="B47" s="55">
        <f>'５月(月間)'!B47-'５月(上旬～中旬)'!B47</f>
        <v>8666</v>
      </c>
      <c r="C47" s="55">
        <f>'５月(月間)'!C47-'５月(上旬～中旬)'!C47</f>
        <v>8166</v>
      </c>
      <c r="D47" s="73">
        <f t="shared" si="7"/>
        <v>1.0612294881214792</v>
      </c>
      <c r="E47" s="84">
        <f t="shared" si="8"/>
        <v>500</v>
      </c>
      <c r="F47" s="55">
        <f>'５月(月間)'!F47-'５月(上旬～中旬)'!F47</f>
        <v>14709</v>
      </c>
      <c r="G47" s="143">
        <f>'５月(月間)'!G47-'５月(上旬～中旬)'!G47</f>
        <v>20095</v>
      </c>
      <c r="H47" s="67">
        <f t="shared" si="9"/>
        <v>0.73197312764369249</v>
      </c>
      <c r="I47" s="77">
        <f t="shared" si="10"/>
        <v>-5386</v>
      </c>
      <c r="J47" s="53">
        <f t="shared" si="11"/>
        <v>0.58916309742334627</v>
      </c>
      <c r="K47" s="53">
        <f t="shared" si="12"/>
        <v>0.40636974371734264</v>
      </c>
      <c r="L47" s="52">
        <f t="shared" si="13"/>
        <v>0.18279335370600364</v>
      </c>
    </row>
    <row r="48" spans="1:12" x14ac:dyDescent="0.4">
      <c r="A48" s="58" t="s">
        <v>160</v>
      </c>
      <c r="B48" s="55">
        <f>'５月(月間)'!B48-'５月(上旬～中旬)'!B48</f>
        <v>1624</v>
      </c>
      <c r="C48" s="55">
        <f>'５月(月間)'!C48-'５月(上旬～中旬)'!C48</f>
        <v>1708</v>
      </c>
      <c r="D48" s="73">
        <f t="shared" si="7"/>
        <v>0.95081967213114749</v>
      </c>
      <c r="E48" s="84">
        <f t="shared" si="8"/>
        <v>-84</v>
      </c>
      <c r="F48" s="55">
        <f>'５月(月間)'!F48-'５月(上旬～中旬)'!F48</f>
        <v>3375</v>
      </c>
      <c r="G48" s="143">
        <f>'５月(月間)'!G48-'５月(上旬～中旬)'!G48</f>
        <v>2700</v>
      </c>
      <c r="H48" s="67">
        <f t="shared" si="9"/>
        <v>1.25</v>
      </c>
      <c r="I48" s="77">
        <f t="shared" si="10"/>
        <v>675</v>
      </c>
      <c r="J48" s="53">
        <f t="shared" si="11"/>
        <v>0.48118518518518516</v>
      </c>
      <c r="K48" s="53">
        <f t="shared" si="12"/>
        <v>0.6325925925925926</v>
      </c>
      <c r="L48" s="52">
        <f t="shared" si="13"/>
        <v>-0.15140740740740743</v>
      </c>
    </row>
    <row r="49" spans="1:12" x14ac:dyDescent="0.4">
      <c r="A49" s="58" t="s">
        <v>86</v>
      </c>
      <c r="B49" s="107">
        <f>'５月(月間)'!B49-'５月(上旬～中旬)'!B49</f>
        <v>6290</v>
      </c>
      <c r="C49" s="107">
        <f>'５月(月間)'!C49-'５月(上旬～中旬)'!C49</f>
        <v>5775</v>
      </c>
      <c r="D49" s="95">
        <f t="shared" si="7"/>
        <v>1.0891774891774892</v>
      </c>
      <c r="E49" s="84">
        <f t="shared" si="8"/>
        <v>515</v>
      </c>
      <c r="F49" s="107">
        <f>'５月(月間)'!F49-'５月(上旬～中旬)'!F49</f>
        <v>10081</v>
      </c>
      <c r="G49" s="143">
        <f>'５月(月間)'!G49-'５月(上旬～中旬)'!G49</f>
        <v>11065</v>
      </c>
      <c r="H49" s="67">
        <f t="shared" si="9"/>
        <v>0.91107094441934022</v>
      </c>
      <c r="I49" s="77">
        <f t="shared" si="10"/>
        <v>-984</v>
      </c>
      <c r="J49" s="53">
        <f t="shared" si="11"/>
        <v>0.62394603709949414</v>
      </c>
      <c r="K49" s="53">
        <f t="shared" si="12"/>
        <v>0.52191595119746947</v>
      </c>
      <c r="L49" s="52">
        <f t="shared" si="13"/>
        <v>0.10203008590202467</v>
      </c>
    </row>
    <row r="50" spans="1:12" x14ac:dyDescent="0.4">
      <c r="A50" s="58" t="s">
        <v>84</v>
      </c>
      <c r="B50" s="55">
        <f>'５月(月間)'!B50-'５月(上旬～中旬)'!B50</f>
        <v>1440</v>
      </c>
      <c r="C50" s="55">
        <f>'５月(月間)'!C50-'５月(上旬～中旬)'!C50</f>
        <v>0</v>
      </c>
      <c r="D50" s="53" t="e">
        <f t="shared" si="7"/>
        <v>#DIV/0!</v>
      </c>
      <c r="E50" s="84">
        <f t="shared" si="8"/>
        <v>1440</v>
      </c>
      <c r="F50" s="55">
        <f>'５月(月間)'!F50-'５月(上旬～中旬)'!F50</f>
        <v>2970</v>
      </c>
      <c r="G50" s="145">
        <f>'５月(月間)'!G50-'５月(上旬～中旬)'!G50</f>
        <v>0</v>
      </c>
      <c r="H50" s="67" t="e">
        <f t="shared" si="9"/>
        <v>#DIV/0!</v>
      </c>
      <c r="I50" s="77">
        <f t="shared" si="10"/>
        <v>2970</v>
      </c>
      <c r="J50" s="53">
        <f t="shared" si="11"/>
        <v>0.48484848484848486</v>
      </c>
      <c r="K50" s="53" t="e">
        <f t="shared" si="12"/>
        <v>#DIV/0!</v>
      </c>
      <c r="L50" s="52" t="e">
        <f t="shared" si="13"/>
        <v>#DIV/0!</v>
      </c>
    </row>
    <row r="51" spans="1:12" x14ac:dyDescent="0.4">
      <c r="A51" s="58" t="s">
        <v>159</v>
      </c>
      <c r="B51" s="107">
        <f>'５月(月間)'!B51-'５月(上旬～中旬)'!B51</f>
        <v>528</v>
      </c>
      <c r="C51" s="107">
        <f>'５月(月間)'!C51-'５月(上旬～中旬)'!C51</f>
        <v>447</v>
      </c>
      <c r="D51" s="73">
        <f t="shared" si="7"/>
        <v>1.1812080536912752</v>
      </c>
      <c r="E51" s="84">
        <f t="shared" si="8"/>
        <v>81</v>
      </c>
      <c r="F51" s="107">
        <f>'５月(月間)'!F51-'５月(上旬～中旬)'!F51</f>
        <v>1381</v>
      </c>
      <c r="G51" s="143">
        <f>'５月(月間)'!G51-'５月(上旬～中旬)'!G51</f>
        <v>1386</v>
      </c>
      <c r="H51" s="67">
        <f t="shared" si="9"/>
        <v>0.99639249639249639</v>
      </c>
      <c r="I51" s="77">
        <f t="shared" si="10"/>
        <v>-5</v>
      </c>
      <c r="J51" s="53">
        <f t="shared" si="11"/>
        <v>0.38233164373642287</v>
      </c>
      <c r="K51" s="53">
        <f t="shared" si="12"/>
        <v>0.32251082251082253</v>
      </c>
      <c r="L51" s="52">
        <f t="shared" si="13"/>
        <v>5.982082122560034E-2</v>
      </c>
    </row>
    <row r="52" spans="1:12" x14ac:dyDescent="0.4">
      <c r="A52" s="58" t="s">
        <v>158</v>
      </c>
      <c r="B52" s="55">
        <f>'５月(月間)'!B52-'５月(上旬～中旬)'!B52</f>
        <v>669</v>
      </c>
      <c r="C52" s="55">
        <f>'５月(月間)'!C52-'５月(上旬～中旬)'!C52</f>
        <v>491</v>
      </c>
      <c r="D52" s="53">
        <f t="shared" si="7"/>
        <v>1.3625254582484725</v>
      </c>
      <c r="E52" s="84">
        <f t="shared" si="8"/>
        <v>178</v>
      </c>
      <c r="F52" s="55">
        <f>'５月(月間)'!F52-'５月(上旬～中旬)'!F52</f>
        <v>1320</v>
      </c>
      <c r="G52" s="150">
        <f>'５月(月間)'!G52-'５月(上旬～中旬)'!G52</f>
        <v>1200</v>
      </c>
      <c r="H52" s="67">
        <f t="shared" si="9"/>
        <v>1.1000000000000001</v>
      </c>
      <c r="I52" s="77">
        <f t="shared" si="10"/>
        <v>120</v>
      </c>
      <c r="J52" s="53">
        <f t="shared" si="11"/>
        <v>0.50681818181818183</v>
      </c>
      <c r="K52" s="53">
        <f t="shared" si="12"/>
        <v>0.40916666666666668</v>
      </c>
      <c r="L52" s="52">
        <f t="shared" si="13"/>
        <v>9.7651515151515156E-2</v>
      </c>
    </row>
    <row r="53" spans="1:12" x14ac:dyDescent="0.4">
      <c r="A53" s="58" t="s">
        <v>83</v>
      </c>
      <c r="B53" s="55">
        <f>'５月(月間)'!B53-'５月(上旬～中旬)'!B53</f>
        <v>1526</v>
      </c>
      <c r="C53" s="55">
        <f>'５月(月間)'!C53-'５月(上旬～中旬)'!C53</f>
        <v>1268</v>
      </c>
      <c r="D53" s="73">
        <f t="shared" si="7"/>
        <v>1.2034700315457414</v>
      </c>
      <c r="E53" s="84">
        <f t="shared" si="8"/>
        <v>258</v>
      </c>
      <c r="F53" s="55">
        <f>'５月(月間)'!F53-'５月(上旬～中旬)'!F53</f>
        <v>3652</v>
      </c>
      <c r="G53" s="143">
        <f>'５月(月間)'!G53-'５月(上旬～中旬)'!G53</f>
        <v>1826</v>
      </c>
      <c r="H53" s="67">
        <f t="shared" si="9"/>
        <v>2</v>
      </c>
      <c r="I53" s="77">
        <f t="shared" si="10"/>
        <v>1826</v>
      </c>
      <c r="J53" s="53">
        <f t="shared" si="11"/>
        <v>0.41785323110624317</v>
      </c>
      <c r="K53" s="53">
        <f t="shared" si="12"/>
        <v>0.69441401971522454</v>
      </c>
      <c r="L53" s="52">
        <f t="shared" si="13"/>
        <v>-0.27656078860898137</v>
      </c>
    </row>
    <row r="54" spans="1:12" x14ac:dyDescent="0.4">
      <c r="A54" s="58" t="s">
        <v>82</v>
      </c>
      <c r="B54" s="55">
        <f>'５月(月間)'!B54-'５月(上旬～中旬)'!B54</f>
        <v>2809</v>
      </c>
      <c r="C54" s="55">
        <f>'５月(月間)'!C54-'５月(上旬～中旬)'!C54</f>
        <v>1938</v>
      </c>
      <c r="D54" s="73">
        <f t="shared" si="7"/>
        <v>1.4494324045407636</v>
      </c>
      <c r="E54" s="77">
        <f t="shared" si="8"/>
        <v>871</v>
      </c>
      <c r="F54" s="55">
        <f>'５月(月間)'!F54-'５月(上旬～中旬)'!F54</f>
        <v>2969</v>
      </c>
      <c r="G54" s="147">
        <f>'５月(月間)'!G54-'５月(上旬～中旬)'!G54</f>
        <v>2700</v>
      </c>
      <c r="H54" s="53">
        <f t="shared" si="9"/>
        <v>1.0996296296296297</v>
      </c>
      <c r="I54" s="77">
        <f t="shared" si="10"/>
        <v>269</v>
      </c>
      <c r="J54" s="53">
        <f t="shared" si="11"/>
        <v>0.94610980127989219</v>
      </c>
      <c r="K54" s="53">
        <f t="shared" si="12"/>
        <v>0.71777777777777774</v>
      </c>
      <c r="L54" s="52">
        <f t="shared" si="13"/>
        <v>0.22833202350211446</v>
      </c>
    </row>
    <row r="55" spans="1:12" x14ac:dyDescent="0.4">
      <c r="A55" s="58" t="s">
        <v>157</v>
      </c>
      <c r="B55" s="55">
        <f>'５月(月間)'!B55-'５月(上旬～中旬)'!B55</f>
        <v>790</v>
      </c>
      <c r="C55" s="55">
        <f>'５月(月間)'!C55-'５月(上旬～中旬)'!C55</f>
        <v>0</v>
      </c>
      <c r="D55" s="73" t="e">
        <f t="shared" si="7"/>
        <v>#DIV/0!</v>
      </c>
      <c r="E55" s="77">
        <f t="shared" si="8"/>
        <v>790</v>
      </c>
      <c r="F55" s="55">
        <f>'５月(月間)'!F55-'５月(上旬～中旬)'!F55</f>
        <v>1320</v>
      </c>
      <c r="G55" s="147">
        <f>'５月(月間)'!G55-'５月(上旬～中旬)'!G55</f>
        <v>0</v>
      </c>
      <c r="H55" s="53" t="e">
        <f t="shared" si="9"/>
        <v>#DIV/0!</v>
      </c>
      <c r="I55" s="77">
        <f t="shared" si="10"/>
        <v>1320</v>
      </c>
      <c r="J55" s="53">
        <f t="shared" si="11"/>
        <v>0.59848484848484851</v>
      </c>
      <c r="K55" s="53" t="e">
        <f t="shared" si="12"/>
        <v>#DIV/0!</v>
      </c>
      <c r="L55" s="52" t="e">
        <f t="shared" si="13"/>
        <v>#DIV/0!</v>
      </c>
    </row>
    <row r="56" spans="1:12" x14ac:dyDescent="0.4">
      <c r="A56" s="70" t="s">
        <v>81</v>
      </c>
      <c r="B56" s="107">
        <f>'５月(月間)'!B56-'５月(上旬～中旬)'!B56</f>
        <v>493</v>
      </c>
      <c r="C56" s="107">
        <f>'５月(月間)'!C56-'５月(上旬～中旬)'!C56</f>
        <v>549</v>
      </c>
      <c r="D56" s="73">
        <f t="shared" si="7"/>
        <v>0.89799635701275049</v>
      </c>
      <c r="E56" s="84">
        <f t="shared" si="8"/>
        <v>-56</v>
      </c>
      <c r="F56" s="107">
        <f>'５月(月間)'!F56-'５月(上旬～中旬)'!F56</f>
        <v>1320</v>
      </c>
      <c r="G56" s="143">
        <f>'５月(月間)'!G56-'５月(上旬～中旬)'!G56</f>
        <v>1320</v>
      </c>
      <c r="H56" s="67">
        <f t="shared" si="9"/>
        <v>1</v>
      </c>
      <c r="I56" s="77">
        <f t="shared" si="10"/>
        <v>0</v>
      </c>
      <c r="J56" s="53">
        <f t="shared" si="11"/>
        <v>0.37348484848484848</v>
      </c>
      <c r="K56" s="67">
        <f t="shared" si="12"/>
        <v>0.41590909090909089</v>
      </c>
      <c r="L56" s="66">
        <f t="shared" si="13"/>
        <v>-4.242424242424242E-2</v>
      </c>
    </row>
    <row r="57" spans="1:12" x14ac:dyDescent="0.4">
      <c r="A57" s="58" t="s">
        <v>80</v>
      </c>
      <c r="B57" s="107">
        <f>'５月(月間)'!B57-'５月(上旬～中旬)'!B57</f>
        <v>362</v>
      </c>
      <c r="C57" s="107">
        <f>'５月(月間)'!C57-'５月(上旬～中旬)'!C57</f>
        <v>300</v>
      </c>
      <c r="D57" s="73">
        <f t="shared" si="7"/>
        <v>1.2066666666666668</v>
      </c>
      <c r="E57" s="77">
        <f t="shared" si="8"/>
        <v>62</v>
      </c>
      <c r="F57" s="107">
        <f>'５月(月間)'!F57-'５月(上旬～中旬)'!F57</f>
        <v>1320</v>
      </c>
      <c r="G57" s="143">
        <f>'５月(月間)'!G57-'５月(上旬～中旬)'!G57</f>
        <v>1320</v>
      </c>
      <c r="H57" s="53">
        <f t="shared" si="9"/>
        <v>1</v>
      </c>
      <c r="I57" s="77">
        <f t="shared" si="10"/>
        <v>0</v>
      </c>
      <c r="J57" s="53">
        <f t="shared" si="11"/>
        <v>0.27424242424242423</v>
      </c>
      <c r="K57" s="53">
        <f t="shared" si="12"/>
        <v>0.22727272727272727</v>
      </c>
      <c r="L57" s="52">
        <f t="shared" si="13"/>
        <v>4.6969696969696967E-2</v>
      </c>
    </row>
    <row r="58" spans="1:12" x14ac:dyDescent="0.4">
      <c r="A58" s="58" t="s">
        <v>79</v>
      </c>
      <c r="B58" s="55">
        <f>'５月(月間)'!B58-'５月(上旬～中旬)'!B58</f>
        <v>516</v>
      </c>
      <c r="C58" s="55">
        <f>'５月(月間)'!C58-'５月(上旬～中旬)'!C58</f>
        <v>496</v>
      </c>
      <c r="D58" s="73">
        <f t="shared" si="7"/>
        <v>1.0403225806451613</v>
      </c>
      <c r="E58" s="77">
        <f t="shared" si="8"/>
        <v>20</v>
      </c>
      <c r="F58" s="55">
        <f>'５月(月間)'!F58-'５月(上旬～中旬)'!F58</f>
        <v>1320</v>
      </c>
      <c r="G58" s="147">
        <f>'５月(月間)'!G58-'５月(上旬～中旬)'!G58</f>
        <v>1200</v>
      </c>
      <c r="H58" s="53">
        <f t="shared" si="9"/>
        <v>1.1000000000000001</v>
      </c>
      <c r="I58" s="77">
        <f t="shared" si="10"/>
        <v>120</v>
      </c>
      <c r="J58" s="53">
        <f t="shared" si="11"/>
        <v>0.39090909090909093</v>
      </c>
      <c r="K58" s="53">
        <f t="shared" si="12"/>
        <v>0.41333333333333333</v>
      </c>
      <c r="L58" s="52">
        <f t="shared" si="13"/>
        <v>-2.2424242424242402E-2</v>
      </c>
    </row>
    <row r="59" spans="1:12" x14ac:dyDescent="0.4">
      <c r="A59" s="58" t="s">
        <v>78</v>
      </c>
      <c r="B59" s="55">
        <f>'５月(月間)'!B59-'５月(上旬～中旬)'!B59</f>
        <v>1637</v>
      </c>
      <c r="C59" s="55">
        <f>'５月(月間)'!C59-'５月(上旬～中旬)'!C59</f>
        <v>1788</v>
      </c>
      <c r="D59" s="73">
        <f t="shared" si="7"/>
        <v>0.91554809843400442</v>
      </c>
      <c r="E59" s="77">
        <f t="shared" si="8"/>
        <v>-151</v>
      </c>
      <c r="F59" s="55">
        <f>'５月(月間)'!F59-'５月(上旬～中旬)'!F59</f>
        <v>4389</v>
      </c>
      <c r="G59" s="143">
        <f>'５月(月間)'!G59-'５月(上旬～中旬)'!G59</f>
        <v>4024</v>
      </c>
      <c r="H59" s="53">
        <f t="shared" si="9"/>
        <v>1.0907057654075547</v>
      </c>
      <c r="I59" s="77">
        <f t="shared" si="10"/>
        <v>365</v>
      </c>
      <c r="J59" s="53">
        <f t="shared" si="11"/>
        <v>0.37297789929368874</v>
      </c>
      <c r="K59" s="53">
        <f t="shared" si="12"/>
        <v>0.44433399602385687</v>
      </c>
      <c r="L59" s="52">
        <f t="shared" si="13"/>
        <v>-7.1356096730168128E-2</v>
      </c>
    </row>
    <row r="60" spans="1:12" x14ac:dyDescent="0.4">
      <c r="A60" s="64" t="s">
        <v>156</v>
      </c>
      <c r="B60" s="72">
        <f>'５月(月間)'!B60-'５月(上旬～中旬)'!B60</f>
        <v>0</v>
      </c>
      <c r="C60" s="72">
        <f>'５月(月間)'!C60-'５月(上旬～中旬)'!C60</f>
        <v>0</v>
      </c>
      <c r="D60" s="95" t="e">
        <f t="shared" si="7"/>
        <v>#DIV/0!</v>
      </c>
      <c r="E60" s="84">
        <f t="shared" si="8"/>
        <v>0</v>
      </c>
      <c r="F60" s="72">
        <f>'５月(月間)'!F60-'５月(上旬～中旬)'!F60</f>
        <v>0</v>
      </c>
      <c r="G60" s="150">
        <f>'５月(月間)'!G60-'５月(上旬～中旬)'!G60</f>
        <v>0</v>
      </c>
      <c r="H60" s="67" t="e">
        <f t="shared" si="9"/>
        <v>#DIV/0!</v>
      </c>
      <c r="I60" s="84">
        <f t="shared" si="10"/>
        <v>0</v>
      </c>
      <c r="J60" s="67" t="e">
        <f t="shared" si="11"/>
        <v>#DIV/0!</v>
      </c>
      <c r="K60" s="67" t="e">
        <f t="shared" si="12"/>
        <v>#DIV/0!</v>
      </c>
      <c r="L60" s="66" t="e">
        <f t="shared" si="13"/>
        <v>#DIV/0!</v>
      </c>
    </row>
    <row r="61" spans="1:12" x14ac:dyDescent="0.4">
      <c r="A61" s="51" t="s">
        <v>155</v>
      </c>
      <c r="B61" s="49">
        <f>'５月(月間)'!B61-'５月(上旬～中旬)'!B61</f>
        <v>0</v>
      </c>
      <c r="C61" s="49">
        <f>'５月(月間)'!C61-'５月(上旬～中旬)'!C61</f>
        <v>0</v>
      </c>
      <c r="D61" s="47" t="e">
        <f t="shared" si="7"/>
        <v>#DIV/0!</v>
      </c>
      <c r="E61" s="141">
        <f t="shared" si="8"/>
        <v>0</v>
      </c>
      <c r="F61" s="49">
        <f>'５月(月間)'!F61-'５月(上旬～中旬)'!F61</f>
        <v>0</v>
      </c>
      <c r="G61" s="149">
        <f>'５月(月間)'!G61-'５月(上旬～中旬)'!G61</f>
        <v>0</v>
      </c>
      <c r="H61" s="47" t="e">
        <f t="shared" si="9"/>
        <v>#DIV/0!</v>
      </c>
      <c r="I61" s="141">
        <f t="shared" si="10"/>
        <v>0</v>
      </c>
      <c r="J61" s="47" t="e">
        <f t="shared" si="11"/>
        <v>#DIV/0!</v>
      </c>
      <c r="K61" s="47" t="e">
        <f t="shared" si="12"/>
        <v>#DIV/0!</v>
      </c>
      <c r="L61" s="46" t="e">
        <f t="shared" si="13"/>
        <v>#DIV/0!</v>
      </c>
    </row>
    <row r="62" spans="1:12" x14ac:dyDescent="0.4">
      <c r="A62" s="277" t="s">
        <v>154</v>
      </c>
      <c r="B62" s="403">
        <f>SUM(B63:B66)</f>
        <v>916</v>
      </c>
      <c r="C62" s="403">
        <f>SUM(C63:C66)</f>
        <v>677</v>
      </c>
      <c r="D62" s="256">
        <f t="shared" si="7"/>
        <v>1.3530280649926145</v>
      </c>
      <c r="E62" s="402">
        <f t="shared" si="8"/>
        <v>239</v>
      </c>
      <c r="F62" s="403">
        <f>SUM(F63:F66)</f>
        <v>1914</v>
      </c>
      <c r="G62" s="403">
        <f>SUM(G63:G66)</f>
        <v>1614</v>
      </c>
      <c r="H62" s="256">
        <f t="shared" si="9"/>
        <v>1.1858736059479553</v>
      </c>
      <c r="I62" s="402">
        <f t="shared" si="10"/>
        <v>300</v>
      </c>
      <c r="J62" s="256">
        <f t="shared" si="11"/>
        <v>0.4785788923719958</v>
      </c>
      <c r="K62" s="256">
        <f t="shared" si="12"/>
        <v>0.419454770755886</v>
      </c>
      <c r="L62" s="280">
        <f t="shared" si="13"/>
        <v>5.9124121616109804E-2</v>
      </c>
    </row>
    <row r="63" spans="1:12" x14ac:dyDescent="0.4">
      <c r="A63" s="64" t="s">
        <v>77</v>
      </c>
      <c r="B63" s="148">
        <v>235</v>
      </c>
      <c r="C63" s="148">
        <v>158</v>
      </c>
      <c r="D63" s="73">
        <f t="shared" si="7"/>
        <v>1.4873417721518987</v>
      </c>
      <c r="E63" s="82">
        <f t="shared" si="8"/>
        <v>77</v>
      </c>
      <c r="F63" s="148">
        <v>330</v>
      </c>
      <c r="G63" s="148">
        <v>300</v>
      </c>
      <c r="H63" s="73">
        <f t="shared" si="9"/>
        <v>1.1000000000000001</v>
      </c>
      <c r="I63" s="82">
        <f t="shared" si="10"/>
        <v>30</v>
      </c>
      <c r="J63" s="73">
        <f t="shared" si="11"/>
        <v>0.71212121212121215</v>
      </c>
      <c r="K63" s="73">
        <f t="shared" si="12"/>
        <v>0.52666666666666662</v>
      </c>
      <c r="L63" s="90">
        <f t="shared" si="13"/>
        <v>0.18545454545454554</v>
      </c>
    </row>
    <row r="64" spans="1:12" x14ac:dyDescent="0.4">
      <c r="A64" s="58" t="s">
        <v>153</v>
      </c>
      <c r="B64" s="146">
        <v>190</v>
      </c>
      <c r="C64" s="146">
        <v>141</v>
      </c>
      <c r="D64" s="73">
        <f t="shared" si="7"/>
        <v>1.3475177304964538</v>
      </c>
      <c r="E64" s="82">
        <f t="shared" si="8"/>
        <v>49</v>
      </c>
      <c r="F64" s="146">
        <v>594</v>
      </c>
      <c r="G64" s="146">
        <v>327</v>
      </c>
      <c r="H64" s="73">
        <f t="shared" si="9"/>
        <v>1.8165137614678899</v>
      </c>
      <c r="I64" s="82">
        <f t="shared" si="10"/>
        <v>267</v>
      </c>
      <c r="J64" s="73">
        <f t="shared" si="11"/>
        <v>0.31986531986531985</v>
      </c>
      <c r="K64" s="73">
        <f t="shared" si="12"/>
        <v>0.43119266055045874</v>
      </c>
      <c r="L64" s="90">
        <f t="shared" si="13"/>
        <v>-0.11132734068513889</v>
      </c>
    </row>
    <row r="65" spans="1:12" x14ac:dyDescent="0.4">
      <c r="A65" s="57" t="s">
        <v>152</v>
      </c>
      <c r="B65" s="144">
        <v>136</v>
      </c>
      <c r="C65" s="88">
        <v>88</v>
      </c>
      <c r="D65" s="73">
        <f t="shared" si="7"/>
        <v>1.5454545454545454</v>
      </c>
      <c r="E65" s="82">
        <f t="shared" si="8"/>
        <v>48</v>
      </c>
      <c r="F65" s="88">
        <v>330</v>
      </c>
      <c r="G65" s="144">
        <v>328</v>
      </c>
      <c r="H65" s="73">
        <f t="shared" si="9"/>
        <v>1.0060975609756098</v>
      </c>
      <c r="I65" s="82">
        <f t="shared" si="10"/>
        <v>2</v>
      </c>
      <c r="J65" s="73">
        <f t="shared" si="11"/>
        <v>0.41212121212121211</v>
      </c>
      <c r="K65" s="73">
        <f t="shared" si="12"/>
        <v>0.26829268292682928</v>
      </c>
      <c r="L65" s="90">
        <f t="shared" si="13"/>
        <v>0.14382852919438283</v>
      </c>
    </row>
    <row r="66" spans="1:12" x14ac:dyDescent="0.4">
      <c r="A66" s="51" t="s">
        <v>151</v>
      </c>
      <c r="B66" s="146">
        <v>355</v>
      </c>
      <c r="C66" s="56">
        <v>290</v>
      </c>
      <c r="D66" s="73">
        <f t="shared" si="7"/>
        <v>1.2241379310344827</v>
      </c>
      <c r="E66" s="77">
        <f t="shared" si="8"/>
        <v>65</v>
      </c>
      <c r="F66" s="50">
        <v>660</v>
      </c>
      <c r="G66" s="142">
        <v>659</v>
      </c>
      <c r="H66" s="53">
        <f t="shared" si="9"/>
        <v>1.0015174506828528</v>
      </c>
      <c r="I66" s="77">
        <f t="shared" si="10"/>
        <v>1</v>
      </c>
      <c r="J66" s="53">
        <f t="shared" si="11"/>
        <v>0.53787878787878785</v>
      </c>
      <c r="K66" s="53">
        <f t="shared" si="12"/>
        <v>0.44006069802731412</v>
      </c>
      <c r="L66" s="52">
        <f t="shared" si="13"/>
        <v>9.7818089851473722E-2</v>
      </c>
    </row>
    <row r="67" spans="1:12" x14ac:dyDescent="0.4">
      <c r="A67" s="249" t="s">
        <v>103</v>
      </c>
      <c r="B67" s="380"/>
      <c r="C67" s="398"/>
      <c r="D67" s="378"/>
      <c r="E67" s="379"/>
      <c r="F67" s="380"/>
      <c r="G67" s="398"/>
      <c r="H67" s="378"/>
      <c r="I67" s="379"/>
      <c r="J67" s="378"/>
      <c r="K67" s="378"/>
      <c r="L67" s="377"/>
    </row>
    <row r="68" spans="1:12" x14ac:dyDescent="0.4">
      <c r="A68" s="337" t="s">
        <v>150</v>
      </c>
      <c r="B68" s="375"/>
      <c r="C68" s="396"/>
      <c r="D68" s="373"/>
      <c r="E68" s="372"/>
      <c r="F68" s="375"/>
      <c r="G68" s="396"/>
      <c r="H68" s="373"/>
      <c r="I68" s="372"/>
      <c r="J68" s="371"/>
      <c r="K68" s="371"/>
      <c r="L68" s="370"/>
    </row>
    <row r="69" spans="1:12" x14ac:dyDescent="0.4">
      <c r="A69" s="58" t="s">
        <v>149</v>
      </c>
      <c r="B69" s="369"/>
      <c r="C69" s="369"/>
      <c r="D69" s="368"/>
      <c r="E69" s="367"/>
      <c r="F69" s="369"/>
      <c r="G69" s="369"/>
      <c r="H69" s="368"/>
      <c r="I69" s="367"/>
      <c r="J69" s="366"/>
      <c r="K69" s="366"/>
      <c r="L69" s="365"/>
    </row>
    <row r="70" spans="1:12" s="42" customFormat="1" x14ac:dyDescent="0.4">
      <c r="A70" s="70" t="s">
        <v>183</v>
      </c>
      <c r="B70" s="364"/>
      <c r="C70" s="388"/>
      <c r="D70" s="359"/>
      <c r="E70" s="358"/>
      <c r="F70" s="364"/>
      <c r="G70" s="388"/>
      <c r="H70" s="359"/>
      <c r="I70" s="358"/>
      <c r="J70" s="357"/>
      <c r="K70" s="357"/>
      <c r="L70" s="356"/>
    </row>
    <row r="71" spans="1:12" s="42" customFormat="1" x14ac:dyDescent="0.4">
      <c r="A71" s="70" t="s">
        <v>147</v>
      </c>
      <c r="B71" s="364"/>
      <c r="C71" s="388"/>
      <c r="D71" s="359"/>
      <c r="E71" s="358"/>
      <c r="F71" s="364"/>
      <c r="G71" s="388"/>
      <c r="H71" s="359"/>
      <c r="I71" s="358"/>
      <c r="J71" s="357"/>
      <c r="K71" s="357"/>
      <c r="L71" s="356"/>
    </row>
    <row r="72" spans="1:12" s="42" customFormat="1" x14ac:dyDescent="0.4">
      <c r="A72" s="70" t="s">
        <v>102</v>
      </c>
      <c r="B72" s="364"/>
      <c r="C72" s="388"/>
      <c r="D72" s="359"/>
      <c r="E72" s="358"/>
      <c r="F72" s="364"/>
      <c r="G72" s="388"/>
      <c r="H72" s="359"/>
      <c r="I72" s="358"/>
      <c r="J72" s="357"/>
      <c r="K72" s="357"/>
      <c r="L72" s="356"/>
    </row>
    <row r="73" spans="1:12" s="42" customFormat="1" x14ac:dyDescent="0.4">
      <c r="A73" s="70" t="s">
        <v>197</v>
      </c>
      <c r="B73" s="364"/>
      <c r="C73" s="388"/>
      <c r="D73" s="359"/>
      <c r="E73" s="358"/>
      <c r="F73" s="364"/>
      <c r="G73" s="388"/>
      <c r="H73" s="359"/>
      <c r="I73" s="358"/>
      <c r="J73" s="357"/>
      <c r="K73" s="357"/>
      <c r="L73" s="356"/>
    </row>
    <row r="74" spans="1:12" s="42" customFormat="1" x14ac:dyDescent="0.4">
      <c r="A74" s="51" t="s">
        <v>101</v>
      </c>
      <c r="B74" s="361"/>
      <c r="C74" s="386"/>
      <c r="D74" s="359"/>
      <c r="E74" s="358"/>
      <c r="F74" s="361"/>
      <c r="G74" s="386"/>
      <c r="H74" s="359"/>
      <c r="I74" s="358"/>
      <c r="J74" s="357"/>
      <c r="K74" s="357"/>
      <c r="L74" s="356"/>
    </row>
    <row r="75" spans="1:12" s="42" customFormat="1" x14ac:dyDescent="0.4">
      <c r="A75" s="249" t="s">
        <v>145</v>
      </c>
      <c r="B75" s="353"/>
      <c r="C75" s="383"/>
      <c r="D75" s="351"/>
      <c r="E75" s="350"/>
      <c r="F75" s="353"/>
      <c r="G75" s="383"/>
      <c r="H75" s="351"/>
      <c r="I75" s="350"/>
      <c r="J75" s="349"/>
      <c r="K75" s="349"/>
      <c r="L75" s="348"/>
    </row>
    <row r="76" spans="1:12" s="42" customFormat="1" x14ac:dyDescent="0.4">
      <c r="A76" s="325" t="s">
        <v>144</v>
      </c>
      <c r="B76" s="355"/>
      <c r="C76" s="383"/>
      <c r="D76" s="351"/>
      <c r="E76" s="350"/>
      <c r="F76" s="353"/>
      <c r="G76" s="383"/>
      <c r="H76" s="351"/>
      <c r="I76" s="350"/>
      <c r="J76" s="349"/>
      <c r="K76" s="349"/>
      <c r="L76" s="348"/>
    </row>
    <row r="77" spans="1:12" x14ac:dyDescent="0.4">
      <c r="A77" s="42" t="s">
        <v>143</v>
      </c>
      <c r="B77" s="43"/>
      <c r="C77" s="42"/>
      <c r="D77" s="42"/>
      <c r="E77" s="43"/>
      <c r="F77" s="43"/>
      <c r="G77" s="42"/>
      <c r="H77" s="42"/>
      <c r="I77" s="43"/>
      <c r="J77" s="43"/>
      <c r="K77" s="42"/>
      <c r="L77" s="42"/>
    </row>
    <row r="78" spans="1:12" x14ac:dyDescent="0.4">
      <c r="A78" s="44" t="s">
        <v>142</v>
      </c>
      <c r="B78" s="43"/>
      <c r="C78" s="42"/>
      <c r="D78" s="42"/>
      <c r="E78" s="43"/>
      <c r="F78" s="43"/>
      <c r="G78" s="42"/>
      <c r="H78" s="42"/>
      <c r="I78" s="43"/>
      <c r="J78" s="43"/>
      <c r="K78" s="42"/>
      <c r="L78" s="42"/>
    </row>
    <row r="79" spans="1:12" s="42" customFormat="1" x14ac:dyDescent="0.4">
      <c r="A79" s="42" t="s">
        <v>141</v>
      </c>
      <c r="B79" s="43"/>
      <c r="C79" s="43"/>
      <c r="F79" s="43"/>
      <c r="G79" s="43"/>
      <c r="J79" s="43"/>
      <c r="K79" s="43"/>
    </row>
    <row r="80" spans="1:12" x14ac:dyDescent="0.4">
      <c r="A80" s="42" t="s">
        <v>98</v>
      </c>
      <c r="B80" s="43"/>
      <c r="C80" s="43"/>
      <c r="D80" s="42"/>
      <c r="E80" s="42"/>
      <c r="F80" s="43"/>
      <c r="G80" s="43"/>
      <c r="H80" s="42"/>
      <c r="I80" s="42"/>
      <c r="J80" s="43"/>
      <c r="K80" s="43"/>
      <c r="L80" s="42"/>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0"/>
  <sheetViews>
    <sheetView showGridLines="0" view="pageBreakPreview" zoomScale="85" zoomScaleNormal="70" zoomScaleSheetLayoutView="85" workbookViewId="0">
      <selection sqref="A1:J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５月月間</v>
      </c>
      <c r="G1" s="4" t="s">
        <v>69</v>
      </c>
      <c r="H1" s="2"/>
      <c r="I1" s="2"/>
      <c r="J1" s="2"/>
    </row>
    <row r="2" spans="1:11" ht="18" customHeight="1" x14ac:dyDescent="0.15">
      <c r="A2" s="206"/>
      <c r="B2" s="461"/>
      <c r="C2" s="683" t="s">
        <v>219</v>
      </c>
      <c r="D2" s="684"/>
      <c r="E2" s="685"/>
      <c r="F2" s="686"/>
      <c r="G2" s="683" t="s">
        <v>218</v>
      </c>
      <c r="H2" s="684"/>
      <c r="I2" s="685"/>
      <c r="J2" s="686"/>
    </row>
    <row r="3" spans="1:11" ht="18.75" customHeight="1" x14ac:dyDescent="0.15">
      <c r="A3" s="186"/>
      <c r="B3" s="460"/>
      <c r="C3" s="687" t="s">
        <v>227</v>
      </c>
      <c r="D3" s="689" t="s">
        <v>226</v>
      </c>
      <c r="E3" s="664" t="s">
        <v>215</v>
      </c>
      <c r="F3" s="665"/>
      <c r="G3" s="660" t="str">
        <f>C3</f>
        <v>12.5月</v>
      </c>
      <c r="H3" s="662" t="str">
        <f>D3</f>
        <v>11.5月</v>
      </c>
      <c r="I3" s="664" t="s">
        <v>215</v>
      </c>
      <c r="J3" s="665"/>
    </row>
    <row r="4" spans="1:11" ht="18" customHeight="1" x14ac:dyDescent="0.15">
      <c r="A4" s="202"/>
      <c r="B4" s="459"/>
      <c r="C4" s="688"/>
      <c r="D4" s="690"/>
      <c r="E4" s="203" t="s">
        <v>214</v>
      </c>
      <c r="F4" s="458" t="s">
        <v>213</v>
      </c>
      <c r="G4" s="661"/>
      <c r="H4" s="663"/>
      <c r="I4" s="203" t="s">
        <v>214</v>
      </c>
      <c r="J4" s="458" t="s">
        <v>213</v>
      </c>
    </row>
    <row r="5" spans="1:11" ht="13.5" customHeight="1" x14ac:dyDescent="0.15">
      <c r="A5" s="668" t="s">
        <v>212</v>
      </c>
      <c r="B5" s="669"/>
      <c r="C5" s="670">
        <f>C7+C12+C17+C22+C27</f>
        <v>434049</v>
      </c>
      <c r="D5" s="672">
        <f>D7+D12+D17+D22+D27</f>
        <v>390959</v>
      </c>
      <c r="E5" s="666">
        <f>C5/D5</f>
        <v>1.1102161607738918</v>
      </c>
      <c r="F5" s="677">
        <f>C5-D5</f>
        <v>43090</v>
      </c>
      <c r="G5" s="670">
        <f>G7+G12+G17+G22+G27</f>
        <v>722108</v>
      </c>
      <c r="H5" s="681">
        <f>H7+H12+H17+H22+H27</f>
        <v>643761</v>
      </c>
      <c r="I5" s="666">
        <f>G5/H5</f>
        <v>1.12170199810178</v>
      </c>
      <c r="J5" s="677">
        <f>G5-H5</f>
        <v>78347</v>
      </c>
    </row>
    <row r="6" spans="1:11" ht="13.5" customHeight="1" x14ac:dyDescent="0.15">
      <c r="A6" s="679" t="s">
        <v>113</v>
      </c>
      <c r="B6" s="680"/>
      <c r="C6" s="671"/>
      <c r="D6" s="673"/>
      <c r="E6" s="667"/>
      <c r="F6" s="678"/>
      <c r="G6" s="671"/>
      <c r="H6" s="682"/>
      <c r="I6" s="667"/>
      <c r="J6" s="678"/>
    </row>
    <row r="7" spans="1:11" ht="18" customHeight="1" x14ac:dyDescent="0.15">
      <c r="A7" s="675" t="s">
        <v>211</v>
      </c>
      <c r="B7" s="676"/>
      <c r="C7" s="434">
        <f>SUM(C8:C11)</f>
        <v>188826</v>
      </c>
      <c r="D7" s="435">
        <f>SUM(D8:D11)</f>
        <v>164035</v>
      </c>
      <c r="E7" s="432">
        <f t="shared" ref="E7:E32" si="0">C7/D7</f>
        <v>1.1511323802846953</v>
      </c>
      <c r="F7" s="431">
        <f t="shared" ref="F7:F32" si="1">C7-D7</f>
        <v>24791</v>
      </c>
      <c r="G7" s="434">
        <f>SUM(G8:G11)</f>
        <v>350408</v>
      </c>
      <c r="H7" s="433">
        <f>SUM(H8:H11)</f>
        <v>284989</v>
      </c>
      <c r="I7" s="432">
        <f t="shared" ref="I7:I32" si="2">G7/H7</f>
        <v>1.2295492106712891</v>
      </c>
      <c r="J7" s="431">
        <f t="shared" ref="J7:J32" si="3">G7-H7</f>
        <v>65419</v>
      </c>
      <c r="K7" s="180"/>
    </row>
    <row r="8" spans="1:11" ht="18" customHeight="1" x14ac:dyDescent="0.15">
      <c r="A8" s="430" t="s">
        <v>210</v>
      </c>
      <c r="B8" s="198" t="s">
        <v>111</v>
      </c>
      <c r="C8" s="444">
        <f>'５月(月間)'!B9+'５月(月間)'!B14</f>
        <v>85512</v>
      </c>
      <c r="D8" s="445">
        <f>'５月(月間)'!C9+'５月(月間)'!C14</f>
        <v>67304</v>
      </c>
      <c r="E8" s="442">
        <f t="shared" si="0"/>
        <v>1.2705336978485677</v>
      </c>
      <c r="F8" s="441">
        <f t="shared" si="1"/>
        <v>18208</v>
      </c>
      <c r="G8" s="444">
        <f>'５月(月間)'!F9+'５月(月間)'!F14</f>
        <v>165478</v>
      </c>
      <c r="H8" s="443">
        <f>'５月(月間)'!G9+'５月(月間)'!G14</f>
        <v>121168</v>
      </c>
      <c r="I8" s="442">
        <f t="shared" si="2"/>
        <v>1.3656906113825433</v>
      </c>
      <c r="J8" s="441">
        <f t="shared" si="3"/>
        <v>44310</v>
      </c>
      <c r="K8" s="180"/>
    </row>
    <row r="9" spans="1:11" ht="18" customHeight="1" x14ac:dyDescent="0.15">
      <c r="A9" s="187"/>
      <c r="B9" s="421" t="s">
        <v>110</v>
      </c>
      <c r="C9" s="419">
        <f>'５月(月間)'!B19+'５月(月間)'!B22+'５月(月間)'!B23+'５月(月間)'!B24</f>
        <v>8785</v>
      </c>
      <c r="D9" s="420">
        <f>'５月(月間)'!C19+'５月(月間)'!C22+'５月(月間)'!C23+'５月(月間)'!C24</f>
        <v>8087</v>
      </c>
      <c r="E9" s="417">
        <f t="shared" si="0"/>
        <v>1.0863113639173982</v>
      </c>
      <c r="F9" s="416">
        <f t="shared" si="1"/>
        <v>698</v>
      </c>
      <c r="G9" s="419">
        <f>'５月(月間)'!F19+'５月(月間)'!F22+'５月(月間)'!F23+'５月(月間)'!F24</f>
        <v>14000</v>
      </c>
      <c r="H9" s="418">
        <f>'５月(月間)'!G19+'５月(月間)'!G22+'５月(月間)'!G23+'５月(月間)'!G24</f>
        <v>13430</v>
      </c>
      <c r="I9" s="417">
        <f t="shared" si="2"/>
        <v>1.0424422933730455</v>
      </c>
      <c r="J9" s="416">
        <f t="shared" si="3"/>
        <v>570</v>
      </c>
      <c r="K9" s="180"/>
    </row>
    <row r="10" spans="1:11" ht="18" customHeight="1" x14ac:dyDescent="0.15">
      <c r="A10" s="187"/>
      <c r="B10" s="421" t="s">
        <v>108</v>
      </c>
      <c r="C10" s="419">
        <f>'５月(月間)'!B43+'５月(月間)'!B48</f>
        <v>76129</v>
      </c>
      <c r="D10" s="420">
        <f>'５月(月間)'!C43+'５月(月間)'!C48</f>
        <v>74179</v>
      </c>
      <c r="E10" s="417">
        <f t="shared" si="0"/>
        <v>1.0262877633831677</v>
      </c>
      <c r="F10" s="416">
        <f t="shared" si="1"/>
        <v>1950</v>
      </c>
      <c r="G10" s="419">
        <f>'５月(月間)'!F43+'５月(月間)'!F48</f>
        <v>133229</v>
      </c>
      <c r="H10" s="418">
        <f>'５月(月間)'!G43+'５月(月間)'!G48</f>
        <v>131629</v>
      </c>
      <c r="I10" s="417">
        <f t="shared" si="2"/>
        <v>1.0121553760949336</v>
      </c>
      <c r="J10" s="416">
        <f t="shared" si="3"/>
        <v>1600</v>
      </c>
      <c r="K10" s="180"/>
    </row>
    <row r="11" spans="1:11" ht="18" customHeight="1" x14ac:dyDescent="0.15">
      <c r="A11" s="212"/>
      <c r="B11" s="415" t="s">
        <v>112</v>
      </c>
      <c r="C11" s="440">
        <f>'５月(月間)'!B68+'５月(月間)'!B69</f>
        <v>18400</v>
      </c>
      <c r="D11" s="447">
        <f>'５月(月間)'!C68+'５月(月間)'!C69</f>
        <v>14465</v>
      </c>
      <c r="E11" s="437">
        <f t="shared" si="0"/>
        <v>1.2720359488420325</v>
      </c>
      <c r="F11" s="436">
        <f t="shared" si="1"/>
        <v>3935</v>
      </c>
      <c r="G11" s="440">
        <f>'５月(月間)'!F68+'５月(月間)'!F69</f>
        <v>37701</v>
      </c>
      <c r="H11" s="447">
        <f>'５月(月間)'!G68+'５月(月間)'!G69</f>
        <v>18762</v>
      </c>
      <c r="I11" s="437">
        <f t="shared" si="2"/>
        <v>2.0094339622641511</v>
      </c>
      <c r="J11" s="436">
        <f t="shared" si="3"/>
        <v>18939</v>
      </c>
      <c r="K11" s="180"/>
    </row>
    <row r="12" spans="1:11" ht="18" customHeight="1" x14ac:dyDescent="0.15">
      <c r="A12" s="675" t="s">
        <v>209</v>
      </c>
      <c r="B12" s="676"/>
      <c r="C12" s="457">
        <f>SUM(C13:C16)</f>
        <v>103888</v>
      </c>
      <c r="D12" s="456">
        <f>SUM(D13:D16)</f>
        <v>104636</v>
      </c>
      <c r="E12" s="455">
        <f t="shared" si="0"/>
        <v>0.99285140869299282</v>
      </c>
      <c r="F12" s="454">
        <f t="shared" si="1"/>
        <v>-748</v>
      </c>
      <c r="G12" s="457">
        <f>SUM(G13:G16)</f>
        <v>145610</v>
      </c>
      <c r="H12" s="456">
        <f>SUM(H13:H16)</f>
        <v>150851</v>
      </c>
      <c r="I12" s="455">
        <f t="shared" si="2"/>
        <v>0.96525710800723896</v>
      </c>
      <c r="J12" s="454">
        <f t="shared" si="3"/>
        <v>-5241</v>
      </c>
      <c r="K12" s="180"/>
    </row>
    <row r="13" spans="1:11" ht="18" customHeight="1" x14ac:dyDescent="0.15">
      <c r="A13" s="430" t="s">
        <v>208</v>
      </c>
      <c r="B13" s="453" t="s">
        <v>111</v>
      </c>
      <c r="C13" s="451">
        <f>'５月(月間)'!B10+'５月(月間)'!B11+'５月(月間)'!B16</f>
        <v>30450</v>
      </c>
      <c r="D13" s="452">
        <f>'５月(月間)'!C10+'５月(月間)'!C11+'５月(月間)'!C16</f>
        <v>37631</v>
      </c>
      <c r="E13" s="449">
        <f t="shared" si="0"/>
        <v>0.80917328798065424</v>
      </c>
      <c r="F13" s="448">
        <f t="shared" si="1"/>
        <v>-7181</v>
      </c>
      <c r="G13" s="451">
        <f>'５月(月間)'!F10+'５月(月間)'!F11+'５月(月間)'!F16</f>
        <v>35266</v>
      </c>
      <c r="H13" s="452">
        <f>'５月(月間)'!G10+'５月(月間)'!G11+'５月(月間)'!G16</f>
        <v>52787</v>
      </c>
      <c r="I13" s="449">
        <f t="shared" si="2"/>
        <v>0.66808115634531229</v>
      </c>
      <c r="J13" s="448">
        <f t="shared" si="3"/>
        <v>-17521</v>
      </c>
      <c r="K13" s="180"/>
    </row>
    <row r="14" spans="1:11" ht="18" customHeight="1" x14ac:dyDescent="0.15">
      <c r="A14" s="187"/>
      <c r="B14" s="421" t="s">
        <v>110</v>
      </c>
      <c r="C14" s="419">
        <f>'５月(月間)'!B20+'５月(月間)'!B25+'５月(月間)'!B26+'５月(月間)'!B27+'５月(月間)'!B36</f>
        <v>3043</v>
      </c>
      <c r="D14" s="420">
        <f>'５月(月間)'!C20+'５月(月間)'!C25+'５月(月間)'!C26+'５月(月間)'!C27+'５月(月間)'!C36</f>
        <v>2485</v>
      </c>
      <c r="E14" s="417">
        <f t="shared" si="0"/>
        <v>1.2245472837022133</v>
      </c>
      <c r="F14" s="416">
        <f t="shared" si="1"/>
        <v>558</v>
      </c>
      <c r="G14" s="419">
        <f>'５月(月間)'!F20+'５月(月間)'!F25+'５月(月間)'!F26+'５月(月間)'!F27+'５月(月間)'!F36</f>
        <v>4575</v>
      </c>
      <c r="H14" s="420">
        <f>'５月(月間)'!G20+'５月(月間)'!G25+'５月(月間)'!G26+'５月(月間)'!G27+'５月(月間)'!G36</f>
        <v>4640</v>
      </c>
      <c r="I14" s="417">
        <f t="shared" si="2"/>
        <v>0.98599137931034486</v>
      </c>
      <c r="J14" s="416">
        <f t="shared" si="3"/>
        <v>-65</v>
      </c>
      <c r="K14" s="180"/>
    </row>
    <row r="15" spans="1:11" ht="18" customHeight="1" x14ac:dyDescent="0.15">
      <c r="A15" s="187"/>
      <c r="B15" s="421" t="s">
        <v>108</v>
      </c>
      <c r="C15" s="419">
        <f>'５月(月間)'!B44+'５月(月間)'!B45+'５月(月間)'!B46+'５月(月間)'!B61</f>
        <v>54151</v>
      </c>
      <c r="D15" s="420">
        <f>'５月(月間)'!C44+'５月(月間)'!C45+'５月(月間)'!C46+'５月(月間)'!C61</f>
        <v>57036</v>
      </c>
      <c r="E15" s="417">
        <f t="shared" si="0"/>
        <v>0.94941791149449473</v>
      </c>
      <c r="F15" s="416">
        <f t="shared" si="1"/>
        <v>-2885</v>
      </c>
      <c r="G15" s="419">
        <f>'５月(月間)'!F44+'５月(月間)'!F45+'５月(月間)'!F46+'５月(月間)'!F61</f>
        <v>78334</v>
      </c>
      <c r="H15" s="420">
        <f>'５月(月間)'!G44+'５月(月間)'!G45+'５月(月間)'!G46+'５月(月間)'!G61</f>
        <v>82627</v>
      </c>
      <c r="I15" s="417">
        <f t="shared" si="2"/>
        <v>0.94804361770365619</v>
      </c>
      <c r="J15" s="416">
        <f t="shared" si="3"/>
        <v>-4293</v>
      </c>
      <c r="K15" s="180"/>
    </row>
    <row r="16" spans="1:11" ht="18" customHeight="1" x14ac:dyDescent="0.15">
      <c r="A16" s="212"/>
      <c r="B16" s="415" t="s">
        <v>112</v>
      </c>
      <c r="C16" s="440">
        <f>'５月(月間)'!B71+'５月(月間)'!B72</f>
        <v>16244</v>
      </c>
      <c r="D16" s="438">
        <f>'５月(月間)'!C71+'５月(月間)'!C72</f>
        <v>7484</v>
      </c>
      <c r="E16" s="437">
        <f t="shared" si="0"/>
        <v>2.1704970603955105</v>
      </c>
      <c r="F16" s="436">
        <f t="shared" si="1"/>
        <v>8760</v>
      </c>
      <c r="G16" s="440">
        <f>'５月(月間)'!F71+'５月(月間)'!F72</f>
        <v>27435</v>
      </c>
      <c r="H16" s="438">
        <f>'５月(月間)'!G71+'５月(月間)'!G72</f>
        <v>10797</v>
      </c>
      <c r="I16" s="437">
        <f t="shared" si="2"/>
        <v>2.540983606557377</v>
      </c>
      <c r="J16" s="436">
        <f t="shared" si="3"/>
        <v>16638</v>
      </c>
      <c r="K16" s="180"/>
    </row>
    <row r="17" spans="1:11" ht="18" customHeight="1" x14ac:dyDescent="0.15">
      <c r="A17" s="675" t="s">
        <v>207</v>
      </c>
      <c r="B17" s="676"/>
      <c r="C17" s="434">
        <f>SUM(C18:C21)</f>
        <v>55158</v>
      </c>
      <c r="D17" s="435">
        <f>SUM(D18:D21)</f>
        <v>52472</v>
      </c>
      <c r="E17" s="432">
        <f t="shared" si="0"/>
        <v>1.0511892056715963</v>
      </c>
      <c r="F17" s="431">
        <f t="shared" si="1"/>
        <v>2686</v>
      </c>
      <c r="G17" s="434">
        <f>SUM(G18:G21)</f>
        <v>87930</v>
      </c>
      <c r="H17" s="433">
        <f>SUM(H18:H21)</f>
        <v>92982</v>
      </c>
      <c r="I17" s="432">
        <f t="shared" si="2"/>
        <v>0.94566690327160097</v>
      </c>
      <c r="J17" s="431">
        <f t="shared" si="3"/>
        <v>-5052</v>
      </c>
      <c r="K17" s="180"/>
    </row>
    <row r="18" spans="1:11" ht="18" customHeight="1" x14ac:dyDescent="0.15">
      <c r="A18" s="430" t="s">
        <v>206</v>
      </c>
      <c r="B18" s="453" t="s">
        <v>111</v>
      </c>
      <c r="C18" s="451">
        <f>'５月(月間)'!B12</f>
        <v>0</v>
      </c>
      <c r="D18" s="452">
        <f>'５月(月間)'!C12</f>
        <v>0</v>
      </c>
      <c r="E18" s="449" t="e">
        <f t="shared" si="0"/>
        <v>#DIV/0!</v>
      </c>
      <c r="F18" s="448">
        <f t="shared" si="1"/>
        <v>0</v>
      </c>
      <c r="G18" s="451">
        <f>'５月(月間)'!F12</f>
        <v>0</v>
      </c>
      <c r="H18" s="450">
        <f>'５月(月間)'!G12</f>
        <v>0</v>
      </c>
      <c r="I18" s="449" t="e">
        <f t="shared" si="2"/>
        <v>#DIV/0!</v>
      </c>
      <c r="J18" s="448">
        <f t="shared" si="3"/>
        <v>0</v>
      </c>
      <c r="K18" s="180"/>
    </row>
    <row r="19" spans="1:11" ht="18" customHeight="1" x14ac:dyDescent="0.15">
      <c r="A19" s="187"/>
      <c r="B19" s="421" t="s">
        <v>110</v>
      </c>
      <c r="C19" s="419">
        <f>'５月(月間)'!B21+'５月(月間)'!B35</f>
        <v>17224</v>
      </c>
      <c r="D19" s="420">
        <f>'５月(月間)'!C21+'５月(月間)'!C35</f>
        <v>16774</v>
      </c>
      <c r="E19" s="417">
        <f t="shared" si="0"/>
        <v>1.0268272326219148</v>
      </c>
      <c r="F19" s="416">
        <f t="shared" si="1"/>
        <v>450</v>
      </c>
      <c r="G19" s="419">
        <f>'５月(月間)'!F21+'５月(月間)'!F35</f>
        <v>26970</v>
      </c>
      <c r="H19" s="418">
        <f>'５月(月間)'!G21+'５月(月間)'!G35</f>
        <v>26825</v>
      </c>
      <c r="I19" s="417">
        <f t="shared" si="2"/>
        <v>1.0054054054054054</v>
      </c>
      <c r="J19" s="416">
        <f t="shared" si="3"/>
        <v>145</v>
      </c>
      <c r="K19" s="180"/>
    </row>
    <row r="20" spans="1:11" ht="18" customHeight="1" x14ac:dyDescent="0.15">
      <c r="A20" s="187"/>
      <c r="B20" s="421" t="s">
        <v>108</v>
      </c>
      <c r="C20" s="419">
        <f>'５月(月間)'!B47+'５月(月間)'!B60</f>
        <v>27874</v>
      </c>
      <c r="D20" s="420">
        <f>'５月(月間)'!C47+'５月(月間)'!C60</f>
        <v>28515</v>
      </c>
      <c r="E20" s="417">
        <f t="shared" si="0"/>
        <v>0.97752060319130285</v>
      </c>
      <c r="F20" s="416">
        <f t="shared" si="1"/>
        <v>-641</v>
      </c>
      <c r="G20" s="419">
        <f>'５月(月間)'!F47+'５月(月間)'!F60</f>
        <v>44499</v>
      </c>
      <c r="H20" s="418">
        <f>'５月(月間)'!G47+'５月(月間)'!G60</f>
        <v>55537</v>
      </c>
      <c r="I20" s="417">
        <f t="shared" si="2"/>
        <v>0.80124961737220235</v>
      </c>
      <c r="J20" s="416">
        <f t="shared" si="3"/>
        <v>-11038</v>
      </c>
      <c r="K20" s="180"/>
    </row>
    <row r="21" spans="1:11" ht="18" customHeight="1" x14ac:dyDescent="0.15">
      <c r="A21" s="212"/>
      <c r="B21" s="415" t="s">
        <v>112</v>
      </c>
      <c r="C21" s="440">
        <f>'５月(月間)'!B70+'５月(月間)'!B73</f>
        <v>10060</v>
      </c>
      <c r="D21" s="438">
        <f>'５月(月間)'!C70+'５月(月間)'!C73</f>
        <v>7183</v>
      </c>
      <c r="E21" s="437">
        <f t="shared" si="0"/>
        <v>1.4005290268689963</v>
      </c>
      <c r="F21" s="436">
        <f t="shared" si="1"/>
        <v>2877</v>
      </c>
      <c r="G21" s="440">
        <f>'５月(月間)'!F70+'５月(月間)'!F73</f>
        <v>16461</v>
      </c>
      <c r="H21" s="447">
        <f>'５月(月間)'!G70+'５月(月間)'!G73</f>
        <v>10620</v>
      </c>
      <c r="I21" s="446">
        <f t="shared" si="2"/>
        <v>1.55</v>
      </c>
      <c r="J21" s="436">
        <f t="shared" si="3"/>
        <v>5841</v>
      </c>
      <c r="K21" s="180"/>
    </row>
    <row r="22" spans="1:11" ht="18" customHeight="1" x14ac:dyDescent="0.15">
      <c r="A22" s="675" t="s">
        <v>205</v>
      </c>
      <c r="B22" s="676"/>
      <c r="C22" s="434">
        <f>SUM(C23:C26)</f>
        <v>35633</v>
      </c>
      <c r="D22" s="435">
        <f>SUM(D23:D26)</f>
        <v>31108</v>
      </c>
      <c r="E22" s="432">
        <f t="shared" si="0"/>
        <v>1.1454609746688955</v>
      </c>
      <c r="F22" s="431">
        <f t="shared" si="1"/>
        <v>4525</v>
      </c>
      <c r="G22" s="434">
        <f>SUM(G23:G26)</f>
        <v>55693</v>
      </c>
      <c r="H22" s="433">
        <f>SUM(H23:H26)</f>
        <v>51257</v>
      </c>
      <c r="I22" s="432">
        <f t="shared" si="2"/>
        <v>1.0865442768792555</v>
      </c>
      <c r="J22" s="431">
        <f t="shared" si="3"/>
        <v>4436</v>
      </c>
      <c r="K22" s="180"/>
    </row>
    <row r="23" spans="1:11" ht="18" customHeight="1" x14ac:dyDescent="0.15">
      <c r="A23" s="430"/>
      <c r="B23" s="198" t="s">
        <v>111</v>
      </c>
      <c r="C23" s="444">
        <f>'５月(月間)'!B13</f>
        <v>0</v>
      </c>
      <c r="D23" s="445">
        <f>'５月(月間)'!C13</f>
        <v>0</v>
      </c>
      <c r="E23" s="442" t="e">
        <f t="shared" si="0"/>
        <v>#DIV/0!</v>
      </c>
      <c r="F23" s="441">
        <f t="shared" si="1"/>
        <v>0</v>
      </c>
      <c r="G23" s="444">
        <f>'５月(月間)'!F13</f>
        <v>0</v>
      </c>
      <c r="H23" s="443">
        <f>'５月(月間)'!G13</f>
        <v>0</v>
      </c>
      <c r="I23" s="442" t="e">
        <f t="shared" si="2"/>
        <v>#DIV/0!</v>
      </c>
      <c r="J23" s="441">
        <f t="shared" si="3"/>
        <v>0</v>
      </c>
      <c r="K23" s="180"/>
    </row>
    <row r="24" spans="1:11" ht="18" customHeight="1" x14ac:dyDescent="0.15">
      <c r="A24" s="187"/>
      <c r="B24" s="421" t="s">
        <v>110</v>
      </c>
      <c r="C24" s="419">
        <f>'５月(月間)'!B28+'５月(月間)'!B37</f>
        <v>13242</v>
      </c>
      <c r="D24" s="420">
        <f>'５月(月間)'!C28+'５月(月間)'!C37</f>
        <v>14212</v>
      </c>
      <c r="E24" s="417">
        <f t="shared" si="0"/>
        <v>0.93174781874472279</v>
      </c>
      <c r="F24" s="416">
        <f t="shared" si="1"/>
        <v>-970</v>
      </c>
      <c r="G24" s="419">
        <f>'５月(月間)'!F28+'５月(月間)'!F37</f>
        <v>17950</v>
      </c>
      <c r="H24" s="418">
        <f>'５月(月間)'!G28+'５月(月間)'!G37</f>
        <v>22410</v>
      </c>
      <c r="I24" s="417">
        <f t="shared" si="2"/>
        <v>0.80098170459616247</v>
      </c>
      <c r="J24" s="416">
        <f t="shared" si="3"/>
        <v>-4460</v>
      </c>
      <c r="K24" s="180"/>
    </row>
    <row r="25" spans="1:11" ht="18" customHeight="1" x14ac:dyDescent="0.15">
      <c r="A25" s="187"/>
      <c r="B25" s="421" t="s">
        <v>108</v>
      </c>
      <c r="C25" s="419">
        <f>'５月(月間)'!B49</f>
        <v>16587</v>
      </c>
      <c r="D25" s="420">
        <f>'５月(月間)'!C49</f>
        <v>16896</v>
      </c>
      <c r="E25" s="417">
        <f t="shared" si="0"/>
        <v>0.98171164772727271</v>
      </c>
      <c r="F25" s="416">
        <f t="shared" si="1"/>
        <v>-309</v>
      </c>
      <c r="G25" s="419">
        <f>'５月(月間)'!F49</f>
        <v>26769</v>
      </c>
      <c r="H25" s="418">
        <f>'５月(月間)'!G49</f>
        <v>28847</v>
      </c>
      <c r="I25" s="417">
        <f t="shared" si="2"/>
        <v>0.92796477969979552</v>
      </c>
      <c r="J25" s="416">
        <f t="shared" si="3"/>
        <v>-2078</v>
      </c>
      <c r="K25" s="180"/>
    </row>
    <row r="26" spans="1:11" ht="18" customHeight="1" x14ac:dyDescent="0.15">
      <c r="A26" s="212"/>
      <c r="B26" s="415" t="s">
        <v>112</v>
      </c>
      <c r="C26" s="440">
        <f>'５月(月間)'!B74</f>
        <v>5804</v>
      </c>
      <c r="D26" s="438">
        <f>'５月(月間)'!C74</f>
        <v>0</v>
      </c>
      <c r="E26" s="437" t="e">
        <f t="shared" si="0"/>
        <v>#DIV/0!</v>
      </c>
      <c r="F26" s="436">
        <f t="shared" si="1"/>
        <v>5804</v>
      </c>
      <c r="G26" s="439">
        <f>'５月(月間)'!F74</f>
        <v>10974</v>
      </c>
      <c r="H26" s="438">
        <f>'５月(月間)'!G74</f>
        <v>0</v>
      </c>
      <c r="I26" s="437" t="e">
        <f t="shared" si="2"/>
        <v>#DIV/0!</v>
      </c>
      <c r="J26" s="436">
        <f t="shared" si="3"/>
        <v>10974</v>
      </c>
      <c r="K26" s="180"/>
    </row>
    <row r="27" spans="1:11" ht="18" customHeight="1" x14ac:dyDescent="0.15">
      <c r="A27" s="675" t="s">
        <v>204</v>
      </c>
      <c r="B27" s="676"/>
      <c r="C27" s="434">
        <f>SUM(C28:C34)</f>
        <v>50544</v>
      </c>
      <c r="D27" s="435">
        <f>SUM(D28:D34)</f>
        <v>38708</v>
      </c>
      <c r="E27" s="432">
        <f t="shared" si="0"/>
        <v>1.3057765836519581</v>
      </c>
      <c r="F27" s="431">
        <f t="shared" si="1"/>
        <v>11836</v>
      </c>
      <c r="G27" s="434">
        <f>SUM(G28:G34)</f>
        <v>82467</v>
      </c>
      <c r="H27" s="433">
        <f>SUM(H28:H34)</f>
        <v>63682</v>
      </c>
      <c r="I27" s="432">
        <f t="shared" si="2"/>
        <v>1.2949813134009611</v>
      </c>
      <c r="J27" s="431">
        <f t="shared" si="3"/>
        <v>18785</v>
      </c>
      <c r="K27" s="180"/>
    </row>
    <row r="28" spans="1:11" ht="18" customHeight="1" x14ac:dyDescent="0.15">
      <c r="A28" s="430"/>
      <c r="B28" s="429" t="s">
        <v>111</v>
      </c>
      <c r="C28" s="427">
        <f>'５月(月間)'!B15+'５月(月間)'!B17</f>
        <v>0</v>
      </c>
      <c r="D28" s="428">
        <f>'５月(月間)'!C15+'５月(月間)'!C17</f>
        <v>0</v>
      </c>
      <c r="E28" s="425" t="e">
        <f t="shared" si="0"/>
        <v>#DIV/0!</v>
      </c>
      <c r="F28" s="424">
        <f t="shared" si="1"/>
        <v>0</v>
      </c>
      <c r="G28" s="427">
        <f>'５月(月間)'!F15+'５月(月間)'!F17</f>
        <v>0</v>
      </c>
      <c r="H28" s="426">
        <f>'５月(月間)'!G15+'５月(月間)'!G17</f>
        <v>0</v>
      </c>
      <c r="I28" s="425" t="e">
        <f t="shared" si="2"/>
        <v>#DIV/0!</v>
      </c>
      <c r="J28" s="424">
        <f t="shared" si="3"/>
        <v>0</v>
      </c>
      <c r="K28" s="180"/>
    </row>
    <row r="29" spans="1:11" ht="18" customHeight="1" x14ac:dyDescent="0.15">
      <c r="A29" s="187"/>
      <c r="B29" s="186" t="s">
        <v>110</v>
      </c>
      <c r="C29" s="184">
        <f>'５月(月間)'!B29+'５月(月間)'!B30+'５月(月間)'!B31+'５月(月間)'!B32+'５月(月間)'!B33+'５月(月間)'!B34</f>
        <v>10346</v>
      </c>
      <c r="D29" s="188">
        <f>'５月(月間)'!C29+'５月(月間)'!C30+'５月(月間)'!C31+'５月(月間)'!C32+'５月(月間)'!C33+'５月(月間)'!C34</f>
        <v>9438</v>
      </c>
      <c r="E29" s="423">
        <f t="shared" si="0"/>
        <v>1.0962068234795508</v>
      </c>
      <c r="F29" s="422">
        <f t="shared" si="1"/>
        <v>908</v>
      </c>
      <c r="G29" s="184">
        <f>'５月(月間)'!F29+'５月(月間)'!F30+'５月(月間)'!F31+'５月(月間)'!F32+'５月(月間)'!F33+'５月(月間)'!F34</f>
        <v>12655</v>
      </c>
      <c r="H29" s="183">
        <f>'５月(月間)'!G29+'５月(月間)'!G30+'５月(月間)'!G31+'５月(月間)'!G32+'５月(月間)'!G33+'５月(月間)'!G34</f>
        <v>12955</v>
      </c>
      <c r="I29" s="423">
        <f t="shared" si="2"/>
        <v>0.97684291779235821</v>
      </c>
      <c r="J29" s="422">
        <f t="shared" si="3"/>
        <v>-300</v>
      </c>
      <c r="K29" s="180"/>
    </row>
    <row r="30" spans="1:11" ht="18" customHeight="1" x14ac:dyDescent="0.15">
      <c r="A30" s="187"/>
      <c r="B30" s="421" t="s">
        <v>109</v>
      </c>
      <c r="C30" s="419">
        <f>'５月(月間)'!B38</f>
        <v>1500</v>
      </c>
      <c r="D30" s="420">
        <f>'５月(月間)'!C38</f>
        <v>1533</v>
      </c>
      <c r="E30" s="417">
        <f t="shared" si="0"/>
        <v>0.97847358121330719</v>
      </c>
      <c r="F30" s="416">
        <f t="shared" si="1"/>
        <v>-33</v>
      </c>
      <c r="G30" s="419">
        <f>'５月(月間)'!F38</f>
        <v>2429</v>
      </c>
      <c r="H30" s="418">
        <f>'５月(月間)'!G38</f>
        <v>2859</v>
      </c>
      <c r="I30" s="417">
        <f t="shared" si="2"/>
        <v>0.84959776145505417</v>
      </c>
      <c r="J30" s="416">
        <f t="shared" si="3"/>
        <v>-430</v>
      </c>
      <c r="K30" s="180"/>
    </row>
    <row r="31" spans="1:11" ht="18" customHeight="1" x14ac:dyDescent="0.15">
      <c r="A31" s="187"/>
      <c r="B31" s="421" t="s">
        <v>108</v>
      </c>
      <c r="C31" s="419">
        <f>'５月(月間)'!B50+'５月(月間)'!B51+'５月(月間)'!B52+'５月(月間)'!B53+'５月(月間)'!B56+'５月(月間)'!B54+'５月(月間)'!B55+'５月(月間)'!B59+'５月(月間)'!B57+'５月(月間)'!B58</f>
        <v>35325</v>
      </c>
      <c r="D31" s="420">
        <f>'５月(月間)'!C50+'５月(月間)'!C51+'５月(月間)'!C52+'５月(月間)'!C53+'５月(月間)'!C56+'５月(月間)'!C54+'５月(月間)'!C55+'５月(月間)'!C59+'５月(月間)'!C57+'５月(月間)'!C58</f>
        <v>25226</v>
      </c>
      <c r="E31" s="417">
        <f t="shared" si="0"/>
        <v>1.4003409181003725</v>
      </c>
      <c r="F31" s="416">
        <f t="shared" si="1"/>
        <v>10099</v>
      </c>
      <c r="G31" s="419">
        <f>'５月(月間)'!F50+'５月(月間)'!F51+'５月(月間)'!F52+'５月(月間)'!F53+'５月(月間)'!F56+'５月(月間)'!F54+'５月(月間)'!F55+'５月(月間)'!F59+'５月(月間)'!F57+'５月(月間)'!F58</f>
        <v>61744</v>
      </c>
      <c r="H31" s="418">
        <f>'５月(月間)'!G50+'５月(月間)'!G51+'５月(月間)'!G52+'５月(月間)'!G53+'５月(月間)'!G56+'５月(月間)'!G54+'５月(月間)'!G55+'５月(月間)'!G59+'５月(月間)'!G57+'５月(月間)'!G58</f>
        <v>43102</v>
      </c>
      <c r="I31" s="417">
        <f t="shared" si="2"/>
        <v>1.4325089323001252</v>
      </c>
      <c r="J31" s="416">
        <f t="shared" si="3"/>
        <v>18642</v>
      </c>
      <c r="K31" s="180"/>
    </row>
    <row r="32" spans="1:11" ht="18" customHeight="1" x14ac:dyDescent="0.15">
      <c r="A32" s="187"/>
      <c r="B32" s="421" t="s">
        <v>107</v>
      </c>
      <c r="C32" s="419">
        <f>'５月(月間)'!B62</f>
        <v>3268</v>
      </c>
      <c r="D32" s="420">
        <f>'５月(月間)'!C62</f>
        <v>2414</v>
      </c>
      <c r="E32" s="417">
        <f t="shared" si="0"/>
        <v>1.3537696768848384</v>
      </c>
      <c r="F32" s="416">
        <f t="shared" si="1"/>
        <v>854</v>
      </c>
      <c r="G32" s="419">
        <f>'５月(月間)'!F62</f>
        <v>5396</v>
      </c>
      <c r="H32" s="418">
        <f>'５月(月間)'!G62</f>
        <v>4550</v>
      </c>
      <c r="I32" s="417">
        <f t="shared" si="2"/>
        <v>1.185934065934066</v>
      </c>
      <c r="J32" s="416">
        <f t="shared" si="3"/>
        <v>846</v>
      </c>
      <c r="K32" s="180"/>
    </row>
    <row r="33" spans="1:11" ht="18" customHeight="1" x14ac:dyDescent="0.15">
      <c r="A33" s="187"/>
      <c r="B33" s="415" t="s">
        <v>112</v>
      </c>
      <c r="C33" s="413"/>
      <c r="D33" s="414"/>
      <c r="E33" s="411"/>
      <c r="F33" s="410"/>
      <c r="G33" s="413"/>
      <c r="H33" s="412"/>
      <c r="I33" s="411"/>
      <c r="J33" s="410"/>
      <c r="K33" s="180"/>
    </row>
    <row r="34" spans="1:11" ht="18" customHeight="1" thickBot="1" x14ac:dyDescent="0.2">
      <c r="A34" s="212"/>
      <c r="B34" s="409" t="s">
        <v>203</v>
      </c>
      <c r="C34" s="408">
        <f>'５月(月間)'!B76</f>
        <v>105</v>
      </c>
      <c r="D34" s="406">
        <f>'５月(月間)'!C76</f>
        <v>97</v>
      </c>
      <c r="E34" s="405">
        <f>C34/D34</f>
        <v>1.0824742268041236</v>
      </c>
      <c r="F34" s="404">
        <f>C34-D34</f>
        <v>8</v>
      </c>
      <c r="G34" s="407">
        <f>'５月(月間)'!F76</f>
        <v>243</v>
      </c>
      <c r="H34" s="406">
        <f>'５月(月間)'!G76</f>
        <v>216</v>
      </c>
      <c r="I34" s="405">
        <f>G34/H34</f>
        <v>1.125</v>
      </c>
      <c r="J34" s="404">
        <f>G34-H34</f>
        <v>27</v>
      </c>
      <c r="K34" s="180"/>
    </row>
    <row r="35" spans="1:11" x14ac:dyDescent="0.15">
      <c r="C35" s="165"/>
      <c r="G35" s="165"/>
    </row>
    <row r="36" spans="1:11" x14ac:dyDescent="0.15">
      <c r="C36" s="165"/>
      <c r="G36" s="165"/>
    </row>
    <row r="37" spans="1:11" x14ac:dyDescent="0.15">
      <c r="C37" s="165"/>
      <c r="G37" s="165"/>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3:7" x14ac:dyDescent="0.15">
      <c r="C65" s="165"/>
      <c r="G65" s="165"/>
    </row>
    <row r="66" spans="3:7" x14ac:dyDescent="0.15">
      <c r="C66" s="165"/>
      <c r="G66" s="165"/>
    </row>
    <row r="67" spans="3:7" x14ac:dyDescent="0.15">
      <c r="C67" s="165"/>
      <c r="G67" s="165"/>
    </row>
    <row r="68" spans="3:7" x14ac:dyDescent="0.15">
      <c r="C68" s="165"/>
      <c r="G68" s="165"/>
    </row>
    <row r="69" spans="3:7" x14ac:dyDescent="0.15">
      <c r="C69" s="165"/>
      <c r="G69" s="165"/>
    </row>
    <row r="70" spans="3:7" x14ac:dyDescent="0.15">
      <c r="C70" s="165"/>
      <c r="G70" s="165"/>
    </row>
  </sheetData>
  <mergeCells count="24">
    <mergeCell ref="A1:B1"/>
    <mergeCell ref="G2:J2"/>
    <mergeCell ref="C3:C4"/>
    <mergeCell ref="D3:D4"/>
    <mergeCell ref="E3:F3"/>
    <mergeCell ref="G3:G4"/>
    <mergeCell ref="H3:H4"/>
    <mergeCell ref="I3:J3"/>
    <mergeCell ref="C2:F2"/>
    <mergeCell ref="A22:B22"/>
    <mergeCell ref="A27:B27"/>
    <mergeCell ref="J5:J6"/>
    <mergeCell ref="A6:B6"/>
    <mergeCell ref="A7:B7"/>
    <mergeCell ref="A12:B12"/>
    <mergeCell ref="F5:F6"/>
    <mergeCell ref="G5:G6"/>
    <mergeCell ref="H5:H6"/>
    <mergeCell ref="I5:I6"/>
    <mergeCell ref="A5:B5"/>
    <mergeCell ref="C5:C6"/>
    <mergeCell ref="D5:D6"/>
    <mergeCell ref="E5:E6"/>
    <mergeCell ref="A17:B17"/>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76" orientation="landscape" r:id="rId1"/>
  <headerFooter alignWithMargins="0">
    <oddHeader>&amp;C2012年&amp;A航空旅客輸送実績</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12"/>
  <sheetViews>
    <sheetView zoomScaleNormal="100" workbookViewId="0">
      <pane xSplit="1" ySplit="6" topLeftCell="B7"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98" customWidth="1"/>
    <col min="4" max="5" width="11.25" style="42" customWidth="1"/>
    <col min="6" max="7" width="11" style="98" customWidth="1"/>
    <col min="8" max="9" width="11.25" style="42" customWidth="1"/>
    <col min="10" max="11" width="11.25" style="98" customWidth="1"/>
    <col min="12" max="12" width="11.25" style="42"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６月(月間)</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x14ac:dyDescent="0.4">
      <c r="A4" s="653"/>
      <c r="B4" s="654" t="s">
        <v>229</v>
      </c>
      <c r="C4" s="655" t="s">
        <v>228</v>
      </c>
      <c r="D4" s="652" t="s">
        <v>95</v>
      </c>
      <c r="E4" s="652"/>
      <c r="F4" s="648" t="str">
        <f>+B4</f>
        <v>(12'6/1～30)</v>
      </c>
      <c r="G4" s="691" t="str">
        <f>+C4</f>
        <v>(11'6/1～30)</v>
      </c>
      <c r="H4" s="652" t="s">
        <v>95</v>
      </c>
      <c r="I4" s="652"/>
      <c r="J4" s="648" t="str">
        <f>+B4</f>
        <v>(12'6/1～30)</v>
      </c>
      <c r="K4" s="691" t="str">
        <f>+C4</f>
        <v>(11'6/1～30)</v>
      </c>
      <c r="L4" s="650" t="s">
        <v>93</v>
      </c>
    </row>
    <row r="5" spans="1:12" s="161" customFormat="1" x14ac:dyDescent="0.4">
      <c r="A5" s="653"/>
      <c r="B5" s="654"/>
      <c r="C5" s="656"/>
      <c r="D5" s="275" t="s">
        <v>94</v>
      </c>
      <c r="E5" s="328" t="s">
        <v>93</v>
      </c>
      <c r="F5" s="648"/>
      <c r="G5" s="691"/>
      <c r="H5" s="275" t="s">
        <v>94</v>
      </c>
      <c r="I5" s="275" t="s">
        <v>93</v>
      </c>
      <c r="J5" s="648"/>
      <c r="K5" s="691"/>
      <c r="L5" s="651"/>
    </row>
    <row r="6" spans="1:12" s="270" customFormat="1" x14ac:dyDescent="0.4">
      <c r="A6" s="347" t="s">
        <v>191</v>
      </c>
      <c r="B6" s="346">
        <f>+B7+B41+B67+B75</f>
        <v>435560</v>
      </c>
      <c r="C6" s="346">
        <f>+C7+C41+C67+C75</f>
        <v>397846</v>
      </c>
      <c r="D6" s="501">
        <f t="shared" ref="D6:D37" si="0">+B6/C6</f>
        <v>1.0947954736254732</v>
      </c>
      <c r="E6" s="343">
        <f t="shared" ref="E6:E37" si="1">+B6-C6</f>
        <v>37714</v>
      </c>
      <c r="F6" s="346">
        <f>+F7+F41+F67+F75</f>
        <v>675662</v>
      </c>
      <c r="G6" s="346">
        <f>+G7+G41+G67+G75</f>
        <v>630679</v>
      </c>
      <c r="H6" s="247">
        <f t="shared" ref="H6:H37" si="2">+F6/G6</f>
        <v>1.0713247151086369</v>
      </c>
      <c r="I6" s="246">
        <f t="shared" ref="I6:I37" si="3">+F6-G6</f>
        <v>44983</v>
      </c>
      <c r="J6" s="345">
        <f t="shared" ref="J6:J37" si="4">+B6/F6</f>
        <v>0.64464184755099441</v>
      </c>
      <c r="K6" s="345">
        <f t="shared" ref="K6:K37" si="5">+C6/G6</f>
        <v>0.63082170168976615</v>
      </c>
      <c r="L6" s="244">
        <f t="shared" ref="L6:L37" si="6">+J6-K6</f>
        <v>1.3820145861228261E-2</v>
      </c>
    </row>
    <row r="7" spans="1:12" s="89" customFormat="1" x14ac:dyDescent="0.4">
      <c r="A7" s="249" t="s">
        <v>91</v>
      </c>
      <c r="B7" s="268">
        <f>+B8+B18+B38</f>
        <v>169942</v>
      </c>
      <c r="C7" s="268">
        <f>+C8+C18+C38</f>
        <v>154151</v>
      </c>
      <c r="D7" s="344">
        <f t="shared" si="0"/>
        <v>1.1024385180764316</v>
      </c>
      <c r="E7" s="343">
        <f t="shared" si="1"/>
        <v>15791</v>
      </c>
      <c r="F7" s="269">
        <f>+F8+F18+F38</f>
        <v>256968</v>
      </c>
      <c r="G7" s="268">
        <f>+G8+G18+G38</f>
        <v>226823</v>
      </c>
      <c r="H7" s="247">
        <f t="shared" si="2"/>
        <v>1.1329009844680653</v>
      </c>
      <c r="I7" s="246">
        <f t="shared" si="3"/>
        <v>30145</v>
      </c>
      <c r="J7" s="284">
        <f t="shared" si="4"/>
        <v>0.66133526353475924</v>
      </c>
      <c r="K7" s="284">
        <f t="shared" si="5"/>
        <v>0.67960921070614533</v>
      </c>
      <c r="L7" s="244">
        <f t="shared" si="6"/>
        <v>-1.8273947171386085E-2</v>
      </c>
    </row>
    <row r="8" spans="1:12" x14ac:dyDescent="0.4">
      <c r="A8" s="277" t="s">
        <v>190</v>
      </c>
      <c r="B8" s="259">
        <f>SUM(B9:B17)</f>
        <v>117240</v>
      </c>
      <c r="C8" s="259">
        <f>SUM(C9:C17)</f>
        <v>102397</v>
      </c>
      <c r="D8" s="258">
        <f t="shared" si="0"/>
        <v>1.1449554186157798</v>
      </c>
      <c r="E8" s="257">
        <f t="shared" si="1"/>
        <v>14843</v>
      </c>
      <c r="F8" s="310">
        <f>SUM(F9:F17)</f>
        <v>184648</v>
      </c>
      <c r="G8" s="310">
        <f>SUM(G9:G17)</f>
        <v>149010</v>
      </c>
      <c r="H8" s="258">
        <f t="shared" si="2"/>
        <v>1.2391651567008926</v>
      </c>
      <c r="I8" s="257">
        <f t="shared" si="3"/>
        <v>35638</v>
      </c>
      <c r="J8" s="306">
        <f t="shared" si="4"/>
        <v>0.63493782765044837</v>
      </c>
      <c r="K8" s="306">
        <f t="shared" si="5"/>
        <v>0.68718206831756257</v>
      </c>
      <c r="L8" s="255">
        <f t="shared" si="6"/>
        <v>-5.2244240667114195E-2</v>
      </c>
    </row>
    <row r="9" spans="1:12" x14ac:dyDescent="0.4">
      <c r="A9" s="57" t="s">
        <v>87</v>
      </c>
      <c r="B9" s="88">
        <v>89486</v>
      </c>
      <c r="C9" s="88">
        <v>73083</v>
      </c>
      <c r="D9" s="243">
        <f t="shared" si="0"/>
        <v>1.2244434410191152</v>
      </c>
      <c r="E9" s="242">
        <f t="shared" si="1"/>
        <v>16403</v>
      </c>
      <c r="F9" s="265">
        <v>148428</v>
      </c>
      <c r="G9" s="265">
        <v>112132</v>
      </c>
      <c r="H9" s="243">
        <f t="shared" si="2"/>
        <v>1.3236899368601291</v>
      </c>
      <c r="I9" s="242">
        <f t="shared" si="3"/>
        <v>36296</v>
      </c>
      <c r="J9" s="73">
        <f t="shared" si="4"/>
        <v>0.60289163769639154</v>
      </c>
      <c r="K9" s="300">
        <f t="shared" si="5"/>
        <v>0.6517586416009703</v>
      </c>
      <c r="L9" s="254">
        <f t="shared" si="6"/>
        <v>-4.8867003904578765E-2</v>
      </c>
    </row>
    <row r="10" spans="1:12" x14ac:dyDescent="0.4">
      <c r="A10" s="58" t="s">
        <v>90</v>
      </c>
      <c r="B10" s="56">
        <v>11459</v>
      </c>
      <c r="C10" s="56">
        <v>12663</v>
      </c>
      <c r="D10" s="239">
        <f t="shared" si="0"/>
        <v>0.90491984521835267</v>
      </c>
      <c r="E10" s="242">
        <f t="shared" si="1"/>
        <v>-1204</v>
      </c>
      <c r="F10" s="263">
        <v>14500</v>
      </c>
      <c r="G10" s="263">
        <v>15000</v>
      </c>
      <c r="H10" s="239">
        <f t="shared" si="2"/>
        <v>0.96666666666666667</v>
      </c>
      <c r="I10" s="238">
        <f t="shared" si="3"/>
        <v>-500</v>
      </c>
      <c r="J10" s="53">
        <f t="shared" si="4"/>
        <v>0.7902758620689655</v>
      </c>
      <c r="K10" s="302">
        <f t="shared" si="5"/>
        <v>0.84419999999999995</v>
      </c>
      <c r="L10" s="261">
        <f t="shared" si="6"/>
        <v>-5.3924137931034455E-2</v>
      </c>
    </row>
    <row r="11" spans="1:12" x14ac:dyDescent="0.4">
      <c r="A11" s="58" t="s">
        <v>162</v>
      </c>
      <c r="B11" s="56">
        <v>13617</v>
      </c>
      <c r="C11" s="56">
        <v>14025</v>
      </c>
      <c r="D11" s="239">
        <f t="shared" si="0"/>
        <v>0.97090909090909094</v>
      </c>
      <c r="E11" s="242">
        <f t="shared" si="1"/>
        <v>-408</v>
      </c>
      <c r="F11" s="263">
        <v>17544</v>
      </c>
      <c r="G11" s="263">
        <v>17528</v>
      </c>
      <c r="H11" s="239">
        <f t="shared" si="2"/>
        <v>1.0009128251939754</v>
      </c>
      <c r="I11" s="238">
        <f t="shared" si="3"/>
        <v>16</v>
      </c>
      <c r="J11" s="53">
        <f t="shared" si="4"/>
        <v>0.77616279069767447</v>
      </c>
      <c r="K11" s="302">
        <f t="shared" si="5"/>
        <v>0.80014833409402097</v>
      </c>
      <c r="L11" s="261">
        <f t="shared" si="6"/>
        <v>-2.3985543396346509E-2</v>
      </c>
    </row>
    <row r="12" spans="1:12" x14ac:dyDescent="0.4">
      <c r="A12" s="58" t="s">
        <v>85</v>
      </c>
      <c r="B12" s="92"/>
      <c r="C12" s="56"/>
      <c r="D12" s="239" t="e">
        <f t="shared" si="0"/>
        <v>#DIV/0!</v>
      </c>
      <c r="E12" s="242">
        <f t="shared" si="1"/>
        <v>0</v>
      </c>
      <c r="F12" s="288"/>
      <c r="G12" s="263"/>
      <c r="H12" s="239" t="e">
        <f t="shared" si="2"/>
        <v>#DIV/0!</v>
      </c>
      <c r="I12" s="238">
        <f t="shared" si="3"/>
        <v>0</v>
      </c>
      <c r="J12" s="53" t="e">
        <f t="shared" si="4"/>
        <v>#DIV/0!</v>
      </c>
      <c r="K12" s="302" t="e">
        <f t="shared" si="5"/>
        <v>#DIV/0!</v>
      </c>
      <c r="L12" s="261" t="e">
        <f t="shared" si="6"/>
        <v>#DIV/0!</v>
      </c>
    </row>
    <row r="13" spans="1:12" x14ac:dyDescent="0.4">
      <c r="A13" s="58" t="s">
        <v>86</v>
      </c>
      <c r="B13" s="92"/>
      <c r="C13" s="56"/>
      <c r="D13" s="239" t="e">
        <f t="shared" si="0"/>
        <v>#DIV/0!</v>
      </c>
      <c r="E13" s="242">
        <f t="shared" si="1"/>
        <v>0</v>
      </c>
      <c r="F13" s="288"/>
      <c r="G13" s="263"/>
      <c r="H13" s="239" t="e">
        <f t="shared" si="2"/>
        <v>#DIV/0!</v>
      </c>
      <c r="I13" s="238">
        <f t="shared" si="3"/>
        <v>0</v>
      </c>
      <c r="J13" s="53" t="e">
        <f t="shared" si="4"/>
        <v>#DIV/0!</v>
      </c>
      <c r="K13" s="302" t="e">
        <f t="shared" si="5"/>
        <v>#DIV/0!</v>
      </c>
      <c r="L13" s="261" t="e">
        <f t="shared" si="6"/>
        <v>#DIV/0!</v>
      </c>
    </row>
    <row r="14" spans="1:12" x14ac:dyDescent="0.4">
      <c r="A14" s="64" t="s">
        <v>189</v>
      </c>
      <c r="B14" s="69">
        <v>2678</v>
      </c>
      <c r="C14" s="69">
        <v>2626</v>
      </c>
      <c r="D14" s="253">
        <f t="shared" si="0"/>
        <v>1.0198019801980198</v>
      </c>
      <c r="E14" s="242">
        <f t="shared" si="1"/>
        <v>52</v>
      </c>
      <c r="F14" s="491">
        <v>4176</v>
      </c>
      <c r="G14" s="491">
        <v>4350</v>
      </c>
      <c r="H14" s="253">
        <f t="shared" si="2"/>
        <v>0.96</v>
      </c>
      <c r="I14" s="252">
        <f t="shared" si="3"/>
        <v>-174</v>
      </c>
      <c r="J14" s="67">
        <f t="shared" si="4"/>
        <v>0.64128352490421459</v>
      </c>
      <c r="K14" s="287">
        <f t="shared" si="5"/>
        <v>0.60367816091954019</v>
      </c>
      <c r="L14" s="251">
        <f t="shared" si="6"/>
        <v>3.76053639846744E-2</v>
      </c>
    </row>
    <row r="15" spans="1:12" x14ac:dyDescent="0.4">
      <c r="A15" s="58" t="s">
        <v>188</v>
      </c>
      <c r="B15" s="92"/>
      <c r="C15" s="92"/>
      <c r="D15" s="239" t="e">
        <f t="shared" si="0"/>
        <v>#DIV/0!</v>
      </c>
      <c r="E15" s="242">
        <f t="shared" si="1"/>
        <v>0</v>
      </c>
      <c r="F15" s="288"/>
      <c r="G15" s="92"/>
      <c r="H15" s="239" t="e">
        <f t="shared" si="2"/>
        <v>#DIV/0!</v>
      </c>
      <c r="I15" s="238">
        <f t="shared" si="3"/>
        <v>0</v>
      </c>
      <c r="J15" s="53" t="e">
        <f t="shared" si="4"/>
        <v>#DIV/0!</v>
      </c>
      <c r="K15" s="302" t="e">
        <f t="shared" si="5"/>
        <v>#DIV/0!</v>
      </c>
      <c r="L15" s="261" t="e">
        <f t="shared" si="6"/>
        <v>#DIV/0!</v>
      </c>
    </row>
    <row r="16" spans="1:12" s="42" customFormat="1" x14ac:dyDescent="0.4">
      <c r="A16" s="70" t="s">
        <v>187</v>
      </c>
      <c r="B16" s="92"/>
      <c r="C16" s="92"/>
      <c r="D16" s="239" t="e">
        <f t="shared" si="0"/>
        <v>#DIV/0!</v>
      </c>
      <c r="E16" s="242">
        <f t="shared" si="1"/>
        <v>0</v>
      </c>
      <c r="F16" s="92"/>
      <c r="G16" s="92"/>
      <c r="H16" s="239" t="e">
        <f t="shared" si="2"/>
        <v>#DIV/0!</v>
      </c>
      <c r="I16" s="267">
        <f t="shared" si="3"/>
        <v>0</v>
      </c>
      <c r="J16" s="53" t="e">
        <f t="shared" si="4"/>
        <v>#DIV/0!</v>
      </c>
      <c r="K16" s="53" t="e">
        <f t="shared" si="5"/>
        <v>#DIV/0!</v>
      </c>
      <c r="L16" s="261" t="e">
        <f t="shared" si="6"/>
        <v>#DIV/0!</v>
      </c>
    </row>
    <row r="17" spans="1:12" x14ac:dyDescent="0.4">
      <c r="A17" s="70" t="s">
        <v>186</v>
      </c>
      <c r="B17" s="91"/>
      <c r="C17" s="91"/>
      <c r="D17" s="253" t="e">
        <f t="shared" si="0"/>
        <v>#DIV/0!</v>
      </c>
      <c r="E17" s="328">
        <f t="shared" si="1"/>
        <v>0</v>
      </c>
      <c r="F17" s="266"/>
      <c r="G17" s="266"/>
      <c r="H17" s="253" t="e">
        <f t="shared" si="2"/>
        <v>#DIV/0!</v>
      </c>
      <c r="I17" s="252">
        <f t="shared" si="3"/>
        <v>0</v>
      </c>
      <c r="J17" s="287" t="e">
        <f t="shared" si="4"/>
        <v>#DIV/0!</v>
      </c>
      <c r="K17" s="287" t="e">
        <f t="shared" si="5"/>
        <v>#DIV/0!</v>
      </c>
      <c r="L17" s="251" t="e">
        <f t="shared" si="6"/>
        <v>#DIV/0!</v>
      </c>
    </row>
    <row r="18" spans="1:12" x14ac:dyDescent="0.4">
      <c r="A18" s="277" t="s">
        <v>185</v>
      </c>
      <c r="B18" s="259">
        <f>SUM(B19:B37)</f>
        <v>51313</v>
      </c>
      <c r="C18" s="259">
        <f>SUM(C19:C37)</f>
        <v>50221</v>
      </c>
      <c r="D18" s="258">
        <f t="shared" si="0"/>
        <v>1.0217438919973716</v>
      </c>
      <c r="E18" s="257">
        <f t="shared" si="1"/>
        <v>1092</v>
      </c>
      <c r="F18" s="310">
        <f>SUM(F19:F37)</f>
        <v>69975</v>
      </c>
      <c r="G18" s="310">
        <f>SUM(G19:G37)</f>
        <v>75165</v>
      </c>
      <c r="H18" s="258">
        <f t="shared" si="2"/>
        <v>0.93095190580722409</v>
      </c>
      <c r="I18" s="257">
        <f t="shared" si="3"/>
        <v>-5190</v>
      </c>
      <c r="J18" s="306">
        <f t="shared" si="4"/>
        <v>0.73330475169703468</v>
      </c>
      <c r="K18" s="306">
        <f t="shared" si="5"/>
        <v>0.66814341781414222</v>
      </c>
      <c r="L18" s="255">
        <f t="shared" si="6"/>
        <v>6.5161333882892469E-2</v>
      </c>
    </row>
    <row r="19" spans="1:12" x14ac:dyDescent="0.4">
      <c r="A19" s="57" t="s">
        <v>184</v>
      </c>
      <c r="B19" s="94"/>
      <c r="C19" s="94"/>
      <c r="D19" s="243" t="e">
        <f t="shared" si="0"/>
        <v>#DIV/0!</v>
      </c>
      <c r="E19" s="242">
        <f t="shared" si="1"/>
        <v>0</v>
      </c>
      <c r="F19" s="296"/>
      <c r="G19" s="94"/>
      <c r="H19" s="243" t="e">
        <f t="shared" si="2"/>
        <v>#DIV/0!</v>
      </c>
      <c r="I19" s="242">
        <f t="shared" si="3"/>
        <v>0</v>
      </c>
      <c r="J19" s="300" t="e">
        <f t="shared" si="4"/>
        <v>#DIV/0!</v>
      </c>
      <c r="K19" s="300" t="e">
        <f t="shared" si="5"/>
        <v>#DIV/0!</v>
      </c>
      <c r="L19" s="254" t="e">
        <f t="shared" si="6"/>
        <v>#DIV/0!</v>
      </c>
    </row>
    <row r="20" spans="1:12" x14ac:dyDescent="0.4">
      <c r="A20" s="58" t="s">
        <v>162</v>
      </c>
      <c r="B20" s="92"/>
      <c r="C20" s="92"/>
      <c r="D20" s="239" t="e">
        <f t="shared" si="0"/>
        <v>#DIV/0!</v>
      </c>
      <c r="E20" s="242">
        <f t="shared" si="1"/>
        <v>0</v>
      </c>
      <c r="F20" s="288"/>
      <c r="G20" s="92"/>
      <c r="H20" s="239" t="e">
        <f t="shared" si="2"/>
        <v>#DIV/0!</v>
      </c>
      <c r="I20" s="238">
        <f t="shared" si="3"/>
        <v>0</v>
      </c>
      <c r="J20" s="53" t="e">
        <f t="shared" si="4"/>
        <v>#DIV/0!</v>
      </c>
      <c r="K20" s="302" t="e">
        <f t="shared" si="5"/>
        <v>#DIV/0!</v>
      </c>
      <c r="L20" s="261" t="e">
        <f t="shared" si="6"/>
        <v>#DIV/0!</v>
      </c>
    </row>
    <row r="21" spans="1:12" x14ac:dyDescent="0.4">
      <c r="A21" s="58" t="s">
        <v>183</v>
      </c>
      <c r="B21" s="56">
        <v>17247</v>
      </c>
      <c r="C21" s="56">
        <v>16265</v>
      </c>
      <c r="D21" s="239">
        <f t="shared" si="0"/>
        <v>1.0603750384260682</v>
      </c>
      <c r="E21" s="242">
        <f t="shared" si="1"/>
        <v>982</v>
      </c>
      <c r="F21" s="263">
        <v>25960</v>
      </c>
      <c r="G21" s="56">
        <v>26215</v>
      </c>
      <c r="H21" s="239">
        <f t="shared" si="2"/>
        <v>0.99027274461186343</v>
      </c>
      <c r="I21" s="238">
        <f t="shared" si="3"/>
        <v>-255</v>
      </c>
      <c r="J21" s="53">
        <f t="shared" si="4"/>
        <v>0.66436825885978423</v>
      </c>
      <c r="K21" s="302">
        <f t="shared" si="5"/>
        <v>0.62044630936486744</v>
      </c>
      <c r="L21" s="261">
        <f t="shared" si="6"/>
        <v>4.392194949491679E-2</v>
      </c>
    </row>
    <row r="22" spans="1:12" x14ac:dyDescent="0.4">
      <c r="A22" s="58" t="s">
        <v>182</v>
      </c>
      <c r="B22" s="56">
        <v>6947</v>
      </c>
      <c r="C22" s="56">
        <v>5915</v>
      </c>
      <c r="D22" s="239">
        <f t="shared" si="0"/>
        <v>1.1744716821639898</v>
      </c>
      <c r="E22" s="242">
        <f t="shared" si="1"/>
        <v>1032</v>
      </c>
      <c r="F22" s="263">
        <v>8750</v>
      </c>
      <c r="G22" s="56">
        <v>8895</v>
      </c>
      <c r="H22" s="239">
        <f t="shared" si="2"/>
        <v>0.983698707138842</v>
      </c>
      <c r="I22" s="238">
        <f t="shared" si="3"/>
        <v>-145</v>
      </c>
      <c r="J22" s="53">
        <f t="shared" si="4"/>
        <v>0.79394285714285717</v>
      </c>
      <c r="K22" s="302">
        <f t="shared" si="5"/>
        <v>0.66498032602585722</v>
      </c>
      <c r="L22" s="261">
        <f t="shared" si="6"/>
        <v>0.12896253111699996</v>
      </c>
    </row>
    <row r="23" spans="1:12" x14ac:dyDescent="0.4">
      <c r="A23" s="58" t="s">
        <v>181</v>
      </c>
      <c r="B23" s="69">
        <v>3571</v>
      </c>
      <c r="C23" s="69">
        <v>3664</v>
      </c>
      <c r="D23" s="253">
        <f t="shared" si="0"/>
        <v>0.97461790393013104</v>
      </c>
      <c r="E23" s="242">
        <f t="shared" si="1"/>
        <v>-93</v>
      </c>
      <c r="F23" s="491">
        <v>4450</v>
      </c>
      <c r="G23" s="69">
        <v>4360</v>
      </c>
      <c r="H23" s="253">
        <f t="shared" si="2"/>
        <v>1.0206422018348624</v>
      </c>
      <c r="I23" s="252">
        <f t="shared" si="3"/>
        <v>90</v>
      </c>
      <c r="J23" s="67">
        <f t="shared" si="4"/>
        <v>0.80247191011235952</v>
      </c>
      <c r="K23" s="287">
        <f t="shared" si="5"/>
        <v>0.84036697247706427</v>
      </c>
      <c r="L23" s="251">
        <f t="shared" si="6"/>
        <v>-3.7895062364704746E-2</v>
      </c>
    </row>
    <row r="24" spans="1:12" x14ac:dyDescent="0.4">
      <c r="A24" s="70" t="s">
        <v>180</v>
      </c>
      <c r="B24" s="92"/>
      <c r="C24" s="92"/>
      <c r="D24" s="239" t="e">
        <f t="shared" si="0"/>
        <v>#DIV/0!</v>
      </c>
      <c r="E24" s="242">
        <f t="shared" si="1"/>
        <v>0</v>
      </c>
      <c r="F24" s="288"/>
      <c r="G24" s="92"/>
      <c r="H24" s="239" t="e">
        <f t="shared" si="2"/>
        <v>#DIV/0!</v>
      </c>
      <c r="I24" s="238">
        <f t="shared" si="3"/>
        <v>0</v>
      </c>
      <c r="J24" s="53" t="e">
        <f t="shared" si="4"/>
        <v>#DIV/0!</v>
      </c>
      <c r="K24" s="302" t="e">
        <f t="shared" si="5"/>
        <v>#DIV/0!</v>
      </c>
      <c r="L24" s="261" t="e">
        <f t="shared" si="6"/>
        <v>#DIV/0!</v>
      </c>
    </row>
    <row r="25" spans="1:12" x14ac:dyDescent="0.4">
      <c r="A25" s="70" t="s">
        <v>179</v>
      </c>
      <c r="B25" s="56">
        <v>3047</v>
      </c>
      <c r="C25" s="56">
        <v>2793</v>
      </c>
      <c r="D25" s="239">
        <f t="shared" si="0"/>
        <v>1.0909416398138203</v>
      </c>
      <c r="E25" s="242">
        <f t="shared" si="1"/>
        <v>254</v>
      </c>
      <c r="F25" s="263">
        <v>4455</v>
      </c>
      <c r="G25" s="56">
        <v>4445</v>
      </c>
      <c r="H25" s="239">
        <f t="shared" si="2"/>
        <v>1.0022497187851518</v>
      </c>
      <c r="I25" s="238">
        <f t="shared" si="3"/>
        <v>10</v>
      </c>
      <c r="J25" s="53">
        <f t="shared" si="4"/>
        <v>0.68395061728395057</v>
      </c>
      <c r="K25" s="302">
        <f t="shared" si="5"/>
        <v>0.62834645669291334</v>
      </c>
      <c r="L25" s="261">
        <f t="shared" si="6"/>
        <v>5.5604160591037233E-2</v>
      </c>
    </row>
    <row r="26" spans="1:12" s="42" customFormat="1" x14ac:dyDescent="0.4">
      <c r="A26" s="70" t="s">
        <v>178</v>
      </c>
      <c r="B26" s="92"/>
      <c r="C26" s="92"/>
      <c r="D26" s="239" t="e">
        <f t="shared" si="0"/>
        <v>#DIV/0!</v>
      </c>
      <c r="E26" s="238">
        <f t="shared" si="1"/>
        <v>0</v>
      </c>
      <c r="F26" s="92"/>
      <c r="G26" s="92"/>
      <c r="H26" s="239" t="e">
        <f t="shared" si="2"/>
        <v>#DIV/0!</v>
      </c>
      <c r="I26" s="238">
        <f t="shared" si="3"/>
        <v>0</v>
      </c>
      <c r="J26" s="53" t="e">
        <f t="shared" si="4"/>
        <v>#DIV/0!</v>
      </c>
      <c r="K26" s="53" t="e">
        <f t="shared" si="5"/>
        <v>#DIV/0!</v>
      </c>
      <c r="L26" s="261" t="e">
        <f t="shared" si="6"/>
        <v>#DIV/0!</v>
      </c>
    </row>
    <row r="27" spans="1:12" x14ac:dyDescent="0.4">
      <c r="A27" s="58" t="s">
        <v>177</v>
      </c>
      <c r="B27" s="92"/>
      <c r="C27" s="92"/>
      <c r="D27" s="239" t="e">
        <f t="shared" si="0"/>
        <v>#DIV/0!</v>
      </c>
      <c r="E27" s="242">
        <f t="shared" si="1"/>
        <v>0</v>
      </c>
      <c r="F27" s="288"/>
      <c r="G27" s="92"/>
      <c r="H27" s="239" t="e">
        <f t="shared" si="2"/>
        <v>#DIV/0!</v>
      </c>
      <c r="I27" s="238">
        <f t="shared" si="3"/>
        <v>0</v>
      </c>
      <c r="J27" s="53" t="e">
        <f t="shared" si="4"/>
        <v>#DIV/0!</v>
      </c>
      <c r="K27" s="302" t="e">
        <f t="shared" si="5"/>
        <v>#DIV/0!</v>
      </c>
      <c r="L27" s="261" t="e">
        <f t="shared" si="6"/>
        <v>#DIV/0!</v>
      </c>
    </row>
    <row r="28" spans="1:12" x14ac:dyDescent="0.4">
      <c r="A28" s="58" t="s">
        <v>176</v>
      </c>
      <c r="B28" s="92"/>
      <c r="C28" s="56">
        <v>2996</v>
      </c>
      <c r="D28" s="239">
        <f t="shared" si="0"/>
        <v>0</v>
      </c>
      <c r="E28" s="242">
        <f t="shared" si="1"/>
        <v>-2996</v>
      </c>
      <c r="F28" s="288"/>
      <c r="G28" s="56">
        <v>4485</v>
      </c>
      <c r="H28" s="239">
        <f t="shared" si="2"/>
        <v>0</v>
      </c>
      <c r="I28" s="238">
        <f t="shared" si="3"/>
        <v>-4485</v>
      </c>
      <c r="J28" s="53" t="e">
        <f t="shared" si="4"/>
        <v>#DIV/0!</v>
      </c>
      <c r="K28" s="302">
        <f t="shared" si="5"/>
        <v>0.66800445930880714</v>
      </c>
      <c r="L28" s="261" t="e">
        <f t="shared" si="6"/>
        <v>#DIV/0!</v>
      </c>
    </row>
    <row r="29" spans="1:12" x14ac:dyDescent="0.4">
      <c r="A29" s="58" t="s">
        <v>175</v>
      </c>
      <c r="B29" s="93"/>
      <c r="C29" s="93"/>
      <c r="D29" s="239" t="e">
        <f t="shared" si="0"/>
        <v>#DIV/0!</v>
      </c>
      <c r="E29" s="238">
        <f t="shared" si="1"/>
        <v>0</v>
      </c>
      <c r="F29" s="93"/>
      <c r="G29" s="93"/>
      <c r="H29" s="239" t="e">
        <f t="shared" si="2"/>
        <v>#DIV/0!</v>
      </c>
      <c r="I29" s="238">
        <f t="shared" si="3"/>
        <v>0</v>
      </c>
      <c r="J29" s="53" t="e">
        <f t="shared" si="4"/>
        <v>#DIV/0!</v>
      </c>
      <c r="K29" s="53" t="e">
        <f t="shared" si="5"/>
        <v>#DIV/0!</v>
      </c>
      <c r="L29" s="261" t="e">
        <f t="shared" si="6"/>
        <v>#DIV/0!</v>
      </c>
    </row>
    <row r="30" spans="1:12" x14ac:dyDescent="0.4">
      <c r="A30" s="58" t="s">
        <v>174</v>
      </c>
      <c r="B30" s="91"/>
      <c r="C30" s="91"/>
      <c r="D30" s="253" t="e">
        <f t="shared" si="0"/>
        <v>#DIV/0!</v>
      </c>
      <c r="E30" s="242">
        <f t="shared" si="1"/>
        <v>0</v>
      </c>
      <c r="F30" s="266"/>
      <c r="G30" s="91"/>
      <c r="H30" s="253" t="e">
        <f t="shared" si="2"/>
        <v>#DIV/0!</v>
      </c>
      <c r="I30" s="252">
        <f t="shared" si="3"/>
        <v>0</v>
      </c>
      <c r="J30" s="67" t="e">
        <f t="shared" si="4"/>
        <v>#DIV/0!</v>
      </c>
      <c r="K30" s="287" t="e">
        <f t="shared" si="5"/>
        <v>#DIV/0!</v>
      </c>
      <c r="L30" s="251" t="e">
        <f t="shared" si="6"/>
        <v>#DIV/0!</v>
      </c>
    </row>
    <row r="31" spans="1:12" x14ac:dyDescent="0.4">
      <c r="A31" s="70" t="s">
        <v>173</v>
      </c>
      <c r="B31" s="92"/>
      <c r="C31" s="92"/>
      <c r="D31" s="239" t="e">
        <f t="shared" si="0"/>
        <v>#DIV/0!</v>
      </c>
      <c r="E31" s="242">
        <f t="shared" si="1"/>
        <v>0</v>
      </c>
      <c r="F31" s="288"/>
      <c r="G31" s="92"/>
      <c r="H31" s="239" t="e">
        <f t="shared" si="2"/>
        <v>#DIV/0!</v>
      </c>
      <c r="I31" s="238">
        <f t="shared" si="3"/>
        <v>0</v>
      </c>
      <c r="J31" s="53" t="e">
        <f t="shared" si="4"/>
        <v>#DIV/0!</v>
      </c>
      <c r="K31" s="302" t="e">
        <f t="shared" si="5"/>
        <v>#DIV/0!</v>
      </c>
      <c r="L31" s="261" t="e">
        <f t="shared" si="6"/>
        <v>#DIV/0!</v>
      </c>
    </row>
    <row r="32" spans="1:12" x14ac:dyDescent="0.4">
      <c r="A32" s="58" t="s">
        <v>172</v>
      </c>
      <c r="B32" s="56">
        <v>4000</v>
      </c>
      <c r="C32" s="56">
        <v>4012</v>
      </c>
      <c r="D32" s="239">
        <f t="shared" si="0"/>
        <v>0.99700897308075775</v>
      </c>
      <c r="E32" s="242">
        <f t="shared" si="1"/>
        <v>-12</v>
      </c>
      <c r="F32" s="263">
        <v>4795</v>
      </c>
      <c r="G32" s="56">
        <v>5070</v>
      </c>
      <c r="H32" s="239">
        <f t="shared" si="2"/>
        <v>0.94575936883629186</v>
      </c>
      <c r="I32" s="238">
        <f t="shared" si="3"/>
        <v>-275</v>
      </c>
      <c r="J32" s="53">
        <f t="shared" si="4"/>
        <v>0.83420229405630864</v>
      </c>
      <c r="K32" s="302">
        <f t="shared" si="5"/>
        <v>0.79132149901380666</v>
      </c>
      <c r="L32" s="261">
        <f t="shared" si="6"/>
        <v>4.2880795042501973E-2</v>
      </c>
    </row>
    <row r="33" spans="1:12" x14ac:dyDescent="0.4">
      <c r="A33" s="70" t="s">
        <v>171</v>
      </c>
      <c r="B33" s="91"/>
      <c r="C33" s="91"/>
      <c r="D33" s="253" t="e">
        <f t="shared" si="0"/>
        <v>#DIV/0!</v>
      </c>
      <c r="E33" s="242">
        <f t="shared" si="1"/>
        <v>0</v>
      </c>
      <c r="F33" s="266"/>
      <c r="G33" s="91"/>
      <c r="H33" s="253" t="e">
        <f t="shared" si="2"/>
        <v>#DIV/0!</v>
      </c>
      <c r="I33" s="252">
        <f t="shared" si="3"/>
        <v>0</v>
      </c>
      <c r="J33" s="67" t="e">
        <f t="shared" si="4"/>
        <v>#DIV/0!</v>
      </c>
      <c r="K33" s="287" t="e">
        <f t="shared" si="5"/>
        <v>#DIV/0!</v>
      </c>
      <c r="L33" s="251" t="e">
        <f t="shared" si="6"/>
        <v>#DIV/0!</v>
      </c>
    </row>
    <row r="34" spans="1:12" x14ac:dyDescent="0.4">
      <c r="A34" s="70" t="s">
        <v>170</v>
      </c>
      <c r="B34" s="69">
        <v>3686</v>
      </c>
      <c r="C34" s="69">
        <v>3214</v>
      </c>
      <c r="D34" s="253">
        <f t="shared" si="0"/>
        <v>1.1468574984443061</v>
      </c>
      <c r="E34" s="242">
        <f t="shared" si="1"/>
        <v>472</v>
      </c>
      <c r="F34" s="491">
        <v>4500</v>
      </c>
      <c r="G34" s="69">
        <v>4480</v>
      </c>
      <c r="H34" s="253">
        <f t="shared" si="2"/>
        <v>1.0044642857142858</v>
      </c>
      <c r="I34" s="252">
        <f t="shared" si="3"/>
        <v>20</v>
      </c>
      <c r="J34" s="67">
        <f t="shared" si="4"/>
        <v>0.81911111111111112</v>
      </c>
      <c r="K34" s="287">
        <f t="shared" si="5"/>
        <v>0.71741071428571423</v>
      </c>
      <c r="L34" s="251">
        <f t="shared" si="6"/>
        <v>0.10170039682539689</v>
      </c>
    </row>
    <row r="35" spans="1:12" x14ac:dyDescent="0.4">
      <c r="A35" s="58" t="s">
        <v>169</v>
      </c>
      <c r="B35" s="92"/>
      <c r="C35" s="92"/>
      <c r="D35" s="239" t="e">
        <f t="shared" si="0"/>
        <v>#DIV/0!</v>
      </c>
      <c r="E35" s="242">
        <f t="shared" si="1"/>
        <v>0</v>
      </c>
      <c r="F35" s="288"/>
      <c r="G35" s="92"/>
      <c r="H35" s="239" t="e">
        <f t="shared" si="2"/>
        <v>#DIV/0!</v>
      </c>
      <c r="I35" s="238">
        <f t="shared" si="3"/>
        <v>0</v>
      </c>
      <c r="J35" s="53" t="e">
        <f t="shared" si="4"/>
        <v>#DIV/0!</v>
      </c>
      <c r="K35" s="302" t="e">
        <f t="shared" si="5"/>
        <v>#DIV/0!</v>
      </c>
      <c r="L35" s="261" t="e">
        <f t="shared" si="6"/>
        <v>#DIV/0!</v>
      </c>
    </row>
    <row r="36" spans="1:12" x14ac:dyDescent="0.4">
      <c r="A36" s="70" t="s">
        <v>89</v>
      </c>
      <c r="B36" s="91"/>
      <c r="C36" s="91"/>
      <c r="D36" s="253" t="e">
        <f t="shared" si="0"/>
        <v>#DIV/0!</v>
      </c>
      <c r="E36" s="242">
        <f t="shared" si="1"/>
        <v>0</v>
      </c>
      <c r="F36" s="266"/>
      <c r="G36" s="91"/>
      <c r="H36" s="253" t="e">
        <f t="shared" si="2"/>
        <v>#DIV/0!</v>
      </c>
      <c r="I36" s="252">
        <f t="shared" si="3"/>
        <v>0</v>
      </c>
      <c r="J36" s="67" t="e">
        <f t="shared" si="4"/>
        <v>#DIV/0!</v>
      </c>
      <c r="K36" s="287" t="e">
        <f t="shared" si="5"/>
        <v>#DIV/0!</v>
      </c>
      <c r="L36" s="251" t="e">
        <f t="shared" si="6"/>
        <v>#DIV/0!</v>
      </c>
    </row>
    <row r="37" spans="1:12" x14ac:dyDescent="0.4">
      <c r="A37" s="51" t="s">
        <v>168</v>
      </c>
      <c r="B37" s="50">
        <v>12815</v>
      </c>
      <c r="C37" s="50">
        <v>11362</v>
      </c>
      <c r="D37" s="253">
        <f t="shared" si="0"/>
        <v>1.1278824150677698</v>
      </c>
      <c r="E37" s="328">
        <f t="shared" si="1"/>
        <v>1453</v>
      </c>
      <c r="F37" s="494">
        <v>17065</v>
      </c>
      <c r="G37" s="50">
        <v>17215</v>
      </c>
      <c r="H37" s="253">
        <f t="shared" si="2"/>
        <v>0.99128666860296255</v>
      </c>
      <c r="I37" s="252">
        <f t="shared" si="3"/>
        <v>-150</v>
      </c>
      <c r="J37" s="67">
        <f t="shared" si="4"/>
        <v>0.75095224142982708</v>
      </c>
      <c r="K37" s="287">
        <f t="shared" si="5"/>
        <v>0.66000580888759808</v>
      </c>
      <c r="L37" s="251">
        <f t="shared" si="6"/>
        <v>9.0946432542229005E-2</v>
      </c>
    </row>
    <row r="38" spans="1:12" x14ac:dyDescent="0.4">
      <c r="A38" s="277" t="s">
        <v>167</v>
      </c>
      <c r="B38" s="259">
        <f>SUM(B39:B40)</f>
        <v>1389</v>
      </c>
      <c r="C38" s="259">
        <f>SUM(C39:C40)</f>
        <v>1533</v>
      </c>
      <c r="D38" s="258">
        <f t="shared" ref="D38:D69" si="7">+B38/C38</f>
        <v>0.90606653620352251</v>
      </c>
      <c r="E38" s="257">
        <f t="shared" ref="E38:E69" si="8">+B38-C38</f>
        <v>-144</v>
      </c>
      <c r="F38" s="310">
        <f>SUM(F39:F40)</f>
        <v>2345</v>
      </c>
      <c r="G38" s="310">
        <f>SUM(G39:G40)</f>
        <v>2648</v>
      </c>
      <c r="H38" s="258">
        <f t="shared" ref="H38:H69" si="9">+F38/G38</f>
        <v>0.88557401812688818</v>
      </c>
      <c r="I38" s="257">
        <f t="shared" ref="I38:I69" si="10">+F38-G38</f>
        <v>-303</v>
      </c>
      <c r="J38" s="256">
        <f t="shared" ref="J38:J69" si="11">+B38/F38</f>
        <v>0.59232409381663109</v>
      </c>
      <c r="K38" s="306">
        <f t="shared" ref="K38:K69" si="12">+C38/G38</f>
        <v>0.57892749244712993</v>
      </c>
      <c r="L38" s="255">
        <f t="shared" ref="L38:L69" si="13">+J38-K38</f>
        <v>1.339660136950116E-2</v>
      </c>
    </row>
    <row r="39" spans="1:12" x14ac:dyDescent="0.4">
      <c r="A39" s="57" t="s">
        <v>166</v>
      </c>
      <c r="B39" s="88">
        <v>854</v>
      </c>
      <c r="C39" s="88">
        <v>956</v>
      </c>
      <c r="D39" s="243">
        <f t="shared" si="7"/>
        <v>0.89330543933054396</v>
      </c>
      <c r="E39" s="242">
        <f t="shared" si="8"/>
        <v>-102</v>
      </c>
      <c r="F39" s="265">
        <v>1253</v>
      </c>
      <c r="G39" s="88">
        <v>1456</v>
      </c>
      <c r="H39" s="243">
        <f t="shared" si="9"/>
        <v>0.86057692307692313</v>
      </c>
      <c r="I39" s="242">
        <f t="shared" si="10"/>
        <v>-203</v>
      </c>
      <c r="J39" s="73">
        <f t="shared" si="11"/>
        <v>0.68156424581005581</v>
      </c>
      <c r="K39" s="300">
        <f t="shared" si="12"/>
        <v>0.65659340659340659</v>
      </c>
      <c r="L39" s="254">
        <f t="shared" si="13"/>
        <v>2.4970839216649221E-2</v>
      </c>
    </row>
    <row r="40" spans="1:12" x14ac:dyDescent="0.4">
      <c r="A40" s="58" t="s">
        <v>165</v>
      </c>
      <c r="B40" s="56">
        <v>535</v>
      </c>
      <c r="C40" s="56">
        <v>577</v>
      </c>
      <c r="D40" s="239">
        <f t="shared" si="7"/>
        <v>0.92720970537261693</v>
      </c>
      <c r="E40" s="328">
        <f t="shared" si="8"/>
        <v>-42</v>
      </c>
      <c r="F40" s="263">
        <v>1092</v>
      </c>
      <c r="G40" s="56">
        <v>1192</v>
      </c>
      <c r="H40" s="239">
        <f t="shared" si="9"/>
        <v>0.91610738255033553</v>
      </c>
      <c r="I40" s="238">
        <f t="shared" si="10"/>
        <v>-100</v>
      </c>
      <c r="J40" s="53">
        <f t="shared" si="11"/>
        <v>0.48992673992673991</v>
      </c>
      <c r="K40" s="53">
        <f t="shared" si="12"/>
        <v>0.48406040268456374</v>
      </c>
      <c r="L40" s="261">
        <f t="shared" si="13"/>
        <v>5.8663372421761673E-3</v>
      </c>
    </row>
    <row r="41" spans="1:12" s="89" customFormat="1" x14ac:dyDescent="0.4">
      <c r="A41" s="249" t="s">
        <v>88</v>
      </c>
      <c r="B41" s="248">
        <f>B42+B62</f>
        <v>215298</v>
      </c>
      <c r="C41" s="248">
        <f>C42+C62</f>
        <v>201466</v>
      </c>
      <c r="D41" s="247">
        <f t="shared" si="7"/>
        <v>1.0686567460514429</v>
      </c>
      <c r="E41" s="257">
        <f t="shared" si="8"/>
        <v>13832</v>
      </c>
      <c r="F41" s="248">
        <f>F42+F62</f>
        <v>335864</v>
      </c>
      <c r="G41" s="248">
        <f>G42+G62</f>
        <v>349133</v>
      </c>
      <c r="H41" s="247">
        <f t="shared" si="9"/>
        <v>0.96199442619288356</v>
      </c>
      <c r="I41" s="246">
        <f t="shared" si="10"/>
        <v>-13269</v>
      </c>
      <c r="J41" s="245">
        <f t="shared" si="11"/>
        <v>0.6410273205821404</v>
      </c>
      <c r="K41" s="245">
        <f t="shared" si="12"/>
        <v>0.5770465696453787</v>
      </c>
      <c r="L41" s="244">
        <f t="shared" si="13"/>
        <v>6.3980750936761699E-2</v>
      </c>
    </row>
    <row r="42" spans="1:12" s="89" customFormat="1" x14ac:dyDescent="0.4">
      <c r="A42" s="277" t="s">
        <v>164</v>
      </c>
      <c r="B42" s="248">
        <f>SUM(B43:B61)</f>
        <v>212270</v>
      </c>
      <c r="C42" s="248">
        <f>SUM(C43:C61)</f>
        <v>199359</v>
      </c>
      <c r="D42" s="247">
        <f t="shared" si="7"/>
        <v>1.0647625640176765</v>
      </c>
      <c r="E42" s="257">
        <f t="shared" si="8"/>
        <v>12911</v>
      </c>
      <c r="F42" s="268">
        <f>SUM(F43:F61)</f>
        <v>330755</v>
      </c>
      <c r="G42" s="268">
        <f>SUM(G43:G61)</f>
        <v>344649</v>
      </c>
      <c r="H42" s="247">
        <f t="shared" si="9"/>
        <v>0.95968652164956236</v>
      </c>
      <c r="I42" s="246">
        <f t="shared" si="10"/>
        <v>-13894</v>
      </c>
      <c r="J42" s="245">
        <f t="shared" si="11"/>
        <v>0.64177412284016866</v>
      </c>
      <c r="K42" s="245">
        <f t="shared" si="12"/>
        <v>0.57844067442528491</v>
      </c>
      <c r="L42" s="244">
        <f t="shared" si="13"/>
        <v>6.3333448414883753E-2</v>
      </c>
    </row>
    <row r="43" spans="1:12" x14ac:dyDescent="0.4">
      <c r="A43" s="58" t="s">
        <v>87</v>
      </c>
      <c r="B43" s="56">
        <v>85511</v>
      </c>
      <c r="C43" s="63">
        <v>80802</v>
      </c>
      <c r="D43" s="341">
        <f t="shared" si="7"/>
        <v>1.0582782604390981</v>
      </c>
      <c r="E43" s="242">
        <f t="shared" si="8"/>
        <v>4709</v>
      </c>
      <c r="F43" s="308">
        <v>123599</v>
      </c>
      <c r="G43" s="56">
        <v>123006</v>
      </c>
      <c r="H43" s="253">
        <f t="shared" si="9"/>
        <v>1.0048209030453799</v>
      </c>
      <c r="I43" s="238">
        <f t="shared" si="10"/>
        <v>593</v>
      </c>
      <c r="J43" s="53">
        <f t="shared" si="11"/>
        <v>0.69184216700782364</v>
      </c>
      <c r="K43" s="53">
        <f t="shared" si="12"/>
        <v>0.65689478562021364</v>
      </c>
      <c r="L43" s="261">
        <f t="shared" si="13"/>
        <v>3.4947381387609999E-2</v>
      </c>
    </row>
    <row r="44" spans="1:12" x14ac:dyDescent="0.4">
      <c r="A44" s="58" t="s">
        <v>163</v>
      </c>
      <c r="B44" s="56">
        <v>12976</v>
      </c>
      <c r="C44" s="56">
        <v>11799</v>
      </c>
      <c r="D44" s="243">
        <f t="shared" si="7"/>
        <v>1.0997542164590219</v>
      </c>
      <c r="E44" s="242">
        <f t="shared" si="8"/>
        <v>1177</v>
      </c>
      <c r="F44" s="263">
        <v>15420</v>
      </c>
      <c r="G44" s="56">
        <v>15420</v>
      </c>
      <c r="H44" s="253">
        <f t="shared" si="9"/>
        <v>1</v>
      </c>
      <c r="I44" s="238">
        <f t="shared" si="10"/>
        <v>0</v>
      </c>
      <c r="J44" s="53">
        <f t="shared" si="11"/>
        <v>0.84150453955901428</v>
      </c>
      <c r="K44" s="53">
        <f t="shared" si="12"/>
        <v>0.76517509727626454</v>
      </c>
      <c r="L44" s="261">
        <f t="shared" si="13"/>
        <v>7.6329442282749738E-2</v>
      </c>
    </row>
    <row r="45" spans="1:12" x14ac:dyDescent="0.4">
      <c r="A45" s="70" t="s">
        <v>162</v>
      </c>
      <c r="B45" s="56">
        <v>19784</v>
      </c>
      <c r="C45" s="56">
        <v>23202</v>
      </c>
      <c r="D45" s="243">
        <f t="shared" si="7"/>
        <v>0.85268511335229724</v>
      </c>
      <c r="E45" s="242">
        <f t="shared" si="8"/>
        <v>-3418</v>
      </c>
      <c r="F45" s="263">
        <v>32733</v>
      </c>
      <c r="G45" s="56">
        <v>45583</v>
      </c>
      <c r="H45" s="253">
        <f t="shared" si="9"/>
        <v>0.71809665884211216</v>
      </c>
      <c r="I45" s="238">
        <f t="shared" si="10"/>
        <v>-12850</v>
      </c>
      <c r="J45" s="53">
        <f t="shared" si="11"/>
        <v>0.60440534017658021</v>
      </c>
      <c r="K45" s="53">
        <f t="shared" si="12"/>
        <v>0.50900555031481032</v>
      </c>
      <c r="L45" s="261">
        <f t="shared" si="13"/>
        <v>9.539978986176989E-2</v>
      </c>
    </row>
    <row r="46" spans="1:12" x14ac:dyDescent="0.4">
      <c r="A46" s="70" t="s">
        <v>161</v>
      </c>
      <c r="B46" s="56">
        <v>9355</v>
      </c>
      <c r="C46" s="56">
        <v>10264</v>
      </c>
      <c r="D46" s="243">
        <f t="shared" si="7"/>
        <v>0.91143803585346839</v>
      </c>
      <c r="E46" s="242">
        <f t="shared" si="8"/>
        <v>-909</v>
      </c>
      <c r="F46" s="263">
        <v>18413</v>
      </c>
      <c r="G46" s="56">
        <v>20427</v>
      </c>
      <c r="H46" s="253">
        <f t="shared" si="9"/>
        <v>0.90140500318206296</v>
      </c>
      <c r="I46" s="238">
        <f t="shared" si="10"/>
        <v>-2014</v>
      </c>
      <c r="J46" s="53">
        <f t="shared" si="11"/>
        <v>0.50806495410851027</v>
      </c>
      <c r="K46" s="53">
        <f t="shared" si="12"/>
        <v>0.5024722181426543</v>
      </c>
      <c r="L46" s="261">
        <f t="shared" si="13"/>
        <v>5.5927359658559661E-3</v>
      </c>
    </row>
    <row r="47" spans="1:12" x14ac:dyDescent="0.4">
      <c r="A47" s="58" t="s">
        <v>85</v>
      </c>
      <c r="B47" s="56">
        <v>28569</v>
      </c>
      <c r="C47" s="56">
        <v>29031</v>
      </c>
      <c r="D47" s="243">
        <f t="shared" si="7"/>
        <v>0.98408597705900591</v>
      </c>
      <c r="E47" s="242">
        <f t="shared" si="8"/>
        <v>-462</v>
      </c>
      <c r="F47" s="263">
        <v>45154</v>
      </c>
      <c r="G47" s="56">
        <v>59803</v>
      </c>
      <c r="H47" s="253">
        <f t="shared" si="9"/>
        <v>0.75504573349163084</v>
      </c>
      <c r="I47" s="238">
        <f t="shared" si="10"/>
        <v>-14649</v>
      </c>
      <c r="J47" s="53">
        <f t="shared" si="11"/>
        <v>0.63270142180094791</v>
      </c>
      <c r="K47" s="53">
        <f t="shared" si="12"/>
        <v>0.48544387405314116</v>
      </c>
      <c r="L47" s="261">
        <f t="shared" si="13"/>
        <v>0.14725754774780675</v>
      </c>
    </row>
    <row r="48" spans="1:12" x14ac:dyDescent="0.4">
      <c r="A48" s="58" t="s">
        <v>160</v>
      </c>
      <c r="B48" s="56">
        <v>4611</v>
      </c>
      <c r="C48" s="56">
        <v>5079</v>
      </c>
      <c r="D48" s="243">
        <f t="shared" si="7"/>
        <v>0.90785587714116955</v>
      </c>
      <c r="E48" s="242">
        <f t="shared" si="8"/>
        <v>-468</v>
      </c>
      <c r="F48" s="263">
        <v>7830</v>
      </c>
      <c r="G48" s="56">
        <v>8100</v>
      </c>
      <c r="H48" s="253">
        <f t="shared" si="9"/>
        <v>0.96666666666666667</v>
      </c>
      <c r="I48" s="238">
        <f t="shared" si="10"/>
        <v>-270</v>
      </c>
      <c r="J48" s="53">
        <f t="shared" si="11"/>
        <v>0.58888888888888891</v>
      </c>
      <c r="K48" s="53">
        <f t="shared" si="12"/>
        <v>0.62703703703703706</v>
      </c>
      <c r="L48" s="261">
        <f t="shared" si="13"/>
        <v>-3.8148148148148153E-2</v>
      </c>
    </row>
    <row r="49" spans="1:12" x14ac:dyDescent="0.4">
      <c r="A49" s="58" t="s">
        <v>86</v>
      </c>
      <c r="B49" s="56">
        <v>18177</v>
      </c>
      <c r="C49" s="56">
        <v>16431</v>
      </c>
      <c r="D49" s="243">
        <f t="shared" si="7"/>
        <v>1.1062625524922403</v>
      </c>
      <c r="E49" s="242">
        <f t="shared" si="8"/>
        <v>1746</v>
      </c>
      <c r="F49" s="493">
        <v>26323</v>
      </c>
      <c r="G49" s="56">
        <v>33424</v>
      </c>
      <c r="H49" s="253">
        <f t="shared" si="9"/>
        <v>0.78754786979415992</v>
      </c>
      <c r="I49" s="238">
        <f t="shared" si="10"/>
        <v>-7101</v>
      </c>
      <c r="J49" s="53">
        <f t="shared" si="11"/>
        <v>0.69053679291874026</v>
      </c>
      <c r="K49" s="53">
        <f t="shared" si="12"/>
        <v>0.49159286740067015</v>
      </c>
      <c r="L49" s="261">
        <f t="shared" si="13"/>
        <v>0.19894392551807011</v>
      </c>
    </row>
    <row r="50" spans="1:12" x14ac:dyDescent="0.4">
      <c r="A50" s="58" t="s">
        <v>84</v>
      </c>
      <c r="B50" s="56">
        <v>4696</v>
      </c>
      <c r="C50" s="56"/>
      <c r="D50" s="243" t="e">
        <f t="shared" si="7"/>
        <v>#DIV/0!</v>
      </c>
      <c r="E50" s="242">
        <f t="shared" si="8"/>
        <v>4696</v>
      </c>
      <c r="F50" s="492">
        <v>7830</v>
      </c>
      <c r="G50" s="56"/>
      <c r="H50" s="253" t="e">
        <f t="shared" si="9"/>
        <v>#DIV/0!</v>
      </c>
      <c r="I50" s="238">
        <f t="shared" si="10"/>
        <v>7830</v>
      </c>
      <c r="J50" s="53">
        <f t="shared" si="11"/>
        <v>0.5997445721583653</v>
      </c>
      <c r="K50" s="53" t="e">
        <f t="shared" si="12"/>
        <v>#DIV/0!</v>
      </c>
      <c r="L50" s="261" t="e">
        <f t="shared" si="13"/>
        <v>#DIV/0!</v>
      </c>
    </row>
    <row r="51" spans="1:12" s="42" customFormat="1" x14ac:dyDescent="0.4">
      <c r="A51" s="58" t="s">
        <v>159</v>
      </c>
      <c r="B51" s="92"/>
      <c r="C51" s="94"/>
      <c r="D51" s="243" t="e">
        <f t="shared" si="7"/>
        <v>#DIV/0!</v>
      </c>
      <c r="E51" s="242">
        <f t="shared" si="8"/>
        <v>0</v>
      </c>
      <c r="F51" s="92"/>
      <c r="G51" s="92"/>
      <c r="H51" s="253" t="e">
        <f t="shared" si="9"/>
        <v>#DIV/0!</v>
      </c>
      <c r="I51" s="238">
        <f t="shared" si="10"/>
        <v>0</v>
      </c>
      <c r="J51" s="53" t="e">
        <f t="shared" si="11"/>
        <v>#DIV/0!</v>
      </c>
      <c r="K51" s="53" t="e">
        <f t="shared" si="12"/>
        <v>#DIV/0!</v>
      </c>
      <c r="L51" s="261" t="e">
        <f t="shared" si="13"/>
        <v>#DIV/0!</v>
      </c>
    </row>
    <row r="52" spans="1:12" x14ac:dyDescent="0.4">
      <c r="A52" s="58" t="s">
        <v>158</v>
      </c>
      <c r="B52" s="56">
        <v>2172</v>
      </c>
      <c r="C52" s="88">
        <v>2128</v>
      </c>
      <c r="D52" s="243">
        <f t="shared" si="7"/>
        <v>1.0206766917293233</v>
      </c>
      <c r="E52" s="242">
        <f t="shared" si="8"/>
        <v>44</v>
      </c>
      <c r="F52" s="491">
        <v>3480</v>
      </c>
      <c r="G52" s="56">
        <v>3781</v>
      </c>
      <c r="H52" s="253">
        <f t="shared" si="9"/>
        <v>0.92039143083840258</v>
      </c>
      <c r="I52" s="238">
        <f t="shared" si="10"/>
        <v>-301</v>
      </c>
      <c r="J52" s="53">
        <f t="shared" si="11"/>
        <v>0.62413793103448278</v>
      </c>
      <c r="K52" s="53">
        <f t="shared" si="12"/>
        <v>0.56281407035175879</v>
      </c>
      <c r="L52" s="261">
        <f t="shared" si="13"/>
        <v>6.1323860682723996E-2</v>
      </c>
    </row>
    <row r="53" spans="1:12" x14ac:dyDescent="0.4">
      <c r="A53" s="58" t="s">
        <v>83</v>
      </c>
      <c r="B53" s="56">
        <v>5416</v>
      </c>
      <c r="C53" s="56">
        <v>4228</v>
      </c>
      <c r="D53" s="243">
        <f t="shared" si="7"/>
        <v>1.2809839167455062</v>
      </c>
      <c r="E53" s="242">
        <f t="shared" si="8"/>
        <v>1188</v>
      </c>
      <c r="F53" s="491">
        <v>9898</v>
      </c>
      <c r="G53" s="56">
        <v>5084</v>
      </c>
      <c r="H53" s="253">
        <f t="shared" si="9"/>
        <v>1.9468922108575923</v>
      </c>
      <c r="I53" s="238">
        <f t="shared" si="10"/>
        <v>4814</v>
      </c>
      <c r="J53" s="53">
        <f t="shared" si="11"/>
        <v>0.5471812487371186</v>
      </c>
      <c r="K53" s="53">
        <f t="shared" si="12"/>
        <v>0.83162863886703386</v>
      </c>
      <c r="L53" s="261">
        <f t="shared" si="13"/>
        <v>-0.28444739012991527</v>
      </c>
    </row>
    <row r="54" spans="1:12" x14ac:dyDescent="0.4">
      <c r="A54" s="58" t="s">
        <v>82</v>
      </c>
      <c r="B54" s="56">
        <v>5376</v>
      </c>
      <c r="C54" s="56">
        <v>6049</v>
      </c>
      <c r="D54" s="243">
        <f t="shared" si="7"/>
        <v>0.88874194081666391</v>
      </c>
      <c r="E54" s="242">
        <f t="shared" si="8"/>
        <v>-673</v>
      </c>
      <c r="F54" s="263">
        <v>8100</v>
      </c>
      <c r="G54" s="56">
        <v>8235</v>
      </c>
      <c r="H54" s="239">
        <f t="shared" si="9"/>
        <v>0.98360655737704916</v>
      </c>
      <c r="I54" s="238">
        <f t="shared" si="10"/>
        <v>-135</v>
      </c>
      <c r="J54" s="53">
        <f t="shared" si="11"/>
        <v>0.66370370370370368</v>
      </c>
      <c r="K54" s="53">
        <f t="shared" si="12"/>
        <v>0.73454766241651492</v>
      </c>
      <c r="L54" s="261">
        <f t="shared" si="13"/>
        <v>-7.0843958712811239E-2</v>
      </c>
    </row>
    <row r="55" spans="1:12" x14ac:dyDescent="0.4">
      <c r="A55" s="58" t="s">
        <v>157</v>
      </c>
      <c r="B55" s="56">
        <v>2373</v>
      </c>
      <c r="C55" s="92"/>
      <c r="D55" s="243" t="e">
        <f t="shared" si="7"/>
        <v>#DIV/0!</v>
      </c>
      <c r="E55" s="242">
        <f t="shared" si="8"/>
        <v>2373</v>
      </c>
      <c r="F55" s="263">
        <v>3900</v>
      </c>
      <c r="G55" s="92"/>
      <c r="H55" s="239" t="e">
        <f t="shared" si="9"/>
        <v>#DIV/0!</v>
      </c>
      <c r="I55" s="238">
        <f t="shared" si="10"/>
        <v>3900</v>
      </c>
      <c r="J55" s="53">
        <f t="shared" si="11"/>
        <v>0.6084615384615385</v>
      </c>
      <c r="K55" s="53" t="e">
        <f t="shared" si="12"/>
        <v>#DIV/0!</v>
      </c>
      <c r="L55" s="261" t="e">
        <f t="shared" si="13"/>
        <v>#DIV/0!</v>
      </c>
    </row>
    <row r="56" spans="1:12" x14ac:dyDescent="0.4">
      <c r="A56" s="70" t="s">
        <v>81</v>
      </c>
      <c r="B56" s="56">
        <v>1669</v>
      </c>
      <c r="C56" s="69">
        <v>1698</v>
      </c>
      <c r="D56" s="243">
        <f t="shared" si="7"/>
        <v>0.9829210836277974</v>
      </c>
      <c r="E56" s="242">
        <f t="shared" si="8"/>
        <v>-29</v>
      </c>
      <c r="F56" s="263">
        <v>3480</v>
      </c>
      <c r="G56" s="56">
        <v>3599</v>
      </c>
      <c r="H56" s="253">
        <f t="shared" si="9"/>
        <v>0.96693525979438733</v>
      </c>
      <c r="I56" s="238">
        <f t="shared" si="10"/>
        <v>-119</v>
      </c>
      <c r="J56" s="53">
        <f t="shared" si="11"/>
        <v>0.47959770114942529</v>
      </c>
      <c r="K56" s="67">
        <f t="shared" si="12"/>
        <v>0.47179772158933037</v>
      </c>
      <c r="L56" s="251">
        <f t="shared" si="13"/>
        <v>7.7999795600949273E-3</v>
      </c>
    </row>
    <row r="57" spans="1:12" x14ac:dyDescent="0.4">
      <c r="A57" s="58" t="s">
        <v>80</v>
      </c>
      <c r="B57" s="56">
        <v>1640</v>
      </c>
      <c r="C57" s="56">
        <v>1425</v>
      </c>
      <c r="D57" s="243">
        <f t="shared" si="7"/>
        <v>1.1508771929824562</v>
      </c>
      <c r="E57" s="242">
        <f t="shared" si="8"/>
        <v>215</v>
      </c>
      <c r="F57" s="263">
        <v>3599</v>
      </c>
      <c r="G57" s="56">
        <v>3600</v>
      </c>
      <c r="H57" s="239">
        <f t="shared" si="9"/>
        <v>0.99972222222222218</v>
      </c>
      <c r="I57" s="238">
        <f t="shared" si="10"/>
        <v>-1</v>
      </c>
      <c r="J57" s="53">
        <f t="shared" si="11"/>
        <v>0.45568213392609058</v>
      </c>
      <c r="K57" s="53">
        <f t="shared" si="12"/>
        <v>0.39583333333333331</v>
      </c>
      <c r="L57" s="261">
        <f t="shared" si="13"/>
        <v>5.9848800592757267E-2</v>
      </c>
    </row>
    <row r="58" spans="1:12" x14ac:dyDescent="0.4">
      <c r="A58" s="58" t="s">
        <v>79</v>
      </c>
      <c r="B58" s="56">
        <v>2252</v>
      </c>
      <c r="C58" s="56">
        <v>2073</v>
      </c>
      <c r="D58" s="243">
        <f t="shared" si="7"/>
        <v>1.08634828750603</v>
      </c>
      <c r="E58" s="242">
        <f t="shared" si="8"/>
        <v>179</v>
      </c>
      <c r="F58" s="263">
        <v>3605</v>
      </c>
      <c r="G58" s="56">
        <v>3595</v>
      </c>
      <c r="H58" s="239">
        <f t="shared" si="9"/>
        <v>1.0027816411682893</v>
      </c>
      <c r="I58" s="238">
        <f t="shared" si="10"/>
        <v>10</v>
      </c>
      <c r="J58" s="53">
        <f t="shared" si="11"/>
        <v>0.62468793342579754</v>
      </c>
      <c r="K58" s="53">
        <f t="shared" si="12"/>
        <v>0.57663421418636995</v>
      </c>
      <c r="L58" s="261">
        <f t="shared" si="13"/>
        <v>4.8053719239427584E-2</v>
      </c>
    </row>
    <row r="59" spans="1:12" x14ac:dyDescent="0.4">
      <c r="A59" s="58" t="s">
        <v>78</v>
      </c>
      <c r="B59" s="56">
        <v>5417</v>
      </c>
      <c r="C59" s="56">
        <v>5150</v>
      </c>
      <c r="D59" s="243">
        <f t="shared" si="7"/>
        <v>1.0518446601941747</v>
      </c>
      <c r="E59" s="242">
        <f t="shared" si="8"/>
        <v>267</v>
      </c>
      <c r="F59" s="263">
        <v>11888</v>
      </c>
      <c r="G59" s="56">
        <v>10992</v>
      </c>
      <c r="H59" s="239">
        <f t="shared" si="9"/>
        <v>1.0815138282387191</v>
      </c>
      <c r="I59" s="238">
        <f t="shared" si="10"/>
        <v>896</v>
      </c>
      <c r="J59" s="53">
        <f t="shared" si="11"/>
        <v>0.45566958277254377</v>
      </c>
      <c r="K59" s="53">
        <f t="shared" si="12"/>
        <v>0.4685225618631732</v>
      </c>
      <c r="L59" s="261">
        <f t="shared" si="13"/>
        <v>-1.2852979090629435E-2</v>
      </c>
    </row>
    <row r="60" spans="1:12" x14ac:dyDescent="0.4">
      <c r="A60" s="64" t="s">
        <v>156</v>
      </c>
      <c r="B60" s="112">
        <v>1067</v>
      </c>
      <c r="C60" s="93"/>
      <c r="D60" s="339" t="e">
        <f t="shared" si="7"/>
        <v>#DIV/0!</v>
      </c>
      <c r="E60" s="242">
        <f t="shared" si="8"/>
        <v>1067</v>
      </c>
      <c r="F60" s="500">
        <v>2023</v>
      </c>
      <c r="G60" s="93"/>
      <c r="H60" s="339" t="e">
        <f t="shared" si="9"/>
        <v>#DIV/0!</v>
      </c>
      <c r="I60" s="328">
        <f t="shared" si="10"/>
        <v>2023</v>
      </c>
      <c r="J60" s="95">
        <f t="shared" si="11"/>
        <v>0.52743450321304997</v>
      </c>
      <c r="K60" s="95" t="e">
        <f t="shared" si="12"/>
        <v>#DIV/0!</v>
      </c>
      <c r="L60" s="338" t="e">
        <f t="shared" si="13"/>
        <v>#DIV/0!</v>
      </c>
    </row>
    <row r="61" spans="1:12" x14ac:dyDescent="0.4">
      <c r="A61" s="51" t="s">
        <v>155</v>
      </c>
      <c r="B61" s="50">
        <v>1209</v>
      </c>
      <c r="C61" s="49"/>
      <c r="D61" s="230" t="e">
        <f t="shared" si="7"/>
        <v>#DIV/0!</v>
      </c>
      <c r="E61" s="328">
        <f t="shared" si="8"/>
        <v>1209</v>
      </c>
      <c r="F61" s="50">
        <v>3480</v>
      </c>
      <c r="G61" s="49"/>
      <c r="H61" s="230" t="e">
        <f t="shared" si="9"/>
        <v>#DIV/0!</v>
      </c>
      <c r="I61" s="229">
        <f t="shared" si="10"/>
        <v>3480</v>
      </c>
      <c r="J61" s="47">
        <f t="shared" si="11"/>
        <v>0.34741379310344828</v>
      </c>
      <c r="K61" s="47" t="e">
        <f t="shared" si="12"/>
        <v>#DIV/0!</v>
      </c>
      <c r="L61" s="260" t="e">
        <f t="shared" si="13"/>
        <v>#DIV/0!</v>
      </c>
    </row>
    <row r="62" spans="1:12" x14ac:dyDescent="0.4">
      <c r="A62" s="277" t="s">
        <v>154</v>
      </c>
      <c r="B62" s="259">
        <f>SUM(B63:B66)</f>
        <v>3028</v>
      </c>
      <c r="C62" s="259">
        <f>SUM(C63:C66)</f>
        <v>2107</v>
      </c>
      <c r="D62" s="258">
        <f t="shared" si="7"/>
        <v>1.4371143806359754</v>
      </c>
      <c r="E62" s="257">
        <f t="shared" si="8"/>
        <v>921</v>
      </c>
      <c r="F62" s="259">
        <f>SUM(F63:F66)</f>
        <v>5109</v>
      </c>
      <c r="G62" s="259">
        <f>SUM(G63:G66)</f>
        <v>4484</v>
      </c>
      <c r="H62" s="258">
        <f t="shared" si="9"/>
        <v>1.1393844781445139</v>
      </c>
      <c r="I62" s="257">
        <f t="shared" si="10"/>
        <v>625</v>
      </c>
      <c r="J62" s="256">
        <f t="shared" si="11"/>
        <v>0.59267958504599727</v>
      </c>
      <c r="K62" s="256">
        <f t="shared" si="12"/>
        <v>0.46989295272078502</v>
      </c>
      <c r="L62" s="255">
        <f t="shared" si="13"/>
        <v>0.12278663232521225</v>
      </c>
    </row>
    <row r="63" spans="1:12" x14ac:dyDescent="0.4">
      <c r="A63" s="64" t="s">
        <v>77</v>
      </c>
      <c r="B63" s="80">
        <f>'６月(上旬～中旬)'!B63+'６月(下旬)'!B63</f>
        <v>678</v>
      </c>
      <c r="C63" s="80">
        <f>'６月(上旬～中旬)'!C63+'６月(下旬)'!C63</f>
        <v>522</v>
      </c>
      <c r="D63" s="243">
        <f t="shared" si="7"/>
        <v>1.2988505747126438</v>
      </c>
      <c r="E63" s="242">
        <f t="shared" si="8"/>
        <v>156</v>
      </c>
      <c r="F63" s="80">
        <f>'６月(上旬～中旬)'!F63+'６月(下旬)'!F63</f>
        <v>895</v>
      </c>
      <c r="G63" s="80">
        <f>'６月(上旬～中旬)'!G63+'６月(下旬)'!G63</f>
        <v>901</v>
      </c>
      <c r="H63" s="243">
        <f t="shared" si="9"/>
        <v>0.9933407325194229</v>
      </c>
      <c r="I63" s="242">
        <f t="shared" si="10"/>
        <v>-6</v>
      </c>
      <c r="J63" s="73">
        <f t="shared" si="11"/>
        <v>0.75754189944134076</v>
      </c>
      <c r="K63" s="73">
        <f t="shared" si="12"/>
        <v>0.5793562708102109</v>
      </c>
      <c r="L63" s="254">
        <f t="shared" si="13"/>
        <v>0.17818562863112986</v>
      </c>
    </row>
    <row r="64" spans="1:12" x14ac:dyDescent="0.4">
      <c r="A64" s="58" t="s">
        <v>153</v>
      </c>
      <c r="B64" s="80">
        <f>'６月(上旬～中旬)'!B64+'６月(下旬)'!B64</f>
        <v>747</v>
      </c>
      <c r="C64" s="80">
        <f>'６月(上旬～中旬)'!C64+'６月(下旬)'!C64</f>
        <v>443</v>
      </c>
      <c r="D64" s="243">
        <f t="shared" si="7"/>
        <v>1.6862302483069977</v>
      </c>
      <c r="E64" s="242">
        <f t="shared" si="8"/>
        <v>304</v>
      </c>
      <c r="F64" s="80">
        <f>'６月(上旬～中旬)'!F64+'６月(下旬)'!F64</f>
        <v>1566</v>
      </c>
      <c r="G64" s="80">
        <f>'６月(上旬～中旬)'!G64+'６月(下旬)'!G64</f>
        <v>899</v>
      </c>
      <c r="H64" s="243">
        <f t="shared" si="9"/>
        <v>1.7419354838709677</v>
      </c>
      <c r="I64" s="242">
        <f t="shared" si="10"/>
        <v>667</v>
      </c>
      <c r="J64" s="73">
        <f t="shared" si="11"/>
        <v>0.47701149425287354</v>
      </c>
      <c r="K64" s="73">
        <f t="shared" si="12"/>
        <v>0.49276974416017799</v>
      </c>
      <c r="L64" s="254">
        <f t="shared" si="13"/>
        <v>-1.5758249907304456E-2</v>
      </c>
    </row>
    <row r="65" spans="1:12" x14ac:dyDescent="0.4">
      <c r="A65" s="57" t="s">
        <v>152</v>
      </c>
      <c r="B65" s="80">
        <f>'６月(上旬～中旬)'!B65+'６月(下旬)'!B65</f>
        <v>540</v>
      </c>
      <c r="C65" s="80">
        <f>'６月(上旬～中旬)'!C65+'６月(下旬)'!C65</f>
        <v>308</v>
      </c>
      <c r="D65" s="243">
        <f t="shared" si="7"/>
        <v>1.7532467532467533</v>
      </c>
      <c r="E65" s="242">
        <f t="shared" si="8"/>
        <v>232</v>
      </c>
      <c r="F65" s="80">
        <f>'６月(上旬～中旬)'!F65+'６月(下旬)'!F65</f>
        <v>901</v>
      </c>
      <c r="G65" s="80">
        <f>'６月(上旬～中旬)'!G65+'６月(下旬)'!G65</f>
        <v>897</v>
      </c>
      <c r="H65" s="243">
        <f t="shared" si="9"/>
        <v>1.004459308807135</v>
      </c>
      <c r="I65" s="242">
        <f t="shared" si="10"/>
        <v>4</v>
      </c>
      <c r="J65" s="73">
        <f t="shared" si="11"/>
        <v>0.59933407325194232</v>
      </c>
      <c r="K65" s="73">
        <f t="shared" si="12"/>
        <v>0.34336677814938682</v>
      </c>
      <c r="L65" s="254">
        <f t="shared" si="13"/>
        <v>0.2559672951025555</v>
      </c>
    </row>
    <row r="66" spans="1:12" x14ac:dyDescent="0.4">
      <c r="A66" s="51" t="s">
        <v>151</v>
      </c>
      <c r="B66" s="55">
        <f>'６月(上旬～中旬)'!B66+'６月(下旬)'!B66</f>
        <v>1063</v>
      </c>
      <c r="C66" s="55">
        <f>'６月(上旬～中旬)'!C66+'６月(下旬)'!C66</f>
        <v>834</v>
      </c>
      <c r="D66" s="239">
        <f t="shared" si="7"/>
        <v>1.2745803357314149</v>
      </c>
      <c r="E66" s="328">
        <f t="shared" si="8"/>
        <v>229</v>
      </c>
      <c r="F66" s="55">
        <f>'６月(上旬～中旬)'!F66+'６月(下旬)'!F66</f>
        <v>1747</v>
      </c>
      <c r="G66" s="55">
        <f>'６月(上旬～中旬)'!G66+'６月(下旬)'!G66</f>
        <v>1787</v>
      </c>
      <c r="H66" s="239">
        <f t="shared" si="9"/>
        <v>0.97761611639619472</v>
      </c>
      <c r="I66" s="238">
        <f t="shared" si="10"/>
        <v>-40</v>
      </c>
      <c r="J66" s="53">
        <f t="shared" si="11"/>
        <v>0.60847166571265021</v>
      </c>
      <c r="K66" s="53">
        <f t="shared" si="12"/>
        <v>0.4667039731393397</v>
      </c>
      <c r="L66" s="261">
        <f t="shared" si="13"/>
        <v>0.14176769257331051</v>
      </c>
    </row>
    <row r="67" spans="1:12" x14ac:dyDescent="0.4">
      <c r="A67" s="249" t="s">
        <v>103</v>
      </c>
      <c r="B67" s="248">
        <f>SUM(B68:B74)</f>
        <v>50244</v>
      </c>
      <c r="C67" s="248">
        <f>SUM(C68:C74)</f>
        <v>42142</v>
      </c>
      <c r="D67" s="247">
        <f t="shared" si="7"/>
        <v>1.192254757723886</v>
      </c>
      <c r="E67" s="257">
        <f t="shared" si="8"/>
        <v>8102</v>
      </c>
      <c r="F67" s="268">
        <f>SUM(F68:F74)</f>
        <v>82659</v>
      </c>
      <c r="G67" s="268">
        <f>SUM(G68:G74)</f>
        <v>54516</v>
      </c>
      <c r="H67" s="247">
        <f t="shared" si="9"/>
        <v>1.5162337662337662</v>
      </c>
      <c r="I67" s="246">
        <f t="shared" si="10"/>
        <v>28143</v>
      </c>
      <c r="J67" s="245">
        <f t="shared" si="11"/>
        <v>0.60784669545965953</v>
      </c>
      <c r="K67" s="245">
        <f t="shared" si="12"/>
        <v>0.77302076454618829</v>
      </c>
      <c r="L67" s="244">
        <f t="shared" si="13"/>
        <v>-0.16517406908652876</v>
      </c>
    </row>
    <row r="68" spans="1:12" x14ac:dyDescent="0.4">
      <c r="A68" s="337" t="s">
        <v>150</v>
      </c>
      <c r="B68" s="336">
        <v>14322</v>
      </c>
      <c r="C68" s="336">
        <v>16527</v>
      </c>
      <c r="D68" s="335">
        <f t="shared" si="7"/>
        <v>0.86658195679796701</v>
      </c>
      <c r="E68" s="499">
        <f t="shared" si="8"/>
        <v>-2205</v>
      </c>
      <c r="F68" s="489">
        <v>17877</v>
      </c>
      <c r="G68" s="489">
        <v>18054</v>
      </c>
      <c r="H68" s="335">
        <f t="shared" si="9"/>
        <v>0.99019607843137258</v>
      </c>
      <c r="I68" s="334">
        <f t="shared" si="10"/>
        <v>-177</v>
      </c>
      <c r="J68" s="333">
        <f t="shared" si="11"/>
        <v>0.80114113106225882</v>
      </c>
      <c r="K68" s="333">
        <f t="shared" si="12"/>
        <v>0.91542040545031567</v>
      </c>
      <c r="L68" s="332">
        <f t="shared" si="13"/>
        <v>-0.11427927438805685</v>
      </c>
    </row>
    <row r="69" spans="1:12" x14ac:dyDescent="0.4">
      <c r="A69" s="58" t="s">
        <v>149</v>
      </c>
      <c r="B69" s="56">
        <v>5507</v>
      </c>
      <c r="C69" s="56"/>
      <c r="D69" s="253" t="e">
        <f t="shared" si="7"/>
        <v>#DIV/0!</v>
      </c>
      <c r="E69" s="238">
        <f t="shared" si="8"/>
        <v>5507</v>
      </c>
      <c r="F69" s="263">
        <v>15045</v>
      </c>
      <c r="G69" s="263"/>
      <c r="H69" s="253" t="e">
        <f t="shared" si="9"/>
        <v>#DIV/0!</v>
      </c>
      <c r="I69" s="252">
        <f t="shared" si="10"/>
        <v>15045</v>
      </c>
      <c r="J69" s="318">
        <f t="shared" si="11"/>
        <v>0.36603522765038221</v>
      </c>
      <c r="K69" s="318" t="e">
        <f t="shared" si="12"/>
        <v>#DIV/0!</v>
      </c>
      <c r="L69" s="326" t="e">
        <f t="shared" si="13"/>
        <v>#DIV/0!</v>
      </c>
    </row>
    <row r="70" spans="1:12" s="42" customFormat="1" x14ac:dyDescent="0.4">
      <c r="A70" s="70" t="s">
        <v>148</v>
      </c>
      <c r="B70" s="319">
        <v>9445</v>
      </c>
      <c r="C70" s="331">
        <v>9438</v>
      </c>
      <c r="D70" s="253">
        <f t="shared" ref="D70:D76" si="14">+B70/C70</f>
        <v>1.0007416825598643</v>
      </c>
      <c r="E70" s="242">
        <f t="shared" ref="E70:E76" si="15">+B70-C70</f>
        <v>7</v>
      </c>
      <c r="F70" s="319">
        <v>15045</v>
      </c>
      <c r="G70" s="331">
        <v>15399</v>
      </c>
      <c r="H70" s="253">
        <f t="shared" ref="H70:H76" si="16">+F70/G70</f>
        <v>0.97701149425287359</v>
      </c>
      <c r="I70" s="252">
        <f t="shared" ref="I70:I76" si="17">+F70-G70</f>
        <v>-354</v>
      </c>
      <c r="J70" s="318">
        <f t="shared" ref="J70:J76" si="18">+B70/F70</f>
        <v>0.6277833167165171</v>
      </c>
      <c r="K70" s="318">
        <f t="shared" ref="K70:K76" si="19">+C70/G70</f>
        <v>0.61289694135982853</v>
      </c>
      <c r="L70" s="326">
        <f t="shared" ref="L70:L76" si="20">+J70-K70</f>
        <v>1.4886375356688575E-2</v>
      </c>
    </row>
    <row r="71" spans="1:12" s="42" customFormat="1" x14ac:dyDescent="0.4">
      <c r="A71" s="70" t="s">
        <v>147</v>
      </c>
      <c r="B71" s="319">
        <v>8876</v>
      </c>
      <c r="C71" s="331"/>
      <c r="D71" s="253" t="e">
        <f t="shared" si="14"/>
        <v>#DIV/0!</v>
      </c>
      <c r="E71" s="242">
        <f t="shared" si="15"/>
        <v>8876</v>
      </c>
      <c r="F71" s="319">
        <v>14868</v>
      </c>
      <c r="G71" s="331"/>
      <c r="H71" s="253" t="e">
        <f t="shared" si="16"/>
        <v>#DIV/0!</v>
      </c>
      <c r="I71" s="252">
        <f t="shared" si="17"/>
        <v>14868</v>
      </c>
      <c r="J71" s="318">
        <f t="shared" si="18"/>
        <v>0.59698681732580039</v>
      </c>
      <c r="K71" s="318" t="e">
        <f t="shared" si="19"/>
        <v>#DIV/0!</v>
      </c>
      <c r="L71" s="326" t="e">
        <f t="shared" si="20"/>
        <v>#DIV/0!</v>
      </c>
    </row>
    <row r="72" spans="1:12" s="42" customFormat="1" x14ac:dyDescent="0.4">
      <c r="A72" s="70" t="s">
        <v>102</v>
      </c>
      <c r="B72" s="319">
        <v>5608</v>
      </c>
      <c r="C72" s="331">
        <v>8916</v>
      </c>
      <c r="D72" s="253">
        <f t="shared" si="14"/>
        <v>0.62898160610139076</v>
      </c>
      <c r="E72" s="242">
        <f t="shared" si="15"/>
        <v>-3308</v>
      </c>
      <c r="F72" s="319">
        <v>10089</v>
      </c>
      <c r="G72" s="331">
        <v>10620</v>
      </c>
      <c r="H72" s="253">
        <f t="shared" si="16"/>
        <v>0.95</v>
      </c>
      <c r="I72" s="252">
        <f t="shared" si="17"/>
        <v>-531</v>
      </c>
      <c r="J72" s="318">
        <f t="shared" si="18"/>
        <v>0.55585290910893048</v>
      </c>
      <c r="K72" s="318">
        <f t="shared" si="19"/>
        <v>0.83954802259887007</v>
      </c>
      <c r="L72" s="326">
        <f t="shared" si="20"/>
        <v>-0.28369511348993959</v>
      </c>
    </row>
    <row r="73" spans="1:12" s="42" customFormat="1" x14ac:dyDescent="0.4">
      <c r="A73" s="70" t="s">
        <v>146</v>
      </c>
      <c r="B73" s="330"/>
      <c r="C73" s="329"/>
      <c r="D73" s="253" t="e">
        <f t="shared" si="14"/>
        <v>#DIV/0!</v>
      </c>
      <c r="E73" s="242">
        <f t="shared" si="15"/>
        <v>0</v>
      </c>
      <c r="F73" s="330"/>
      <c r="G73" s="329"/>
      <c r="H73" s="253" t="e">
        <f t="shared" si="16"/>
        <v>#DIV/0!</v>
      </c>
      <c r="I73" s="252">
        <f t="shared" si="17"/>
        <v>0</v>
      </c>
      <c r="J73" s="318" t="e">
        <f t="shared" si="18"/>
        <v>#DIV/0!</v>
      </c>
      <c r="K73" s="318" t="e">
        <f t="shared" si="19"/>
        <v>#DIV/0!</v>
      </c>
      <c r="L73" s="326" t="e">
        <f t="shared" si="20"/>
        <v>#DIV/0!</v>
      </c>
    </row>
    <row r="74" spans="1:12" s="42" customFormat="1" x14ac:dyDescent="0.4">
      <c r="A74" s="51" t="s">
        <v>101</v>
      </c>
      <c r="B74" s="154">
        <v>6486</v>
      </c>
      <c r="C74" s="498">
        <v>7261</v>
      </c>
      <c r="D74" s="253">
        <f t="shared" si="14"/>
        <v>0.89326539044208786</v>
      </c>
      <c r="E74" s="328">
        <f t="shared" si="15"/>
        <v>-775</v>
      </c>
      <c r="F74" s="154">
        <v>9735</v>
      </c>
      <c r="G74" s="498">
        <v>10443</v>
      </c>
      <c r="H74" s="253">
        <f t="shared" si="16"/>
        <v>0.93220338983050843</v>
      </c>
      <c r="I74" s="252">
        <f t="shared" si="17"/>
        <v>-708</v>
      </c>
      <c r="J74" s="318">
        <f t="shared" si="18"/>
        <v>0.66625577812018488</v>
      </c>
      <c r="K74" s="318">
        <f t="shared" si="19"/>
        <v>0.69529828593316101</v>
      </c>
      <c r="L74" s="326">
        <f t="shared" si="20"/>
        <v>-2.9042507812976126E-2</v>
      </c>
    </row>
    <row r="75" spans="1:12" s="42" customFormat="1" x14ac:dyDescent="0.4">
      <c r="A75" s="249" t="s">
        <v>145</v>
      </c>
      <c r="B75" s="248">
        <f>B76</f>
        <v>76</v>
      </c>
      <c r="C75" s="248">
        <f>C76</f>
        <v>87</v>
      </c>
      <c r="D75" s="247">
        <f t="shared" si="14"/>
        <v>0.87356321839080464</v>
      </c>
      <c r="E75" s="257">
        <f t="shared" si="15"/>
        <v>-11</v>
      </c>
      <c r="F75" s="268">
        <f>F76</f>
        <v>171</v>
      </c>
      <c r="G75" s="268">
        <f>G76</f>
        <v>207</v>
      </c>
      <c r="H75" s="247">
        <f t="shared" si="16"/>
        <v>0.82608695652173914</v>
      </c>
      <c r="I75" s="246">
        <f t="shared" si="17"/>
        <v>-36</v>
      </c>
      <c r="J75" s="245">
        <f t="shared" si="18"/>
        <v>0.44444444444444442</v>
      </c>
      <c r="K75" s="245">
        <f t="shared" si="19"/>
        <v>0.42028985507246375</v>
      </c>
      <c r="L75" s="244">
        <f t="shared" si="20"/>
        <v>2.4154589371980673E-2</v>
      </c>
    </row>
    <row r="76" spans="1:12" s="42" customFormat="1" x14ac:dyDescent="0.4">
      <c r="A76" s="325" t="s">
        <v>144</v>
      </c>
      <c r="B76" s="320">
        <v>76</v>
      </c>
      <c r="C76" s="323">
        <v>87</v>
      </c>
      <c r="D76" s="230">
        <f t="shared" si="14"/>
        <v>0.87356321839080464</v>
      </c>
      <c r="E76" s="257">
        <f t="shared" si="15"/>
        <v>-11</v>
      </c>
      <c r="F76" s="324">
        <v>171</v>
      </c>
      <c r="G76" s="323">
        <v>207</v>
      </c>
      <c r="H76" s="258">
        <f t="shared" si="16"/>
        <v>0.82608695652173914</v>
      </c>
      <c r="I76" s="257">
        <f t="shared" si="17"/>
        <v>-36</v>
      </c>
      <c r="J76" s="322">
        <f t="shared" si="18"/>
        <v>0.44444444444444442</v>
      </c>
      <c r="K76" s="322">
        <f t="shared" si="19"/>
        <v>0.42028985507246375</v>
      </c>
      <c r="L76" s="321">
        <f t="shared" si="20"/>
        <v>2.4154589371980673E-2</v>
      </c>
    </row>
    <row r="77" spans="1:12" x14ac:dyDescent="0.4">
      <c r="A77" s="42" t="s">
        <v>143</v>
      </c>
      <c r="B77" s="43"/>
      <c r="C77" s="42"/>
      <c r="E77" s="43"/>
      <c r="G77" s="45"/>
      <c r="I77" s="43"/>
      <c r="J77" s="43"/>
      <c r="K77" s="42"/>
    </row>
    <row r="78" spans="1:12" x14ac:dyDescent="0.4">
      <c r="A78" s="44" t="s">
        <v>142</v>
      </c>
      <c r="B78" s="43"/>
      <c r="C78" s="43"/>
      <c r="J78" s="43"/>
      <c r="K78" s="43"/>
    </row>
    <row r="79" spans="1:12" s="42" customFormat="1" x14ac:dyDescent="0.4">
      <c r="A79" s="42" t="s">
        <v>141</v>
      </c>
      <c r="B79" s="43"/>
      <c r="C79" s="43"/>
      <c r="F79" s="43"/>
      <c r="G79" s="43"/>
      <c r="J79" s="43"/>
      <c r="K79" s="43"/>
    </row>
    <row r="80" spans="1:12" x14ac:dyDescent="0.4">
      <c r="A80" s="42" t="s">
        <v>98</v>
      </c>
      <c r="B80" s="43"/>
      <c r="C80" s="43"/>
    </row>
    <row r="81" spans="2:3" x14ac:dyDescent="0.4">
      <c r="B81" s="43"/>
      <c r="C81" s="43"/>
    </row>
    <row r="82" spans="2:3" x14ac:dyDescent="0.4">
      <c r="B82" s="43"/>
      <c r="C82" s="43"/>
    </row>
    <row r="83" spans="2:3" x14ac:dyDescent="0.4">
      <c r="B83" s="43"/>
      <c r="C83" s="43"/>
    </row>
    <row r="84" spans="2:3" x14ac:dyDescent="0.4">
      <c r="B84" s="43"/>
      <c r="C84" s="43"/>
    </row>
    <row r="85" spans="2:3" x14ac:dyDescent="0.4">
      <c r="B85" s="43"/>
      <c r="C85" s="43"/>
    </row>
    <row r="86" spans="2:3" x14ac:dyDescent="0.4">
      <c r="B86" s="43"/>
      <c r="C86" s="43"/>
    </row>
    <row r="87" spans="2:3" x14ac:dyDescent="0.4">
      <c r="B87" s="43"/>
      <c r="C87" s="43"/>
    </row>
    <row r="88" spans="2:3" x14ac:dyDescent="0.4">
      <c r="B88" s="43"/>
      <c r="C88" s="43"/>
    </row>
    <row r="89" spans="2:3" x14ac:dyDescent="0.4">
      <c r="B89" s="43"/>
      <c r="C89" s="43"/>
    </row>
    <row r="90" spans="2:3" x14ac:dyDescent="0.4">
      <c r="B90" s="43"/>
      <c r="C90" s="43"/>
    </row>
    <row r="91" spans="2:3" x14ac:dyDescent="0.4">
      <c r="B91" s="43"/>
      <c r="C91" s="43"/>
    </row>
    <row r="92" spans="2:3" x14ac:dyDescent="0.4">
      <c r="B92" s="43"/>
      <c r="C92" s="43"/>
    </row>
    <row r="93" spans="2:3" x14ac:dyDescent="0.4">
      <c r="B93" s="43"/>
      <c r="C93" s="43"/>
    </row>
    <row r="94" spans="2:3" x14ac:dyDescent="0.4">
      <c r="B94" s="43"/>
      <c r="C94" s="43"/>
    </row>
    <row r="95" spans="2:3" x14ac:dyDescent="0.4">
      <c r="B95" s="43"/>
      <c r="C95" s="43"/>
    </row>
    <row r="96" spans="2:3" x14ac:dyDescent="0.4">
      <c r="B96" s="43"/>
      <c r="C96" s="43"/>
    </row>
    <row r="97" spans="2:3" x14ac:dyDescent="0.4">
      <c r="B97" s="43"/>
      <c r="C97" s="43"/>
    </row>
    <row r="98" spans="2:3" x14ac:dyDescent="0.4">
      <c r="B98" s="43"/>
      <c r="C98" s="43"/>
    </row>
    <row r="99" spans="2:3" x14ac:dyDescent="0.4">
      <c r="B99" s="43"/>
      <c r="C99" s="43"/>
    </row>
    <row r="100" spans="2:3" x14ac:dyDescent="0.4">
      <c r="B100" s="43"/>
      <c r="C100" s="43"/>
    </row>
    <row r="101" spans="2:3" x14ac:dyDescent="0.4">
      <c r="B101" s="43"/>
      <c r="C101" s="43"/>
    </row>
    <row r="102" spans="2:3" x14ac:dyDescent="0.4">
      <c r="B102" s="43"/>
      <c r="C102" s="43"/>
    </row>
    <row r="103" spans="2:3" x14ac:dyDescent="0.4">
      <c r="B103" s="43"/>
      <c r="C103" s="43"/>
    </row>
    <row r="104" spans="2:3" x14ac:dyDescent="0.4">
      <c r="B104" s="43"/>
      <c r="C104" s="43"/>
    </row>
    <row r="105" spans="2:3" x14ac:dyDescent="0.4">
      <c r="B105" s="43"/>
      <c r="C105" s="43"/>
    </row>
    <row r="106" spans="2:3" x14ac:dyDescent="0.4">
      <c r="B106" s="43"/>
      <c r="C106" s="43"/>
    </row>
    <row r="107" spans="2:3" x14ac:dyDescent="0.4">
      <c r="B107" s="43"/>
      <c r="C107" s="43"/>
    </row>
    <row r="108" spans="2:3" x14ac:dyDescent="0.4">
      <c r="B108" s="43"/>
      <c r="C108" s="43"/>
    </row>
    <row r="109" spans="2:3" x14ac:dyDescent="0.4">
      <c r="B109" s="43"/>
      <c r="C109" s="43"/>
    </row>
    <row r="110" spans="2:3" x14ac:dyDescent="0.4">
      <c r="B110" s="43"/>
      <c r="C110" s="43"/>
    </row>
    <row r="111" spans="2:3" x14ac:dyDescent="0.4">
      <c r="B111" s="43"/>
      <c r="C111" s="43"/>
    </row>
    <row r="112" spans="2:3" x14ac:dyDescent="0.4">
      <c r="B112" s="43"/>
      <c r="C112" s="43"/>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80"/>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43" customWidth="1"/>
    <col min="4" max="5" width="11.25" style="42" customWidth="1"/>
    <col min="6" max="7" width="11" style="43" customWidth="1"/>
    <col min="8" max="9" width="11.25" style="42" customWidth="1"/>
    <col min="10" max="11" width="11.25" style="43" customWidth="1"/>
    <col min="12" max="12" width="11.25" style="42" customWidth="1"/>
    <col min="13" max="13" width="9" style="42" customWidth="1"/>
    <col min="14" max="14" width="6.5" style="42" bestFit="1" customWidth="1"/>
    <col min="15" max="16384" width="15.75" style="42"/>
  </cols>
  <sheetData>
    <row r="1" spans="1:12" ht="18.75" x14ac:dyDescent="0.4">
      <c r="A1" s="736" t="str">
        <f>'h24'!A1</f>
        <v>平成24年度</v>
      </c>
      <c r="B1" s="737"/>
      <c r="C1" s="737"/>
      <c r="D1" s="737"/>
      <c r="E1" s="738" t="str">
        <f ca="1">RIGHT(CELL("filename",$A$1),LEN(CELL("filename",$A$1))-FIND("]",CELL("filename",$A$1)))</f>
        <v>６月(上旬)</v>
      </c>
      <c r="F1" s="739" t="s">
        <v>70</v>
      </c>
      <c r="G1" s="740"/>
      <c r="H1" s="740"/>
      <c r="I1" s="741"/>
      <c r="J1" s="740"/>
      <c r="K1" s="740"/>
      <c r="L1" s="741"/>
    </row>
    <row r="2" spans="1:12" x14ac:dyDescent="0.4">
      <c r="A2" s="658"/>
      <c r="B2" s="735" t="s">
        <v>97</v>
      </c>
      <c r="C2" s="733"/>
      <c r="D2" s="733"/>
      <c r="E2" s="734"/>
      <c r="F2" s="735" t="s">
        <v>195</v>
      </c>
      <c r="G2" s="733"/>
      <c r="H2" s="733"/>
      <c r="I2" s="734"/>
      <c r="J2" s="735" t="s">
        <v>194</v>
      </c>
      <c r="K2" s="733"/>
      <c r="L2" s="734"/>
    </row>
    <row r="3" spans="1:12" x14ac:dyDescent="0.4">
      <c r="A3" s="653"/>
      <c r="B3" s="645"/>
      <c r="C3" s="646"/>
      <c r="D3" s="646"/>
      <c r="E3" s="647"/>
      <c r="F3" s="645"/>
      <c r="G3" s="646"/>
      <c r="H3" s="646"/>
      <c r="I3" s="647"/>
      <c r="J3" s="645"/>
      <c r="K3" s="646"/>
      <c r="L3" s="647"/>
    </row>
    <row r="4" spans="1:12" x14ac:dyDescent="0.4">
      <c r="A4" s="653"/>
      <c r="B4" s="659" t="s">
        <v>119</v>
      </c>
      <c r="C4" s="655" t="s">
        <v>230</v>
      </c>
      <c r="D4" s="653" t="s">
        <v>95</v>
      </c>
      <c r="E4" s="653"/>
      <c r="F4" s="649" t="str">
        <f>+B4</f>
        <v>(12'6/1～10)</v>
      </c>
      <c r="G4" s="649" t="str">
        <f>+C4</f>
        <v>(11'6/1～10)</v>
      </c>
      <c r="H4" s="653" t="s">
        <v>95</v>
      </c>
      <c r="I4" s="653"/>
      <c r="J4" s="649" t="str">
        <f>+B4</f>
        <v>(12'6/1～10)</v>
      </c>
      <c r="K4" s="649" t="str">
        <f>+C4</f>
        <v>(11'6/1～10)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191</v>
      </c>
      <c r="B6" s="248">
        <f>+B7+B41+B67</f>
        <v>119243</v>
      </c>
      <c r="C6" s="248">
        <f>+C7+C41+C67</f>
        <v>108200</v>
      </c>
      <c r="D6" s="245">
        <f t="shared" ref="D6:D37" si="0">+B6/C6</f>
        <v>1.1020609981515712</v>
      </c>
      <c r="E6" s="289">
        <f t="shared" ref="E6:E37" si="1">+B6-C6</f>
        <v>11043</v>
      </c>
      <c r="F6" s="248">
        <f>+F7+F41+F67</f>
        <v>195912</v>
      </c>
      <c r="G6" s="248">
        <f>+G7+G41+G67</f>
        <v>189794</v>
      </c>
      <c r="H6" s="245">
        <f t="shared" ref="H6:H37" si="2">+F6/G6</f>
        <v>1.0322349494715324</v>
      </c>
      <c r="I6" s="289">
        <f t="shared" ref="I6:I37" si="3">+F6-G6</f>
        <v>6118</v>
      </c>
      <c r="J6" s="245">
        <f t="shared" ref="J6:J37" si="4">+B6/F6</f>
        <v>0.60865592715096573</v>
      </c>
      <c r="K6" s="245">
        <f t="shared" ref="K6:K37" si="5">+C6/G6</f>
        <v>0.57009178372340541</v>
      </c>
      <c r="L6" s="283">
        <f t="shared" ref="L6:L37" si="6">+J6-K6</f>
        <v>3.8564143427560316E-2</v>
      </c>
    </row>
    <row r="7" spans="1:12" s="44" customFormat="1" x14ac:dyDescent="0.4">
      <c r="A7" s="249" t="s">
        <v>91</v>
      </c>
      <c r="B7" s="248">
        <f>B8+B18+B38</f>
        <v>53803</v>
      </c>
      <c r="C7" s="248">
        <f>C8+C18+C38</f>
        <v>47233</v>
      </c>
      <c r="D7" s="245">
        <f t="shared" si="0"/>
        <v>1.1390976647682765</v>
      </c>
      <c r="E7" s="289">
        <f t="shared" si="1"/>
        <v>6570</v>
      </c>
      <c r="F7" s="248">
        <f>F8+F18+F38</f>
        <v>85194</v>
      </c>
      <c r="G7" s="248">
        <f>G8+G18+G38</f>
        <v>75037</v>
      </c>
      <c r="H7" s="245">
        <f t="shared" si="2"/>
        <v>1.1353598891213668</v>
      </c>
      <c r="I7" s="289">
        <f t="shared" si="3"/>
        <v>10157</v>
      </c>
      <c r="J7" s="245">
        <f t="shared" si="4"/>
        <v>0.631535084630373</v>
      </c>
      <c r="K7" s="245">
        <f t="shared" si="5"/>
        <v>0.6294627983528126</v>
      </c>
      <c r="L7" s="283">
        <f t="shared" si="6"/>
        <v>2.0722862775603978E-3</v>
      </c>
    </row>
    <row r="8" spans="1:12" x14ac:dyDescent="0.4">
      <c r="A8" s="277" t="s">
        <v>190</v>
      </c>
      <c r="B8" s="259">
        <f>SUM(B9:B17)</f>
        <v>37279</v>
      </c>
      <c r="C8" s="259">
        <f>SUM(C9:C17)</f>
        <v>31647</v>
      </c>
      <c r="D8" s="256">
        <f t="shared" si="0"/>
        <v>1.1779631560653459</v>
      </c>
      <c r="E8" s="281">
        <f t="shared" si="1"/>
        <v>5632</v>
      </c>
      <c r="F8" s="259">
        <f>SUM(F9:F17)</f>
        <v>60928</v>
      </c>
      <c r="G8" s="259">
        <f>SUM(G9:G17)</f>
        <v>48892</v>
      </c>
      <c r="H8" s="256">
        <f t="shared" si="2"/>
        <v>1.2461752433936022</v>
      </c>
      <c r="I8" s="281">
        <f t="shared" si="3"/>
        <v>12036</v>
      </c>
      <c r="J8" s="256">
        <f t="shared" si="4"/>
        <v>0.61185333508403361</v>
      </c>
      <c r="K8" s="256">
        <f t="shared" si="5"/>
        <v>0.64728380921214101</v>
      </c>
      <c r="L8" s="280">
        <f t="shared" si="6"/>
        <v>-3.5430474128107403E-2</v>
      </c>
    </row>
    <row r="9" spans="1:12" x14ac:dyDescent="0.4">
      <c r="A9" s="57" t="s">
        <v>87</v>
      </c>
      <c r="B9" s="88">
        <v>27353</v>
      </c>
      <c r="C9" s="88">
        <v>21050</v>
      </c>
      <c r="D9" s="73">
        <f t="shared" si="0"/>
        <v>1.2994299287410926</v>
      </c>
      <c r="E9" s="81">
        <f t="shared" si="1"/>
        <v>6303</v>
      </c>
      <c r="F9" s="88">
        <v>48476</v>
      </c>
      <c r="G9" s="88">
        <v>36527</v>
      </c>
      <c r="H9" s="73">
        <f t="shared" si="2"/>
        <v>1.3271278780080489</v>
      </c>
      <c r="I9" s="81">
        <f t="shared" si="3"/>
        <v>11949</v>
      </c>
      <c r="J9" s="73">
        <f t="shared" si="4"/>
        <v>0.56425860219490054</v>
      </c>
      <c r="K9" s="73">
        <f t="shared" si="5"/>
        <v>0.57628603498781727</v>
      </c>
      <c r="L9" s="90">
        <f t="shared" si="6"/>
        <v>-1.2027432792916737E-2</v>
      </c>
    </row>
    <row r="10" spans="1:12" x14ac:dyDescent="0.4">
      <c r="A10" s="58" t="s">
        <v>90</v>
      </c>
      <c r="B10" s="56">
        <v>4289</v>
      </c>
      <c r="C10" s="56">
        <v>4675</v>
      </c>
      <c r="D10" s="53">
        <f t="shared" si="0"/>
        <v>0.91743315508021395</v>
      </c>
      <c r="E10" s="54">
        <f t="shared" si="1"/>
        <v>-386</v>
      </c>
      <c r="F10" s="56">
        <v>5000</v>
      </c>
      <c r="G10" s="56">
        <v>5000</v>
      </c>
      <c r="H10" s="53">
        <f t="shared" si="2"/>
        <v>1</v>
      </c>
      <c r="I10" s="54">
        <f t="shared" si="3"/>
        <v>0</v>
      </c>
      <c r="J10" s="53">
        <f t="shared" si="4"/>
        <v>0.85780000000000001</v>
      </c>
      <c r="K10" s="53">
        <f t="shared" si="5"/>
        <v>0.93500000000000005</v>
      </c>
      <c r="L10" s="52">
        <f t="shared" si="6"/>
        <v>-7.7200000000000046E-2</v>
      </c>
    </row>
    <row r="11" spans="1:12" x14ac:dyDescent="0.4">
      <c r="A11" s="58" t="s">
        <v>162</v>
      </c>
      <c r="B11" s="56">
        <v>4818</v>
      </c>
      <c r="C11" s="56">
        <v>5122</v>
      </c>
      <c r="D11" s="53">
        <f t="shared" si="0"/>
        <v>0.94064818430300667</v>
      </c>
      <c r="E11" s="54">
        <f t="shared" si="1"/>
        <v>-304</v>
      </c>
      <c r="F11" s="56">
        <v>6012</v>
      </c>
      <c r="G11" s="56">
        <v>5915</v>
      </c>
      <c r="H11" s="53">
        <f t="shared" si="2"/>
        <v>1.0163989856297548</v>
      </c>
      <c r="I11" s="54">
        <f t="shared" si="3"/>
        <v>97</v>
      </c>
      <c r="J11" s="53">
        <f t="shared" si="4"/>
        <v>0.80139720558882233</v>
      </c>
      <c r="K11" s="53">
        <f t="shared" si="5"/>
        <v>0.86593406593406597</v>
      </c>
      <c r="L11" s="52">
        <f t="shared" si="6"/>
        <v>-6.4536860345243641E-2</v>
      </c>
    </row>
    <row r="12" spans="1:12" x14ac:dyDescent="0.4">
      <c r="A12" s="58" t="s">
        <v>85</v>
      </c>
      <c r="B12" s="92"/>
      <c r="C12" s="56"/>
      <c r="D12" s="53" t="e">
        <f t="shared" si="0"/>
        <v>#DIV/0!</v>
      </c>
      <c r="E12" s="54">
        <f t="shared" si="1"/>
        <v>0</v>
      </c>
      <c r="F12" s="92"/>
      <c r="G12" s="56"/>
      <c r="H12" s="53" t="e">
        <f t="shared" si="2"/>
        <v>#DIV/0!</v>
      </c>
      <c r="I12" s="54">
        <f t="shared" si="3"/>
        <v>0</v>
      </c>
      <c r="J12" s="53" t="e">
        <f t="shared" si="4"/>
        <v>#DIV/0!</v>
      </c>
      <c r="K12" s="53" t="e">
        <f t="shared" si="5"/>
        <v>#DIV/0!</v>
      </c>
      <c r="L12" s="52" t="e">
        <f t="shared" si="6"/>
        <v>#DIV/0!</v>
      </c>
    </row>
    <row r="13" spans="1:12" x14ac:dyDescent="0.4">
      <c r="A13" s="58" t="s">
        <v>86</v>
      </c>
      <c r="B13" s="92"/>
      <c r="C13" s="56"/>
      <c r="D13" s="53" t="e">
        <f t="shared" si="0"/>
        <v>#DIV/0!</v>
      </c>
      <c r="E13" s="54">
        <f t="shared" si="1"/>
        <v>0</v>
      </c>
      <c r="F13" s="92"/>
      <c r="G13" s="56"/>
      <c r="H13" s="53" t="e">
        <f t="shared" si="2"/>
        <v>#DIV/0!</v>
      </c>
      <c r="I13" s="54">
        <f t="shared" si="3"/>
        <v>0</v>
      </c>
      <c r="J13" s="53" t="e">
        <f t="shared" si="4"/>
        <v>#DIV/0!</v>
      </c>
      <c r="K13" s="53" t="e">
        <f t="shared" si="5"/>
        <v>#DIV/0!</v>
      </c>
      <c r="L13" s="52" t="e">
        <f t="shared" si="6"/>
        <v>#DIV/0!</v>
      </c>
    </row>
    <row r="14" spans="1:12" x14ac:dyDescent="0.4">
      <c r="A14" s="64" t="s">
        <v>189</v>
      </c>
      <c r="B14" s="69">
        <v>819</v>
      </c>
      <c r="C14" s="69">
        <v>800</v>
      </c>
      <c r="D14" s="67">
        <f t="shared" si="0"/>
        <v>1.0237499999999999</v>
      </c>
      <c r="E14" s="68">
        <f t="shared" si="1"/>
        <v>19</v>
      </c>
      <c r="F14" s="69">
        <v>1440</v>
      </c>
      <c r="G14" s="69">
        <v>1450</v>
      </c>
      <c r="H14" s="67">
        <f t="shared" si="2"/>
        <v>0.99310344827586206</v>
      </c>
      <c r="I14" s="68">
        <f t="shared" si="3"/>
        <v>-10</v>
      </c>
      <c r="J14" s="67">
        <f t="shared" si="4"/>
        <v>0.56874999999999998</v>
      </c>
      <c r="K14" s="67">
        <f t="shared" si="5"/>
        <v>0.55172413793103448</v>
      </c>
      <c r="L14" s="66">
        <f t="shared" si="6"/>
        <v>1.7025862068965503E-2</v>
      </c>
    </row>
    <row r="15" spans="1:12" x14ac:dyDescent="0.4">
      <c r="A15" s="58" t="s">
        <v>188</v>
      </c>
      <c r="B15" s="92"/>
      <c r="C15" s="92"/>
      <c r="D15" s="53" t="e">
        <f t="shared" si="0"/>
        <v>#DIV/0!</v>
      </c>
      <c r="E15" s="54">
        <f t="shared" si="1"/>
        <v>0</v>
      </c>
      <c r="F15" s="92"/>
      <c r="G15" s="92"/>
      <c r="H15" s="53" t="e">
        <f t="shared" si="2"/>
        <v>#DIV/0!</v>
      </c>
      <c r="I15" s="54">
        <f t="shared" si="3"/>
        <v>0</v>
      </c>
      <c r="J15" s="53" t="e">
        <f t="shared" si="4"/>
        <v>#DIV/0!</v>
      </c>
      <c r="K15" s="53" t="e">
        <f t="shared" si="5"/>
        <v>#DIV/0!</v>
      </c>
      <c r="L15" s="52" t="e">
        <f t="shared" si="6"/>
        <v>#DIV/0!</v>
      </c>
    </row>
    <row r="16" spans="1:12" x14ac:dyDescent="0.4">
      <c r="A16" s="70" t="s">
        <v>187</v>
      </c>
      <c r="B16" s="92"/>
      <c r="C16" s="92"/>
      <c r="D16" s="95" t="e">
        <f t="shared" si="0"/>
        <v>#DIV/0!</v>
      </c>
      <c r="E16" s="54">
        <f t="shared" si="1"/>
        <v>0</v>
      </c>
      <c r="F16" s="92"/>
      <c r="G16" s="92"/>
      <c r="H16" s="73" t="e">
        <f t="shared" si="2"/>
        <v>#DIV/0!</v>
      </c>
      <c r="I16" s="81">
        <f t="shared" si="3"/>
        <v>0</v>
      </c>
      <c r="J16" s="53" t="e">
        <f t="shared" si="4"/>
        <v>#DIV/0!</v>
      </c>
      <c r="K16" s="53" t="e">
        <f t="shared" si="5"/>
        <v>#DIV/0!</v>
      </c>
      <c r="L16" s="52" t="e">
        <f t="shared" si="6"/>
        <v>#DIV/0!</v>
      </c>
    </row>
    <row r="17" spans="1:12" s="45" customFormat="1" x14ac:dyDescent="0.4">
      <c r="A17" s="70" t="s">
        <v>186</v>
      </c>
      <c r="B17" s="91"/>
      <c r="C17" s="91"/>
      <c r="D17" s="67" t="e">
        <f t="shared" si="0"/>
        <v>#DIV/0!</v>
      </c>
      <c r="E17" s="68">
        <f t="shared" si="1"/>
        <v>0</v>
      </c>
      <c r="F17" s="91"/>
      <c r="G17" s="91"/>
      <c r="H17" s="73" t="e">
        <f t="shared" si="2"/>
        <v>#DIV/0!</v>
      </c>
      <c r="I17" s="68">
        <f t="shared" si="3"/>
        <v>0</v>
      </c>
      <c r="J17" s="67" t="e">
        <f t="shared" si="4"/>
        <v>#DIV/0!</v>
      </c>
      <c r="K17" s="67" t="e">
        <f t="shared" si="5"/>
        <v>#DIV/0!</v>
      </c>
      <c r="L17" s="66" t="e">
        <f t="shared" si="6"/>
        <v>#DIV/0!</v>
      </c>
    </row>
    <row r="18" spans="1:12" x14ac:dyDescent="0.4">
      <c r="A18" s="277" t="s">
        <v>185</v>
      </c>
      <c r="B18" s="259">
        <f>SUM(B19:B37)</f>
        <v>16133</v>
      </c>
      <c r="C18" s="259">
        <f>SUM(C19:C37)</f>
        <v>15220</v>
      </c>
      <c r="D18" s="256">
        <f t="shared" si="0"/>
        <v>1.0599868593955322</v>
      </c>
      <c r="E18" s="281">
        <f t="shared" si="1"/>
        <v>913</v>
      </c>
      <c r="F18" s="259">
        <f>SUM(F19:F37)</f>
        <v>23525</v>
      </c>
      <c r="G18" s="259">
        <f>SUM(G19:G37)</f>
        <v>25255</v>
      </c>
      <c r="H18" s="256">
        <f t="shared" si="2"/>
        <v>0.93149871312611365</v>
      </c>
      <c r="I18" s="281">
        <f t="shared" si="3"/>
        <v>-1730</v>
      </c>
      <c r="J18" s="256">
        <f t="shared" si="4"/>
        <v>0.68578108395324122</v>
      </c>
      <c r="K18" s="256">
        <f t="shared" si="5"/>
        <v>0.60265294001187886</v>
      </c>
      <c r="L18" s="280">
        <f t="shared" si="6"/>
        <v>8.3128143941362365E-2</v>
      </c>
    </row>
    <row r="19" spans="1:12" x14ac:dyDescent="0.4">
      <c r="A19" s="57" t="s">
        <v>184</v>
      </c>
      <c r="B19" s="94"/>
      <c r="C19" s="94"/>
      <c r="D19" s="53" t="e">
        <f t="shared" si="0"/>
        <v>#DIV/0!</v>
      </c>
      <c r="E19" s="54">
        <f t="shared" si="1"/>
        <v>0</v>
      </c>
      <c r="F19" s="94"/>
      <c r="G19" s="94"/>
      <c r="H19" s="73" t="e">
        <f t="shared" si="2"/>
        <v>#DIV/0!</v>
      </c>
      <c r="I19" s="54">
        <f t="shared" si="3"/>
        <v>0</v>
      </c>
      <c r="J19" s="53" t="e">
        <f t="shared" si="4"/>
        <v>#DIV/0!</v>
      </c>
      <c r="K19" s="53" t="e">
        <f t="shared" si="5"/>
        <v>#DIV/0!</v>
      </c>
      <c r="L19" s="90" t="e">
        <f t="shared" si="6"/>
        <v>#DIV/0!</v>
      </c>
    </row>
    <row r="20" spans="1:12" x14ac:dyDescent="0.4">
      <c r="A20" s="58" t="s">
        <v>162</v>
      </c>
      <c r="B20" s="92"/>
      <c r="C20" s="92"/>
      <c r="D20" s="53" t="e">
        <f t="shared" si="0"/>
        <v>#DIV/0!</v>
      </c>
      <c r="E20" s="54">
        <f t="shared" si="1"/>
        <v>0</v>
      </c>
      <c r="F20" s="92"/>
      <c r="G20" s="92"/>
      <c r="H20" s="53" t="e">
        <f t="shared" si="2"/>
        <v>#DIV/0!</v>
      </c>
      <c r="I20" s="54">
        <f t="shared" si="3"/>
        <v>0</v>
      </c>
      <c r="J20" s="67" t="e">
        <f t="shared" si="4"/>
        <v>#DIV/0!</v>
      </c>
      <c r="K20" s="53" t="e">
        <f t="shared" si="5"/>
        <v>#DIV/0!</v>
      </c>
      <c r="L20" s="52" t="e">
        <f t="shared" si="6"/>
        <v>#DIV/0!</v>
      </c>
    </row>
    <row r="21" spans="1:12" x14ac:dyDescent="0.4">
      <c r="A21" s="58" t="s">
        <v>183</v>
      </c>
      <c r="B21" s="56">
        <v>5208</v>
      </c>
      <c r="C21" s="56">
        <v>5053</v>
      </c>
      <c r="D21" s="53">
        <f t="shared" si="0"/>
        <v>1.0306748466257669</v>
      </c>
      <c r="E21" s="54">
        <f t="shared" si="1"/>
        <v>155</v>
      </c>
      <c r="F21" s="56">
        <v>8705</v>
      </c>
      <c r="G21" s="56">
        <v>8740</v>
      </c>
      <c r="H21" s="67">
        <f t="shared" si="2"/>
        <v>0.99599542334096114</v>
      </c>
      <c r="I21" s="54">
        <f t="shared" si="3"/>
        <v>-35</v>
      </c>
      <c r="J21" s="53">
        <f t="shared" si="4"/>
        <v>0.59827685238368755</v>
      </c>
      <c r="K21" s="53">
        <f t="shared" si="5"/>
        <v>0.57814645308924484</v>
      </c>
      <c r="L21" s="52">
        <f t="shared" si="6"/>
        <v>2.0130399294442713E-2</v>
      </c>
    </row>
    <row r="22" spans="1:12" x14ac:dyDescent="0.4">
      <c r="A22" s="58" t="s">
        <v>182</v>
      </c>
      <c r="B22" s="56">
        <v>2112</v>
      </c>
      <c r="C22" s="56">
        <v>1591</v>
      </c>
      <c r="D22" s="53">
        <f t="shared" si="0"/>
        <v>1.3274670018856065</v>
      </c>
      <c r="E22" s="54">
        <f t="shared" si="1"/>
        <v>521</v>
      </c>
      <c r="F22" s="56">
        <v>2970</v>
      </c>
      <c r="G22" s="56">
        <v>2965</v>
      </c>
      <c r="H22" s="53">
        <f t="shared" si="2"/>
        <v>1.0016863406408094</v>
      </c>
      <c r="I22" s="54">
        <f t="shared" si="3"/>
        <v>5</v>
      </c>
      <c r="J22" s="53">
        <f t="shared" si="4"/>
        <v>0.71111111111111114</v>
      </c>
      <c r="K22" s="53">
        <f t="shared" si="5"/>
        <v>0.53659359190556488</v>
      </c>
      <c r="L22" s="52">
        <f t="shared" si="6"/>
        <v>0.17451751920554626</v>
      </c>
    </row>
    <row r="23" spans="1:12" x14ac:dyDescent="0.4">
      <c r="A23" s="58" t="s">
        <v>181</v>
      </c>
      <c r="B23" s="69">
        <v>1143</v>
      </c>
      <c r="C23" s="69">
        <v>1156</v>
      </c>
      <c r="D23" s="53">
        <f t="shared" si="0"/>
        <v>0.98875432525951557</v>
      </c>
      <c r="E23" s="68">
        <f t="shared" si="1"/>
        <v>-13</v>
      </c>
      <c r="F23" s="69">
        <v>1480</v>
      </c>
      <c r="G23" s="69">
        <v>1455</v>
      </c>
      <c r="H23" s="67">
        <f t="shared" si="2"/>
        <v>1.0171821305841924</v>
      </c>
      <c r="I23" s="68">
        <f t="shared" si="3"/>
        <v>25</v>
      </c>
      <c r="J23" s="67">
        <f t="shared" si="4"/>
        <v>0.77229729729729735</v>
      </c>
      <c r="K23" s="53">
        <f t="shared" si="5"/>
        <v>0.79450171821305837</v>
      </c>
      <c r="L23" s="66">
        <f t="shared" si="6"/>
        <v>-2.2204420915761025E-2</v>
      </c>
    </row>
    <row r="24" spans="1:12" x14ac:dyDescent="0.4">
      <c r="A24" s="70" t="s">
        <v>180</v>
      </c>
      <c r="B24" s="92"/>
      <c r="C24" s="92"/>
      <c r="D24" s="53" t="e">
        <f t="shared" si="0"/>
        <v>#DIV/0!</v>
      </c>
      <c r="E24" s="54">
        <f t="shared" si="1"/>
        <v>0</v>
      </c>
      <c r="F24" s="92"/>
      <c r="G24" s="92"/>
      <c r="H24" s="53" t="e">
        <f t="shared" si="2"/>
        <v>#DIV/0!</v>
      </c>
      <c r="I24" s="54">
        <f t="shared" si="3"/>
        <v>0</v>
      </c>
      <c r="J24" s="53" t="e">
        <f t="shared" si="4"/>
        <v>#DIV/0!</v>
      </c>
      <c r="K24" s="53" t="e">
        <f t="shared" si="5"/>
        <v>#DIV/0!</v>
      </c>
      <c r="L24" s="52" t="e">
        <f t="shared" si="6"/>
        <v>#DIV/0!</v>
      </c>
    </row>
    <row r="25" spans="1:12" x14ac:dyDescent="0.4">
      <c r="A25" s="70" t="s">
        <v>179</v>
      </c>
      <c r="B25" s="56">
        <v>1047</v>
      </c>
      <c r="C25" s="56">
        <v>681</v>
      </c>
      <c r="D25" s="53">
        <f t="shared" si="0"/>
        <v>1.5374449339207048</v>
      </c>
      <c r="E25" s="54">
        <f t="shared" si="1"/>
        <v>366</v>
      </c>
      <c r="F25" s="56">
        <v>1490</v>
      </c>
      <c r="G25" s="56">
        <v>1485</v>
      </c>
      <c r="H25" s="53">
        <f t="shared" si="2"/>
        <v>1.0033670033670035</v>
      </c>
      <c r="I25" s="54">
        <f t="shared" si="3"/>
        <v>5</v>
      </c>
      <c r="J25" s="53">
        <f t="shared" si="4"/>
        <v>0.70268456375838928</v>
      </c>
      <c r="K25" s="53">
        <f t="shared" si="5"/>
        <v>0.4585858585858586</v>
      </c>
      <c r="L25" s="52">
        <f t="shared" si="6"/>
        <v>0.24409870517253068</v>
      </c>
    </row>
    <row r="26" spans="1:12" x14ac:dyDescent="0.4">
      <c r="A26" s="70" t="s">
        <v>178</v>
      </c>
      <c r="B26" s="92"/>
      <c r="C26" s="92"/>
      <c r="D26" s="53" t="e">
        <f t="shared" si="0"/>
        <v>#DIV/0!</v>
      </c>
      <c r="E26" s="54">
        <f t="shared" si="1"/>
        <v>0</v>
      </c>
      <c r="F26" s="56"/>
      <c r="G26" s="92"/>
      <c r="H26" s="53" t="e">
        <f t="shared" si="2"/>
        <v>#DIV/0!</v>
      </c>
      <c r="I26" s="54">
        <f t="shared" si="3"/>
        <v>0</v>
      </c>
      <c r="J26" s="53" t="e">
        <f t="shared" si="4"/>
        <v>#DIV/0!</v>
      </c>
      <c r="K26" s="53" t="e">
        <f t="shared" si="5"/>
        <v>#DIV/0!</v>
      </c>
      <c r="L26" s="52" t="e">
        <f t="shared" si="6"/>
        <v>#DIV/0!</v>
      </c>
    </row>
    <row r="27" spans="1:12" x14ac:dyDescent="0.4">
      <c r="A27" s="58" t="s">
        <v>177</v>
      </c>
      <c r="B27" s="92"/>
      <c r="C27" s="92"/>
      <c r="D27" s="53" t="e">
        <f t="shared" si="0"/>
        <v>#DIV/0!</v>
      </c>
      <c r="E27" s="54">
        <f t="shared" si="1"/>
        <v>0</v>
      </c>
      <c r="F27" s="92"/>
      <c r="G27" s="92"/>
      <c r="H27" s="53" t="e">
        <f t="shared" si="2"/>
        <v>#DIV/0!</v>
      </c>
      <c r="I27" s="54">
        <f t="shared" si="3"/>
        <v>0</v>
      </c>
      <c r="J27" s="53" t="e">
        <f t="shared" si="4"/>
        <v>#DIV/0!</v>
      </c>
      <c r="K27" s="53" t="e">
        <f t="shared" si="5"/>
        <v>#DIV/0!</v>
      </c>
      <c r="L27" s="52" t="e">
        <f t="shared" si="6"/>
        <v>#DIV/0!</v>
      </c>
    </row>
    <row r="28" spans="1:12" x14ac:dyDescent="0.4">
      <c r="A28" s="58" t="s">
        <v>176</v>
      </c>
      <c r="B28" s="94"/>
      <c r="C28" s="88">
        <v>819</v>
      </c>
      <c r="D28" s="53">
        <f t="shared" si="0"/>
        <v>0</v>
      </c>
      <c r="E28" s="54">
        <f t="shared" si="1"/>
        <v>-819</v>
      </c>
      <c r="F28" s="88"/>
      <c r="G28" s="88">
        <v>1495</v>
      </c>
      <c r="H28" s="53">
        <f t="shared" si="2"/>
        <v>0</v>
      </c>
      <c r="I28" s="54">
        <f t="shared" si="3"/>
        <v>-1495</v>
      </c>
      <c r="J28" s="53" t="e">
        <f t="shared" si="4"/>
        <v>#DIV/0!</v>
      </c>
      <c r="K28" s="53">
        <f t="shared" si="5"/>
        <v>0.54782608695652169</v>
      </c>
      <c r="L28" s="52" t="e">
        <f t="shared" si="6"/>
        <v>#DIV/0!</v>
      </c>
    </row>
    <row r="29" spans="1:12" x14ac:dyDescent="0.4">
      <c r="A29" s="58" t="s">
        <v>175</v>
      </c>
      <c r="B29" s="93"/>
      <c r="C29" s="93"/>
      <c r="D29" s="53" t="e">
        <f t="shared" si="0"/>
        <v>#DIV/0!</v>
      </c>
      <c r="E29" s="54">
        <f t="shared" si="1"/>
        <v>0</v>
      </c>
      <c r="F29" s="93"/>
      <c r="G29" s="93"/>
      <c r="H29" s="53" t="e">
        <f t="shared" si="2"/>
        <v>#DIV/0!</v>
      </c>
      <c r="I29" s="54">
        <f t="shared" si="3"/>
        <v>0</v>
      </c>
      <c r="J29" s="53" t="e">
        <f t="shared" si="4"/>
        <v>#DIV/0!</v>
      </c>
      <c r="K29" s="53" t="e">
        <f t="shared" si="5"/>
        <v>#DIV/0!</v>
      </c>
      <c r="L29" s="52" t="e">
        <f t="shared" si="6"/>
        <v>#DIV/0!</v>
      </c>
    </row>
    <row r="30" spans="1:12" x14ac:dyDescent="0.4">
      <c r="A30" s="58" t="s">
        <v>174</v>
      </c>
      <c r="B30" s="91"/>
      <c r="C30" s="91"/>
      <c r="D30" s="53" t="e">
        <f t="shared" si="0"/>
        <v>#DIV/0!</v>
      </c>
      <c r="E30" s="68">
        <f t="shared" si="1"/>
        <v>0</v>
      </c>
      <c r="F30" s="91"/>
      <c r="G30" s="91"/>
      <c r="H30" s="67" t="e">
        <f t="shared" si="2"/>
        <v>#DIV/0!</v>
      </c>
      <c r="I30" s="68">
        <f t="shared" si="3"/>
        <v>0</v>
      </c>
      <c r="J30" s="67" t="e">
        <f t="shared" si="4"/>
        <v>#DIV/0!</v>
      </c>
      <c r="K30" s="53" t="e">
        <f t="shared" si="5"/>
        <v>#DIV/0!</v>
      </c>
      <c r="L30" s="66" t="e">
        <f t="shared" si="6"/>
        <v>#DIV/0!</v>
      </c>
    </row>
    <row r="31" spans="1:12" x14ac:dyDescent="0.4">
      <c r="A31" s="70" t="s">
        <v>173</v>
      </c>
      <c r="B31" s="92"/>
      <c r="C31" s="92"/>
      <c r="D31" s="53" t="e">
        <f t="shared" si="0"/>
        <v>#DIV/0!</v>
      </c>
      <c r="E31" s="54">
        <f t="shared" si="1"/>
        <v>0</v>
      </c>
      <c r="F31" s="92"/>
      <c r="G31" s="92"/>
      <c r="H31" s="53" t="e">
        <f t="shared" si="2"/>
        <v>#DIV/0!</v>
      </c>
      <c r="I31" s="54">
        <f t="shared" si="3"/>
        <v>0</v>
      </c>
      <c r="J31" s="53" t="e">
        <f t="shared" si="4"/>
        <v>#DIV/0!</v>
      </c>
      <c r="K31" s="53" t="e">
        <f t="shared" si="5"/>
        <v>#DIV/0!</v>
      </c>
      <c r="L31" s="52" t="e">
        <f t="shared" si="6"/>
        <v>#DIV/0!</v>
      </c>
    </row>
    <row r="32" spans="1:12" x14ac:dyDescent="0.4">
      <c r="A32" s="58" t="s">
        <v>172</v>
      </c>
      <c r="B32" s="56">
        <v>971</v>
      </c>
      <c r="C32" s="56">
        <v>1270</v>
      </c>
      <c r="D32" s="53">
        <f t="shared" si="0"/>
        <v>0.76456692913385826</v>
      </c>
      <c r="E32" s="54">
        <f t="shared" si="1"/>
        <v>-299</v>
      </c>
      <c r="F32" s="56">
        <v>1450</v>
      </c>
      <c r="G32" s="56">
        <v>1790</v>
      </c>
      <c r="H32" s="53">
        <f t="shared" si="2"/>
        <v>0.81005586592178769</v>
      </c>
      <c r="I32" s="54">
        <f t="shared" si="3"/>
        <v>-340</v>
      </c>
      <c r="J32" s="53">
        <f t="shared" si="4"/>
        <v>0.66965517241379313</v>
      </c>
      <c r="K32" s="53">
        <f t="shared" si="5"/>
        <v>0.70949720670391059</v>
      </c>
      <c r="L32" s="52">
        <f t="shared" si="6"/>
        <v>-3.9842034290117456E-2</v>
      </c>
    </row>
    <row r="33" spans="1:64" x14ac:dyDescent="0.4">
      <c r="A33" s="70" t="s">
        <v>171</v>
      </c>
      <c r="B33" s="91"/>
      <c r="C33" s="91"/>
      <c r="D33" s="53" t="e">
        <f t="shared" si="0"/>
        <v>#DIV/0!</v>
      </c>
      <c r="E33" s="68">
        <f t="shared" si="1"/>
        <v>0</v>
      </c>
      <c r="F33" s="91"/>
      <c r="G33" s="91"/>
      <c r="H33" s="67" t="e">
        <f t="shared" si="2"/>
        <v>#DIV/0!</v>
      </c>
      <c r="I33" s="68">
        <f t="shared" si="3"/>
        <v>0</v>
      </c>
      <c r="J33" s="67" t="e">
        <f t="shared" si="4"/>
        <v>#DIV/0!</v>
      </c>
      <c r="K33" s="53" t="e">
        <f t="shared" si="5"/>
        <v>#DIV/0!</v>
      </c>
      <c r="L33" s="66" t="e">
        <f t="shared" si="6"/>
        <v>#DIV/0!</v>
      </c>
    </row>
    <row r="34" spans="1:64" x14ac:dyDescent="0.4">
      <c r="A34" s="70" t="s">
        <v>170</v>
      </c>
      <c r="B34" s="69">
        <v>1243</v>
      </c>
      <c r="C34" s="69">
        <v>824</v>
      </c>
      <c r="D34" s="67">
        <f t="shared" si="0"/>
        <v>1.508495145631068</v>
      </c>
      <c r="E34" s="68">
        <f t="shared" si="1"/>
        <v>419</v>
      </c>
      <c r="F34" s="69">
        <v>1600</v>
      </c>
      <c r="G34" s="69">
        <v>1495</v>
      </c>
      <c r="H34" s="67">
        <f t="shared" si="2"/>
        <v>1.0702341137123745</v>
      </c>
      <c r="I34" s="68">
        <f t="shared" si="3"/>
        <v>105</v>
      </c>
      <c r="J34" s="67">
        <f t="shared" si="4"/>
        <v>0.77687499999999998</v>
      </c>
      <c r="K34" s="67">
        <f t="shared" si="5"/>
        <v>0.55117056856187296</v>
      </c>
      <c r="L34" s="66">
        <f t="shared" si="6"/>
        <v>0.22570443143812702</v>
      </c>
    </row>
    <row r="35" spans="1:64" x14ac:dyDescent="0.4">
      <c r="A35" s="58" t="s">
        <v>169</v>
      </c>
      <c r="B35" s="92"/>
      <c r="C35" s="92"/>
      <c r="D35" s="53" t="e">
        <f t="shared" si="0"/>
        <v>#DIV/0!</v>
      </c>
      <c r="E35" s="54">
        <f t="shared" si="1"/>
        <v>0</v>
      </c>
      <c r="F35" s="92"/>
      <c r="G35" s="92"/>
      <c r="H35" s="53" t="e">
        <f t="shared" si="2"/>
        <v>#DIV/0!</v>
      </c>
      <c r="I35" s="54">
        <f t="shared" si="3"/>
        <v>0</v>
      </c>
      <c r="J35" s="53" t="e">
        <f t="shared" si="4"/>
        <v>#DIV/0!</v>
      </c>
      <c r="K35" s="53" t="e">
        <f t="shared" si="5"/>
        <v>#DIV/0!</v>
      </c>
      <c r="L35" s="52" t="e">
        <f t="shared" si="6"/>
        <v>#DIV/0!</v>
      </c>
    </row>
    <row r="36" spans="1:64" x14ac:dyDescent="0.4">
      <c r="A36" s="70" t="s">
        <v>89</v>
      </c>
      <c r="B36" s="91"/>
      <c r="C36" s="91"/>
      <c r="D36" s="67" t="e">
        <f t="shared" si="0"/>
        <v>#DIV/0!</v>
      </c>
      <c r="E36" s="68">
        <f t="shared" si="1"/>
        <v>0</v>
      </c>
      <c r="F36" s="91"/>
      <c r="G36" s="91"/>
      <c r="H36" s="67" t="e">
        <f t="shared" si="2"/>
        <v>#DIV/0!</v>
      </c>
      <c r="I36" s="68">
        <f t="shared" si="3"/>
        <v>0</v>
      </c>
      <c r="J36" s="67" t="e">
        <f t="shared" si="4"/>
        <v>#DIV/0!</v>
      </c>
      <c r="K36" s="67" t="e">
        <f t="shared" si="5"/>
        <v>#DIV/0!</v>
      </c>
      <c r="L36" s="66" t="e">
        <f t="shared" si="6"/>
        <v>#DIV/0!</v>
      </c>
    </row>
    <row r="37" spans="1:64" x14ac:dyDescent="0.4">
      <c r="A37" s="51" t="s">
        <v>168</v>
      </c>
      <c r="B37" s="50">
        <v>4409</v>
      </c>
      <c r="C37" s="50">
        <v>3826</v>
      </c>
      <c r="D37" s="67">
        <f t="shared" si="0"/>
        <v>1.1523784631468896</v>
      </c>
      <c r="E37" s="68">
        <f t="shared" si="1"/>
        <v>583</v>
      </c>
      <c r="F37" s="50">
        <v>5830</v>
      </c>
      <c r="G37" s="50">
        <v>5830</v>
      </c>
      <c r="H37" s="67">
        <f t="shared" si="2"/>
        <v>1</v>
      </c>
      <c r="I37" s="68">
        <f t="shared" si="3"/>
        <v>0</v>
      </c>
      <c r="J37" s="67">
        <f t="shared" si="4"/>
        <v>0.75626072041166381</v>
      </c>
      <c r="K37" s="67">
        <f t="shared" si="5"/>
        <v>0.65626072041166383</v>
      </c>
      <c r="L37" s="66">
        <f t="shared" si="6"/>
        <v>9.9999999999999978E-2</v>
      </c>
    </row>
    <row r="38" spans="1:64" x14ac:dyDescent="0.4">
      <c r="A38" s="277" t="s">
        <v>167</v>
      </c>
      <c r="B38" s="259">
        <f>SUM(B39:B40)</f>
        <v>391</v>
      </c>
      <c r="C38" s="259">
        <f>SUM(C39:C40)</f>
        <v>366</v>
      </c>
      <c r="D38" s="256">
        <f t="shared" ref="D38:D66" si="7">+B38/C38</f>
        <v>1.0683060109289617</v>
      </c>
      <c r="E38" s="281">
        <f t="shared" ref="E38:E66" si="8">+B38-C38</f>
        <v>25</v>
      </c>
      <c r="F38" s="259">
        <f>SUM(F39:F40)</f>
        <v>741</v>
      </c>
      <c r="G38" s="259">
        <f>SUM(G39:G40)</f>
        <v>890</v>
      </c>
      <c r="H38" s="256">
        <f t="shared" ref="H38:H66" si="9">+F38/G38</f>
        <v>0.83258426966292132</v>
      </c>
      <c r="I38" s="281">
        <f t="shared" ref="I38:I66" si="10">+F38-G38</f>
        <v>-149</v>
      </c>
      <c r="J38" s="256">
        <f t="shared" ref="J38:J66" si="11">+B38/F38</f>
        <v>0.52766531713900133</v>
      </c>
      <c r="K38" s="256">
        <f t="shared" ref="K38:K66" si="12">+C38/G38</f>
        <v>0.41123595505617977</v>
      </c>
      <c r="L38" s="280">
        <f t="shared" ref="L38:L66" si="13">+J38-K38</f>
        <v>0.11642936208282156</v>
      </c>
    </row>
    <row r="39" spans="1:64" x14ac:dyDescent="0.4">
      <c r="A39" s="57" t="s">
        <v>166</v>
      </c>
      <c r="B39" s="88">
        <v>255</v>
      </c>
      <c r="C39" s="88">
        <v>242</v>
      </c>
      <c r="D39" s="73">
        <f t="shared" si="7"/>
        <v>1.0537190082644627</v>
      </c>
      <c r="E39" s="81">
        <f t="shared" si="8"/>
        <v>13</v>
      </c>
      <c r="F39" s="88">
        <v>390</v>
      </c>
      <c r="G39" s="88">
        <v>478</v>
      </c>
      <c r="H39" s="73">
        <f t="shared" si="9"/>
        <v>0.81589958158995812</v>
      </c>
      <c r="I39" s="81">
        <f t="shared" si="10"/>
        <v>-88</v>
      </c>
      <c r="J39" s="73">
        <f t="shared" si="11"/>
        <v>0.65384615384615385</v>
      </c>
      <c r="K39" s="73">
        <f t="shared" si="12"/>
        <v>0.50627615062761511</v>
      </c>
      <c r="L39" s="90">
        <f t="shared" si="13"/>
        <v>0.14757000321853875</v>
      </c>
    </row>
    <row r="40" spans="1:64" x14ac:dyDescent="0.4">
      <c r="A40" s="58" t="s">
        <v>165</v>
      </c>
      <c r="B40" s="56">
        <v>136</v>
      </c>
      <c r="C40" s="56">
        <v>124</v>
      </c>
      <c r="D40" s="53">
        <f t="shared" si="7"/>
        <v>1.096774193548387</v>
      </c>
      <c r="E40" s="54">
        <f t="shared" si="8"/>
        <v>12</v>
      </c>
      <c r="F40" s="56">
        <v>351</v>
      </c>
      <c r="G40" s="56">
        <v>412</v>
      </c>
      <c r="H40" s="53">
        <f t="shared" si="9"/>
        <v>0.85194174757281549</v>
      </c>
      <c r="I40" s="54">
        <f t="shared" si="10"/>
        <v>-61</v>
      </c>
      <c r="J40" s="53">
        <f t="shared" si="11"/>
        <v>0.38746438746438744</v>
      </c>
      <c r="K40" s="53">
        <f t="shared" si="12"/>
        <v>0.30097087378640774</v>
      </c>
      <c r="L40" s="52">
        <f t="shared" si="13"/>
        <v>8.6493513677979694E-2</v>
      </c>
    </row>
    <row r="41" spans="1:64" s="89" customFormat="1" x14ac:dyDescent="0.4">
      <c r="A41" s="249" t="s">
        <v>88</v>
      </c>
      <c r="B41" s="248">
        <f>B42+B62</f>
        <v>65440</v>
      </c>
      <c r="C41" s="248">
        <f>C42+C62</f>
        <v>60967</v>
      </c>
      <c r="D41" s="245">
        <f t="shared" si="7"/>
        <v>1.0733675594994012</v>
      </c>
      <c r="E41" s="289">
        <f t="shared" si="8"/>
        <v>4473</v>
      </c>
      <c r="F41" s="248">
        <f>F42+F62</f>
        <v>110718</v>
      </c>
      <c r="G41" s="248">
        <f>G42+G62</f>
        <v>114757</v>
      </c>
      <c r="H41" s="245">
        <f t="shared" si="9"/>
        <v>0.96480388995878252</v>
      </c>
      <c r="I41" s="289">
        <f t="shared" si="10"/>
        <v>-4039</v>
      </c>
      <c r="J41" s="245">
        <f t="shared" si="11"/>
        <v>0.59105113892953265</v>
      </c>
      <c r="K41" s="245">
        <f t="shared" si="12"/>
        <v>0.53127042359071774</v>
      </c>
      <c r="L41" s="283">
        <f t="shared" si="13"/>
        <v>5.9780715338814905E-2</v>
      </c>
    </row>
    <row r="42" spans="1:64" s="44" customFormat="1" x14ac:dyDescent="0.4">
      <c r="A42" s="277" t="s">
        <v>164</v>
      </c>
      <c r="B42" s="248">
        <f>SUM(B43:B61)</f>
        <v>64546</v>
      </c>
      <c r="C42" s="248">
        <f>SUM(C43:C61)</f>
        <v>60420</v>
      </c>
      <c r="D42" s="245">
        <f t="shared" si="7"/>
        <v>1.0682886461436611</v>
      </c>
      <c r="E42" s="289">
        <f t="shared" si="8"/>
        <v>4126</v>
      </c>
      <c r="F42" s="248">
        <f>SUM(F43:F61)</f>
        <v>108968</v>
      </c>
      <c r="G42" s="248">
        <f>SUM(G43:G61)</f>
        <v>113259</v>
      </c>
      <c r="H42" s="245">
        <f t="shared" si="9"/>
        <v>0.96211338613266939</v>
      </c>
      <c r="I42" s="289">
        <f t="shared" si="10"/>
        <v>-4291</v>
      </c>
      <c r="J42" s="245">
        <f t="shared" si="11"/>
        <v>0.59233903531311949</v>
      </c>
      <c r="K42" s="245">
        <f t="shared" si="12"/>
        <v>0.53346753900352295</v>
      </c>
      <c r="L42" s="283">
        <f t="shared" si="13"/>
        <v>5.8871496309596538E-2</v>
      </c>
    </row>
    <row r="43" spans="1:64" x14ac:dyDescent="0.4">
      <c r="A43" s="58" t="s">
        <v>87</v>
      </c>
      <c r="B43" s="63">
        <v>24906</v>
      </c>
      <c r="C43" s="63">
        <v>21520</v>
      </c>
      <c r="D43" s="60">
        <f t="shared" si="7"/>
        <v>1.1573420074349443</v>
      </c>
      <c r="E43" s="68">
        <f t="shared" si="8"/>
        <v>3386</v>
      </c>
      <c r="F43" s="63">
        <v>40001</v>
      </c>
      <c r="G43" s="56">
        <v>39603</v>
      </c>
      <c r="H43" s="67">
        <f t="shared" si="9"/>
        <v>1.010049743706285</v>
      </c>
      <c r="I43" s="77">
        <f t="shared" si="10"/>
        <v>398</v>
      </c>
      <c r="J43" s="53">
        <f t="shared" si="11"/>
        <v>0.62263443413914654</v>
      </c>
      <c r="K43" s="53">
        <f t="shared" si="12"/>
        <v>0.54339317728454917</v>
      </c>
      <c r="L43" s="75">
        <f t="shared" si="13"/>
        <v>7.9241256854597375E-2</v>
      </c>
    </row>
    <row r="44" spans="1:64" x14ac:dyDescent="0.4">
      <c r="A44" s="58" t="s">
        <v>163</v>
      </c>
      <c r="B44" s="56">
        <v>4176</v>
      </c>
      <c r="C44" s="146">
        <v>3863</v>
      </c>
      <c r="D44" s="73">
        <f t="shared" si="7"/>
        <v>1.0810251100181207</v>
      </c>
      <c r="E44" s="68">
        <f t="shared" si="8"/>
        <v>313</v>
      </c>
      <c r="F44" s="56">
        <v>5140</v>
      </c>
      <c r="G44" s="146">
        <v>5140</v>
      </c>
      <c r="H44" s="79">
        <f t="shared" si="9"/>
        <v>1</v>
      </c>
      <c r="I44" s="77">
        <f t="shared" si="10"/>
        <v>0</v>
      </c>
      <c r="J44" s="53">
        <f t="shared" si="11"/>
        <v>0.81245136186770428</v>
      </c>
      <c r="K44" s="53">
        <f t="shared" si="12"/>
        <v>0.75155642023346303</v>
      </c>
      <c r="L44" s="75">
        <f t="shared" si="13"/>
        <v>6.0894941634241251E-2</v>
      </c>
    </row>
    <row r="45" spans="1:64" x14ac:dyDescent="0.4">
      <c r="A45" s="70" t="s">
        <v>162</v>
      </c>
      <c r="B45" s="56">
        <v>7747</v>
      </c>
      <c r="C45" s="146">
        <v>9098</v>
      </c>
      <c r="D45" s="76">
        <f t="shared" si="7"/>
        <v>0.85150582545614417</v>
      </c>
      <c r="E45" s="77">
        <f t="shared" si="8"/>
        <v>-1351</v>
      </c>
      <c r="F45" s="56">
        <v>12720</v>
      </c>
      <c r="G45" s="382">
        <v>14900</v>
      </c>
      <c r="H45" s="79">
        <f t="shared" si="9"/>
        <v>0.8536912751677852</v>
      </c>
      <c r="I45" s="84">
        <f t="shared" si="10"/>
        <v>-2180</v>
      </c>
      <c r="J45" s="76">
        <f t="shared" si="11"/>
        <v>0.60904088050314464</v>
      </c>
      <c r="K45" s="76">
        <f t="shared" si="12"/>
        <v>0.61060402684563764</v>
      </c>
      <c r="L45" s="86">
        <f t="shared" si="13"/>
        <v>-1.5631463424929937E-3</v>
      </c>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row>
    <row r="46" spans="1:64" s="85" customFormat="1" x14ac:dyDescent="0.4">
      <c r="A46" s="70" t="s">
        <v>161</v>
      </c>
      <c r="B46" s="56">
        <v>3558</v>
      </c>
      <c r="C46" s="148">
        <v>4004</v>
      </c>
      <c r="D46" s="76">
        <f t="shared" si="7"/>
        <v>0.88861138861138866</v>
      </c>
      <c r="E46" s="77">
        <f t="shared" si="8"/>
        <v>-446</v>
      </c>
      <c r="F46" s="56">
        <v>6748</v>
      </c>
      <c r="G46" s="146">
        <v>7054</v>
      </c>
      <c r="H46" s="79">
        <f t="shared" si="9"/>
        <v>0.95662035724411676</v>
      </c>
      <c r="I46" s="84">
        <f t="shared" si="10"/>
        <v>-306</v>
      </c>
      <c r="J46" s="76">
        <f t="shared" si="11"/>
        <v>0.52726733847065799</v>
      </c>
      <c r="K46" s="87">
        <f t="shared" si="12"/>
        <v>0.56762120782534731</v>
      </c>
      <c r="L46" s="86">
        <f t="shared" si="13"/>
        <v>-4.035386935468932E-2</v>
      </c>
    </row>
    <row r="47" spans="1:64" x14ac:dyDescent="0.4">
      <c r="A47" s="58" t="s">
        <v>85</v>
      </c>
      <c r="B47" s="56">
        <v>7699</v>
      </c>
      <c r="C47" s="146">
        <v>8087</v>
      </c>
      <c r="D47" s="78">
        <f t="shared" si="7"/>
        <v>0.95202176332385313</v>
      </c>
      <c r="E47" s="82">
        <f t="shared" si="8"/>
        <v>-388</v>
      </c>
      <c r="F47" s="56">
        <v>13223</v>
      </c>
      <c r="G47" s="144">
        <v>19704</v>
      </c>
      <c r="H47" s="76">
        <f t="shared" si="9"/>
        <v>0.67108201380430366</v>
      </c>
      <c r="I47" s="77">
        <f t="shared" si="10"/>
        <v>-6481</v>
      </c>
      <c r="J47" s="78">
        <f t="shared" si="11"/>
        <v>0.58224306133252668</v>
      </c>
      <c r="K47" s="76">
        <f t="shared" si="12"/>
        <v>0.41042427933414533</v>
      </c>
      <c r="L47" s="75">
        <f t="shared" si="13"/>
        <v>0.17181878199838135</v>
      </c>
    </row>
    <row r="48" spans="1:64" x14ac:dyDescent="0.4">
      <c r="A48" s="58" t="s">
        <v>160</v>
      </c>
      <c r="B48" s="56">
        <v>1507</v>
      </c>
      <c r="C48" s="144">
        <v>1633</v>
      </c>
      <c r="D48" s="73">
        <f t="shared" si="7"/>
        <v>0.92284139620330685</v>
      </c>
      <c r="E48" s="68">
        <f t="shared" si="8"/>
        <v>-126</v>
      </c>
      <c r="F48" s="56">
        <v>2700</v>
      </c>
      <c r="G48" s="146">
        <v>2700</v>
      </c>
      <c r="H48" s="67">
        <f t="shared" si="9"/>
        <v>1</v>
      </c>
      <c r="I48" s="77">
        <f t="shared" si="10"/>
        <v>0</v>
      </c>
      <c r="J48" s="53">
        <f t="shared" si="11"/>
        <v>0.55814814814814817</v>
      </c>
      <c r="K48" s="53">
        <f t="shared" si="12"/>
        <v>0.60481481481481481</v>
      </c>
      <c r="L48" s="75">
        <f t="shared" si="13"/>
        <v>-4.6666666666666634E-2</v>
      </c>
    </row>
    <row r="49" spans="1:12" x14ac:dyDescent="0.4">
      <c r="A49" s="58" t="s">
        <v>86</v>
      </c>
      <c r="B49" s="83">
        <v>5472</v>
      </c>
      <c r="C49" s="56">
        <v>5574</v>
      </c>
      <c r="D49" s="78">
        <f t="shared" si="7"/>
        <v>0.98170075349838537</v>
      </c>
      <c r="E49" s="84">
        <f t="shared" si="8"/>
        <v>-102</v>
      </c>
      <c r="F49" s="83">
        <v>8590</v>
      </c>
      <c r="G49" s="56">
        <v>11144</v>
      </c>
      <c r="H49" s="76">
        <f t="shared" si="9"/>
        <v>0.77081837760229721</v>
      </c>
      <c r="I49" s="77">
        <f t="shared" si="10"/>
        <v>-2554</v>
      </c>
      <c r="J49" s="76">
        <f t="shared" si="11"/>
        <v>0.63701979045401624</v>
      </c>
      <c r="K49" s="76">
        <f t="shared" si="12"/>
        <v>0.50017946877243358</v>
      </c>
      <c r="L49" s="75">
        <f t="shared" si="13"/>
        <v>0.13684032168158267</v>
      </c>
    </row>
    <row r="50" spans="1:12" x14ac:dyDescent="0.4">
      <c r="A50" s="58" t="s">
        <v>84</v>
      </c>
      <c r="B50" s="340">
        <v>1514</v>
      </c>
      <c r="C50" s="56"/>
      <c r="D50" s="78" t="e">
        <f t="shared" si="7"/>
        <v>#DIV/0!</v>
      </c>
      <c r="E50" s="77">
        <f t="shared" si="8"/>
        <v>1514</v>
      </c>
      <c r="F50" s="340">
        <v>2700</v>
      </c>
      <c r="G50" s="56"/>
      <c r="H50" s="67" t="e">
        <f t="shared" si="9"/>
        <v>#DIV/0!</v>
      </c>
      <c r="I50" s="54">
        <f t="shared" si="10"/>
        <v>2700</v>
      </c>
      <c r="J50" s="53">
        <f t="shared" si="11"/>
        <v>0.56074074074074076</v>
      </c>
      <c r="K50" s="76" t="e">
        <f t="shared" si="12"/>
        <v>#DIV/0!</v>
      </c>
      <c r="L50" s="75" t="e">
        <f t="shared" si="13"/>
        <v>#DIV/0!</v>
      </c>
    </row>
    <row r="51" spans="1:12" x14ac:dyDescent="0.4">
      <c r="A51" s="58" t="s">
        <v>159</v>
      </c>
      <c r="B51" s="92"/>
      <c r="C51" s="94"/>
      <c r="D51" s="73" t="e">
        <f t="shared" si="7"/>
        <v>#DIV/0!</v>
      </c>
      <c r="E51" s="68">
        <f t="shared" si="8"/>
        <v>0</v>
      </c>
      <c r="F51" s="92"/>
      <c r="G51" s="94"/>
      <c r="H51" s="67" t="e">
        <f t="shared" si="9"/>
        <v>#DIV/0!</v>
      </c>
      <c r="I51" s="54">
        <f t="shared" si="10"/>
        <v>0</v>
      </c>
      <c r="J51" s="53" t="e">
        <f t="shared" si="11"/>
        <v>#DIV/0!</v>
      </c>
      <c r="K51" s="53" t="e">
        <f t="shared" si="12"/>
        <v>#DIV/0!</v>
      </c>
      <c r="L51" s="52" t="e">
        <f t="shared" si="13"/>
        <v>#DIV/0!</v>
      </c>
    </row>
    <row r="52" spans="1:12" x14ac:dyDescent="0.4">
      <c r="A52" s="58" t="s">
        <v>158</v>
      </c>
      <c r="B52" s="69">
        <v>680</v>
      </c>
      <c r="C52" s="88">
        <v>733</v>
      </c>
      <c r="D52" s="78">
        <f t="shared" si="7"/>
        <v>0.92769440654843105</v>
      </c>
      <c r="E52" s="77">
        <f t="shared" si="8"/>
        <v>-53</v>
      </c>
      <c r="F52" s="69">
        <v>1200</v>
      </c>
      <c r="G52" s="146">
        <v>1254</v>
      </c>
      <c r="H52" s="67">
        <f t="shared" si="9"/>
        <v>0.9569377990430622</v>
      </c>
      <c r="I52" s="54">
        <f t="shared" si="10"/>
        <v>-54</v>
      </c>
      <c r="J52" s="53">
        <f t="shared" si="11"/>
        <v>0.56666666666666665</v>
      </c>
      <c r="K52" s="76">
        <f t="shared" si="12"/>
        <v>0.58452950558213712</v>
      </c>
      <c r="L52" s="75">
        <f t="shared" si="13"/>
        <v>-1.7862838915470469E-2</v>
      </c>
    </row>
    <row r="53" spans="1:12" x14ac:dyDescent="0.4">
      <c r="A53" s="58" t="s">
        <v>83</v>
      </c>
      <c r="B53" s="69">
        <v>1647</v>
      </c>
      <c r="C53" s="56">
        <v>1197</v>
      </c>
      <c r="D53" s="73">
        <f t="shared" si="7"/>
        <v>1.3759398496240602</v>
      </c>
      <c r="E53" s="68">
        <f t="shared" si="8"/>
        <v>450</v>
      </c>
      <c r="F53" s="69">
        <v>3320</v>
      </c>
      <c r="G53" s="56">
        <v>1660</v>
      </c>
      <c r="H53" s="67">
        <f t="shared" si="9"/>
        <v>2</v>
      </c>
      <c r="I53" s="54">
        <f t="shared" si="10"/>
        <v>1660</v>
      </c>
      <c r="J53" s="53">
        <f t="shared" si="11"/>
        <v>0.49608433734939761</v>
      </c>
      <c r="K53" s="53">
        <f t="shared" si="12"/>
        <v>0.72108433734939759</v>
      </c>
      <c r="L53" s="52">
        <f t="shared" si="13"/>
        <v>-0.22499999999999998</v>
      </c>
    </row>
    <row r="54" spans="1:12" x14ac:dyDescent="0.4">
      <c r="A54" s="58" t="s">
        <v>82</v>
      </c>
      <c r="B54" s="56">
        <v>1526</v>
      </c>
      <c r="C54" s="56">
        <v>1950</v>
      </c>
      <c r="D54" s="73">
        <f t="shared" si="7"/>
        <v>0.78256410256410258</v>
      </c>
      <c r="E54" s="54">
        <f t="shared" si="8"/>
        <v>-424</v>
      </c>
      <c r="F54" s="56">
        <v>2700</v>
      </c>
      <c r="G54" s="56">
        <v>2835</v>
      </c>
      <c r="H54" s="53">
        <f t="shared" si="9"/>
        <v>0.95238095238095233</v>
      </c>
      <c r="I54" s="54">
        <f t="shared" si="10"/>
        <v>-135</v>
      </c>
      <c r="J54" s="53">
        <f t="shared" si="11"/>
        <v>0.56518518518518523</v>
      </c>
      <c r="K54" s="53">
        <f t="shared" si="12"/>
        <v>0.68783068783068779</v>
      </c>
      <c r="L54" s="52">
        <f t="shared" si="13"/>
        <v>-0.12264550264550256</v>
      </c>
    </row>
    <row r="55" spans="1:12" x14ac:dyDescent="0.4">
      <c r="A55" s="58" t="s">
        <v>157</v>
      </c>
      <c r="B55" s="56">
        <v>732</v>
      </c>
      <c r="C55" s="92"/>
      <c r="D55" s="73" t="e">
        <f t="shared" si="7"/>
        <v>#DIV/0!</v>
      </c>
      <c r="E55" s="54">
        <f t="shared" si="8"/>
        <v>732</v>
      </c>
      <c r="F55" s="56">
        <v>1200</v>
      </c>
      <c r="G55" s="92"/>
      <c r="H55" s="53" t="e">
        <f t="shared" si="9"/>
        <v>#DIV/0!</v>
      </c>
      <c r="I55" s="54">
        <f t="shared" si="10"/>
        <v>1200</v>
      </c>
      <c r="J55" s="53">
        <f t="shared" si="11"/>
        <v>0.61</v>
      </c>
      <c r="K55" s="53" t="e">
        <f t="shared" si="12"/>
        <v>#DIV/0!</v>
      </c>
      <c r="L55" s="52" t="e">
        <f t="shared" si="13"/>
        <v>#DIV/0!</v>
      </c>
    </row>
    <row r="56" spans="1:12" x14ac:dyDescent="0.4">
      <c r="A56" s="70" t="s">
        <v>81</v>
      </c>
      <c r="B56" s="56">
        <v>418</v>
      </c>
      <c r="C56" s="69">
        <v>483</v>
      </c>
      <c r="D56" s="73">
        <f t="shared" si="7"/>
        <v>0.86542443064182195</v>
      </c>
      <c r="E56" s="68">
        <f t="shared" si="8"/>
        <v>-65</v>
      </c>
      <c r="F56" s="56">
        <v>1200</v>
      </c>
      <c r="G56" s="69">
        <v>1200</v>
      </c>
      <c r="H56" s="67">
        <f t="shared" si="9"/>
        <v>1</v>
      </c>
      <c r="I56" s="54">
        <f t="shared" si="10"/>
        <v>0</v>
      </c>
      <c r="J56" s="53">
        <f t="shared" si="11"/>
        <v>0.34833333333333333</v>
      </c>
      <c r="K56" s="67">
        <f t="shared" si="12"/>
        <v>0.40250000000000002</v>
      </c>
      <c r="L56" s="66">
        <f t="shared" si="13"/>
        <v>-5.4166666666666696E-2</v>
      </c>
    </row>
    <row r="57" spans="1:12" x14ac:dyDescent="0.4">
      <c r="A57" s="58" t="s">
        <v>80</v>
      </c>
      <c r="B57" s="56">
        <v>341</v>
      </c>
      <c r="C57" s="56">
        <v>377</v>
      </c>
      <c r="D57" s="73">
        <f t="shared" si="7"/>
        <v>0.9045092838196287</v>
      </c>
      <c r="E57" s="54">
        <f t="shared" si="8"/>
        <v>-36</v>
      </c>
      <c r="F57" s="56">
        <v>1200</v>
      </c>
      <c r="G57" s="56">
        <v>1200</v>
      </c>
      <c r="H57" s="53">
        <f t="shared" si="9"/>
        <v>1</v>
      </c>
      <c r="I57" s="54">
        <f t="shared" si="10"/>
        <v>0</v>
      </c>
      <c r="J57" s="53">
        <f t="shared" si="11"/>
        <v>0.28416666666666668</v>
      </c>
      <c r="K57" s="53">
        <f t="shared" si="12"/>
        <v>0.31416666666666665</v>
      </c>
      <c r="L57" s="52">
        <f t="shared" si="13"/>
        <v>-2.9999999999999971E-2</v>
      </c>
    </row>
    <row r="58" spans="1:12" x14ac:dyDescent="0.4">
      <c r="A58" s="58" t="s">
        <v>79</v>
      </c>
      <c r="B58" s="69">
        <v>599</v>
      </c>
      <c r="C58" s="69">
        <v>563</v>
      </c>
      <c r="D58" s="95">
        <f t="shared" si="7"/>
        <v>1.0639431616341031</v>
      </c>
      <c r="E58" s="68">
        <f t="shared" si="8"/>
        <v>36</v>
      </c>
      <c r="F58" s="69">
        <v>1195</v>
      </c>
      <c r="G58" s="69">
        <v>1198</v>
      </c>
      <c r="H58" s="67">
        <f t="shared" si="9"/>
        <v>0.9974958263772955</v>
      </c>
      <c r="I58" s="68">
        <f t="shared" si="10"/>
        <v>-3</v>
      </c>
      <c r="J58" s="67">
        <f t="shared" si="11"/>
        <v>0.50125523012552298</v>
      </c>
      <c r="K58" s="67">
        <f t="shared" si="12"/>
        <v>0.46994991652754592</v>
      </c>
      <c r="L58" s="66">
        <f t="shared" si="13"/>
        <v>3.1305313597977058E-2</v>
      </c>
    </row>
    <row r="59" spans="1:12" x14ac:dyDescent="0.4">
      <c r="A59" s="58" t="s">
        <v>78</v>
      </c>
      <c r="B59" s="56">
        <v>1556</v>
      </c>
      <c r="C59" s="56">
        <v>1338</v>
      </c>
      <c r="D59" s="73">
        <f t="shared" si="7"/>
        <v>1.1629297458893872</v>
      </c>
      <c r="E59" s="54">
        <f t="shared" si="8"/>
        <v>218</v>
      </c>
      <c r="F59" s="56">
        <v>3931</v>
      </c>
      <c r="G59" s="56">
        <v>3667</v>
      </c>
      <c r="H59" s="53">
        <f t="shared" si="9"/>
        <v>1.0719934551404418</v>
      </c>
      <c r="I59" s="54">
        <f t="shared" si="10"/>
        <v>264</v>
      </c>
      <c r="J59" s="53">
        <f t="shared" si="11"/>
        <v>0.3958280335792419</v>
      </c>
      <c r="K59" s="53">
        <f t="shared" si="12"/>
        <v>0.36487592037087535</v>
      </c>
      <c r="L59" s="52">
        <f t="shared" si="13"/>
        <v>3.095211320836655E-2</v>
      </c>
    </row>
    <row r="60" spans="1:12" x14ac:dyDescent="0.4">
      <c r="A60" s="64" t="s">
        <v>156</v>
      </c>
      <c r="B60" s="91"/>
      <c r="C60" s="91"/>
      <c r="D60" s="67" t="e">
        <f t="shared" si="7"/>
        <v>#DIV/0!</v>
      </c>
      <c r="E60" s="68">
        <f t="shared" si="8"/>
        <v>0</v>
      </c>
      <c r="F60" s="91"/>
      <c r="G60" s="91"/>
      <c r="H60" s="67" t="e">
        <f t="shared" si="9"/>
        <v>#DIV/0!</v>
      </c>
      <c r="I60" s="68">
        <f t="shared" si="10"/>
        <v>0</v>
      </c>
      <c r="J60" s="67" t="e">
        <f t="shared" si="11"/>
        <v>#DIV/0!</v>
      </c>
      <c r="K60" s="67" t="e">
        <f t="shared" si="12"/>
        <v>#DIV/0!</v>
      </c>
      <c r="L60" s="66" t="e">
        <f t="shared" si="13"/>
        <v>#DIV/0!</v>
      </c>
    </row>
    <row r="61" spans="1:12" x14ac:dyDescent="0.4">
      <c r="A61" s="51" t="s">
        <v>155</v>
      </c>
      <c r="B61" s="50">
        <v>468</v>
      </c>
      <c r="C61" s="50"/>
      <c r="D61" s="47" t="e">
        <f t="shared" si="7"/>
        <v>#DIV/0!</v>
      </c>
      <c r="E61" s="48">
        <f t="shared" si="8"/>
        <v>468</v>
      </c>
      <c r="F61" s="50">
        <v>1200</v>
      </c>
      <c r="G61" s="50"/>
      <c r="H61" s="47" t="e">
        <f t="shared" si="9"/>
        <v>#DIV/0!</v>
      </c>
      <c r="I61" s="48">
        <f t="shared" si="10"/>
        <v>1200</v>
      </c>
      <c r="J61" s="47">
        <f t="shared" si="11"/>
        <v>0.39</v>
      </c>
      <c r="K61" s="47" t="e">
        <f t="shared" si="12"/>
        <v>#DIV/0!</v>
      </c>
      <c r="L61" s="46" t="e">
        <f t="shared" si="13"/>
        <v>#DIV/0!</v>
      </c>
    </row>
    <row r="62" spans="1:12" s="45" customFormat="1" x14ac:dyDescent="0.4">
      <c r="A62" s="277" t="s">
        <v>154</v>
      </c>
      <c r="B62" s="259">
        <f>SUM(B63:B66)</f>
        <v>894</v>
      </c>
      <c r="C62" s="259">
        <f>SUM(C63:C66)</f>
        <v>547</v>
      </c>
      <c r="D62" s="256">
        <f t="shared" si="7"/>
        <v>1.6343692870201096</v>
      </c>
      <c r="E62" s="281">
        <f t="shared" si="8"/>
        <v>347</v>
      </c>
      <c r="F62" s="259">
        <f>SUM(F63:F66)</f>
        <v>1750</v>
      </c>
      <c r="G62" s="259">
        <f>SUM(G63:G66)</f>
        <v>1498</v>
      </c>
      <c r="H62" s="256">
        <f t="shared" si="9"/>
        <v>1.1682242990654206</v>
      </c>
      <c r="I62" s="281">
        <f t="shared" si="10"/>
        <v>252</v>
      </c>
      <c r="J62" s="256">
        <f t="shared" si="11"/>
        <v>0.5108571428571429</v>
      </c>
      <c r="K62" s="256">
        <f t="shared" si="12"/>
        <v>0.36515353805073431</v>
      </c>
      <c r="L62" s="280">
        <f t="shared" si="13"/>
        <v>0.14570360480640859</v>
      </c>
    </row>
    <row r="63" spans="1:12" s="45" customFormat="1" x14ac:dyDescent="0.4">
      <c r="A63" s="64" t="s">
        <v>77</v>
      </c>
      <c r="B63" s="63">
        <v>217</v>
      </c>
      <c r="C63" s="63">
        <v>140</v>
      </c>
      <c r="D63" s="60">
        <f t="shared" si="7"/>
        <v>1.55</v>
      </c>
      <c r="E63" s="61">
        <f t="shared" si="8"/>
        <v>77</v>
      </c>
      <c r="F63" s="63">
        <v>305</v>
      </c>
      <c r="G63" s="63">
        <v>300</v>
      </c>
      <c r="H63" s="60">
        <f t="shared" si="9"/>
        <v>1.0166666666666666</v>
      </c>
      <c r="I63" s="61">
        <f t="shared" si="10"/>
        <v>5</v>
      </c>
      <c r="J63" s="60">
        <f t="shared" si="11"/>
        <v>0.71147540983606561</v>
      </c>
      <c r="K63" s="60">
        <f t="shared" si="12"/>
        <v>0.46666666666666667</v>
      </c>
      <c r="L63" s="59">
        <f t="shared" si="13"/>
        <v>0.24480874316939893</v>
      </c>
    </row>
    <row r="64" spans="1:12" s="45" customFormat="1" x14ac:dyDescent="0.4">
      <c r="A64" s="58" t="s">
        <v>153</v>
      </c>
      <c r="B64" s="56">
        <v>181</v>
      </c>
      <c r="C64" s="56">
        <v>123</v>
      </c>
      <c r="D64" s="53">
        <f t="shared" si="7"/>
        <v>1.4715447154471544</v>
      </c>
      <c r="E64" s="54">
        <f t="shared" si="8"/>
        <v>58</v>
      </c>
      <c r="F64" s="56">
        <v>540</v>
      </c>
      <c r="G64" s="56">
        <v>300</v>
      </c>
      <c r="H64" s="53">
        <f t="shared" si="9"/>
        <v>1.8</v>
      </c>
      <c r="I64" s="54">
        <f t="shared" si="10"/>
        <v>240</v>
      </c>
      <c r="J64" s="53">
        <f t="shared" si="11"/>
        <v>0.3351851851851852</v>
      </c>
      <c r="K64" s="53">
        <f t="shared" si="12"/>
        <v>0.41</v>
      </c>
      <c r="L64" s="52">
        <f t="shared" si="13"/>
        <v>-7.4814814814814778E-2</v>
      </c>
    </row>
    <row r="65" spans="1:12" s="45" customFormat="1" x14ac:dyDescent="0.4">
      <c r="A65" s="57" t="s">
        <v>152</v>
      </c>
      <c r="B65" s="56">
        <v>153</v>
      </c>
      <c r="C65" s="56">
        <v>70</v>
      </c>
      <c r="D65" s="53">
        <f t="shared" si="7"/>
        <v>2.1857142857142855</v>
      </c>
      <c r="E65" s="54">
        <f t="shared" si="8"/>
        <v>83</v>
      </c>
      <c r="F65" s="56">
        <v>300</v>
      </c>
      <c r="G65" s="56">
        <v>300</v>
      </c>
      <c r="H65" s="53">
        <f t="shared" si="9"/>
        <v>1</v>
      </c>
      <c r="I65" s="54">
        <f t="shared" si="10"/>
        <v>0</v>
      </c>
      <c r="J65" s="53">
        <f t="shared" si="11"/>
        <v>0.51</v>
      </c>
      <c r="K65" s="53">
        <f t="shared" si="12"/>
        <v>0.23333333333333334</v>
      </c>
      <c r="L65" s="52">
        <f t="shared" si="13"/>
        <v>0.27666666666666667</v>
      </c>
    </row>
    <row r="66" spans="1:12" s="45" customFormat="1" x14ac:dyDescent="0.4">
      <c r="A66" s="51" t="s">
        <v>151</v>
      </c>
      <c r="B66" s="50">
        <v>343</v>
      </c>
      <c r="C66" s="50">
        <v>214</v>
      </c>
      <c r="D66" s="47">
        <f t="shared" si="7"/>
        <v>1.6028037383177569</v>
      </c>
      <c r="E66" s="48">
        <f t="shared" si="8"/>
        <v>129</v>
      </c>
      <c r="F66" s="50">
        <v>605</v>
      </c>
      <c r="G66" s="50">
        <v>598</v>
      </c>
      <c r="H66" s="47">
        <f t="shared" si="9"/>
        <v>1.0117056856187292</v>
      </c>
      <c r="I66" s="48">
        <f t="shared" si="10"/>
        <v>7</v>
      </c>
      <c r="J66" s="47">
        <f t="shared" si="11"/>
        <v>0.56694214876033056</v>
      </c>
      <c r="K66" s="47">
        <f t="shared" si="12"/>
        <v>0.35785953177257523</v>
      </c>
      <c r="L66" s="46">
        <f t="shared" si="13"/>
        <v>0.20908261698775532</v>
      </c>
    </row>
    <row r="67" spans="1:12" x14ac:dyDescent="0.4">
      <c r="A67" s="249" t="s">
        <v>103</v>
      </c>
      <c r="B67" s="380"/>
      <c r="C67" s="380"/>
      <c r="D67" s="378"/>
      <c r="E67" s="381"/>
      <c r="F67" s="380"/>
      <c r="G67" s="380"/>
      <c r="H67" s="378"/>
      <c r="I67" s="379"/>
      <c r="J67" s="378"/>
      <c r="K67" s="378"/>
      <c r="L67" s="377"/>
    </row>
    <row r="68" spans="1:12" x14ac:dyDescent="0.4">
      <c r="A68" s="337" t="s">
        <v>150</v>
      </c>
      <c r="B68" s="375"/>
      <c r="C68" s="374"/>
      <c r="D68" s="373"/>
      <c r="E68" s="376"/>
      <c r="F68" s="375"/>
      <c r="G68" s="374"/>
      <c r="H68" s="373"/>
      <c r="I68" s="372"/>
      <c r="J68" s="371"/>
      <c r="K68" s="371"/>
      <c r="L68" s="370"/>
    </row>
    <row r="69" spans="1:12" s="45" customFormat="1" x14ac:dyDescent="0.4">
      <c r="A69" s="58" t="s">
        <v>149</v>
      </c>
      <c r="B69" s="369"/>
      <c r="C69" s="369"/>
      <c r="D69" s="368"/>
      <c r="E69" s="367"/>
      <c r="F69" s="369"/>
      <c r="G69" s="369"/>
      <c r="H69" s="368"/>
      <c r="I69" s="367"/>
      <c r="J69" s="366"/>
      <c r="K69" s="366"/>
      <c r="L69" s="365"/>
    </row>
    <row r="70" spans="1:12" x14ac:dyDescent="0.4">
      <c r="A70" s="70" t="s">
        <v>183</v>
      </c>
      <c r="B70" s="364"/>
      <c r="C70" s="363"/>
      <c r="D70" s="359"/>
      <c r="E70" s="362"/>
      <c r="F70" s="364"/>
      <c r="G70" s="363"/>
      <c r="H70" s="359"/>
      <c r="I70" s="358"/>
      <c r="J70" s="357"/>
      <c r="K70" s="357"/>
      <c r="L70" s="356"/>
    </row>
    <row r="71" spans="1:12" x14ac:dyDescent="0.4">
      <c r="A71" s="70" t="s">
        <v>147</v>
      </c>
      <c r="B71" s="364"/>
      <c r="C71" s="363"/>
      <c r="D71" s="359"/>
      <c r="E71" s="362"/>
      <c r="F71" s="364"/>
      <c r="G71" s="363"/>
      <c r="H71" s="359"/>
      <c r="I71" s="358"/>
      <c r="J71" s="357"/>
      <c r="K71" s="357"/>
      <c r="L71" s="356"/>
    </row>
    <row r="72" spans="1:12" x14ac:dyDescent="0.4">
      <c r="A72" s="70" t="s">
        <v>102</v>
      </c>
      <c r="B72" s="364"/>
      <c r="C72" s="363"/>
      <c r="D72" s="359"/>
      <c r="E72" s="362"/>
      <c r="F72" s="364"/>
      <c r="G72" s="363"/>
      <c r="H72" s="359"/>
      <c r="I72" s="358"/>
      <c r="J72" s="357"/>
      <c r="K72" s="357"/>
      <c r="L72" s="356"/>
    </row>
    <row r="73" spans="1:12" x14ac:dyDescent="0.4">
      <c r="A73" s="70" t="s">
        <v>197</v>
      </c>
      <c r="B73" s="364"/>
      <c r="C73" s="363"/>
      <c r="D73" s="359"/>
      <c r="E73" s="362"/>
      <c r="F73" s="364"/>
      <c r="G73" s="363"/>
      <c r="H73" s="359"/>
      <c r="I73" s="358"/>
      <c r="J73" s="357"/>
      <c r="K73" s="357"/>
      <c r="L73" s="356"/>
    </row>
    <row r="74" spans="1:12" x14ac:dyDescent="0.4">
      <c r="A74" s="51" t="s">
        <v>101</v>
      </c>
      <c r="B74" s="361"/>
      <c r="C74" s="360"/>
      <c r="D74" s="359"/>
      <c r="E74" s="362"/>
      <c r="F74" s="361"/>
      <c r="G74" s="360"/>
      <c r="H74" s="359"/>
      <c r="I74" s="358">
        <f>+F74-G74</f>
        <v>0</v>
      </c>
      <c r="J74" s="357"/>
      <c r="K74" s="357"/>
      <c r="L74" s="356"/>
    </row>
    <row r="75" spans="1:12" x14ac:dyDescent="0.4">
      <c r="A75" s="249" t="s">
        <v>145</v>
      </c>
      <c r="B75" s="353"/>
      <c r="C75" s="352"/>
      <c r="D75" s="351"/>
      <c r="E75" s="354"/>
      <c r="F75" s="353"/>
      <c r="G75" s="352"/>
      <c r="H75" s="351"/>
      <c r="I75" s="350"/>
      <c r="J75" s="349"/>
      <c r="K75" s="349"/>
      <c r="L75" s="348"/>
    </row>
    <row r="76" spans="1:12" x14ac:dyDescent="0.4">
      <c r="A76" s="325" t="s">
        <v>144</v>
      </c>
      <c r="B76" s="355"/>
      <c r="C76" s="352"/>
      <c r="D76" s="351"/>
      <c r="E76" s="354"/>
      <c r="F76" s="353"/>
      <c r="G76" s="352"/>
      <c r="H76" s="351"/>
      <c r="I76" s="350"/>
      <c r="J76" s="349"/>
      <c r="K76" s="349"/>
      <c r="L76" s="348"/>
    </row>
    <row r="77" spans="1:12" x14ac:dyDescent="0.4">
      <c r="A77" s="42" t="s">
        <v>143</v>
      </c>
      <c r="C77" s="42"/>
      <c r="E77" s="43"/>
      <c r="G77" s="42"/>
      <c r="I77" s="43"/>
      <c r="K77" s="42"/>
    </row>
    <row r="78" spans="1:12" x14ac:dyDescent="0.4">
      <c r="A78" s="44" t="s">
        <v>142</v>
      </c>
      <c r="C78" s="42"/>
      <c r="E78" s="43"/>
      <c r="G78" s="42"/>
      <c r="I78" s="43"/>
      <c r="K78" s="42"/>
    </row>
    <row r="79" spans="1:12" x14ac:dyDescent="0.4">
      <c r="A79" s="42" t="s">
        <v>141</v>
      </c>
    </row>
    <row r="80" spans="1:12" x14ac:dyDescent="0.4">
      <c r="A80" s="42" t="s">
        <v>196</v>
      </c>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0"/>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98"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６月(中旬)</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s="42" customFormat="1" x14ac:dyDescent="0.4">
      <c r="A4" s="653"/>
      <c r="B4" s="659" t="s">
        <v>120</v>
      </c>
      <c r="C4" s="655" t="s">
        <v>231</v>
      </c>
      <c r="D4" s="653" t="s">
        <v>95</v>
      </c>
      <c r="E4" s="653"/>
      <c r="F4" s="649" t="str">
        <f>+B4</f>
        <v>(12'6/11～20)</v>
      </c>
      <c r="G4" s="649" t="str">
        <f>+C4</f>
        <v>(11'6/11～20)</v>
      </c>
      <c r="H4" s="653" t="s">
        <v>95</v>
      </c>
      <c r="I4" s="653"/>
      <c r="J4" s="649" t="str">
        <f>+B4</f>
        <v>(12'6/11～20)</v>
      </c>
      <c r="K4" s="649" t="str">
        <f>+C4</f>
        <v>(11'6/11～20)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191</v>
      </c>
      <c r="B6" s="248">
        <f>+B7+B41+B67</f>
        <v>105431</v>
      </c>
      <c r="C6" s="248">
        <f>+C7+C41+C67</f>
        <v>109884</v>
      </c>
      <c r="D6" s="245">
        <f t="shared" ref="D6:D37" si="0">+B6/C6</f>
        <v>0.95947544683484398</v>
      </c>
      <c r="E6" s="289">
        <f t="shared" ref="E6:E37" si="1">+B6-C6</f>
        <v>-4453</v>
      </c>
      <c r="F6" s="248">
        <f>+F7+F41+F67</f>
        <v>190118</v>
      </c>
      <c r="G6" s="248">
        <f>+G7+G41+G67</f>
        <v>188688</v>
      </c>
      <c r="H6" s="245">
        <f t="shared" ref="H6:H37" si="2">+F6/G6</f>
        <v>1.0075786483507165</v>
      </c>
      <c r="I6" s="289">
        <f t="shared" ref="I6:I37" si="3">+F6-G6</f>
        <v>1430</v>
      </c>
      <c r="J6" s="245">
        <f t="shared" ref="J6:J37" si="4">+B6/F6</f>
        <v>0.55455559179036173</v>
      </c>
      <c r="K6" s="245">
        <f t="shared" ref="K6:K37" si="5">+C6/G6</f>
        <v>0.58235817858051386</v>
      </c>
      <c r="L6" s="283">
        <f t="shared" ref="L6:L37" si="6">+J6-K6</f>
        <v>-2.7802586790152128E-2</v>
      </c>
    </row>
    <row r="7" spans="1:12" s="44" customFormat="1" x14ac:dyDescent="0.4">
      <c r="A7" s="249" t="s">
        <v>91</v>
      </c>
      <c r="B7" s="248">
        <f>+B8+B18+B38</f>
        <v>46000</v>
      </c>
      <c r="C7" s="248">
        <f>+C8+C18+C38</f>
        <v>48337</v>
      </c>
      <c r="D7" s="245">
        <f t="shared" si="0"/>
        <v>0.95165194364565442</v>
      </c>
      <c r="E7" s="289">
        <f t="shared" si="1"/>
        <v>-2337</v>
      </c>
      <c r="F7" s="248">
        <f>+F8+F18+F38</f>
        <v>83098</v>
      </c>
      <c r="G7" s="248">
        <f>+G8+G18+G38</f>
        <v>73828</v>
      </c>
      <c r="H7" s="245">
        <f t="shared" si="2"/>
        <v>1.1255621173538495</v>
      </c>
      <c r="I7" s="289">
        <f t="shared" si="3"/>
        <v>9270</v>
      </c>
      <c r="J7" s="245">
        <f t="shared" si="4"/>
        <v>0.55356326265373412</v>
      </c>
      <c r="K7" s="245">
        <f t="shared" si="5"/>
        <v>0.6547244947716313</v>
      </c>
      <c r="L7" s="283">
        <f t="shared" si="6"/>
        <v>-0.10116123211789718</v>
      </c>
    </row>
    <row r="8" spans="1:12" x14ac:dyDescent="0.4">
      <c r="A8" s="277" t="s">
        <v>190</v>
      </c>
      <c r="B8" s="259">
        <f>SUM(B9:B17)</f>
        <v>30822</v>
      </c>
      <c r="C8" s="259">
        <f>SUM(C9:C17)</f>
        <v>31526</v>
      </c>
      <c r="D8" s="256">
        <f t="shared" si="0"/>
        <v>0.97766922540125611</v>
      </c>
      <c r="E8" s="281">
        <f t="shared" si="1"/>
        <v>-704</v>
      </c>
      <c r="F8" s="259">
        <f>SUM(F9:F17)</f>
        <v>59321</v>
      </c>
      <c r="G8" s="259">
        <f>SUM(G9:G17)</f>
        <v>48294</v>
      </c>
      <c r="H8" s="256">
        <f t="shared" si="2"/>
        <v>1.2283306414875554</v>
      </c>
      <c r="I8" s="281">
        <f t="shared" si="3"/>
        <v>11027</v>
      </c>
      <c r="J8" s="256">
        <f t="shared" si="4"/>
        <v>0.51957991267847814</v>
      </c>
      <c r="K8" s="256">
        <f t="shared" si="5"/>
        <v>0.65279330765726595</v>
      </c>
      <c r="L8" s="280">
        <f t="shared" si="6"/>
        <v>-0.13321339497878781</v>
      </c>
    </row>
    <row r="9" spans="1:12" x14ac:dyDescent="0.4">
      <c r="A9" s="57" t="s">
        <v>87</v>
      </c>
      <c r="B9" s="88">
        <v>23567</v>
      </c>
      <c r="C9" s="88">
        <v>22726</v>
      </c>
      <c r="D9" s="73">
        <f t="shared" si="0"/>
        <v>1.0370060723400509</v>
      </c>
      <c r="E9" s="81">
        <f t="shared" si="1"/>
        <v>841</v>
      </c>
      <c r="F9" s="88">
        <v>47930</v>
      </c>
      <c r="G9" s="88">
        <v>36144</v>
      </c>
      <c r="H9" s="73">
        <f t="shared" si="2"/>
        <v>1.3260845506861443</v>
      </c>
      <c r="I9" s="81">
        <f t="shared" si="3"/>
        <v>11786</v>
      </c>
      <c r="J9" s="73">
        <f t="shared" si="4"/>
        <v>0.49169622365950344</v>
      </c>
      <c r="K9" s="73">
        <f t="shared" si="5"/>
        <v>0.62876272687029655</v>
      </c>
      <c r="L9" s="90">
        <f t="shared" si="6"/>
        <v>-0.13706650321079311</v>
      </c>
    </row>
    <row r="10" spans="1:12" x14ac:dyDescent="0.4">
      <c r="A10" s="58" t="s">
        <v>90</v>
      </c>
      <c r="B10" s="88">
        <v>2808</v>
      </c>
      <c r="C10" s="88">
        <v>3734</v>
      </c>
      <c r="D10" s="53">
        <f t="shared" si="0"/>
        <v>0.7520085698982325</v>
      </c>
      <c r="E10" s="54">
        <f t="shared" si="1"/>
        <v>-926</v>
      </c>
      <c r="F10" s="88">
        <v>4500</v>
      </c>
      <c r="G10" s="88">
        <v>5000</v>
      </c>
      <c r="H10" s="53">
        <f t="shared" si="2"/>
        <v>0.9</v>
      </c>
      <c r="I10" s="54">
        <f t="shared" si="3"/>
        <v>-500</v>
      </c>
      <c r="J10" s="53">
        <f t="shared" si="4"/>
        <v>0.624</v>
      </c>
      <c r="K10" s="53">
        <f t="shared" si="5"/>
        <v>0.74680000000000002</v>
      </c>
      <c r="L10" s="52">
        <f t="shared" si="6"/>
        <v>-0.12280000000000002</v>
      </c>
    </row>
    <row r="11" spans="1:12" x14ac:dyDescent="0.4">
      <c r="A11" s="58" t="s">
        <v>162</v>
      </c>
      <c r="B11" s="88">
        <v>3670</v>
      </c>
      <c r="C11" s="88">
        <v>4241</v>
      </c>
      <c r="D11" s="53">
        <f t="shared" si="0"/>
        <v>0.86536194293798629</v>
      </c>
      <c r="E11" s="54">
        <f t="shared" si="1"/>
        <v>-571</v>
      </c>
      <c r="F11" s="88">
        <v>5595</v>
      </c>
      <c r="G11" s="88">
        <v>5700</v>
      </c>
      <c r="H11" s="53">
        <f t="shared" si="2"/>
        <v>0.98157894736842111</v>
      </c>
      <c r="I11" s="54">
        <f t="shared" si="3"/>
        <v>-105</v>
      </c>
      <c r="J11" s="53">
        <f t="shared" si="4"/>
        <v>0.65594280607685429</v>
      </c>
      <c r="K11" s="53">
        <f t="shared" si="5"/>
        <v>0.74403508771929827</v>
      </c>
      <c r="L11" s="52">
        <f t="shared" si="6"/>
        <v>-8.8092281642443981E-2</v>
      </c>
    </row>
    <row r="12" spans="1:12" x14ac:dyDescent="0.4">
      <c r="A12" s="58" t="s">
        <v>85</v>
      </c>
      <c r="B12" s="94"/>
      <c r="C12" s="88"/>
      <c r="D12" s="53" t="e">
        <f t="shared" si="0"/>
        <v>#DIV/0!</v>
      </c>
      <c r="E12" s="54">
        <f t="shared" si="1"/>
        <v>0</v>
      </c>
      <c r="F12" s="94"/>
      <c r="G12" s="88"/>
      <c r="H12" s="53" t="e">
        <f t="shared" si="2"/>
        <v>#DIV/0!</v>
      </c>
      <c r="I12" s="54">
        <f t="shared" si="3"/>
        <v>0</v>
      </c>
      <c r="J12" s="53" t="e">
        <f t="shared" si="4"/>
        <v>#DIV/0!</v>
      </c>
      <c r="K12" s="53" t="e">
        <f t="shared" si="5"/>
        <v>#DIV/0!</v>
      </c>
      <c r="L12" s="52" t="e">
        <f t="shared" si="6"/>
        <v>#DIV/0!</v>
      </c>
    </row>
    <row r="13" spans="1:12" x14ac:dyDescent="0.4">
      <c r="A13" s="58" t="s">
        <v>86</v>
      </c>
      <c r="B13" s="94"/>
      <c r="C13" s="88"/>
      <c r="D13" s="53" t="e">
        <f t="shared" si="0"/>
        <v>#DIV/0!</v>
      </c>
      <c r="E13" s="54">
        <f t="shared" si="1"/>
        <v>0</v>
      </c>
      <c r="F13" s="94"/>
      <c r="G13" s="88"/>
      <c r="H13" s="53" t="e">
        <f t="shared" si="2"/>
        <v>#DIV/0!</v>
      </c>
      <c r="I13" s="54">
        <f t="shared" si="3"/>
        <v>0</v>
      </c>
      <c r="J13" s="53" t="e">
        <f t="shared" si="4"/>
        <v>#DIV/0!</v>
      </c>
      <c r="K13" s="53" t="e">
        <f t="shared" si="5"/>
        <v>#DIV/0!</v>
      </c>
      <c r="L13" s="52" t="e">
        <f t="shared" si="6"/>
        <v>#DIV/0!</v>
      </c>
    </row>
    <row r="14" spans="1:12" x14ac:dyDescent="0.4">
      <c r="A14" s="64" t="s">
        <v>189</v>
      </c>
      <c r="B14" s="112">
        <v>777</v>
      </c>
      <c r="C14" s="112">
        <v>825</v>
      </c>
      <c r="D14" s="67">
        <f t="shared" si="0"/>
        <v>0.94181818181818178</v>
      </c>
      <c r="E14" s="68">
        <f t="shared" si="1"/>
        <v>-48</v>
      </c>
      <c r="F14" s="112">
        <v>1296</v>
      </c>
      <c r="G14" s="112">
        <v>1450</v>
      </c>
      <c r="H14" s="67">
        <f t="shared" si="2"/>
        <v>0.89379310344827589</v>
      </c>
      <c r="I14" s="68">
        <f t="shared" si="3"/>
        <v>-154</v>
      </c>
      <c r="J14" s="67">
        <f t="shared" si="4"/>
        <v>0.59953703703703709</v>
      </c>
      <c r="K14" s="67">
        <f t="shared" si="5"/>
        <v>0.56896551724137934</v>
      </c>
      <c r="L14" s="66">
        <f t="shared" si="6"/>
        <v>3.0571519795657753E-2</v>
      </c>
    </row>
    <row r="15" spans="1:12" x14ac:dyDescent="0.4">
      <c r="A15" s="58" t="s">
        <v>188</v>
      </c>
      <c r="B15" s="92"/>
      <c r="C15" s="92"/>
      <c r="D15" s="53" t="e">
        <f t="shared" si="0"/>
        <v>#DIV/0!</v>
      </c>
      <c r="E15" s="54">
        <f t="shared" si="1"/>
        <v>0</v>
      </c>
      <c r="F15" s="92"/>
      <c r="G15" s="92"/>
      <c r="H15" s="53" t="e">
        <f t="shared" si="2"/>
        <v>#DIV/0!</v>
      </c>
      <c r="I15" s="54">
        <f t="shared" si="3"/>
        <v>0</v>
      </c>
      <c r="J15" s="53" t="e">
        <f t="shared" si="4"/>
        <v>#DIV/0!</v>
      </c>
      <c r="K15" s="53" t="e">
        <f t="shared" si="5"/>
        <v>#DIV/0!</v>
      </c>
      <c r="L15" s="52" t="e">
        <f t="shared" si="6"/>
        <v>#DIV/0!</v>
      </c>
    </row>
    <row r="16" spans="1:12" x14ac:dyDescent="0.4">
      <c r="A16" s="70" t="s">
        <v>187</v>
      </c>
      <c r="B16" s="94"/>
      <c r="C16" s="94"/>
      <c r="D16" s="53" t="e">
        <f t="shared" si="0"/>
        <v>#DIV/0!</v>
      </c>
      <c r="E16" s="54">
        <f t="shared" si="1"/>
        <v>0</v>
      </c>
      <c r="F16" s="94"/>
      <c r="G16" s="94"/>
      <c r="H16" s="73" t="e">
        <f t="shared" si="2"/>
        <v>#DIV/0!</v>
      </c>
      <c r="I16" s="81">
        <f t="shared" si="3"/>
        <v>0</v>
      </c>
      <c r="J16" s="95" t="e">
        <f t="shared" si="4"/>
        <v>#DIV/0!</v>
      </c>
      <c r="K16" s="95" t="e">
        <f t="shared" si="5"/>
        <v>#DIV/0!</v>
      </c>
      <c r="L16" s="66" t="e">
        <f t="shared" si="6"/>
        <v>#DIV/0!</v>
      </c>
    </row>
    <row r="17" spans="1:12" x14ac:dyDescent="0.4">
      <c r="A17" s="70" t="s">
        <v>186</v>
      </c>
      <c r="B17" s="93"/>
      <c r="C17" s="93"/>
      <c r="D17" s="95" t="e">
        <f t="shared" si="0"/>
        <v>#DIV/0!</v>
      </c>
      <c r="E17" s="68">
        <f t="shared" si="1"/>
        <v>0</v>
      </c>
      <c r="F17" s="93"/>
      <c r="G17" s="93"/>
      <c r="H17" s="95" t="e">
        <f t="shared" si="2"/>
        <v>#DIV/0!</v>
      </c>
      <c r="I17" s="140">
        <f t="shared" si="3"/>
        <v>0</v>
      </c>
      <c r="J17" s="67" t="e">
        <f t="shared" si="4"/>
        <v>#DIV/0!</v>
      </c>
      <c r="K17" s="67" t="e">
        <f t="shared" si="5"/>
        <v>#DIV/0!</v>
      </c>
      <c r="L17" s="66" t="e">
        <f t="shared" si="6"/>
        <v>#DIV/0!</v>
      </c>
    </row>
    <row r="18" spans="1:12" x14ac:dyDescent="0.4">
      <c r="A18" s="277" t="s">
        <v>185</v>
      </c>
      <c r="B18" s="259">
        <f>SUM(B19:B37)</f>
        <v>14751</v>
      </c>
      <c r="C18" s="259">
        <f>SUM(C19:C37)</f>
        <v>16306</v>
      </c>
      <c r="D18" s="256">
        <f t="shared" si="0"/>
        <v>0.90463633018520795</v>
      </c>
      <c r="E18" s="281">
        <f t="shared" si="1"/>
        <v>-1555</v>
      </c>
      <c r="F18" s="259">
        <f>SUM(F19:F37)</f>
        <v>22925</v>
      </c>
      <c r="G18" s="259">
        <f>SUM(G19:G37)</f>
        <v>24655</v>
      </c>
      <c r="H18" s="256">
        <f t="shared" si="2"/>
        <v>0.92983167714459547</v>
      </c>
      <c r="I18" s="281">
        <f t="shared" si="3"/>
        <v>-1730</v>
      </c>
      <c r="J18" s="256">
        <f t="shared" si="4"/>
        <v>0.64344601962922576</v>
      </c>
      <c r="K18" s="256">
        <f t="shared" si="5"/>
        <v>0.66136686270533362</v>
      </c>
      <c r="L18" s="280">
        <f t="shared" si="6"/>
        <v>-1.7920843076107862E-2</v>
      </c>
    </row>
    <row r="19" spans="1:12" x14ac:dyDescent="0.4">
      <c r="A19" s="57" t="s">
        <v>184</v>
      </c>
      <c r="B19" s="92"/>
      <c r="C19" s="94"/>
      <c r="D19" s="73" t="e">
        <f t="shared" si="0"/>
        <v>#DIV/0!</v>
      </c>
      <c r="E19" s="81">
        <f t="shared" si="1"/>
        <v>0</v>
      </c>
      <c r="F19" s="94"/>
      <c r="G19" s="94"/>
      <c r="H19" s="73" t="e">
        <f t="shared" si="2"/>
        <v>#DIV/0!</v>
      </c>
      <c r="I19" s="81">
        <f t="shared" si="3"/>
        <v>0</v>
      </c>
      <c r="J19" s="73" t="e">
        <f t="shared" si="4"/>
        <v>#DIV/0!</v>
      </c>
      <c r="K19" s="73" t="e">
        <f t="shared" si="5"/>
        <v>#DIV/0!</v>
      </c>
      <c r="L19" s="90" t="e">
        <f t="shared" si="6"/>
        <v>#DIV/0!</v>
      </c>
    </row>
    <row r="20" spans="1:12" x14ac:dyDescent="0.4">
      <c r="A20" s="58" t="s">
        <v>162</v>
      </c>
      <c r="B20" s="401"/>
      <c r="C20" s="94"/>
      <c r="D20" s="53" t="e">
        <f t="shared" si="0"/>
        <v>#DIV/0!</v>
      </c>
      <c r="E20" s="54">
        <f t="shared" si="1"/>
        <v>0</v>
      </c>
      <c r="F20" s="94"/>
      <c r="G20" s="94"/>
      <c r="H20" s="53" t="e">
        <f t="shared" si="2"/>
        <v>#DIV/0!</v>
      </c>
      <c r="I20" s="54">
        <f t="shared" si="3"/>
        <v>0</v>
      </c>
      <c r="J20" s="53" t="e">
        <f t="shared" si="4"/>
        <v>#DIV/0!</v>
      </c>
      <c r="K20" s="53" t="e">
        <f t="shared" si="5"/>
        <v>#DIV/0!</v>
      </c>
      <c r="L20" s="52" t="e">
        <f t="shared" si="6"/>
        <v>#DIV/0!</v>
      </c>
    </row>
    <row r="21" spans="1:12" x14ac:dyDescent="0.4">
      <c r="A21" s="58" t="s">
        <v>183</v>
      </c>
      <c r="B21" s="56">
        <v>5138</v>
      </c>
      <c r="C21" s="88">
        <v>5311</v>
      </c>
      <c r="D21" s="53">
        <f t="shared" si="0"/>
        <v>0.96742609678026736</v>
      </c>
      <c r="E21" s="54">
        <f t="shared" si="1"/>
        <v>-173</v>
      </c>
      <c r="F21" s="88">
        <v>8555</v>
      </c>
      <c r="G21" s="88">
        <v>8735</v>
      </c>
      <c r="H21" s="53">
        <f t="shared" si="2"/>
        <v>0.97939324556382368</v>
      </c>
      <c r="I21" s="54">
        <f t="shared" si="3"/>
        <v>-180</v>
      </c>
      <c r="J21" s="53">
        <f t="shared" si="4"/>
        <v>0.60058445353594392</v>
      </c>
      <c r="K21" s="53">
        <f t="shared" si="5"/>
        <v>0.60801373783629076</v>
      </c>
      <c r="L21" s="52">
        <f t="shared" si="6"/>
        <v>-7.429284300346839E-3</v>
      </c>
    </row>
    <row r="22" spans="1:12" x14ac:dyDescent="0.4">
      <c r="A22" s="58" t="s">
        <v>182</v>
      </c>
      <c r="B22" s="56">
        <v>1955</v>
      </c>
      <c r="C22" s="88">
        <v>2065</v>
      </c>
      <c r="D22" s="53">
        <f t="shared" si="0"/>
        <v>0.94673123486682809</v>
      </c>
      <c r="E22" s="54">
        <f t="shared" si="1"/>
        <v>-110</v>
      </c>
      <c r="F22" s="88">
        <v>2810</v>
      </c>
      <c r="G22" s="88">
        <v>2960</v>
      </c>
      <c r="H22" s="53">
        <f t="shared" si="2"/>
        <v>0.94932432432432434</v>
      </c>
      <c r="I22" s="54">
        <f t="shared" si="3"/>
        <v>-150</v>
      </c>
      <c r="J22" s="53">
        <f t="shared" si="4"/>
        <v>0.69572953736654808</v>
      </c>
      <c r="K22" s="53">
        <f t="shared" si="5"/>
        <v>0.69763513513513509</v>
      </c>
      <c r="L22" s="52">
        <f t="shared" si="6"/>
        <v>-1.9055977685870085E-3</v>
      </c>
    </row>
    <row r="23" spans="1:12" x14ac:dyDescent="0.4">
      <c r="A23" s="58" t="s">
        <v>181</v>
      </c>
      <c r="B23" s="69">
        <v>962</v>
      </c>
      <c r="C23" s="88">
        <v>1260</v>
      </c>
      <c r="D23" s="67">
        <f t="shared" si="0"/>
        <v>0.76349206349206344</v>
      </c>
      <c r="E23" s="68">
        <f t="shared" si="1"/>
        <v>-298</v>
      </c>
      <c r="F23" s="88">
        <v>1480</v>
      </c>
      <c r="G23" s="88">
        <v>1450</v>
      </c>
      <c r="H23" s="67">
        <f t="shared" si="2"/>
        <v>1.0206896551724138</v>
      </c>
      <c r="I23" s="68">
        <f t="shared" si="3"/>
        <v>30</v>
      </c>
      <c r="J23" s="67">
        <f t="shared" si="4"/>
        <v>0.65</v>
      </c>
      <c r="K23" s="67">
        <f t="shared" si="5"/>
        <v>0.86896551724137927</v>
      </c>
      <c r="L23" s="66">
        <f t="shared" si="6"/>
        <v>-0.21896551724137925</v>
      </c>
    </row>
    <row r="24" spans="1:12" x14ac:dyDescent="0.4">
      <c r="A24" s="70" t="s">
        <v>180</v>
      </c>
      <c r="B24" s="92"/>
      <c r="C24" s="94"/>
      <c r="D24" s="53" t="e">
        <f t="shared" si="0"/>
        <v>#DIV/0!</v>
      </c>
      <c r="E24" s="54">
        <f t="shared" si="1"/>
        <v>0</v>
      </c>
      <c r="F24" s="94"/>
      <c r="G24" s="94"/>
      <c r="H24" s="53" t="e">
        <f t="shared" si="2"/>
        <v>#DIV/0!</v>
      </c>
      <c r="I24" s="54">
        <f t="shared" si="3"/>
        <v>0</v>
      </c>
      <c r="J24" s="53" t="e">
        <f t="shared" si="4"/>
        <v>#DIV/0!</v>
      </c>
      <c r="K24" s="53" t="e">
        <f t="shared" si="5"/>
        <v>#DIV/0!</v>
      </c>
      <c r="L24" s="52" t="e">
        <f t="shared" si="6"/>
        <v>#DIV/0!</v>
      </c>
    </row>
    <row r="25" spans="1:12" x14ac:dyDescent="0.4">
      <c r="A25" s="70" t="s">
        <v>179</v>
      </c>
      <c r="B25" s="158">
        <v>656</v>
      </c>
      <c r="C25" s="88">
        <v>1021</v>
      </c>
      <c r="D25" s="53">
        <f t="shared" si="0"/>
        <v>0.6425073457394711</v>
      </c>
      <c r="E25" s="54">
        <f t="shared" si="1"/>
        <v>-365</v>
      </c>
      <c r="F25" s="88">
        <v>1485</v>
      </c>
      <c r="G25" s="88">
        <v>1485</v>
      </c>
      <c r="H25" s="53">
        <f t="shared" si="2"/>
        <v>1</v>
      </c>
      <c r="I25" s="54">
        <f t="shared" si="3"/>
        <v>0</v>
      </c>
      <c r="J25" s="53">
        <f t="shared" si="4"/>
        <v>0.44175084175084173</v>
      </c>
      <c r="K25" s="53">
        <f t="shared" si="5"/>
        <v>0.68754208754208757</v>
      </c>
      <c r="L25" s="52">
        <f t="shared" si="6"/>
        <v>-0.24579124579124584</v>
      </c>
    </row>
    <row r="26" spans="1:12" s="42" customFormat="1" x14ac:dyDescent="0.4">
      <c r="A26" s="70" t="s">
        <v>178</v>
      </c>
      <c r="B26" s="157"/>
      <c r="C26" s="92"/>
      <c r="D26" s="53" t="e">
        <f t="shared" si="0"/>
        <v>#DIV/0!</v>
      </c>
      <c r="E26" s="54">
        <f t="shared" si="1"/>
        <v>0</v>
      </c>
      <c r="F26" s="56"/>
      <c r="G26" s="92"/>
      <c r="H26" s="53" t="e">
        <f t="shared" si="2"/>
        <v>#DIV/0!</v>
      </c>
      <c r="I26" s="54">
        <f t="shared" si="3"/>
        <v>0</v>
      </c>
      <c r="J26" s="53" t="e">
        <f t="shared" si="4"/>
        <v>#DIV/0!</v>
      </c>
      <c r="K26" s="53" t="e">
        <f t="shared" si="5"/>
        <v>#DIV/0!</v>
      </c>
      <c r="L26" s="52" t="e">
        <f t="shared" si="6"/>
        <v>#DIV/0!</v>
      </c>
    </row>
    <row r="27" spans="1:12" x14ac:dyDescent="0.4">
      <c r="A27" s="58" t="s">
        <v>177</v>
      </c>
      <c r="B27" s="92"/>
      <c r="C27" s="94"/>
      <c r="D27" s="53" t="e">
        <f t="shared" si="0"/>
        <v>#DIV/0!</v>
      </c>
      <c r="E27" s="54">
        <f t="shared" si="1"/>
        <v>0</v>
      </c>
      <c r="F27" s="94"/>
      <c r="G27" s="94"/>
      <c r="H27" s="53" t="e">
        <f t="shared" si="2"/>
        <v>#DIV/0!</v>
      </c>
      <c r="I27" s="54">
        <f t="shared" si="3"/>
        <v>0</v>
      </c>
      <c r="J27" s="53" t="e">
        <f t="shared" si="4"/>
        <v>#DIV/0!</v>
      </c>
      <c r="K27" s="53" t="e">
        <f t="shared" si="5"/>
        <v>#DIV/0!</v>
      </c>
      <c r="L27" s="52" t="e">
        <f t="shared" si="6"/>
        <v>#DIV/0!</v>
      </c>
    </row>
    <row r="28" spans="1:12" x14ac:dyDescent="0.4">
      <c r="A28" s="58" t="s">
        <v>176</v>
      </c>
      <c r="B28" s="94"/>
      <c r="C28" s="88">
        <v>1014</v>
      </c>
      <c r="D28" s="53">
        <f t="shared" si="0"/>
        <v>0</v>
      </c>
      <c r="E28" s="54">
        <f t="shared" si="1"/>
        <v>-1014</v>
      </c>
      <c r="F28" s="88"/>
      <c r="G28" s="88">
        <v>1495</v>
      </c>
      <c r="H28" s="53">
        <f t="shared" si="2"/>
        <v>0</v>
      </c>
      <c r="I28" s="54">
        <f t="shared" si="3"/>
        <v>-1495</v>
      </c>
      <c r="J28" s="53" t="e">
        <f t="shared" si="4"/>
        <v>#DIV/0!</v>
      </c>
      <c r="K28" s="53">
        <f t="shared" si="5"/>
        <v>0.67826086956521736</v>
      </c>
      <c r="L28" s="52" t="e">
        <f t="shared" si="6"/>
        <v>#DIV/0!</v>
      </c>
    </row>
    <row r="29" spans="1:12" x14ac:dyDescent="0.4">
      <c r="A29" s="58" t="s">
        <v>175</v>
      </c>
      <c r="B29" s="93"/>
      <c r="C29" s="94"/>
      <c r="D29" s="53" t="e">
        <f t="shared" si="0"/>
        <v>#DIV/0!</v>
      </c>
      <c r="E29" s="54">
        <f t="shared" si="1"/>
        <v>0</v>
      </c>
      <c r="F29" s="94"/>
      <c r="G29" s="94"/>
      <c r="H29" s="53" t="e">
        <f t="shared" si="2"/>
        <v>#DIV/0!</v>
      </c>
      <c r="I29" s="54">
        <f t="shared" si="3"/>
        <v>0</v>
      </c>
      <c r="J29" s="53" t="e">
        <f t="shared" si="4"/>
        <v>#DIV/0!</v>
      </c>
      <c r="K29" s="53" t="e">
        <f t="shared" si="5"/>
        <v>#DIV/0!</v>
      </c>
      <c r="L29" s="52" t="e">
        <f t="shared" si="6"/>
        <v>#DIV/0!</v>
      </c>
    </row>
    <row r="30" spans="1:12" x14ac:dyDescent="0.4">
      <c r="A30" s="58" t="s">
        <v>174</v>
      </c>
      <c r="B30" s="91"/>
      <c r="C30" s="94"/>
      <c r="D30" s="67" t="e">
        <f t="shared" si="0"/>
        <v>#DIV/0!</v>
      </c>
      <c r="E30" s="68">
        <f t="shared" si="1"/>
        <v>0</v>
      </c>
      <c r="F30" s="94"/>
      <c r="G30" s="94"/>
      <c r="H30" s="67" t="e">
        <f t="shared" si="2"/>
        <v>#DIV/0!</v>
      </c>
      <c r="I30" s="68">
        <f t="shared" si="3"/>
        <v>0</v>
      </c>
      <c r="J30" s="67" t="e">
        <f t="shared" si="4"/>
        <v>#DIV/0!</v>
      </c>
      <c r="K30" s="67" t="e">
        <f t="shared" si="5"/>
        <v>#DIV/0!</v>
      </c>
      <c r="L30" s="66" t="e">
        <f t="shared" si="6"/>
        <v>#DIV/0!</v>
      </c>
    </row>
    <row r="31" spans="1:12" x14ac:dyDescent="0.4">
      <c r="A31" s="70" t="s">
        <v>173</v>
      </c>
      <c r="B31" s="92"/>
      <c r="C31" s="94"/>
      <c r="D31" s="53" t="e">
        <f t="shared" si="0"/>
        <v>#DIV/0!</v>
      </c>
      <c r="E31" s="54">
        <f t="shared" si="1"/>
        <v>0</v>
      </c>
      <c r="F31" s="94"/>
      <c r="G31" s="94"/>
      <c r="H31" s="53" t="e">
        <f t="shared" si="2"/>
        <v>#DIV/0!</v>
      </c>
      <c r="I31" s="54">
        <f t="shared" si="3"/>
        <v>0</v>
      </c>
      <c r="J31" s="53" t="e">
        <f t="shared" si="4"/>
        <v>#DIV/0!</v>
      </c>
      <c r="K31" s="53" t="e">
        <f t="shared" si="5"/>
        <v>#DIV/0!</v>
      </c>
      <c r="L31" s="52" t="e">
        <f t="shared" si="6"/>
        <v>#DIV/0!</v>
      </c>
    </row>
    <row r="32" spans="1:12" x14ac:dyDescent="0.4">
      <c r="A32" s="58" t="s">
        <v>172</v>
      </c>
      <c r="B32" s="56">
        <v>1501</v>
      </c>
      <c r="C32" s="88">
        <v>1225</v>
      </c>
      <c r="D32" s="53">
        <f t="shared" si="0"/>
        <v>1.2253061224489796</v>
      </c>
      <c r="E32" s="54">
        <f t="shared" si="1"/>
        <v>276</v>
      </c>
      <c r="F32" s="88">
        <v>1745</v>
      </c>
      <c r="G32" s="88">
        <v>1500</v>
      </c>
      <c r="H32" s="53">
        <f t="shared" si="2"/>
        <v>1.1633333333333333</v>
      </c>
      <c r="I32" s="54">
        <f t="shared" si="3"/>
        <v>245</v>
      </c>
      <c r="J32" s="53">
        <f t="shared" si="4"/>
        <v>0.86017191977077367</v>
      </c>
      <c r="K32" s="53">
        <f t="shared" si="5"/>
        <v>0.81666666666666665</v>
      </c>
      <c r="L32" s="52">
        <f t="shared" si="6"/>
        <v>4.3505253104107022E-2</v>
      </c>
    </row>
    <row r="33" spans="1:12" x14ac:dyDescent="0.4">
      <c r="A33" s="70" t="s">
        <v>171</v>
      </c>
      <c r="B33" s="91"/>
      <c r="C33" s="94"/>
      <c r="D33" s="67" t="e">
        <f t="shared" si="0"/>
        <v>#DIV/0!</v>
      </c>
      <c r="E33" s="68">
        <f t="shared" si="1"/>
        <v>0</v>
      </c>
      <c r="F33" s="94"/>
      <c r="G33" s="94"/>
      <c r="H33" s="67" t="e">
        <f t="shared" si="2"/>
        <v>#DIV/0!</v>
      </c>
      <c r="I33" s="68">
        <f t="shared" si="3"/>
        <v>0</v>
      </c>
      <c r="J33" s="67" t="e">
        <f t="shared" si="4"/>
        <v>#DIV/0!</v>
      </c>
      <c r="K33" s="67" t="e">
        <f t="shared" si="5"/>
        <v>#DIV/0!</v>
      </c>
      <c r="L33" s="66" t="e">
        <f t="shared" si="6"/>
        <v>#DIV/0!</v>
      </c>
    </row>
    <row r="34" spans="1:12" x14ac:dyDescent="0.4">
      <c r="A34" s="70" t="s">
        <v>170</v>
      </c>
      <c r="B34" s="69">
        <v>1019</v>
      </c>
      <c r="C34" s="112">
        <v>1091</v>
      </c>
      <c r="D34" s="67">
        <f t="shared" si="0"/>
        <v>0.93400549954170486</v>
      </c>
      <c r="E34" s="68">
        <f t="shared" si="1"/>
        <v>-72</v>
      </c>
      <c r="F34" s="112">
        <v>1450</v>
      </c>
      <c r="G34" s="112">
        <v>1495</v>
      </c>
      <c r="H34" s="67">
        <f t="shared" si="2"/>
        <v>0.96989966555183948</v>
      </c>
      <c r="I34" s="68">
        <f t="shared" si="3"/>
        <v>-45</v>
      </c>
      <c r="J34" s="67">
        <f t="shared" si="4"/>
        <v>0.70275862068965522</v>
      </c>
      <c r="K34" s="67">
        <f t="shared" si="5"/>
        <v>0.7297658862876254</v>
      </c>
      <c r="L34" s="66">
        <f t="shared" si="6"/>
        <v>-2.7007265597970176E-2</v>
      </c>
    </row>
    <row r="35" spans="1:12" x14ac:dyDescent="0.4">
      <c r="A35" s="58" t="s">
        <v>169</v>
      </c>
      <c r="B35" s="92"/>
      <c r="C35" s="92"/>
      <c r="D35" s="53" t="e">
        <f t="shared" si="0"/>
        <v>#DIV/0!</v>
      </c>
      <c r="E35" s="54">
        <f t="shared" si="1"/>
        <v>0</v>
      </c>
      <c r="F35" s="92"/>
      <c r="G35" s="92"/>
      <c r="H35" s="53" t="e">
        <f t="shared" si="2"/>
        <v>#DIV/0!</v>
      </c>
      <c r="I35" s="54">
        <f t="shared" si="3"/>
        <v>0</v>
      </c>
      <c r="J35" s="53" t="e">
        <f t="shared" si="4"/>
        <v>#DIV/0!</v>
      </c>
      <c r="K35" s="53" t="e">
        <f t="shared" si="5"/>
        <v>#DIV/0!</v>
      </c>
      <c r="L35" s="52" t="e">
        <f t="shared" si="6"/>
        <v>#DIV/0!</v>
      </c>
    </row>
    <row r="36" spans="1:12" x14ac:dyDescent="0.4">
      <c r="A36" s="70" t="s">
        <v>89</v>
      </c>
      <c r="B36" s="91"/>
      <c r="C36" s="93"/>
      <c r="D36" s="67" t="e">
        <f t="shared" si="0"/>
        <v>#DIV/0!</v>
      </c>
      <c r="E36" s="68">
        <f t="shared" si="1"/>
        <v>0</v>
      </c>
      <c r="F36" s="93"/>
      <c r="G36" s="93"/>
      <c r="H36" s="67" t="e">
        <f t="shared" si="2"/>
        <v>#DIV/0!</v>
      </c>
      <c r="I36" s="68">
        <f t="shared" si="3"/>
        <v>0</v>
      </c>
      <c r="J36" s="67" t="e">
        <f t="shared" si="4"/>
        <v>#DIV/0!</v>
      </c>
      <c r="K36" s="67" t="e">
        <f t="shared" si="5"/>
        <v>#DIV/0!</v>
      </c>
      <c r="L36" s="66" t="e">
        <f t="shared" si="6"/>
        <v>#DIV/0!</v>
      </c>
    </row>
    <row r="37" spans="1:12" x14ac:dyDescent="0.4">
      <c r="A37" s="51" t="s">
        <v>168</v>
      </c>
      <c r="B37" s="50">
        <v>3520</v>
      </c>
      <c r="C37" s="50">
        <v>3319</v>
      </c>
      <c r="D37" s="67">
        <f t="shared" si="0"/>
        <v>1.0605604097619765</v>
      </c>
      <c r="E37" s="68">
        <f t="shared" si="1"/>
        <v>201</v>
      </c>
      <c r="F37" s="50">
        <v>5400</v>
      </c>
      <c r="G37" s="50">
        <v>5535</v>
      </c>
      <c r="H37" s="67">
        <f t="shared" si="2"/>
        <v>0.97560975609756095</v>
      </c>
      <c r="I37" s="68">
        <f t="shared" si="3"/>
        <v>-135</v>
      </c>
      <c r="J37" s="67">
        <f t="shared" si="4"/>
        <v>0.6518518518518519</v>
      </c>
      <c r="K37" s="67">
        <f t="shared" si="5"/>
        <v>0.59963866305329716</v>
      </c>
      <c r="L37" s="66">
        <f t="shared" si="6"/>
        <v>5.2213188798554744E-2</v>
      </c>
    </row>
    <row r="38" spans="1:12" x14ac:dyDescent="0.4">
      <c r="A38" s="277" t="s">
        <v>167</v>
      </c>
      <c r="B38" s="259">
        <f>SUM(B39:B40)</f>
        <v>427</v>
      </c>
      <c r="C38" s="259">
        <f>SUM(C39:C40)</f>
        <v>505</v>
      </c>
      <c r="D38" s="256">
        <f t="shared" ref="D38:D66" si="7">+B38/C38</f>
        <v>0.84554455445544552</v>
      </c>
      <c r="E38" s="281">
        <f t="shared" ref="E38:E66" si="8">+B38-C38</f>
        <v>-78</v>
      </c>
      <c r="F38" s="259">
        <f>SUM(F39:F40)</f>
        <v>852</v>
      </c>
      <c r="G38" s="259">
        <f>SUM(G39:G40)</f>
        <v>879</v>
      </c>
      <c r="H38" s="256">
        <f t="shared" ref="H38:H66" si="9">+F38/G38</f>
        <v>0.96928327645051193</v>
      </c>
      <c r="I38" s="281">
        <f t="shared" ref="I38:I66" si="10">+F38-G38</f>
        <v>-27</v>
      </c>
      <c r="J38" s="256">
        <f t="shared" ref="J38:J66" si="11">+B38/F38</f>
        <v>0.50117370892018775</v>
      </c>
      <c r="K38" s="256">
        <f t="shared" ref="K38:K66" si="12">+C38/G38</f>
        <v>0.57451649601820254</v>
      </c>
      <c r="L38" s="280">
        <f t="shared" ref="L38:L66" si="13">+J38-K38</f>
        <v>-7.3342787098014783E-2</v>
      </c>
    </row>
    <row r="39" spans="1:12" x14ac:dyDescent="0.4">
      <c r="A39" s="57" t="s">
        <v>166</v>
      </c>
      <c r="B39" s="88">
        <v>258</v>
      </c>
      <c r="C39" s="88">
        <v>284</v>
      </c>
      <c r="D39" s="73">
        <f t="shared" si="7"/>
        <v>0.90845070422535212</v>
      </c>
      <c r="E39" s="81">
        <f t="shared" si="8"/>
        <v>-26</v>
      </c>
      <c r="F39" s="88">
        <v>462</v>
      </c>
      <c r="G39" s="88">
        <v>489</v>
      </c>
      <c r="H39" s="73">
        <f t="shared" si="9"/>
        <v>0.94478527607361962</v>
      </c>
      <c r="I39" s="81">
        <f t="shared" si="10"/>
        <v>-27</v>
      </c>
      <c r="J39" s="73">
        <f t="shared" si="11"/>
        <v>0.55844155844155841</v>
      </c>
      <c r="K39" s="73">
        <f t="shared" si="12"/>
        <v>0.58077709611451944</v>
      </c>
      <c r="L39" s="90">
        <f t="shared" si="13"/>
        <v>-2.2335537672961037E-2</v>
      </c>
    </row>
    <row r="40" spans="1:12" x14ac:dyDescent="0.4">
      <c r="A40" s="58" t="s">
        <v>165</v>
      </c>
      <c r="B40" s="88">
        <v>169</v>
      </c>
      <c r="C40" s="88">
        <v>221</v>
      </c>
      <c r="D40" s="53">
        <f t="shared" si="7"/>
        <v>0.76470588235294112</v>
      </c>
      <c r="E40" s="54">
        <f t="shared" si="8"/>
        <v>-52</v>
      </c>
      <c r="F40" s="88">
        <v>390</v>
      </c>
      <c r="G40" s="88">
        <v>390</v>
      </c>
      <c r="H40" s="53">
        <f t="shared" si="9"/>
        <v>1</v>
      </c>
      <c r="I40" s="54">
        <f t="shared" si="10"/>
        <v>0</v>
      </c>
      <c r="J40" s="53">
        <f t="shared" si="11"/>
        <v>0.43333333333333335</v>
      </c>
      <c r="K40" s="53">
        <f t="shared" si="12"/>
        <v>0.56666666666666665</v>
      </c>
      <c r="L40" s="52">
        <f t="shared" si="13"/>
        <v>-0.1333333333333333</v>
      </c>
    </row>
    <row r="41" spans="1:12" s="89" customFormat="1" x14ac:dyDescent="0.4">
      <c r="A41" s="249" t="s">
        <v>88</v>
      </c>
      <c r="B41" s="248">
        <f>B42+B62</f>
        <v>59431</v>
      </c>
      <c r="C41" s="248">
        <f>C42+C62</f>
        <v>61547</v>
      </c>
      <c r="D41" s="245">
        <f t="shared" si="7"/>
        <v>0.96561977025687684</v>
      </c>
      <c r="E41" s="289">
        <f t="shared" si="8"/>
        <v>-2116</v>
      </c>
      <c r="F41" s="248">
        <f>F42+F62</f>
        <v>107020</v>
      </c>
      <c r="G41" s="248">
        <f>G42+G62</f>
        <v>114860</v>
      </c>
      <c r="H41" s="245">
        <f t="shared" si="9"/>
        <v>0.93174299146787398</v>
      </c>
      <c r="I41" s="289">
        <f t="shared" si="10"/>
        <v>-7840</v>
      </c>
      <c r="J41" s="245">
        <f t="shared" si="11"/>
        <v>0.55532610726966924</v>
      </c>
      <c r="K41" s="245">
        <f t="shared" si="12"/>
        <v>0.53584363573045446</v>
      </c>
      <c r="L41" s="283">
        <f t="shared" si="13"/>
        <v>1.9482471539214785E-2</v>
      </c>
    </row>
    <row r="42" spans="1:12" s="89" customFormat="1" x14ac:dyDescent="0.4">
      <c r="A42" s="277" t="s">
        <v>164</v>
      </c>
      <c r="B42" s="248">
        <f>SUM(B43:B61)</f>
        <v>58538</v>
      </c>
      <c r="C42" s="248">
        <f>SUM(C43:C61)</f>
        <v>60743</v>
      </c>
      <c r="D42" s="245">
        <f t="shared" si="7"/>
        <v>0.96369952093245315</v>
      </c>
      <c r="E42" s="289">
        <f t="shared" si="8"/>
        <v>-2205</v>
      </c>
      <c r="F42" s="248">
        <f>SUM(F43:F61)</f>
        <v>105389</v>
      </c>
      <c r="G42" s="248">
        <f>SUM(G43:G61)</f>
        <v>113369</v>
      </c>
      <c r="H42" s="245">
        <f t="shared" si="9"/>
        <v>0.9296103873192848</v>
      </c>
      <c r="I42" s="289">
        <f t="shared" si="10"/>
        <v>-7980</v>
      </c>
      <c r="J42" s="245">
        <f t="shared" si="11"/>
        <v>0.55544696315554754</v>
      </c>
      <c r="K42" s="245">
        <f t="shared" si="12"/>
        <v>0.53579902795296774</v>
      </c>
      <c r="L42" s="283">
        <f t="shared" si="13"/>
        <v>1.9647935202579792E-2</v>
      </c>
    </row>
    <row r="43" spans="1:12" x14ac:dyDescent="0.4">
      <c r="A43" s="58" t="s">
        <v>87</v>
      </c>
      <c r="B43" s="160">
        <f>'６月(上旬～中旬)'!B43-'６月(上旬)'!B43</f>
        <v>22584</v>
      </c>
      <c r="C43" s="160">
        <f>'６月(上旬～中旬)'!C43-'６月(上旬)'!C43</f>
        <v>24576</v>
      </c>
      <c r="D43" s="400">
        <f t="shared" si="7"/>
        <v>0.9189453125</v>
      </c>
      <c r="E43" s="68">
        <f t="shared" si="8"/>
        <v>-1992</v>
      </c>
      <c r="F43" s="160">
        <f>'６月(上旬～中旬)'!F43-'６月(上旬)'!F43</f>
        <v>39115</v>
      </c>
      <c r="G43" s="160">
        <f>'６月(上旬～中旬)'!G43-'６月(上旬)'!G43</f>
        <v>40354</v>
      </c>
      <c r="H43" s="67">
        <f t="shared" si="9"/>
        <v>0.96929672399266487</v>
      </c>
      <c r="I43" s="68">
        <f t="shared" si="10"/>
        <v>-1239</v>
      </c>
      <c r="J43" s="67">
        <f t="shared" si="11"/>
        <v>0.57737440879458013</v>
      </c>
      <c r="K43" s="67">
        <f t="shared" si="12"/>
        <v>0.60901025920602669</v>
      </c>
      <c r="L43" s="66">
        <f t="shared" si="13"/>
        <v>-3.1635850411446564E-2</v>
      </c>
    </row>
    <row r="44" spans="1:12" x14ac:dyDescent="0.4">
      <c r="A44" s="58" t="s">
        <v>163</v>
      </c>
      <c r="B44" s="55">
        <f>'６月(上旬～中旬)'!B44-'６月(上旬)'!B44</f>
        <v>4191</v>
      </c>
      <c r="C44" s="55">
        <f>'６月(上旬～中旬)'!C44-'６月(上旬)'!C44</f>
        <v>3314</v>
      </c>
      <c r="D44" s="53">
        <f t="shared" si="7"/>
        <v>1.2646348823174411</v>
      </c>
      <c r="E44" s="54">
        <f t="shared" si="8"/>
        <v>877</v>
      </c>
      <c r="F44" s="55">
        <f>'６月(上旬～中旬)'!F44-'６月(上旬)'!F44</f>
        <v>5140</v>
      </c>
      <c r="G44" s="55">
        <f>'６月(上旬～中旬)'!G44-'６月(上旬)'!G44</f>
        <v>5140</v>
      </c>
      <c r="H44" s="79">
        <f t="shared" si="9"/>
        <v>1</v>
      </c>
      <c r="I44" s="54">
        <f t="shared" si="10"/>
        <v>0</v>
      </c>
      <c r="J44" s="53">
        <f t="shared" si="11"/>
        <v>0.81536964980544746</v>
      </c>
      <c r="K44" s="53">
        <f t="shared" si="12"/>
        <v>0.6447470817120623</v>
      </c>
      <c r="L44" s="52">
        <f t="shared" si="13"/>
        <v>0.17062256809338516</v>
      </c>
    </row>
    <row r="45" spans="1:12" x14ac:dyDescent="0.4">
      <c r="A45" s="70" t="s">
        <v>162</v>
      </c>
      <c r="B45" s="55">
        <f>'６月(上旬～中旬)'!B45-'６月(上旬)'!B45</f>
        <v>4498</v>
      </c>
      <c r="C45" s="55">
        <f>'６月(上旬～中旬)'!C45-'６月(上旬)'!C45</f>
        <v>6262</v>
      </c>
      <c r="D45" s="78">
        <f t="shared" si="7"/>
        <v>0.71830086234429891</v>
      </c>
      <c r="E45" s="77">
        <f t="shared" si="8"/>
        <v>-1764</v>
      </c>
      <c r="F45" s="55">
        <f>'６月(上旬～中旬)'!F45-'６月(上旬)'!F45</f>
        <v>9991</v>
      </c>
      <c r="G45" s="55">
        <f>'６月(上旬～中旬)'!G45-'６月(上旬)'!G45</f>
        <v>15168</v>
      </c>
      <c r="H45" s="79">
        <f t="shared" si="9"/>
        <v>0.65868934599156115</v>
      </c>
      <c r="I45" s="54">
        <f t="shared" si="10"/>
        <v>-5177</v>
      </c>
      <c r="J45" s="53">
        <f t="shared" si="11"/>
        <v>0.45020518466619958</v>
      </c>
      <c r="K45" s="53">
        <f t="shared" si="12"/>
        <v>0.41284282700421943</v>
      </c>
      <c r="L45" s="52">
        <f t="shared" si="13"/>
        <v>3.736235766198015E-2</v>
      </c>
    </row>
    <row r="46" spans="1:12" x14ac:dyDescent="0.4">
      <c r="A46" s="70" t="s">
        <v>161</v>
      </c>
      <c r="B46" s="55">
        <f>'６月(上旬～中旬)'!B46-'６月(上旬)'!B46</f>
        <v>2185</v>
      </c>
      <c r="C46" s="55">
        <f>'６月(上旬～中旬)'!C46-'６月(上旬)'!C46</f>
        <v>2415</v>
      </c>
      <c r="D46" s="78">
        <f t="shared" si="7"/>
        <v>0.90476190476190477</v>
      </c>
      <c r="E46" s="77">
        <f t="shared" si="8"/>
        <v>-230</v>
      </c>
      <c r="F46" s="55">
        <f>'６月(上旬～中旬)'!F46-'６月(上旬)'!F46</f>
        <v>5418</v>
      </c>
      <c r="G46" s="55">
        <f>'６月(上旬～中旬)'!G46-'６月(上旬)'!G46</f>
        <v>6520</v>
      </c>
      <c r="H46" s="79">
        <f t="shared" si="9"/>
        <v>0.83098159509202452</v>
      </c>
      <c r="I46" s="54">
        <f t="shared" si="10"/>
        <v>-1102</v>
      </c>
      <c r="J46" s="53">
        <f t="shared" si="11"/>
        <v>0.40328534514581027</v>
      </c>
      <c r="K46" s="53">
        <f t="shared" si="12"/>
        <v>0.370398773006135</v>
      </c>
      <c r="L46" s="52">
        <f t="shared" si="13"/>
        <v>3.2886572139675274E-2</v>
      </c>
    </row>
    <row r="47" spans="1:12" x14ac:dyDescent="0.4">
      <c r="A47" s="58" t="s">
        <v>85</v>
      </c>
      <c r="B47" s="55">
        <f>'６月(上旬～中旬)'!B47-'６月(上旬)'!B47</f>
        <v>8458</v>
      </c>
      <c r="C47" s="55">
        <f>'６月(上旬～中旬)'!C47-'６月(上旬)'!C47</f>
        <v>10127</v>
      </c>
      <c r="D47" s="78">
        <f t="shared" si="7"/>
        <v>0.83519304828675822</v>
      </c>
      <c r="E47" s="77">
        <f t="shared" si="8"/>
        <v>-1669</v>
      </c>
      <c r="F47" s="55">
        <f>'６月(上旬～中旬)'!F47-'６月(上旬)'!F47</f>
        <v>14810</v>
      </c>
      <c r="G47" s="55">
        <f>'６月(上旬～中旬)'!G47-'６月(上旬)'!G47</f>
        <v>20030</v>
      </c>
      <c r="H47" s="79">
        <f t="shared" si="9"/>
        <v>0.73939091362955567</v>
      </c>
      <c r="I47" s="54">
        <f t="shared" si="10"/>
        <v>-5220</v>
      </c>
      <c r="J47" s="53">
        <f t="shared" si="11"/>
        <v>0.57110060769750171</v>
      </c>
      <c r="K47" s="53">
        <f t="shared" si="12"/>
        <v>0.50559161258112828</v>
      </c>
      <c r="L47" s="52">
        <f t="shared" si="13"/>
        <v>6.5508995116373425E-2</v>
      </c>
    </row>
    <row r="48" spans="1:12" x14ac:dyDescent="0.4">
      <c r="A48" s="58" t="s">
        <v>160</v>
      </c>
      <c r="B48" s="55">
        <f>'６月(上旬～中旬)'!B48-'６月(上旬)'!B48</f>
        <v>1398</v>
      </c>
      <c r="C48" s="55">
        <f>'６月(上旬～中旬)'!C48-'６月(上旬)'!C48</f>
        <v>1660</v>
      </c>
      <c r="D48" s="53">
        <f t="shared" si="7"/>
        <v>0.84216867469879519</v>
      </c>
      <c r="E48" s="54">
        <f t="shared" si="8"/>
        <v>-262</v>
      </c>
      <c r="F48" s="55">
        <f>'６月(上旬～中旬)'!F48-'６月(上旬)'!F48</f>
        <v>2430</v>
      </c>
      <c r="G48" s="55">
        <f>'６月(上旬～中旬)'!G48-'６月(上旬)'!G48</f>
        <v>2700</v>
      </c>
      <c r="H48" s="53">
        <f t="shared" si="9"/>
        <v>0.9</v>
      </c>
      <c r="I48" s="54">
        <f t="shared" si="10"/>
        <v>-270</v>
      </c>
      <c r="J48" s="53">
        <f t="shared" si="11"/>
        <v>0.57530864197530862</v>
      </c>
      <c r="K48" s="53">
        <f t="shared" si="12"/>
        <v>0.61481481481481481</v>
      </c>
      <c r="L48" s="52">
        <f t="shared" si="13"/>
        <v>-3.9506172839506193E-2</v>
      </c>
    </row>
    <row r="49" spans="1:12" x14ac:dyDescent="0.4">
      <c r="A49" s="58" t="s">
        <v>86</v>
      </c>
      <c r="B49" s="55">
        <f>'６月(上旬～中旬)'!B49-'６月(上旬)'!B49</f>
        <v>5115</v>
      </c>
      <c r="C49" s="55">
        <f>'６月(上旬～中旬)'!C49-'６月(上旬)'!C49</f>
        <v>4252</v>
      </c>
      <c r="D49" s="78">
        <f t="shared" si="7"/>
        <v>1.2029633113828786</v>
      </c>
      <c r="E49" s="68">
        <f t="shared" si="8"/>
        <v>863</v>
      </c>
      <c r="F49" s="55">
        <f>'６月(上旬～中旬)'!F49-'６月(上旬)'!F49</f>
        <v>8802</v>
      </c>
      <c r="G49" s="55">
        <f>'６月(上旬～中旬)'!G49-'６月(上旬)'!G49</f>
        <v>10566</v>
      </c>
      <c r="H49" s="79">
        <f t="shared" si="9"/>
        <v>0.83304940374787051</v>
      </c>
      <c r="I49" s="54">
        <f t="shared" si="10"/>
        <v>-1764</v>
      </c>
      <c r="J49" s="53">
        <f t="shared" si="11"/>
        <v>0.58111792774369464</v>
      </c>
      <c r="K49" s="53">
        <f t="shared" si="12"/>
        <v>0.40242286579594927</v>
      </c>
      <c r="L49" s="52">
        <f t="shared" si="13"/>
        <v>0.17869506194774537</v>
      </c>
    </row>
    <row r="50" spans="1:12" x14ac:dyDescent="0.4">
      <c r="A50" s="58" t="s">
        <v>84</v>
      </c>
      <c r="B50" s="55">
        <f>'６月(上旬～中旬)'!B50-'６月(上旬)'!B50</f>
        <v>1368</v>
      </c>
      <c r="C50" s="55">
        <f>'６月(上旬～中旬)'!C50-'６月(上旬)'!C50</f>
        <v>0</v>
      </c>
      <c r="D50" s="78" t="e">
        <f t="shared" si="7"/>
        <v>#DIV/0!</v>
      </c>
      <c r="E50" s="68">
        <f t="shared" si="8"/>
        <v>1368</v>
      </c>
      <c r="F50" s="55">
        <f>'６月(上旬～中旬)'!F50-'６月(上旬)'!F50</f>
        <v>2430</v>
      </c>
      <c r="G50" s="55">
        <f>'６月(上旬～中旬)'!G50-'６月(上旬)'!G50</f>
        <v>0</v>
      </c>
      <c r="H50" s="76" t="e">
        <f t="shared" si="9"/>
        <v>#DIV/0!</v>
      </c>
      <c r="I50" s="54">
        <f t="shared" si="10"/>
        <v>2430</v>
      </c>
      <c r="J50" s="53">
        <f t="shared" si="11"/>
        <v>0.562962962962963</v>
      </c>
      <c r="K50" s="53" t="e">
        <f t="shared" si="12"/>
        <v>#DIV/0!</v>
      </c>
      <c r="L50" s="52" t="e">
        <f t="shared" si="13"/>
        <v>#DIV/0!</v>
      </c>
    </row>
    <row r="51" spans="1:12" x14ac:dyDescent="0.4">
      <c r="A51" s="58" t="s">
        <v>159</v>
      </c>
      <c r="B51" s="55">
        <f>'６月(上旬～中旬)'!B51-'６月(上旬)'!B51</f>
        <v>0</v>
      </c>
      <c r="C51" s="55">
        <f>'６月(上旬～中旬)'!C51-'６月(上旬)'!C51</f>
        <v>0</v>
      </c>
      <c r="D51" s="78" t="e">
        <f t="shared" si="7"/>
        <v>#DIV/0!</v>
      </c>
      <c r="E51" s="68">
        <f t="shared" si="8"/>
        <v>0</v>
      </c>
      <c r="F51" s="55">
        <f>'６月(上旬～中旬)'!F51-'６月(上旬)'!F51</f>
        <v>0</v>
      </c>
      <c r="G51" s="55">
        <f>'６月(上旬～中旬)'!G51-'６月(上旬)'!G51</f>
        <v>0</v>
      </c>
      <c r="H51" s="87" t="e">
        <f t="shared" si="9"/>
        <v>#DIV/0!</v>
      </c>
      <c r="I51" s="54">
        <f t="shared" si="10"/>
        <v>0</v>
      </c>
      <c r="J51" s="53" t="e">
        <f t="shared" si="11"/>
        <v>#DIV/0!</v>
      </c>
      <c r="K51" s="53" t="e">
        <f t="shared" si="12"/>
        <v>#DIV/0!</v>
      </c>
      <c r="L51" s="52" t="e">
        <f t="shared" si="13"/>
        <v>#DIV/0!</v>
      </c>
    </row>
    <row r="52" spans="1:12" x14ac:dyDescent="0.4">
      <c r="A52" s="58" t="s">
        <v>158</v>
      </c>
      <c r="B52" s="55">
        <f>'６月(上旬～中旬)'!B52-'６月(上旬)'!B52</f>
        <v>562</v>
      </c>
      <c r="C52" s="55">
        <f>'６月(上旬～中旬)'!C52-'６月(上旬)'!C52</f>
        <v>632</v>
      </c>
      <c r="D52" s="78">
        <f t="shared" si="7"/>
        <v>0.88924050632911389</v>
      </c>
      <c r="E52" s="68">
        <f t="shared" si="8"/>
        <v>-70</v>
      </c>
      <c r="F52" s="55">
        <f>'６月(上旬～中旬)'!F52-'６月(上旬)'!F52</f>
        <v>1080</v>
      </c>
      <c r="G52" s="55">
        <f>'６月(上旬～中旬)'!G52-'６月(上旬)'!G52</f>
        <v>1267</v>
      </c>
      <c r="H52" s="76">
        <f t="shared" si="9"/>
        <v>0.85240726124704025</v>
      </c>
      <c r="I52" s="54">
        <f t="shared" si="10"/>
        <v>-187</v>
      </c>
      <c r="J52" s="53">
        <f t="shared" si="11"/>
        <v>0.52037037037037037</v>
      </c>
      <c r="K52" s="53">
        <f t="shared" si="12"/>
        <v>0.49881610102604579</v>
      </c>
      <c r="L52" s="52">
        <f t="shared" si="13"/>
        <v>2.1554269344324584E-2</v>
      </c>
    </row>
    <row r="53" spans="1:12" x14ac:dyDescent="0.4">
      <c r="A53" s="58" t="s">
        <v>83</v>
      </c>
      <c r="B53" s="55">
        <f>'６月(上旬～中旬)'!B53-'６月(上旬)'!B53</f>
        <v>1549</v>
      </c>
      <c r="C53" s="55">
        <f>'６月(上旬～中旬)'!C53-'６月(上旬)'!C53</f>
        <v>1458</v>
      </c>
      <c r="D53" s="78">
        <f t="shared" si="7"/>
        <v>1.0624142661179699</v>
      </c>
      <c r="E53" s="68">
        <f t="shared" si="8"/>
        <v>91</v>
      </c>
      <c r="F53" s="55">
        <f>'６月(上旬～中旬)'!F53-'６月(上旬)'!F53</f>
        <v>3154</v>
      </c>
      <c r="G53" s="55">
        <f>'６月(上旬～中旬)'!G53-'６月(上旬)'!G53</f>
        <v>1660</v>
      </c>
      <c r="H53" s="79">
        <f t="shared" si="9"/>
        <v>1.9</v>
      </c>
      <c r="I53" s="54">
        <f t="shared" si="10"/>
        <v>1494</v>
      </c>
      <c r="J53" s="53">
        <f t="shared" si="11"/>
        <v>0.49112238427393784</v>
      </c>
      <c r="K53" s="53">
        <f t="shared" si="12"/>
        <v>0.87831325301204821</v>
      </c>
      <c r="L53" s="52">
        <f t="shared" si="13"/>
        <v>-0.38719086873811037</v>
      </c>
    </row>
    <row r="54" spans="1:12" x14ac:dyDescent="0.4">
      <c r="A54" s="58" t="s">
        <v>82</v>
      </c>
      <c r="B54" s="55">
        <f>'６月(上旬～中旬)'!B54-'６月(上旬)'!B54</f>
        <v>1899</v>
      </c>
      <c r="C54" s="55">
        <f>'６月(上旬～中旬)'!C54-'６月(上旬)'!C54</f>
        <v>2104</v>
      </c>
      <c r="D54" s="78">
        <f t="shared" si="7"/>
        <v>0.90256653992395441</v>
      </c>
      <c r="E54" s="54">
        <f t="shared" si="8"/>
        <v>-205</v>
      </c>
      <c r="F54" s="55">
        <f>'６月(上旬～中旬)'!F54-'６月(上旬)'!F54</f>
        <v>2700</v>
      </c>
      <c r="G54" s="55">
        <f>'６月(上旬～中旬)'!G54-'６月(上旬)'!G54</f>
        <v>2700</v>
      </c>
      <c r="H54" s="76">
        <f t="shared" si="9"/>
        <v>1</v>
      </c>
      <c r="I54" s="54">
        <f t="shared" si="10"/>
        <v>0</v>
      </c>
      <c r="J54" s="53">
        <f t="shared" si="11"/>
        <v>0.70333333333333337</v>
      </c>
      <c r="K54" s="53">
        <f t="shared" si="12"/>
        <v>0.77925925925925921</v>
      </c>
      <c r="L54" s="52">
        <f t="shared" si="13"/>
        <v>-7.5925925925925841E-2</v>
      </c>
    </row>
    <row r="55" spans="1:12" x14ac:dyDescent="0.4">
      <c r="A55" s="58" t="s">
        <v>157</v>
      </c>
      <c r="B55" s="55">
        <f>'６月(上旬～中旬)'!B55-'６月(上旬)'!B55</f>
        <v>761</v>
      </c>
      <c r="C55" s="55">
        <f>'６月(上旬～中旬)'!C55-'６月(上旬)'!C55</f>
        <v>0</v>
      </c>
      <c r="D55" s="78" t="e">
        <f t="shared" si="7"/>
        <v>#DIV/0!</v>
      </c>
      <c r="E55" s="54">
        <f t="shared" si="8"/>
        <v>761</v>
      </c>
      <c r="F55" s="55">
        <f>'６月(上旬～中旬)'!F55-'６月(上旬)'!F55</f>
        <v>1200</v>
      </c>
      <c r="G55" s="55">
        <f>'６月(上旬～中旬)'!G55-'６月(上旬)'!G55</f>
        <v>0</v>
      </c>
      <c r="H55" s="76" t="e">
        <f t="shared" si="9"/>
        <v>#DIV/0!</v>
      </c>
      <c r="I55" s="54">
        <f t="shared" si="10"/>
        <v>1200</v>
      </c>
      <c r="J55" s="53">
        <f t="shared" si="11"/>
        <v>0.63416666666666666</v>
      </c>
      <c r="K55" s="53" t="e">
        <f t="shared" si="12"/>
        <v>#DIV/0!</v>
      </c>
      <c r="L55" s="52" t="e">
        <f t="shared" si="13"/>
        <v>#DIV/0!</v>
      </c>
    </row>
    <row r="56" spans="1:12" x14ac:dyDescent="0.4">
      <c r="A56" s="70" t="s">
        <v>81</v>
      </c>
      <c r="B56" s="55">
        <f>'６月(上旬～中旬)'!B56-'６月(上旬)'!B56</f>
        <v>556</v>
      </c>
      <c r="C56" s="55">
        <f>'６月(上旬～中旬)'!C56-'６月(上旬)'!C56</f>
        <v>574</v>
      </c>
      <c r="D56" s="78">
        <f t="shared" si="7"/>
        <v>0.96864111498257843</v>
      </c>
      <c r="E56" s="68">
        <f t="shared" si="8"/>
        <v>-18</v>
      </c>
      <c r="F56" s="55">
        <f>'６月(上旬～中旬)'!F56-'６月(上旬)'!F56</f>
        <v>1080</v>
      </c>
      <c r="G56" s="55">
        <f>'６月(上旬～中旬)'!G56-'６月(上旬)'!G56</f>
        <v>1199</v>
      </c>
      <c r="H56" s="79">
        <f t="shared" si="9"/>
        <v>0.90075062552126772</v>
      </c>
      <c r="I56" s="54">
        <f t="shared" si="10"/>
        <v>-119</v>
      </c>
      <c r="J56" s="53">
        <f t="shared" si="11"/>
        <v>0.51481481481481484</v>
      </c>
      <c r="K56" s="67">
        <f t="shared" si="12"/>
        <v>0.47873227689741449</v>
      </c>
      <c r="L56" s="66">
        <f t="shared" si="13"/>
        <v>3.6082537917400348E-2</v>
      </c>
    </row>
    <row r="57" spans="1:12" x14ac:dyDescent="0.4">
      <c r="A57" s="58" t="s">
        <v>80</v>
      </c>
      <c r="B57" s="55">
        <f>'６月(上旬～中旬)'!B57-'６月(上旬)'!B57</f>
        <v>509</v>
      </c>
      <c r="C57" s="55">
        <f>'６月(上旬～中旬)'!C57-'６月(上旬)'!C57</f>
        <v>552</v>
      </c>
      <c r="D57" s="73">
        <f t="shared" si="7"/>
        <v>0.92210144927536231</v>
      </c>
      <c r="E57" s="54">
        <f t="shared" si="8"/>
        <v>-43</v>
      </c>
      <c r="F57" s="55">
        <f>'６月(上旬～中旬)'!F57-'６月(上旬)'!F57</f>
        <v>1200</v>
      </c>
      <c r="G57" s="55">
        <f>'６月(上旬～中旬)'!G57-'６月(上旬)'!G57</f>
        <v>1200</v>
      </c>
      <c r="H57" s="53">
        <f t="shared" si="9"/>
        <v>1</v>
      </c>
      <c r="I57" s="54">
        <f t="shared" si="10"/>
        <v>0</v>
      </c>
      <c r="J57" s="53">
        <f t="shared" si="11"/>
        <v>0.42416666666666669</v>
      </c>
      <c r="K57" s="53">
        <f t="shared" si="12"/>
        <v>0.46</v>
      </c>
      <c r="L57" s="52">
        <f t="shared" si="13"/>
        <v>-3.5833333333333328E-2</v>
      </c>
    </row>
    <row r="58" spans="1:12" x14ac:dyDescent="0.4">
      <c r="A58" s="58" t="s">
        <v>79</v>
      </c>
      <c r="B58" s="55">
        <f>'６月(上旬～中旬)'!B58-'６月(上旬)'!B58</f>
        <v>682</v>
      </c>
      <c r="C58" s="55">
        <f>'６月(上旬～中旬)'!C58-'６月(上旬)'!C58</f>
        <v>693</v>
      </c>
      <c r="D58" s="73">
        <f t="shared" si="7"/>
        <v>0.98412698412698407</v>
      </c>
      <c r="E58" s="54">
        <f t="shared" si="8"/>
        <v>-11</v>
      </c>
      <c r="F58" s="55">
        <f>'６月(上旬～中旬)'!F58-'６月(上旬)'!F58</f>
        <v>1195</v>
      </c>
      <c r="G58" s="55">
        <f>'６月(上旬～中旬)'!G58-'６月(上旬)'!G58</f>
        <v>1200</v>
      </c>
      <c r="H58" s="53">
        <f t="shared" si="9"/>
        <v>0.99583333333333335</v>
      </c>
      <c r="I58" s="54">
        <f t="shared" si="10"/>
        <v>-5</v>
      </c>
      <c r="J58" s="53">
        <f t="shared" si="11"/>
        <v>0.57071129707112966</v>
      </c>
      <c r="K58" s="53">
        <f t="shared" si="12"/>
        <v>0.57750000000000001</v>
      </c>
      <c r="L58" s="52">
        <f t="shared" si="13"/>
        <v>-6.7887029288703493E-3</v>
      </c>
    </row>
    <row r="59" spans="1:12" x14ac:dyDescent="0.4">
      <c r="A59" s="58" t="s">
        <v>78</v>
      </c>
      <c r="B59" s="55">
        <f>'６月(上旬～中旬)'!B59-'６月(上旬)'!B59</f>
        <v>1779</v>
      </c>
      <c r="C59" s="55">
        <f>'６月(上旬～中旬)'!C59-'６月(上旬)'!C59</f>
        <v>2124</v>
      </c>
      <c r="D59" s="78">
        <f t="shared" si="7"/>
        <v>0.83757062146892658</v>
      </c>
      <c r="E59" s="54">
        <f t="shared" si="8"/>
        <v>-345</v>
      </c>
      <c r="F59" s="55">
        <f>'６月(上旬～中旬)'!F59-'６月(上旬)'!F59</f>
        <v>3808</v>
      </c>
      <c r="G59" s="55">
        <f>'６月(上旬～中旬)'!G59-'６月(上旬)'!G59</f>
        <v>3665</v>
      </c>
      <c r="H59" s="76">
        <f t="shared" si="9"/>
        <v>1.0390177353342429</v>
      </c>
      <c r="I59" s="54">
        <f t="shared" si="10"/>
        <v>143</v>
      </c>
      <c r="J59" s="53">
        <f t="shared" si="11"/>
        <v>0.46717436974789917</v>
      </c>
      <c r="K59" s="53">
        <f t="shared" si="12"/>
        <v>0.57953615279672577</v>
      </c>
      <c r="L59" s="52">
        <f t="shared" si="13"/>
        <v>-0.1123617830488266</v>
      </c>
    </row>
    <row r="60" spans="1:12" x14ac:dyDescent="0.4">
      <c r="A60" s="64" t="s">
        <v>156</v>
      </c>
      <c r="B60" s="72">
        <f>'６月(上旬～中旬)'!B60-'６月(上旬)'!B60</f>
        <v>225</v>
      </c>
      <c r="C60" s="55">
        <f>'６月(上旬～中旬)'!C60-'６月(上旬)'!C60</f>
        <v>0</v>
      </c>
      <c r="D60" s="95" t="e">
        <f t="shared" si="7"/>
        <v>#DIV/0!</v>
      </c>
      <c r="E60" s="68">
        <f t="shared" si="8"/>
        <v>225</v>
      </c>
      <c r="F60" s="72">
        <f>'６月(上旬～中旬)'!F60-'６月(上旬)'!F60</f>
        <v>756</v>
      </c>
      <c r="G60" s="55">
        <f>'６月(上旬～中旬)'!G60-'６月(上旬)'!G60</f>
        <v>0</v>
      </c>
      <c r="H60" s="67" t="e">
        <f t="shared" si="9"/>
        <v>#DIV/0!</v>
      </c>
      <c r="I60" s="68">
        <f t="shared" si="10"/>
        <v>756</v>
      </c>
      <c r="J60" s="67">
        <f t="shared" si="11"/>
        <v>0.29761904761904762</v>
      </c>
      <c r="K60" s="67" t="e">
        <f t="shared" si="12"/>
        <v>#DIV/0!</v>
      </c>
      <c r="L60" s="66" t="e">
        <f t="shared" si="13"/>
        <v>#DIV/0!</v>
      </c>
    </row>
    <row r="61" spans="1:12" x14ac:dyDescent="0.4">
      <c r="A61" s="51" t="s">
        <v>155</v>
      </c>
      <c r="B61" s="49">
        <f>'６月(上旬～中旬)'!B61-'６月(上旬)'!B61</f>
        <v>219</v>
      </c>
      <c r="C61" s="55">
        <f>'６月(上旬～中旬)'!C61-'６月(上旬)'!C61</f>
        <v>0</v>
      </c>
      <c r="D61" s="47" t="e">
        <f t="shared" si="7"/>
        <v>#DIV/0!</v>
      </c>
      <c r="E61" s="48">
        <f t="shared" si="8"/>
        <v>219</v>
      </c>
      <c r="F61" s="49">
        <f>'６月(上旬～中旬)'!F61-'６月(上旬)'!F61</f>
        <v>1080</v>
      </c>
      <c r="G61" s="55">
        <f>'６月(上旬～中旬)'!G61-'６月(上旬)'!G61</f>
        <v>0</v>
      </c>
      <c r="H61" s="47" t="e">
        <f t="shared" si="9"/>
        <v>#DIV/0!</v>
      </c>
      <c r="I61" s="48">
        <f t="shared" si="10"/>
        <v>1080</v>
      </c>
      <c r="J61" s="47">
        <f t="shared" si="11"/>
        <v>0.20277777777777778</v>
      </c>
      <c r="K61" s="47" t="e">
        <f t="shared" si="12"/>
        <v>#DIV/0!</v>
      </c>
      <c r="L61" s="46" t="e">
        <f t="shared" si="13"/>
        <v>#DIV/0!</v>
      </c>
    </row>
    <row r="62" spans="1:12" x14ac:dyDescent="0.4">
      <c r="A62" s="277" t="s">
        <v>154</v>
      </c>
      <c r="B62" s="259">
        <f>SUM(B63:B66)</f>
        <v>893</v>
      </c>
      <c r="C62" s="259">
        <f>SUM(C63:C66)</f>
        <v>804</v>
      </c>
      <c r="D62" s="256">
        <f t="shared" si="7"/>
        <v>1.1106965174129353</v>
      </c>
      <c r="E62" s="281">
        <f t="shared" si="8"/>
        <v>89</v>
      </c>
      <c r="F62" s="259">
        <f>SUM(F63:F66)</f>
        <v>1631</v>
      </c>
      <c r="G62" s="259">
        <f>SUM(G63:G66)</f>
        <v>1491</v>
      </c>
      <c r="H62" s="256">
        <f t="shared" si="9"/>
        <v>1.0938967136150235</v>
      </c>
      <c r="I62" s="281">
        <f t="shared" si="10"/>
        <v>140</v>
      </c>
      <c r="J62" s="256">
        <f t="shared" si="11"/>
        <v>0.5475168608215818</v>
      </c>
      <c r="K62" s="256">
        <f t="shared" si="12"/>
        <v>0.53923541247484907</v>
      </c>
      <c r="L62" s="280">
        <f t="shared" si="13"/>
        <v>8.2814483467327227E-3</v>
      </c>
    </row>
    <row r="63" spans="1:12" x14ac:dyDescent="0.4">
      <c r="A63" s="64" t="s">
        <v>77</v>
      </c>
      <c r="B63" s="112">
        <v>214</v>
      </c>
      <c r="C63" s="112">
        <v>188</v>
      </c>
      <c r="D63" s="95">
        <f t="shared" si="7"/>
        <v>1.1382978723404256</v>
      </c>
      <c r="E63" s="140">
        <f t="shared" si="8"/>
        <v>26</v>
      </c>
      <c r="F63" s="112">
        <v>305</v>
      </c>
      <c r="G63" s="112">
        <v>298</v>
      </c>
      <c r="H63" s="95">
        <f t="shared" si="9"/>
        <v>1.023489932885906</v>
      </c>
      <c r="I63" s="140">
        <f t="shared" si="10"/>
        <v>7</v>
      </c>
      <c r="J63" s="95">
        <f t="shared" si="11"/>
        <v>0.70163934426229513</v>
      </c>
      <c r="K63" s="95">
        <f t="shared" si="12"/>
        <v>0.63087248322147649</v>
      </c>
      <c r="L63" s="399">
        <f t="shared" si="13"/>
        <v>7.076686104081864E-2</v>
      </c>
    </row>
    <row r="64" spans="1:12" x14ac:dyDescent="0.4">
      <c r="A64" s="58" t="s">
        <v>153</v>
      </c>
      <c r="B64" s="56">
        <v>191</v>
      </c>
      <c r="C64" s="56">
        <v>189</v>
      </c>
      <c r="D64" s="53">
        <f t="shared" si="7"/>
        <v>1.0105820105820107</v>
      </c>
      <c r="E64" s="54">
        <f t="shared" si="8"/>
        <v>2</v>
      </c>
      <c r="F64" s="56">
        <v>486</v>
      </c>
      <c r="G64" s="56">
        <v>301</v>
      </c>
      <c r="H64" s="53">
        <f t="shared" si="9"/>
        <v>1.6146179401993355</v>
      </c>
      <c r="I64" s="54">
        <f t="shared" si="10"/>
        <v>185</v>
      </c>
      <c r="J64" s="53">
        <f t="shared" si="11"/>
        <v>0.39300411522633744</v>
      </c>
      <c r="K64" s="53">
        <f t="shared" si="12"/>
        <v>0.62790697674418605</v>
      </c>
      <c r="L64" s="52">
        <f t="shared" si="13"/>
        <v>-0.23490286151784862</v>
      </c>
    </row>
    <row r="65" spans="1:12" x14ac:dyDescent="0.4">
      <c r="A65" s="57" t="s">
        <v>152</v>
      </c>
      <c r="B65" s="112">
        <v>179</v>
      </c>
      <c r="C65" s="112">
        <v>112</v>
      </c>
      <c r="D65" s="53">
        <f t="shared" si="7"/>
        <v>1.5982142857142858</v>
      </c>
      <c r="E65" s="54">
        <f t="shared" si="8"/>
        <v>67</v>
      </c>
      <c r="F65" s="56">
        <v>300</v>
      </c>
      <c r="G65" s="56">
        <v>299</v>
      </c>
      <c r="H65" s="53">
        <f t="shared" si="9"/>
        <v>1.0033444816053512</v>
      </c>
      <c r="I65" s="54">
        <f t="shared" si="10"/>
        <v>1</v>
      </c>
      <c r="J65" s="53">
        <f t="shared" si="11"/>
        <v>0.59666666666666668</v>
      </c>
      <c r="K65" s="53">
        <f t="shared" si="12"/>
        <v>0.37458193979933108</v>
      </c>
      <c r="L65" s="52">
        <f t="shared" si="13"/>
        <v>0.2220847268673356</v>
      </c>
    </row>
    <row r="66" spans="1:12" x14ac:dyDescent="0.4">
      <c r="A66" s="51" t="s">
        <v>151</v>
      </c>
      <c r="B66" s="50">
        <v>309</v>
      </c>
      <c r="C66" s="50">
        <v>315</v>
      </c>
      <c r="D66" s="47">
        <f t="shared" si="7"/>
        <v>0.98095238095238091</v>
      </c>
      <c r="E66" s="48">
        <f t="shared" si="8"/>
        <v>-6</v>
      </c>
      <c r="F66" s="50">
        <v>540</v>
      </c>
      <c r="G66" s="50">
        <v>593</v>
      </c>
      <c r="H66" s="47">
        <f t="shared" si="9"/>
        <v>0.91062394603709951</v>
      </c>
      <c r="I66" s="48">
        <f t="shared" si="10"/>
        <v>-53</v>
      </c>
      <c r="J66" s="47">
        <f t="shared" si="11"/>
        <v>0.57222222222222219</v>
      </c>
      <c r="K66" s="47">
        <f t="shared" si="12"/>
        <v>0.53119730185497471</v>
      </c>
      <c r="L66" s="46">
        <f t="shared" si="13"/>
        <v>4.1024920367247475E-2</v>
      </c>
    </row>
    <row r="67" spans="1:12" x14ac:dyDescent="0.4">
      <c r="A67" s="249" t="s">
        <v>103</v>
      </c>
      <c r="B67" s="398"/>
      <c r="C67" s="398"/>
      <c r="D67" s="378"/>
      <c r="E67" s="379"/>
      <c r="F67" s="398"/>
      <c r="G67" s="398"/>
      <c r="H67" s="378"/>
      <c r="I67" s="379"/>
      <c r="J67" s="378"/>
      <c r="K67" s="378"/>
      <c r="L67" s="377"/>
    </row>
    <row r="68" spans="1:12" x14ac:dyDescent="0.4">
      <c r="A68" s="337" t="s">
        <v>150</v>
      </c>
      <c r="B68" s="397"/>
      <c r="C68" s="396"/>
      <c r="D68" s="373"/>
      <c r="E68" s="372"/>
      <c r="F68" s="397"/>
      <c r="G68" s="396"/>
      <c r="H68" s="373"/>
      <c r="I68" s="372"/>
      <c r="J68" s="371"/>
      <c r="K68" s="371"/>
      <c r="L68" s="370"/>
    </row>
    <row r="69" spans="1:12" x14ac:dyDescent="0.4">
      <c r="A69" s="58" t="s">
        <v>149</v>
      </c>
      <c r="B69" s="369"/>
      <c r="C69" s="369"/>
      <c r="D69" s="368"/>
      <c r="E69" s="367"/>
      <c r="F69" s="369"/>
      <c r="G69" s="369"/>
      <c r="H69" s="368"/>
      <c r="I69" s="367"/>
      <c r="J69" s="366"/>
      <c r="K69" s="366"/>
      <c r="L69" s="365"/>
    </row>
    <row r="70" spans="1:12" x14ac:dyDescent="0.4">
      <c r="A70" s="64" t="s">
        <v>148</v>
      </c>
      <c r="B70" s="395"/>
      <c r="C70" s="394"/>
      <c r="D70" s="393"/>
      <c r="E70" s="392"/>
      <c r="F70" s="395"/>
      <c r="G70" s="394"/>
      <c r="H70" s="393"/>
      <c r="I70" s="392"/>
      <c r="J70" s="391"/>
      <c r="K70" s="391"/>
      <c r="L70" s="390"/>
    </row>
    <row r="71" spans="1:12" x14ac:dyDescent="0.4">
      <c r="A71" s="70" t="s">
        <v>147</v>
      </c>
      <c r="B71" s="364"/>
      <c r="C71" s="363"/>
      <c r="D71" s="359"/>
      <c r="E71" s="362"/>
      <c r="F71" s="364"/>
      <c r="G71" s="363"/>
      <c r="H71" s="359"/>
      <c r="I71" s="358"/>
      <c r="J71" s="357"/>
      <c r="K71" s="357"/>
      <c r="L71" s="356"/>
    </row>
    <row r="72" spans="1:12" x14ac:dyDescent="0.4">
      <c r="A72" s="70" t="s">
        <v>102</v>
      </c>
      <c r="B72" s="389"/>
      <c r="C72" s="388"/>
      <c r="D72" s="359"/>
      <c r="E72" s="358"/>
      <c r="F72" s="389"/>
      <c r="G72" s="388"/>
      <c r="H72" s="359"/>
      <c r="I72" s="358"/>
      <c r="J72" s="357"/>
      <c r="K72" s="357"/>
      <c r="L72" s="356"/>
    </row>
    <row r="73" spans="1:12" x14ac:dyDescent="0.4">
      <c r="A73" s="70" t="s">
        <v>197</v>
      </c>
      <c r="B73" s="389"/>
      <c r="C73" s="388"/>
      <c r="D73" s="359"/>
      <c r="E73" s="358"/>
      <c r="F73" s="389"/>
      <c r="G73" s="388"/>
      <c r="H73" s="359"/>
      <c r="I73" s="358"/>
      <c r="J73" s="357"/>
      <c r="K73" s="357"/>
      <c r="L73" s="356"/>
    </row>
    <row r="74" spans="1:12" x14ac:dyDescent="0.4">
      <c r="A74" s="51" t="s">
        <v>101</v>
      </c>
      <c r="B74" s="387"/>
      <c r="C74" s="386"/>
      <c r="D74" s="359"/>
      <c r="E74" s="358"/>
      <c r="F74" s="387"/>
      <c r="G74" s="386"/>
      <c r="H74" s="359"/>
      <c r="I74" s="358">
        <f>+F74-G74</f>
        <v>0</v>
      </c>
      <c r="J74" s="357"/>
      <c r="K74" s="357"/>
      <c r="L74" s="356"/>
    </row>
    <row r="75" spans="1:12" x14ac:dyDescent="0.4">
      <c r="A75" s="249" t="s">
        <v>145</v>
      </c>
      <c r="B75" s="384"/>
      <c r="C75" s="383"/>
      <c r="D75" s="351"/>
      <c r="E75" s="350"/>
      <c r="F75" s="384"/>
      <c r="G75" s="383"/>
      <c r="H75" s="351"/>
      <c r="I75" s="350"/>
      <c r="J75" s="349"/>
      <c r="K75" s="349"/>
      <c r="L75" s="348"/>
    </row>
    <row r="76" spans="1:12" x14ac:dyDescent="0.4">
      <c r="A76" s="325" t="s">
        <v>144</v>
      </c>
      <c r="B76" s="385"/>
      <c r="C76" s="383"/>
      <c r="D76" s="351"/>
      <c r="E76" s="350"/>
      <c r="F76" s="384"/>
      <c r="G76" s="383"/>
      <c r="H76" s="351"/>
      <c r="I76" s="350"/>
      <c r="J76" s="349"/>
      <c r="K76" s="349"/>
      <c r="L76" s="348"/>
    </row>
    <row r="77" spans="1:12" x14ac:dyDescent="0.4">
      <c r="A77" s="42" t="s">
        <v>143</v>
      </c>
      <c r="B77" s="43"/>
      <c r="C77" s="42"/>
      <c r="D77" s="42"/>
      <c r="E77" s="43"/>
      <c r="F77" s="43"/>
      <c r="G77" s="42"/>
      <c r="H77" s="42"/>
      <c r="I77" s="43"/>
      <c r="J77" s="43"/>
      <c r="K77" s="42"/>
      <c r="L77" s="42"/>
    </row>
    <row r="78" spans="1:12" x14ac:dyDescent="0.4">
      <c r="A78" s="44" t="s">
        <v>142</v>
      </c>
      <c r="B78" s="43"/>
      <c r="C78" s="42"/>
      <c r="D78" s="42"/>
      <c r="E78" s="43"/>
      <c r="F78" s="43"/>
      <c r="G78" s="42"/>
      <c r="H78" s="42"/>
      <c r="I78" s="43"/>
      <c r="J78" s="43"/>
      <c r="K78" s="42"/>
      <c r="L78" s="42"/>
    </row>
    <row r="79" spans="1:12" s="42" customFormat="1" x14ac:dyDescent="0.4">
      <c r="A79" s="42" t="s">
        <v>141</v>
      </c>
      <c r="B79" s="43"/>
      <c r="C79" s="43"/>
      <c r="F79" s="43"/>
      <c r="G79" s="43"/>
      <c r="J79" s="43"/>
      <c r="K79" s="43"/>
    </row>
    <row r="80" spans="1:12" x14ac:dyDescent="0.4">
      <c r="A80" s="42" t="s">
        <v>98</v>
      </c>
      <c r="B80" s="43"/>
      <c r="C80" s="43"/>
      <c r="D80" s="42"/>
      <c r="E80" s="42"/>
      <c r="F80" s="43"/>
      <c r="G80" s="43"/>
      <c r="H80" s="42"/>
      <c r="I80" s="42"/>
      <c r="J80" s="43"/>
      <c r="K80" s="43"/>
      <c r="L80" s="42"/>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0"/>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2" width="11" style="98" customWidth="1"/>
    <col min="3" max="3" width="11" style="43"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６月(上旬～中旬)</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s="42" customFormat="1" x14ac:dyDescent="0.4">
      <c r="A4" s="653"/>
      <c r="B4" s="659" t="s">
        <v>121</v>
      </c>
      <c r="C4" s="655" t="s">
        <v>232</v>
      </c>
      <c r="D4" s="653" t="s">
        <v>95</v>
      </c>
      <c r="E4" s="653"/>
      <c r="F4" s="649" t="str">
        <f>+B4</f>
        <v>(12'6/1～20)</v>
      </c>
      <c r="G4" s="649" t="str">
        <f>+C4</f>
        <v>(11'6/1～20)</v>
      </c>
      <c r="H4" s="653" t="s">
        <v>95</v>
      </c>
      <c r="I4" s="653"/>
      <c r="J4" s="649" t="str">
        <f>+B4</f>
        <v>(12'6/1～20)</v>
      </c>
      <c r="K4" s="649" t="str">
        <f>+C4</f>
        <v>(11'6/1～20)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191</v>
      </c>
      <c r="B6" s="248">
        <f>+B7+B41+B67</f>
        <v>224674</v>
      </c>
      <c r="C6" s="248">
        <f>+C7+C41+C67</f>
        <v>218084</v>
      </c>
      <c r="D6" s="245">
        <f t="shared" ref="D6:D37" si="0">+B6/C6</f>
        <v>1.0302177142752333</v>
      </c>
      <c r="E6" s="289">
        <f t="shared" ref="E6:E37" si="1">+B6-C6</f>
        <v>6590</v>
      </c>
      <c r="F6" s="248">
        <f>+F7+F41+F67</f>
        <v>386030</v>
      </c>
      <c r="G6" s="248">
        <f>+G7+G41+G67</f>
        <v>378482</v>
      </c>
      <c r="H6" s="245">
        <f t="shared" ref="H6:H37" si="2">+F6/G6</f>
        <v>1.0199428242294217</v>
      </c>
      <c r="I6" s="289">
        <f t="shared" ref="I6:I37" si="3">+F6-G6</f>
        <v>7548</v>
      </c>
      <c r="J6" s="245">
        <f t="shared" ref="J6:J37" si="4">+B6/F6</f>
        <v>0.58201176074398364</v>
      </c>
      <c r="K6" s="245">
        <f t="shared" ref="K6:K37" si="5">+C6/G6</f>
        <v>0.57620705872406086</v>
      </c>
      <c r="L6" s="283">
        <f t="shared" ref="L6:L37" si="6">+J6-K6</f>
        <v>5.8047020199227806E-3</v>
      </c>
    </row>
    <row r="7" spans="1:12" s="44" customFormat="1" x14ac:dyDescent="0.4">
      <c r="A7" s="249" t="s">
        <v>91</v>
      </c>
      <c r="B7" s="248">
        <f>+B8+B18+B38</f>
        <v>99803</v>
      </c>
      <c r="C7" s="248">
        <f>+C8+C18+C38</f>
        <v>95570</v>
      </c>
      <c r="D7" s="245">
        <f t="shared" si="0"/>
        <v>1.0442921418855289</v>
      </c>
      <c r="E7" s="289">
        <f t="shared" si="1"/>
        <v>4233</v>
      </c>
      <c r="F7" s="248">
        <f>+F8+F18+F38</f>
        <v>168292</v>
      </c>
      <c r="G7" s="248">
        <f>+G8+G18+G38</f>
        <v>148865</v>
      </c>
      <c r="H7" s="245">
        <f t="shared" si="2"/>
        <v>1.1305007893057468</v>
      </c>
      <c r="I7" s="289">
        <f t="shared" si="3"/>
        <v>19427</v>
      </c>
      <c r="J7" s="245">
        <f t="shared" si="4"/>
        <v>0.59303472535830581</v>
      </c>
      <c r="K7" s="245">
        <f t="shared" si="5"/>
        <v>0.64199106573069564</v>
      </c>
      <c r="L7" s="283">
        <f t="shared" si="6"/>
        <v>-4.8956340372389828E-2</v>
      </c>
    </row>
    <row r="8" spans="1:12" x14ac:dyDescent="0.4">
      <c r="A8" s="277" t="s">
        <v>190</v>
      </c>
      <c r="B8" s="259">
        <f>SUM(B9:B17)</f>
        <v>68101</v>
      </c>
      <c r="C8" s="259">
        <f>SUM(C9:C17)</f>
        <v>63173</v>
      </c>
      <c r="D8" s="256">
        <f t="shared" si="0"/>
        <v>1.0780080097510012</v>
      </c>
      <c r="E8" s="281">
        <f t="shared" si="1"/>
        <v>4928</v>
      </c>
      <c r="F8" s="259">
        <f>SUM(F9:F17)</f>
        <v>120249</v>
      </c>
      <c r="G8" s="259">
        <f>SUM(G9:G17)</f>
        <v>97186</v>
      </c>
      <c r="H8" s="256">
        <f t="shared" si="2"/>
        <v>1.2373078426933921</v>
      </c>
      <c r="I8" s="281">
        <f t="shared" si="3"/>
        <v>23063</v>
      </c>
      <c r="J8" s="256">
        <f t="shared" si="4"/>
        <v>0.5663331919600163</v>
      </c>
      <c r="K8" s="256">
        <f t="shared" si="5"/>
        <v>0.65002160805054221</v>
      </c>
      <c r="L8" s="280">
        <f t="shared" si="6"/>
        <v>-8.3688416090525908E-2</v>
      </c>
    </row>
    <row r="9" spans="1:12" x14ac:dyDescent="0.4">
      <c r="A9" s="57" t="s">
        <v>87</v>
      </c>
      <c r="B9" s="80">
        <f>'６月(上旬)'!B9+'６月(中旬)'!B9</f>
        <v>50920</v>
      </c>
      <c r="C9" s="80">
        <f>'６月(上旬)'!C9+'６月(中旬)'!C9</f>
        <v>43776</v>
      </c>
      <c r="D9" s="73">
        <f t="shared" si="0"/>
        <v>1.1631944444444444</v>
      </c>
      <c r="E9" s="81">
        <f t="shared" si="1"/>
        <v>7144</v>
      </c>
      <c r="F9" s="80">
        <f>'６月(上旬)'!F9+'６月(中旬)'!F9</f>
        <v>96406</v>
      </c>
      <c r="G9" s="80">
        <f>'６月(上旬)'!G9+'６月(中旬)'!G9</f>
        <v>72671</v>
      </c>
      <c r="H9" s="73">
        <f t="shared" si="2"/>
        <v>1.3266089636856517</v>
      </c>
      <c r="I9" s="81">
        <f t="shared" si="3"/>
        <v>23735</v>
      </c>
      <c r="J9" s="73">
        <f t="shared" si="4"/>
        <v>0.52818289318092237</v>
      </c>
      <c r="K9" s="73">
        <f t="shared" si="5"/>
        <v>0.60238609624196726</v>
      </c>
      <c r="L9" s="90">
        <f t="shared" si="6"/>
        <v>-7.4203203061044887E-2</v>
      </c>
    </row>
    <row r="10" spans="1:12" x14ac:dyDescent="0.4">
      <c r="A10" s="58" t="s">
        <v>90</v>
      </c>
      <c r="B10" s="80">
        <f>'６月(上旬)'!B10+'６月(中旬)'!B10</f>
        <v>7097</v>
      </c>
      <c r="C10" s="80">
        <f>'６月(上旬)'!C10+'６月(中旬)'!C10</f>
        <v>8409</v>
      </c>
      <c r="D10" s="53">
        <f t="shared" si="0"/>
        <v>0.84397669163990963</v>
      </c>
      <c r="E10" s="54">
        <f t="shared" si="1"/>
        <v>-1312</v>
      </c>
      <c r="F10" s="80">
        <f>'６月(上旬)'!F10+'６月(中旬)'!F10</f>
        <v>9500</v>
      </c>
      <c r="G10" s="80">
        <f>'６月(上旬)'!G10+'６月(中旬)'!G10</f>
        <v>10000</v>
      </c>
      <c r="H10" s="53">
        <f t="shared" si="2"/>
        <v>0.95</v>
      </c>
      <c r="I10" s="54">
        <f t="shared" si="3"/>
        <v>-500</v>
      </c>
      <c r="J10" s="53">
        <f t="shared" si="4"/>
        <v>0.74705263157894741</v>
      </c>
      <c r="K10" s="53">
        <f t="shared" si="5"/>
        <v>0.84089999999999998</v>
      </c>
      <c r="L10" s="52">
        <f t="shared" si="6"/>
        <v>-9.3847368421052568E-2</v>
      </c>
    </row>
    <row r="11" spans="1:12" x14ac:dyDescent="0.4">
      <c r="A11" s="58" t="s">
        <v>162</v>
      </c>
      <c r="B11" s="80">
        <f>'６月(上旬)'!B11+'６月(中旬)'!B11</f>
        <v>8488</v>
      </c>
      <c r="C11" s="80">
        <f>'６月(上旬)'!C11+'６月(中旬)'!C11</f>
        <v>9363</v>
      </c>
      <c r="D11" s="53">
        <f t="shared" si="0"/>
        <v>0.90654704688668164</v>
      </c>
      <c r="E11" s="54">
        <f t="shared" si="1"/>
        <v>-875</v>
      </c>
      <c r="F11" s="80">
        <f>'６月(上旬)'!F11+'６月(中旬)'!F11</f>
        <v>11607</v>
      </c>
      <c r="G11" s="80">
        <f>'６月(上旬)'!G11+'６月(中旬)'!G11</f>
        <v>11615</v>
      </c>
      <c r="H11" s="53">
        <f t="shared" si="2"/>
        <v>0.99931123547137324</v>
      </c>
      <c r="I11" s="54">
        <f t="shared" si="3"/>
        <v>-8</v>
      </c>
      <c r="J11" s="53">
        <f t="shared" si="4"/>
        <v>0.73128284655811149</v>
      </c>
      <c r="K11" s="53">
        <f t="shared" si="5"/>
        <v>0.8061127851915626</v>
      </c>
      <c r="L11" s="52">
        <f t="shared" si="6"/>
        <v>-7.482993863345111E-2</v>
      </c>
    </row>
    <row r="12" spans="1:12" x14ac:dyDescent="0.4">
      <c r="A12" s="58" t="s">
        <v>85</v>
      </c>
      <c r="B12" s="80">
        <f>'６月(上旬)'!B12+'６月(中旬)'!B12</f>
        <v>0</v>
      </c>
      <c r="C12" s="80">
        <f>'６月(上旬)'!C12+'６月(中旬)'!C12</f>
        <v>0</v>
      </c>
      <c r="D12" s="53" t="e">
        <f t="shared" si="0"/>
        <v>#DIV/0!</v>
      </c>
      <c r="E12" s="54">
        <f t="shared" si="1"/>
        <v>0</v>
      </c>
      <c r="F12" s="80">
        <f>'６月(上旬)'!F12+'６月(中旬)'!F12</f>
        <v>0</v>
      </c>
      <c r="G12" s="80">
        <f>'６月(上旬)'!G12+'６月(中旬)'!G12</f>
        <v>0</v>
      </c>
      <c r="H12" s="53" t="e">
        <f t="shared" si="2"/>
        <v>#DIV/0!</v>
      </c>
      <c r="I12" s="54">
        <f t="shared" si="3"/>
        <v>0</v>
      </c>
      <c r="J12" s="53" t="e">
        <f t="shared" si="4"/>
        <v>#DIV/0!</v>
      </c>
      <c r="K12" s="53" t="e">
        <f t="shared" si="5"/>
        <v>#DIV/0!</v>
      </c>
      <c r="L12" s="52" t="e">
        <f t="shared" si="6"/>
        <v>#DIV/0!</v>
      </c>
    </row>
    <row r="13" spans="1:12" x14ac:dyDescent="0.4">
      <c r="A13" s="58" t="s">
        <v>86</v>
      </c>
      <c r="B13" s="80">
        <f>'６月(上旬)'!B13+'６月(中旬)'!B13</f>
        <v>0</v>
      </c>
      <c r="C13" s="80">
        <f>'６月(上旬)'!C13+'６月(中旬)'!C13</f>
        <v>0</v>
      </c>
      <c r="D13" s="53" t="e">
        <f t="shared" si="0"/>
        <v>#DIV/0!</v>
      </c>
      <c r="E13" s="54">
        <f t="shared" si="1"/>
        <v>0</v>
      </c>
      <c r="F13" s="80">
        <f>'６月(上旬)'!F13+'６月(中旬)'!F13</f>
        <v>0</v>
      </c>
      <c r="G13" s="80">
        <f>'６月(上旬)'!G13+'６月(中旬)'!G13</f>
        <v>0</v>
      </c>
      <c r="H13" s="53" t="e">
        <f t="shared" si="2"/>
        <v>#DIV/0!</v>
      </c>
      <c r="I13" s="54">
        <f t="shared" si="3"/>
        <v>0</v>
      </c>
      <c r="J13" s="53" t="e">
        <f t="shared" si="4"/>
        <v>#DIV/0!</v>
      </c>
      <c r="K13" s="53" t="e">
        <f t="shared" si="5"/>
        <v>#DIV/0!</v>
      </c>
      <c r="L13" s="52" t="e">
        <f t="shared" si="6"/>
        <v>#DIV/0!</v>
      </c>
    </row>
    <row r="14" spans="1:12" x14ac:dyDescent="0.4">
      <c r="A14" s="64" t="s">
        <v>189</v>
      </c>
      <c r="B14" s="107">
        <f>'６月(上旬)'!B14+'６月(中旬)'!B14</f>
        <v>1596</v>
      </c>
      <c r="C14" s="107">
        <f>'６月(上旬)'!C14+'６月(中旬)'!C14</f>
        <v>1625</v>
      </c>
      <c r="D14" s="67">
        <f t="shared" si="0"/>
        <v>0.98215384615384616</v>
      </c>
      <c r="E14" s="68">
        <f t="shared" si="1"/>
        <v>-29</v>
      </c>
      <c r="F14" s="107">
        <f>'６月(上旬)'!F14+'６月(中旬)'!F14</f>
        <v>2736</v>
      </c>
      <c r="G14" s="107">
        <f>'６月(上旬)'!G14+'６月(中旬)'!G14</f>
        <v>2900</v>
      </c>
      <c r="H14" s="67">
        <f t="shared" si="2"/>
        <v>0.94344827586206892</v>
      </c>
      <c r="I14" s="68">
        <f t="shared" si="3"/>
        <v>-164</v>
      </c>
      <c r="J14" s="67">
        <f t="shared" si="4"/>
        <v>0.58333333333333337</v>
      </c>
      <c r="K14" s="67">
        <f t="shared" si="5"/>
        <v>0.56034482758620685</v>
      </c>
      <c r="L14" s="66">
        <f t="shared" si="6"/>
        <v>2.298850574712652E-2</v>
      </c>
    </row>
    <row r="15" spans="1:12" x14ac:dyDescent="0.4">
      <c r="A15" s="58" t="s">
        <v>188</v>
      </c>
      <c r="B15" s="55">
        <f>'６月(上旬)'!B15+'６月(中旬)'!B15</f>
        <v>0</v>
      </c>
      <c r="C15" s="55">
        <f>'６月(上旬)'!C15+'６月(中旬)'!C15</f>
        <v>0</v>
      </c>
      <c r="D15" s="53" t="e">
        <f t="shared" si="0"/>
        <v>#DIV/0!</v>
      </c>
      <c r="E15" s="54">
        <f t="shared" si="1"/>
        <v>0</v>
      </c>
      <c r="F15" s="55">
        <f>'６月(上旬)'!F15+'６月(中旬)'!F15</f>
        <v>0</v>
      </c>
      <c r="G15" s="55">
        <f>'６月(上旬)'!G15+'６月(中旬)'!G15</f>
        <v>0</v>
      </c>
      <c r="H15" s="53" t="e">
        <f t="shared" si="2"/>
        <v>#DIV/0!</v>
      </c>
      <c r="I15" s="54">
        <f t="shared" si="3"/>
        <v>0</v>
      </c>
      <c r="J15" s="53" t="e">
        <f t="shared" si="4"/>
        <v>#DIV/0!</v>
      </c>
      <c r="K15" s="53" t="e">
        <f t="shared" si="5"/>
        <v>#DIV/0!</v>
      </c>
      <c r="L15" s="52" t="e">
        <f t="shared" si="6"/>
        <v>#DIV/0!</v>
      </c>
    </row>
    <row r="16" spans="1:12" x14ac:dyDescent="0.4">
      <c r="A16" s="70" t="s">
        <v>187</v>
      </c>
      <c r="B16" s="80">
        <f>'６月(上旬)'!B16+'６月(中旬)'!B16</f>
        <v>0</v>
      </c>
      <c r="C16" s="80">
        <f>'６月(上旬)'!C16+'６月(中旬)'!C16</f>
        <v>0</v>
      </c>
      <c r="D16" s="53" t="e">
        <f t="shared" si="0"/>
        <v>#DIV/0!</v>
      </c>
      <c r="E16" s="54">
        <f t="shared" si="1"/>
        <v>0</v>
      </c>
      <c r="F16" s="80">
        <f>'６月(上旬)'!F16+'６月(中旬)'!F16</f>
        <v>0</v>
      </c>
      <c r="G16" s="80">
        <f>'６月(上旬)'!G16+'６月(中旬)'!G16</f>
        <v>0</v>
      </c>
      <c r="H16" s="53" t="e">
        <f t="shared" si="2"/>
        <v>#DIV/0!</v>
      </c>
      <c r="I16" s="54">
        <f t="shared" si="3"/>
        <v>0</v>
      </c>
      <c r="J16" s="53" t="e">
        <f t="shared" si="4"/>
        <v>#DIV/0!</v>
      </c>
      <c r="K16" s="53" t="e">
        <f t="shared" si="5"/>
        <v>#DIV/0!</v>
      </c>
      <c r="L16" s="52" t="e">
        <f t="shared" si="6"/>
        <v>#DIV/0!</v>
      </c>
    </row>
    <row r="17" spans="1:12" x14ac:dyDescent="0.4">
      <c r="A17" s="70" t="s">
        <v>186</v>
      </c>
      <c r="B17" s="72">
        <f>'６月(上旬)'!B17+'６月(中旬)'!B17</f>
        <v>0</v>
      </c>
      <c r="C17" s="72">
        <f>'６月(上旬)'!C17+'６月(中旬)'!C17</f>
        <v>0</v>
      </c>
      <c r="D17" s="67" t="e">
        <f t="shared" si="0"/>
        <v>#DIV/0!</v>
      </c>
      <c r="E17" s="68">
        <f t="shared" si="1"/>
        <v>0</v>
      </c>
      <c r="F17" s="72">
        <f>'６月(上旬)'!F17+'６月(中旬)'!F17</f>
        <v>0</v>
      </c>
      <c r="G17" s="72">
        <f>'６月(上旬)'!G17+'６月(中旬)'!G17</f>
        <v>0</v>
      </c>
      <c r="H17" s="67" t="e">
        <f t="shared" si="2"/>
        <v>#DIV/0!</v>
      </c>
      <c r="I17" s="68">
        <f t="shared" si="3"/>
        <v>0</v>
      </c>
      <c r="J17" s="95" t="e">
        <f t="shared" si="4"/>
        <v>#DIV/0!</v>
      </c>
      <c r="K17" s="53" t="e">
        <f t="shared" si="5"/>
        <v>#DIV/0!</v>
      </c>
      <c r="L17" s="52" t="e">
        <f t="shared" si="6"/>
        <v>#DIV/0!</v>
      </c>
    </row>
    <row r="18" spans="1:12" x14ac:dyDescent="0.4">
      <c r="A18" s="277" t="s">
        <v>185</v>
      </c>
      <c r="B18" s="259">
        <f>SUM(B19:B37)</f>
        <v>30884</v>
      </c>
      <c r="C18" s="259">
        <f>SUM(C19:C37)</f>
        <v>31526</v>
      </c>
      <c r="D18" s="256">
        <f t="shared" si="0"/>
        <v>0.97963585611875914</v>
      </c>
      <c r="E18" s="281">
        <f t="shared" si="1"/>
        <v>-642</v>
      </c>
      <c r="F18" s="259">
        <f>SUM(F19:F37)</f>
        <v>46450</v>
      </c>
      <c r="G18" s="259">
        <f>SUM(G19:G37)</f>
        <v>49910</v>
      </c>
      <c r="H18" s="256">
        <f t="shared" si="2"/>
        <v>0.93067521538769782</v>
      </c>
      <c r="I18" s="281">
        <f t="shared" si="3"/>
        <v>-3460</v>
      </c>
      <c r="J18" s="256">
        <f t="shared" si="4"/>
        <v>0.66488697524219587</v>
      </c>
      <c r="K18" s="256">
        <f t="shared" si="5"/>
        <v>0.63165698256862357</v>
      </c>
      <c r="L18" s="280">
        <f t="shared" si="6"/>
        <v>3.3229992673572295E-2</v>
      </c>
    </row>
    <row r="19" spans="1:12" x14ac:dyDescent="0.4">
      <c r="A19" s="57" t="s">
        <v>184</v>
      </c>
      <c r="B19" s="80">
        <f>'６月(上旬)'!B19+'６月(中旬)'!B19</f>
        <v>0</v>
      </c>
      <c r="C19" s="80">
        <f>'６月(上旬)'!C19+'６月(中旬)'!C19</f>
        <v>0</v>
      </c>
      <c r="D19" s="73" t="e">
        <f t="shared" si="0"/>
        <v>#DIV/0!</v>
      </c>
      <c r="E19" s="81">
        <f t="shared" si="1"/>
        <v>0</v>
      </c>
      <c r="F19" s="80">
        <f>'６月(上旬)'!F19+'６月(中旬)'!F19</f>
        <v>0</v>
      </c>
      <c r="G19" s="80">
        <f>'６月(上旬)'!G19+'６月(中旬)'!G19</f>
        <v>0</v>
      </c>
      <c r="H19" s="73" t="e">
        <f t="shared" si="2"/>
        <v>#DIV/0!</v>
      </c>
      <c r="I19" s="81">
        <f t="shared" si="3"/>
        <v>0</v>
      </c>
      <c r="J19" s="73" t="e">
        <f t="shared" si="4"/>
        <v>#DIV/0!</v>
      </c>
      <c r="K19" s="73" t="e">
        <f t="shared" si="5"/>
        <v>#DIV/0!</v>
      </c>
      <c r="L19" s="90" t="e">
        <f t="shared" si="6"/>
        <v>#DIV/0!</v>
      </c>
    </row>
    <row r="20" spans="1:12" x14ac:dyDescent="0.4">
      <c r="A20" s="58" t="s">
        <v>162</v>
      </c>
      <c r="B20" s="80">
        <f>'６月(上旬)'!B20+'６月(中旬)'!B20</f>
        <v>0</v>
      </c>
      <c r="C20" s="80">
        <f>'６月(上旬)'!C20+'６月(中旬)'!C20</f>
        <v>0</v>
      </c>
      <c r="D20" s="53" t="e">
        <f t="shared" si="0"/>
        <v>#DIV/0!</v>
      </c>
      <c r="E20" s="54">
        <f t="shared" si="1"/>
        <v>0</v>
      </c>
      <c r="F20" s="80">
        <f>'６月(上旬)'!F20+'６月(中旬)'!F20</f>
        <v>0</v>
      </c>
      <c r="G20" s="80">
        <f>'６月(上旬)'!G20+'６月(中旬)'!G20</f>
        <v>0</v>
      </c>
      <c r="H20" s="53" t="e">
        <f t="shared" si="2"/>
        <v>#DIV/0!</v>
      </c>
      <c r="I20" s="54">
        <f t="shared" si="3"/>
        <v>0</v>
      </c>
      <c r="J20" s="53" t="e">
        <f t="shared" si="4"/>
        <v>#DIV/0!</v>
      </c>
      <c r="K20" s="53" t="e">
        <f t="shared" si="5"/>
        <v>#DIV/0!</v>
      </c>
      <c r="L20" s="52" t="e">
        <f t="shared" si="6"/>
        <v>#DIV/0!</v>
      </c>
    </row>
    <row r="21" spans="1:12" x14ac:dyDescent="0.4">
      <c r="A21" s="58" t="s">
        <v>183</v>
      </c>
      <c r="B21" s="80">
        <f>'６月(上旬)'!B21+'６月(中旬)'!B21</f>
        <v>10346</v>
      </c>
      <c r="C21" s="80">
        <f>'６月(上旬)'!C21+'６月(中旬)'!C21</f>
        <v>10364</v>
      </c>
      <c r="D21" s="53">
        <f t="shared" si="0"/>
        <v>0.99826321883442681</v>
      </c>
      <c r="E21" s="54">
        <f t="shared" si="1"/>
        <v>-18</v>
      </c>
      <c r="F21" s="80">
        <f>'６月(上旬)'!F21+'６月(中旬)'!F21</f>
        <v>17260</v>
      </c>
      <c r="G21" s="80">
        <f>'６月(上旬)'!G21+'６月(中旬)'!G21</f>
        <v>17475</v>
      </c>
      <c r="H21" s="53">
        <f t="shared" si="2"/>
        <v>0.98769670958512157</v>
      </c>
      <c r="I21" s="54">
        <f t="shared" si="3"/>
        <v>-215</v>
      </c>
      <c r="J21" s="53">
        <f t="shared" si="4"/>
        <v>0.59942062572421784</v>
      </c>
      <c r="K21" s="53">
        <f t="shared" si="5"/>
        <v>0.5930758226037196</v>
      </c>
      <c r="L21" s="52">
        <f t="shared" si="6"/>
        <v>6.3448031204982325E-3</v>
      </c>
    </row>
    <row r="22" spans="1:12" x14ac:dyDescent="0.4">
      <c r="A22" s="58" t="s">
        <v>182</v>
      </c>
      <c r="B22" s="80">
        <f>'６月(上旬)'!B22+'６月(中旬)'!B22</f>
        <v>4067</v>
      </c>
      <c r="C22" s="80">
        <f>'６月(上旬)'!C22+'６月(中旬)'!C22</f>
        <v>3656</v>
      </c>
      <c r="D22" s="53">
        <f t="shared" si="0"/>
        <v>1.112417943107221</v>
      </c>
      <c r="E22" s="54">
        <f t="shared" si="1"/>
        <v>411</v>
      </c>
      <c r="F22" s="80">
        <f>'６月(上旬)'!F22+'６月(中旬)'!F22</f>
        <v>5780</v>
      </c>
      <c r="G22" s="80">
        <f>'６月(上旬)'!G22+'６月(中旬)'!G22</f>
        <v>5925</v>
      </c>
      <c r="H22" s="53">
        <f t="shared" si="2"/>
        <v>0.97552742616033761</v>
      </c>
      <c r="I22" s="54">
        <f t="shared" si="3"/>
        <v>-145</v>
      </c>
      <c r="J22" s="53">
        <f t="shared" si="4"/>
        <v>0.70363321799307954</v>
      </c>
      <c r="K22" s="53">
        <f t="shared" si="5"/>
        <v>0.61704641350210976</v>
      </c>
      <c r="L22" s="52">
        <f t="shared" si="6"/>
        <v>8.6586804490969782E-2</v>
      </c>
    </row>
    <row r="23" spans="1:12" x14ac:dyDescent="0.4">
      <c r="A23" s="58" t="s">
        <v>181</v>
      </c>
      <c r="B23" s="80">
        <f>'６月(上旬)'!B23+'６月(中旬)'!B23</f>
        <v>2105</v>
      </c>
      <c r="C23" s="80">
        <f>'６月(上旬)'!C23+'６月(中旬)'!C23</f>
        <v>2416</v>
      </c>
      <c r="D23" s="67">
        <f t="shared" si="0"/>
        <v>0.87127483443708609</v>
      </c>
      <c r="E23" s="68">
        <f t="shared" si="1"/>
        <v>-311</v>
      </c>
      <c r="F23" s="80">
        <f>'６月(上旬)'!F23+'６月(中旬)'!F23</f>
        <v>2960</v>
      </c>
      <c r="G23" s="80">
        <f>'６月(上旬)'!G23+'６月(中旬)'!G23</f>
        <v>2905</v>
      </c>
      <c r="H23" s="67">
        <f t="shared" si="2"/>
        <v>1.0189328743545611</v>
      </c>
      <c r="I23" s="68">
        <f t="shared" si="3"/>
        <v>55</v>
      </c>
      <c r="J23" s="67">
        <f t="shared" si="4"/>
        <v>0.71114864864864868</v>
      </c>
      <c r="K23" s="67">
        <f t="shared" si="5"/>
        <v>0.83166953528399312</v>
      </c>
      <c r="L23" s="66">
        <f t="shared" si="6"/>
        <v>-0.12052088663534444</v>
      </c>
    </row>
    <row r="24" spans="1:12" x14ac:dyDescent="0.4">
      <c r="A24" s="70" t="s">
        <v>180</v>
      </c>
      <c r="B24" s="80">
        <f>'６月(上旬)'!B24+'６月(中旬)'!B24</f>
        <v>0</v>
      </c>
      <c r="C24" s="80">
        <f>'６月(上旬)'!C24+'６月(中旬)'!C24</f>
        <v>0</v>
      </c>
      <c r="D24" s="53" t="e">
        <f t="shared" si="0"/>
        <v>#DIV/0!</v>
      </c>
      <c r="E24" s="54">
        <f t="shared" si="1"/>
        <v>0</v>
      </c>
      <c r="F24" s="80">
        <f>'６月(上旬)'!F24+'６月(中旬)'!F24</f>
        <v>0</v>
      </c>
      <c r="G24" s="80">
        <f>'６月(上旬)'!G24+'６月(中旬)'!G24</f>
        <v>0</v>
      </c>
      <c r="H24" s="53" t="e">
        <f t="shared" si="2"/>
        <v>#DIV/0!</v>
      </c>
      <c r="I24" s="54">
        <f t="shared" si="3"/>
        <v>0</v>
      </c>
      <c r="J24" s="53" t="e">
        <f t="shared" si="4"/>
        <v>#DIV/0!</v>
      </c>
      <c r="K24" s="53" t="e">
        <f t="shared" si="5"/>
        <v>#DIV/0!</v>
      </c>
      <c r="L24" s="52" t="e">
        <f t="shared" si="6"/>
        <v>#DIV/0!</v>
      </c>
    </row>
    <row r="25" spans="1:12" x14ac:dyDescent="0.4">
      <c r="A25" s="70" t="s">
        <v>179</v>
      </c>
      <c r="B25" s="80">
        <f>'６月(上旬)'!B25+'６月(中旬)'!B25</f>
        <v>1703</v>
      </c>
      <c r="C25" s="80">
        <f>'６月(上旬)'!C25+'６月(中旬)'!C25</f>
        <v>1702</v>
      </c>
      <c r="D25" s="53">
        <f t="shared" si="0"/>
        <v>1.000587544065805</v>
      </c>
      <c r="E25" s="54">
        <f t="shared" si="1"/>
        <v>1</v>
      </c>
      <c r="F25" s="80">
        <f>'６月(上旬)'!F25+'６月(中旬)'!F25</f>
        <v>2975</v>
      </c>
      <c r="G25" s="80">
        <f>'６月(上旬)'!G25+'６月(中旬)'!G25</f>
        <v>2970</v>
      </c>
      <c r="H25" s="53">
        <f t="shared" si="2"/>
        <v>1.0016835016835017</v>
      </c>
      <c r="I25" s="54">
        <f t="shared" si="3"/>
        <v>5</v>
      </c>
      <c r="J25" s="53">
        <f t="shared" si="4"/>
        <v>0.57243697478991595</v>
      </c>
      <c r="K25" s="53">
        <f t="shared" si="5"/>
        <v>0.57306397306397305</v>
      </c>
      <c r="L25" s="52">
        <f t="shared" si="6"/>
        <v>-6.2699827405710007E-4</v>
      </c>
    </row>
    <row r="26" spans="1:12" s="42" customFormat="1" x14ac:dyDescent="0.4">
      <c r="A26" s="70" t="s">
        <v>178</v>
      </c>
      <c r="B26" s="80">
        <f>'６月(上旬)'!B26+'６月(中旬)'!B26</f>
        <v>0</v>
      </c>
      <c r="C26" s="80">
        <f>'６月(上旬)'!C26+'６月(中旬)'!C26</f>
        <v>0</v>
      </c>
      <c r="D26" s="53" t="e">
        <f t="shared" si="0"/>
        <v>#DIV/0!</v>
      </c>
      <c r="E26" s="54">
        <f t="shared" si="1"/>
        <v>0</v>
      </c>
      <c r="F26" s="80">
        <f>'６月(上旬)'!F26+'６月(中旬)'!F26</f>
        <v>0</v>
      </c>
      <c r="G26" s="80">
        <f>'６月(上旬)'!G26+'６月(中旬)'!G26</f>
        <v>0</v>
      </c>
      <c r="H26" s="53" t="e">
        <f t="shared" si="2"/>
        <v>#DIV/0!</v>
      </c>
      <c r="I26" s="54">
        <f t="shared" si="3"/>
        <v>0</v>
      </c>
      <c r="J26" s="53" t="e">
        <f t="shared" si="4"/>
        <v>#DIV/0!</v>
      </c>
      <c r="K26" s="53" t="e">
        <f t="shared" si="5"/>
        <v>#DIV/0!</v>
      </c>
      <c r="L26" s="52" t="e">
        <f t="shared" si="6"/>
        <v>#DIV/0!</v>
      </c>
    </row>
    <row r="27" spans="1:12" s="42" customFormat="1" x14ac:dyDescent="0.4">
      <c r="A27" s="58" t="s">
        <v>177</v>
      </c>
      <c r="B27" s="80">
        <f>'６月(上旬)'!B27+'６月(中旬)'!B27</f>
        <v>0</v>
      </c>
      <c r="C27" s="80">
        <f>'６月(上旬)'!C27+'６月(中旬)'!C27</f>
        <v>0</v>
      </c>
      <c r="D27" s="53" t="e">
        <f t="shared" si="0"/>
        <v>#DIV/0!</v>
      </c>
      <c r="E27" s="54">
        <f t="shared" si="1"/>
        <v>0</v>
      </c>
      <c r="F27" s="80">
        <f>'６月(上旬)'!F27+'６月(中旬)'!F27</f>
        <v>0</v>
      </c>
      <c r="G27" s="80">
        <f>'６月(上旬)'!G27+'６月(中旬)'!G27</f>
        <v>0</v>
      </c>
      <c r="H27" s="53" t="e">
        <f t="shared" si="2"/>
        <v>#DIV/0!</v>
      </c>
      <c r="I27" s="54">
        <f t="shared" si="3"/>
        <v>0</v>
      </c>
      <c r="J27" s="53" t="e">
        <f t="shared" si="4"/>
        <v>#DIV/0!</v>
      </c>
      <c r="K27" s="53" t="e">
        <f t="shared" si="5"/>
        <v>#DIV/0!</v>
      </c>
      <c r="L27" s="52" t="e">
        <f t="shared" si="6"/>
        <v>#DIV/0!</v>
      </c>
    </row>
    <row r="28" spans="1:12" s="42" customFormat="1" x14ac:dyDescent="0.4">
      <c r="A28" s="58" t="s">
        <v>176</v>
      </c>
      <c r="B28" s="80">
        <f>'６月(上旬)'!B28+'６月(中旬)'!B28</f>
        <v>0</v>
      </c>
      <c r="C28" s="80">
        <f>'６月(上旬)'!C28+'６月(中旬)'!C28</f>
        <v>1833</v>
      </c>
      <c r="D28" s="53">
        <f t="shared" si="0"/>
        <v>0</v>
      </c>
      <c r="E28" s="54">
        <f t="shared" si="1"/>
        <v>-1833</v>
      </c>
      <c r="F28" s="80">
        <f>'６月(上旬)'!F28+'６月(中旬)'!F28</f>
        <v>0</v>
      </c>
      <c r="G28" s="80">
        <f>'６月(上旬)'!G28+'６月(中旬)'!G28</f>
        <v>2990</v>
      </c>
      <c r="H28" s="53">
        <f t="shared" si="2"/>
        <v>0</v>
      </c>
      <c r="I28" s="54">
        <f t="shared" si="3"/>
        <v>-2990</v>
      </c>
      <c r="J28" s="53" t="e">
        <f t="shared" si="4"/>
        <v>#DIV/0!</v>
      </c>
      <c r="K28" s="53">
        <f t="shared" si="5"/>
        <v>0.61304347826086958</v>
      </c>
      <c r="L28" s="52" t="e">
        <f t="shared" si="6"/>
        <v>#DIV/0!</v>
      </c>
    </row>
    <row r="29" spans="1:12" s="42" customFormat="1" x14ac:dyDescent="0.4">
      <c r="A29" s="58" t="s">
        <v>175</v>
      </c>
      <c r="B29" s="80">
        <f>'６月(上旬)'!B29+'６月(中旬)'!B29</f>
        <v>0</v>
      </c>
      <c r="C29" s="80">
        <f>'６月(上旬)'!C29+'６月(中旬)'!C29</f>
        <v>0</v>
      </c>
      <c r="D29" s="53" t="e">
        <f t="shared" si="0"/>
        <v>#DIV/0!</v>
      </c>
      <c r="E29" s="54">
        <f t="shared" si="1"/>
        <v>0</v>
      </c>
      <c r="F29" s="80">
        <f>'６月(上旬)'!F29+'６月(中旬)'!F29</f>
        <v>0</v>
      </c>
      <c r="G29" s="80">
        <f>'６月(上旬)'!G29+'６月(中旬)'!G29</f>
        <v>0</v>
      </c>
      <c r="H29" s="53" t="e">
        <f t="shared" si="2"/>
        <v>#DIV/0!</v>
      </c>
      <c r="I29" s="54">
        <f t="shared" si="3"/>
        <v>0</v>
      </c>
      <c r="J29" s="53" t="e">
        <f t="shared" si="4"/>
        <v>#DIV/0!</v>
      </c>
      <c r="K29" s="53" t="e">
        <f t="shared" si="5"/>
        <v>#DIV/0!</v>
      </c>
      <c r="L29" s="52" t="e">
        <f t="shared" si="6"/>
        <v>#DIV/0!</v>
      </c>
    </row>
    <row r="30" spans="1:12" s="42" customFormat="1" x14ac:dyDescent="0.4">
      <c r="A30" s="58" t="s">
        <v>174</v>
      </c>
      <c r="B30" s="80">
        <f>'６月(上旬)'!B30+'６月(中旬)'!B30</f>
        <v>0</v>
      </c>
      <c r="C30" s="80">
        <f>'６月(上旬)'!C30+'６月(中旬)'!C30</f>
        <v>0</v>
      </c>
      <c r="D30" s="67" t="e">
        <f t="shared" si="0"/>
        <v>#DIV/0!</v>
      </c>
      <c r="E30" s="68">
        <f t="shared" si="1"/>
        <v>0</v>
      </c>
      <c r="F30" s="80">
        <f>'６月(上旬)'!F30+'６月(中旬)'!F30</f>
        <v>0</v>
      </c>
      <c r="G30" s="80">
        <f>'６月(上旬)'!G30+'６月(中旬)'!G30</f>
        <v>0</v>
      </c>
      <c r="H30" s="67" t="e">
        <f t="shared" si="2"/>
        <v>#DIV/0!</v>
      </c>
      <c r="I30" s="68">
        <f t="shared" si="3"/>
        <v>0</v>
      </c>
      <c r="J30" s="67" t="e">
        <f t="shared" si="4"/>
        <v>#DIV/0!</v>
      </c>
      <c r="K30" s="67" t="e">
        <f t="shared" si="5"/>
        <v>#DIV/0!</v>
      </c>
      <c r="L30" s="66" t="e">
        <f t="shared" si="6"/>
        <v>#DIV/0!</v>
      </c>
    </row>
    <row r="31" spans="1:12" s="42" customFormat="1" x14ac:dyDescent="0.4">
      <c r="A31" s="70" t="s">
        <v>173</v>
      </c>
      <c r="B31" s="80">
        <f>'６月(上旬)'!B31+'６月(中旬)'!B31</f>
        <v>0</v>
      </c>
      <c r="C31" s="80">
        <f>'６月(上旬)'!C31+'６月(中旬)'!C31</f>
        <v>0</v>
      </c>
      <c r="D31" s="53" t="e">
        <f t="shared" si="0"/>
        <v>#DIV/0!</v>
      </c>
      <c r="E31" s="54">
        <f t="shared" si="1"/>
        <v>0</v>
      </c>
      <c r="F31" s="80">
        <f>'６月(上旬)'!F31+'６月(中旬)'!F31</f>
        <v>0</v>
      </c>
      <c r="G31" s="80">
        <f>'６月(上旬)'!G31+'６月(中旬)'!G31</f>
        <v>0</v>
      </c>
      <c r="H31" s="53" t="e">
        <f t="shared" si="2"/>
        <v>#DIV/0!</v>
      </c>
      <c r="I31" s="54">
        <f t="shared" si="3"/>
        <v>0</v>
      </c>
      <c r="J31" s="53" t="e">
        <f t="shared" si="4"/>
        <v>#DIV/0!</v>
      </c>
      <c r="K31" s="53" t="e">
        <f t="shared" si="5"/>
        <v>#DIV/0!</v>
      </c>
      <c r="L31" s="52" t="e">
        <f t="shared" si="6"/>
        <v>#DIV/0!</v>
      </c>
    </row>
    <row r="32" spans="1:12" s="42" customFormat="1" x14ac:dyDescent="0.4">
      <c r="A32" s="58" t="s">
        <v>172</v>
      </c>
      <c r="B32" s="80">
        <f>'６月(上旬)'!B32+'６月(中旬)'!B32</f>
        <v>2472</v>
      </c>
      <c r="C32" s="80">
        <f>'６月(上旬)'!C32+'６月(中旬)'!C32</f>
        <v>2495</v>
      </c>
      <c r="D32" s="53">
        <f t="shared" si="0"/>
        <v>0.99078156312625254</v>
      </c>
      <c r="E32" s="54">
        <f t="shared" si="1"/>
        <v>-23</v>
      </c>
      <c r="F32" s="80">
        <f>'６月(上旬)'!F32+'６月(中旬)'!F32</f>
        <v>3195</v>
      </c>
      <c r="G32" s="80">
        <f>'６月(上旬)'!G32+'６月(中旬)'!G32</f>
        <v>3290</v>
      </c>
      <c r="H32" s="53">
        <f t="shared" si="2"/>
        <v>0.97112462006079026</v>
      </c>
      <c r="I32" s="54">
        <f t="shared" si="3"/>
        <v>-95</v>
      </c>
      <c r="J32" s="53">
        <f t="shared" si="4"/>
        <v>0.77370892018779347</v>
      </c>
      <c r="K32" s="53">
        <f t="shared" si="5"/>
        <v>0.75835866261398177</v>
      </c>
      <c r="L32" s="52">
        <f t="shared" si="6"/>
        <v>1.5350257573811699E-2</v>
      </c>
    </row>
    <row r="33" spans="1:12" s="42" customFormat="1" x14ac:dyDescent="0.4">
      <c r="A33" s="70" t="s">
        <v>171</v>
      </c>
      <c r="B33" s="80">
        <f>'６月(上旬)'!B33+'６月(中旬)'!B33</f>
        <v>0</v>
      </c>
      <c r="C33" s="80">
        <f>'６月(上旬)'!C33+'６月(中旬)'!C33</f>
        <v>0</v>
      </c>
      <c r="D33" s="67" t="e">
        <f t="shared" si="0"/>
        <v>#DIV/0!</v>
      </c>
      <c r="E33" s="68">
        <f t="shared" si="1"/>
        <v>0</v>
      </c>
      <c r="F33" s="80">
        <f>'６月(上旬)'!F33+'６月(中旬)'!F33</f>
        <v>0</v>
      </c>
      <c r="G33" s="80">
        <f>'６月(上旬)'!G33+'６月(中旬)'!G33</f>
        <v>0</v>
      </c>
      <c r="H33" s="67" t="e">
        <f t="shared" si="2"/>
        <v>#DIV/0!</v>
      </c>
      <c r="I33" s="68">
        <f t="shared" si="3"/>
        <v>0</v>
      </c>
      <c r="J33" s="67" t="e">
        <f t="shared" si="4"/>
        <v>#DIV/0!</v>
      </c>
      <c r="K33" s="67" t="e">
        <f t="shared" si="5"/>
        <v>#DIV/0!</v>
      </c>
      <c r="L33" s="66" t="e">
        <f t="shared" si="6"/>
        <v>#DIV/0!</v>
      </c>
    </row>
    <row r="34" spans="1:12" s="42" customFormat="1" x14ac:dyDescent="0.4">
      <c r="A34" s="70" t="s">
        <v>170</v>
      </c>
      <c r="B34" s="107">
        <f>'６月(上旬)'!B34+'６月(中旬)'!B34</f>
        <v>2262</v>
      </c>
      <c r="C34" s="107">
        <f>'６月(上旬)'!C34+'６月(中旬)'!C34</f>
        <v>1915</v>
      </c>
      <c r="D34" s="67">
        <f t="shared" si="0"/>
        <v>1.1812010443864229</v>
      </c>
      <c r="E34" s="68">
        <f t="shared" si="1"/>
        <v>347</v>
      </c>
      <c r="F34" s="107">
        <f>'６月(上旬)'!F34+'６月(中旬)'!F34</f>
        <v>3050</v>
      </c>
      <c r="G34" s="107">
        <f>'６月(上旬)'!G34+'６月(中旬)'!G34</f>
        <v>2990</v>
      </c>
      <c r="H34" s="67">
        <f t="shared" si="2"/>
        <v>1.020066889632107</v>
      </c>
      <c r="I34" s="68">
        <f t="shared" si="3"/>
        <v>60</v>
      </c>
      <c r="J34" s="67">
        <f t="shared" si="4"/>
        <v>0.74163934426229505</v>
      </c>
      <c r="K34" s="67">
        <f t="shared" si="5"/>
        <v>0.64046822742474918</v>
      </c>
      <c r="L34" s="66">
        <f t="shared" si="6"/>
        <v>0.10117111683754587</v>
      </c>
    </row>
    <row r="35" spans="1:12" s="42" customFormat="1" x14ac:dyDescent="0.4">
      <c r="A35" s="58" t="s">
        <v>169</v>
      </c>
      <c r="B35" s="55">
        <f>'６月(上旬)'!B35+'６月(中旬)'!B35</f>
        <v>0</v>
      </c>
      <c r="C35" s="55">
        <f>'６月(上旬)'!C35+'６月(中旬)'!C35</f>
        <v>0</v>
      </c>
      <c r="D35" s="53" t="e">
        <f t="shared" si="0"/>
        <v>#DIV/0!</v>
      </c>
      <c r="E35" s="54">
        <f t="shared" si="1"/>
        <v>0</v>
      </c>
      <c r="F35" s="55">
        <f>'６月(上旬)'!F35+'６月(中旬)'!F35</f>
        <v>0</v>
      </c>
      <c r="G35" s="55">
        <f>'６月(上旬)'!G35+'６月(中旬)'!G35</f>
        <v>0</v>
      </c>
      <c r="H35" s="53" t="e">
        <f t="shared" si="2"/>
        <v>#DIV/0!</v>
      </c>
      <c r="I35" s="54">
        <f t="shared" si="3"/>
        <v>0</v>
      </c>
      <c r="J35" s="53" t="e">
        <f t="shared" si="4"/>
        <v>#DIV/0!</v>
      </c>
      <c r="K35" s="53" t="e">
        <f t="shared" si="5"/>
        <v>#DIV/0!</v>
      </c>
      <c r="L35" s="52" t="e">
        <f t="shared" si="6"/>
        <v>#DIV/0!</v>
      </c>
    </row>
    <row r="36" spans="1:12" s="42" customFormat="1" x14ac:dyDescent="0.4">
      <c r="A36" s="70" t="s">
        <v>89</v>
      </c>
      <c r="B36" s="107">
        <f>'６月(上旬)'!B36+'６月(中旬)'!B36</f>
        <v>0</v>
      </c>
      <c r="C36" s="107">
        <f>'６月(上旬)'!C36+'６月(中旬)'!C36</f>
        <v>0</v>
      </c>
      <c r="D36" s="67" t="e">
        <f t="shared" si="0"/>
        <v>#DIV/0!</v>
      </c>
      <c r="E36" s="68">
        <f t="shared" si="1"/>
        <v>0</v>
      </c>
      <c r="F36" s="107">
        <f>'６月(上旬)'!F36+'６月(中旬)'!F36</f>
        <v>0</v>
      </c>
      <c r="G36" s="107">
        <f>'６月(上旬)'!G36+'６月(中旬)'!G36</f>
        <v>0</v>
      </c>
      <c r="H36" s="67" t="e">
        <f t="shared" si="2"/>
        <v>#DIV/0!</v>
      </c>
      <c r="I36" s="68">
        <f t="shared" si="3"/>
        <v>0</v>
      </c>
      <c r="J36" s="67" t="e">
        <f t="shared" si="4"/>
        <v>#DIV/0!</v>
      </c>
      <c r="K36" s="67" t="e">
        <f t="shared" si="5"/>
        <v>#DIV/0!</v>
      </c>
      <c r="L36" s="66" t="e">
        <f t="shared" si="6"/>
        <v>#DIV/0!</v>
      </c>
    </row>
    <row r="37" spans="1:12" s="42" customFormat="1" x14ac:dyDescent="0.4">
      <c r="A37" s="51" t="s">
        <v>168</v>
      </c>
      <c r="B37" s="49">
        <f>'６月(上旬)'!B37+'６月(中旬)'!B37</f>
        <v>7929</v>
      </c>
      <c r="C37" s="49">
        <f>'６月(上旬)'!C37+'６月(中旬)'!C37</f>
        <v>7145</v>
      </c>
      <c r="D37" s="47">
        <f t="shared" si="0"/>
        <v>1.1097270818754374</v>
      </c>
      <c r="E37" s="48">
        <f t="shared" si="1"/>
        <v>784</v>
      </c>
      <c r="F37" s="49">
        <f>'６月(上旬)'!F37+'６月(中旬)'!F37</f>
        <v>11230</v>
      </c>
      <c r="G37" s="55">
        <f>'６月(上旬)'!G37+'６月(中旬)'!G37</f>
        <v>11365</v>
      </c>
      <c r="H37" s="53">
        <f t="shared" si="2"/>
        <v>0.98812142542894854</v>
      </c>
      <c r="I37" s="54">
        <f t="shared" si="3"/>
        <v>-135</v>
      </c>
      <c r="J37" s="53">
        <f t="shared" si="4"/>
        <v>0.70605520926090826</v>
      </c>
      <c r="K37" s="53">
        <f t="shared" si="5"/>
        <v>0.62868455785305766</v>
      </c>
      <c r="L37" s="52">
        <f t="shared" si="6"/>
        <v>7.7370651407850599E-2</v>
      </c>
    </row>
    <row r="38" spans="1:12" x14ac:dyDescent="0.4">
      <c r="A38" s="277" t="s">
        <v>167</v>
      </c>
      <c r="B38" s="259">
        <f>SUM(B39:B40)</f>
        <v>818</v>
      </c>
      <c r="C38" s="259">
        <f>SUM(C39:C40)</f>
        <v>871</v>
      </c>
      <c r="D38" s="256">
        <f t="shared" ref="D38:D66" si="7">+B38/C38</f>
        <v>0.93915040183696896</v>
      </c>
      <c r="E38" s="281">
        <f t="shared" ref="E38:E66" si="8">+B38-C38</f>
        <v>-53</v>
      </c>
      <c r="F38" s="259">
        <f>SUM(F39:F40)</f>
        <v>1593</v>
      </c>
      <c r="G38" s="259">
        <f>SUM(G39:G40)</f>
        <v>1769</v>
      </c>
      <c r="H38" s="256">
        <f t="shared" ref="H38:H66" si="9">+F38/G38</f>
        <v>0.90050876201243646</v>
      </c>
      <c r="I38" s="281">
        <f t="shared" ref="I38:I66" si="10">+F38-G38</f>
        <v>-176</v>
      </c>
      <c r="J38" s="256">
        <f t="shared" ref="J38:J66" si="11">+B38/F38</f>
        <v>0.51349654739485251</v>
      </c>
      <c r="K38" s="256">
        <f t="shared" ref="K38:K66" si="12">+C38/G38</f>
        <v>0.49236856981345395</v>
      </c>
      <c r="L38" s="280">
        <f t="shared" ref="L38:L66" si="13">+J38-K38</f>
        <v>2.112797758139856E-2</v>
      </c>
    </row>
    <row r="39" spans="1:12" x14ac:dyDescent="0.4">
      <c r="A39" s="57" t="s">
        <v>166</v>
      </c>
      <c r="B39" s="80">
        <f>'６月(上旬)'!B39+'６月(中旬)'!B39</f>
        <v>513</v>
      </c>
      <c r="C39" s="80">
        <f>'６月(上旬)'!C39+'６月(中旬)'!C39</f>
        <v>526</v>
      </c>
      <c r="D39" s="73">
        <f t="shared" si="7"/>
        <v>0.97528517110266155</v>
      </c>
      <c r="E39" s="81">
        <f t="shared" si="8"/>
        <v>-13</v>
      </c>
      <c r="F39" s="80">
        <f>'６月(上旬)'!F39+'６月(中旬)'!F39</f>
        <v>852</v>
      </c>
      <c r="G39" s="80">
        <f>'６月(上旬)'!G39+'６月(中旬)'!G39</f>
        <v>967</v>
      </c>
      <c r="H39" s="73">
        <f t="shared" si="9"/>
        <v>0.88107549120992756</v>
      </c>
      <c r="I39" s="81">
        <f t="shared" si="10"/>
        <v>-115</v>
      </c>
      <c r="J39" s="73">
        <f t="shared" si="11"/>
        <v>0.602112676056338</v>
      </c>
      <c r="K39" s="73">
        <f t="shared" si="12"/>
        <v>0.54395036194415713</v>
      </c>
      <c r="L39" s="90">
        <f t="shared" si="13"/>
        <v>5.8162314112180868E-2</v>
      </c>
    </row>
    <row r="40" spans="1:12" x14ac:dyDescent="0.4">
      <c r="A40" s="58" t="s">
        <v>165</v>
      </c>
      <c r="B40" s="80">
        <f>'６月(上旬)'!B40+'６月(中旬)'!B40</f>
        <v>305</v>
      </c>
      <c r="C40" s="80">
        <f>'６月(上旬)'!C40+'６月(中旬)'!C40</f>
        <v>345</v>
      </c>
      <c r="D40" s="53">
        <f t="shared" si="7"/>
        <v>0.88405797101449279</v>
      </c>
      <c r="E40" s="54">
        <f t="shared" si="8"/>
        <v>-40</v>
      </c>
      <c r="F40" s="80">
        <f>'６月(上旬)'!F40+'６月(中旬)'!F40</f>
        <v>741</v>
      </c>
      <c r="G40" s="80">
        <f>'６月(上旬)'!G40+'６月(中旬)'!G40</f>
        <v>802</v>
      </c>
      <c r="H40" s="53">
        <f t="shared" si="9"/>
        <v>0.92394014962593518</v>
      </c>
      <c r="I40" s="54">
        <f t="shared" si="10"/>
        <v>-61</v>
      </c>
      <c r="J40" s="53">
        <f t="shared" si="11"/>
        <v>0.41160593792172739</v>
      </c>
      <c r="K40" s="53">
        <f t="shared" si="12"/>
        <v>0.43017456359102246</v>
      </c>
      <c r="L40" s="52">
        <f t="shared" si="13"/>
        <v>-1.8568625669295069E-2</v>
      </c>
    </row>
    <row r="41" spans="1:12" s="89" customFormat="1" x14ac:dyDescent="0.4">
      <c r="A41" s="249" t="s">
        <v>88</v>
      </c>
      <c r="B41" s="248">
        <f>B42+B62</f>
        <v>124871</v>
      </c>
      <c r="C41" s="248">
        <f>C42+C62</f>
        <v>122514</v>
      </c>
      <c r="D41" s="245">
        <f t="shared" si="7"/>
        <v>1.0192386176273731</v>
      </c>
      <c r="E41" s="289">
        <f t="shared" si="8"/>
        <v>2357</v>
      </c>
      <c r="F41" s="248">
        <f>F42+F62</f>
        <v>217738</v>
      </c>
      <c r="G41" s="248">
        <f>G42+G62</f>
        <v>229617</v>
      </c>
      <c r="H41" s="245">
        <f t="shared" si="9"/>
        <v>0.94826602559914985</v>
      </c>
      <c r="I41" s="289">
        <f t="shared" si="10"/>
        <v>-11879</v>
      </c>
      <c r="J41" s="245">
        <f t="shared" si="11"/>
        <v>0.57349199496642755</v>
      </c>
      <c r="K41" s="245">
        <f t="shared" si="12"/>
        <v>0.53355805537046475</v>
      </c>
      <c r="L41" s="283">
        <f t="shared" si="13"/>
        <v>3.9933939595962809E-2</v>
      </c>
    </row>
    <row r="42" spans="1:12" s="89" customFormat="1" x14ac:dyDescent="0.4">
      <c r="A42" s="277" t="s">
        <v>164</v>
      </c>
      <c r="B42" s="248">
        <f>SUM(B43:B61)</f>
        <v>123084</v>
      </c>
      <c r="C42" s="248">
        <f>SUM(C43:C61)</f>
        <v>121163</v>
      </c>
      <c r="D42" s="245">
        <f t="shared" si="7"/>
        <v>1.0158546751070872</v>
      </c>
      <c r="E42" s="289">
        <f t="shared" si="8"/>
        <v>1921</v>
      </c>
      <c r="F42" s="248">
        <f>SUM(F43:F61)</f>
        <v>214357</v>
      </c>
      <c r="G42" s="248">
        <f>SUM(G43:G61)</f>
        <v>226628</v>
      </c>
      <c r="H42" s="245">
        <f t="shared" si="9"/>
        <v>0.94585399862329456</v>
      </c>
      <c r="I42" s="289">
        <f t="shared" si="10"/>
        <v>-12271</v>
      </c>
      <c r="J42" s="245">
        <f t="shared" si="11"/>
        <v>0.57420098247316398</v>
      </c>
      <c r="K42" s="245">
        <f t="shared" si="12"/>
        <v>0.53463384930370472</v>
      </c>
      <c r="L42" s="283">
        <f t="shared" si="13"/>
        <v>3.9567133169459257E-2</v>
      </c>
    </row>
    <row r="43" spans="1:12" x14ac:dyDescent="0.4">
      <c r="A43" s="58" t="s">
        <v>87</v>
      </c>
      <c r="B43" s="63">
        <v>47490</v>
      </c>
      <c r="C43" s="63">
        <v>46096</v>
      </c>
      <c r="D43" s="60">
        <f t="shared" si="7"/>
        <v>1.0302412356820549</v>
      </c>
      <c r="E43" s="68">
        <f t="shared" si="8"/>
        <v>1394</v>
      </c>
      <c r="F43" s="63">
        <v>79116</v>
      </c>
      <c r="G43" s="63">
        <v>79957</v>
      </c>
      <c r="H43" s="67">
        <f t="shared" si="9"/>
        <v>0.98948184649248971</v>
      </c>
      <c r="I43" s="54">
        <f t="shared" si="10"/>
        <v>-841</v>
      </c>
      <c r="J43" s="53">
        <f t="shared" si="11"/>
        <v>0.60025784923403613</v>
      </c>
      <c r="K43" s="53">
        <f t="shared" si="12"/>
        <v>0.5765098740573058</v>
      </c>
      <c r="L43" s="52">
        <f t="shared" si="13"/>
        <v>2.3747975176730329E-2</v>
      </c>
    </row>
    <row r="44" spans="1:12" x14ac:dyDescent="0.4">
      <c r="A44" s="58" t="s">
        <v>163</v>
      </c>
      <c r="B44" s="56">
        <v>8367</v>
      </c>
      <c r="C44" s="56">
        <v>7177</v>
      </c>
      <c r="D44" s="73">
        <f t="shared" si="7"/>
        <v>1.1658074404347221</v>
      </c>
      <c r="E44" s="68">
        <f t="shared" si="8"/>
        <v>1190</v>
      </c>
      <c r="F44" s="56">
        <v>10280</v>
      </c>
      <c r="G44" s="56">
        <v>10280</v>
      </c>
      <c r="H44" s="67">
        <f t="shared" si="9"/>
        <v>1</v>
      </c>
      <c r="I44" s="54">
        <f t="shared" si="10"/>
        <v>0</v>
      </c>
      <c r="J44" s="53">
        <f t="shared" si="11"/>
        <v>0.81391050583657587</v>
      </c>
      <c r="K44" s="53">
        <f t="shared" si="12"/>
        <v>0.69815175097276261</v>
      </c>
      <c r="L44" s="52">
        <f t="shared" si="13"/>
        <v>0.11575875486381326</v>
      </c>
    </row>
    <row r="45" spans="1:12" x14ac:dyDescent="0.4">
      <c r="A45" s="70" t="s">
        <v>162</v>
      </c>
      <c r="B45" s="56">
        <v>12245</v>
      </c>
      <c r="C45" s="56">
        <v>15360</v>
      </c>
      <c r="D45" s="73">
        <f t="shared" si="7"/>
        <v>0.79720052083333337</v>
      </c>
      <c r="E45" s="68">
        <f t="shared" si="8"/>
        <v>-3115</v>
      </c>
      <c r="F45" s="56">
        <v>22711</v>
      </c>
      <c r="G45" s="56">
        <v>30068</v>
      </c>
      <c r="H45" s="67">
        <f t="shared" si="9"/>
        <v>0.75532127178395636</v>
      </c>
      <c r="I45" s="54">
        <f t="shared" si="10"/>
        <v>-7357</v>
      </c>
      <c r="J45" s="53">
        <f t="shared" si="11"/>
        <v>0.53916604288670689</v>
      </c>
      <c r="K45" s="53">
        <f t="shared" si="12"/>
        <v>0.51084209125981106</v>
      </c>
      <c r="L45" s="52">
        <f t="shared" si="13"/>
        <v>2.8323951626895827E-2</v>
      </c>
    </row>
    <row r="46" spans="1:12" x14ac:dyDescent="0.4">
      <c r="A46" s="70" t="s">
        <v>161</v>
      </c>
      <c r="B46" s="56">
        <v>5743</v>
      </c>
      <c r="C46" s="56">
        <v>6419</v>
      </c>
      <c r="D46" s="73">
        <f t="shared" si="7"/>
        <v>0.89468764605078677</v>
      </c>
      <c r="E46" s="68">
        <f t="shared" si="8"/>
        <v>-676</v>
      </c>
      <c r="F46" s="56">
        <v>12166</v>
      </c>
      <c r="G46" s="56">
        <v>13574</v>
      </c>
      <c r="H46" s="67">
        <f t="shared" si="9"/>
        <v>0.89627228525121561</v>
      </c>
      <c r="I46" s="54">
        <f t="shared" si="10"/>
        <v>-1408</v>
      </c>
      <c r="J46" s="53">
        <f t="shared" si="11"/>
        <v>0.47205326319250368</v>
      </c>
      <c r="K46" s="53">
        <f t="shared" si="12"/>
        <v>0.47288934728156773</v>
      </c>
      <c r="L46" s="52">
        <f t="shared" si="13"/>
        <v>-8.3608408906404863E-4</v>
      </c>
    </row>
    <row r="47" spans="1:12" x14ac:dyDescent="0.4">
      <c r="A47" s="58" t="s">
        <v>85</v>
      </c>
      <c r="B47" s="56">
        <v>16157</v>
      </c>
      <c r="C47" s="56">
        <v>18214</v>
      </c>
      <c r="D47" s="73">
        <f t="shared" si="7"/>
        <v>0.88706489513560993</v>
      </c>
      <c r="E47" s="68">
        <f t="shared" si="8"/>
        <v>-2057</v>
      </c>
      <c r="F47" s="56">
        <v>28033</v>
      </c>
      <c r="G47" s="56">
        <v>39734</v>
      </c>
      <c r="H47" s="67">
        <f t="shared" si="9"/>
        <v>0.70551668596164496</v>
      </c>
      <c r="I47" s="54">
        <f t="shared" si="10"/>
        <v>-11701</v>
      </c>
      <c r="J47" s="53">
        <f t="shared" si="11"/>
        <v>0.57635643705632644</v>
      </c>
      <c r="K47" s="53">
        <f t="shared" si="12"/>
        <v>0.45839834902098958</v>
      </c>
      <c r="L47" s="52">
        <f t="shared" si="13"/>
        <v>0.11795808803533686</v>
      </c>
    </row>
    <row r="48" spans="1:12" x14ac:dyDescent="0.4">
      <c r="A48" s="58" t="s">
        <v>160</v>
      </c>
      <c r="B48" s="56">
        <v>2905</v>
      </c>
      <c r="C48" s="56">
        <v>3293</v>
      </c>
      <c r="D48" s="73">
        <f t="shared" si="7"/>
        <v>0.88217430914060124</v>
      </c>
      <c r="E48" s="68">
        <f t="shared" si="8"/>
        <v>-388</v>
      </c>
      <c r="F48" s="56">
        <v>5130</v>
      </c>
      <c r="G48" s="56">
        <v>5400</v>
      </c>
      <c r="H48" s="67">
        <f t="shared" si="9"/>
        <v>0.95</v>
      </c>
      <c r="I48" s="54">
        <f t="shared" si="10"/>
        <v>-270</v>
      </c>
      <c r="J48" s="53">
        <f t="shared" si="11"/>
        <v>0.56627680311890838</v>
      </c>
      <c r="K48" s="53">
        <f t="shared" si="12"/>
        <v>0.60981481481481481</v>
      </c>
      <c r="L48" s="52">
        <f t="shared" si="13"/>
        <v>-4.3538011695906431E-2</v>
      </c>
    </row>
    <row r="49" spans="1:12" x14ac:dyDescent="0.4">
      <c r="A49" s="58" t="s">
        <v>86</v>
      </c>
      <c r="B49" s="56">
        <v>10587</v>
      </c>
      <c r="C49" s="56">
        <v>9826</v>
      </c>
      <c r="D49" s="73">
        <f t="shared" si="7"/>
        <v>1.0774475880317524</v>
      </c>
      <c r="E49" s="68">
        <f t="shared" si="8"/>
        <v>761</v>
      </c>
      <c r="F49" s="56">
        <v>17392</v>
      </c>
      <c r="G49" s="56">
        <v>21710</v>
      </c>
      <c r="H49" s="67">
        <f t="shared" si="9"/>
        <v>0.80110548134500226</v>
      </c>
      <c r="I49" s="54">
        <f t="shared" si="10"/>
        <v>-4318</v>
      </c>
      <c r="J49" s="53">
        <f t="shared" si="11"/>
        <v>0.60872815087396503</v>
      </c>
      <c r="K49" s="53">
        <f t="shared" si="12"/>
        <v>0.45260248733302627</v>
      </c>
      <c r="L49" s="52">
        <f t="shared" si="13"/>
        <v>0.15612566354093876</v>
      </c>
    </row>
    <row r="50" spans="1:12" x14ac:dyDescent="0.4">
      <c r="A50" s="58" t="s">
        <v>84</v>
      </c>
      <c r="B50" s="56">
        <v>2882</v>
      </c>
      <c r="C50" s="56"/>
      <c r="D50" s="73" t="e">
        <f t="shared" si="7"/>
        <v>#DIV/0!</v>
      </c>
      <c r="E50" s="68">
        <f t="shared" si="8"/>
        <v>2882</v>
      </c>
      <c r="F50" s="56">
        <v>5130</v>
      </c>
      <c r="G50" s="56"/>
      <c r="H50" s="67" t="e">
        <f t="shared" si="9"/>
        <v>#DIV/0!</v>
      </c>
      <c r="I50" s="54">
        <f t="shared" si="10"/>
        <v>5130</v>
      </c>
      <c r="J50" s="53">
        <f t="shared" si="11"/>
        <v>0.56179337231968807</v>
      </c>
      <c r="K50" s="53" t="e">
        <f t="shared" si="12"/>
        <v>#DIV/0!</v>
      </c>
      <c r="L50" s="52" t="e">
        <f t="shared" si="13"/>
        <v>#DIV/0!</v>
      </c>
    </row>
    <row r="51" spans="1:12" s="42" customFormat="1" x14ac:dyDescent="0.4">
      <c r="A51" s="58" t="s">
        <v>159</v>
      </c>
      <c r="B51" s="92"/>
      <c r="C51" s="92"/>
      <c r="D51" s="73" t="e">
        <f t="shared" si="7"/>
        <v>#DIV/0!</v>
      </c>
      <c r="E51" s="68">
        <f t="shared" si="8"/>
        <v>0</v>
      </c>
      <c r="F51" s="92"/>
      <c r="G51" s="92"/>
      <c r="H51" s="67" t="e">
        <f t="shared" si="9"/>
        <v>#DIV/0!</v>
      </c>
      <c r="I51" s="54">
        <f t="shared" si="10"/>
        <v>0</v>
      </c>
      <c r="J51" s="53" t="e">
        <f t="shared" si="11"/>
        <v>#DIV/0!</v>
      </c>
      <c r="K51" s="53" t="e">
        <f t="shared" si="12"/>
        <v>#DIV/0!</v>
      </c>
      <c r="L51" s="52" t="e">
        <f t="shared" si="13"/>
        <v>#DIV/0!</v>
      </c>
    </row>
    <row r="52" spans="1:12" x14ac:dyDescent="0.4">
      <c r="A52" s="58" t="s">
        <v>158</v>
      </c>
      <c r="B52" s="56">
        <v>1242</v>
      </c>
      <c r="C52" s="88">
        <v>1365</v>
      </c>
      <c r="D52" s="73">
        <f t="shared" si="7"/>
        <v>0.90989010989010988</v>
      </c>
      <c r="E52" s="68">
        <f t="shared" si="8"/>
        <v>-123</v>
      </c>
      <c r="F52" s="56">
        <v>2280</v>
      </c>
      <c r="G52" s="88">
        <v>2521</v>
      </c>
      <c r="H52" s="67">
        <f t="shared" si="9"/>
        <v>0.90440301467671558</v>
      </c>
      <c r="I52" s="54">
        <f t="shared" si="10"/>
        <v>-241</v>
      </c>
      <c r="J52" s="53">
        <f t="shared" si="11"/>
        <v>0.54473684210526319</v>
      </c>
      <c r="K52" s="53">
        <f t="shared" si="12"/>
        <v>0.54145180483934952</v>
      </c>
      <c r="L52" s="52">
        <f t="shared" si="13"/>
        <v>3.2850372659136706E-3</v>
      </c>
    </row>
    <row r="53" spans="1:12" x14ac:dyDescent="0.4">
      <c r="A53" s="58" t="s">
        <v>83</v>
      </c>
      <c r="B53" s="56">
        <v>3196</v>
      </c>
      <c r="C53" s="88">
        <v>2655</v>
      </c>
      <c r="D53" s="73">
        <f t="shared" si="7"/>
        <v>1.2037664783427495</v>
      </c>
      <c r="E53" s="68">
        <f t="shared" si="8"/>
        <v>541</v>
      </c>
      <c r="F53" s="56">
        <v>6474</v>
      </c>
      <c r="G53" s="88">
        <v>3320</v>
      </c>
      <c r="H53" s="67">
        <f t="shared" si="9"/>
        <v>1.95</v>
      </c>
      <c r="I53" s="54">
        <f t="shared" si="10"/>
        <v>3154</v>
      </c>
      <c r="J53" s="53">
        <f t="shared" si="11"/>
        <v>0.49366697559468642</v>
      </c>
      <c r="K53" s="53">
        <f t="shared" si="12"/>
        <v>0.79969879518072284</v>
      </c>
      <c r="L53" s="52">
        <f t="shared" si="13"/>
        <v>-0.30603181958603642</v>
      </c>
    </row>
    <row r="54" spans="1:12" x14ac:dyDescent="0.4">
      <c r="A54" s="58" t="s">
        <v>82</v>
      </c>
      <c r="B54" s="56">
        <v>3425</v>
      </c>
      <c r="C54" s="56">
        <v>4054</v>
      </c>
      <c r="D54" s="73">
        <f t="shared" si="7"/>
        <v>0.8448445979279724</v>
      </c>
      <c r="E54" s="54">
        <f t="shared" si="8"/>
        <v>-629</v>
      </c>
      <c r="F54" s="56">
        <v>5400</v>
      </c>
      <c r="G54" s="56">
        <v>5535</v>
      </c>
      <c r="H54" s="53">
        <f t="shared" si="9"/>
        <v>0.97560975609756095</v>
      </c>
      <c r="I54" s="54">
        <f t="shared" si="10"/>
        <v>-135</v>
      </c>
      <c r="J54" s="53">
        <f t="shared" si="11"/>
        <v>0.6342592592592593</v>
      </c>
      <c r="K54" s="53">
        <f t="shared" si="12"/>
        <v>0.73242999096657635</v>
      </c>
      <c r="L54" s="52">
        <f t="shared" si="13"/>
        <v>-9.8170731707317049E-2</v>
      </c>
    </row>
    <row r="55" spans="1:12" x14ac:dyDescent="0.4">
      <c r="A55" s="58" t="s">
        <v>157</v>
      </c>
      <c r="B55" s="56">
        <v>1493</v>
      </c>
      <c r="C55" s="92"/>
      <c r="D55" s="73" t="e">
        <f t="shared" si="7"/>
        <v>#DIV/0!</v>
      </c>
      <c r="E55" s="54">
        <f t="shared" si="8"/>
        <v>1493</v>
      </c>
      <c r="F55" s="56">
        <v>2400</v>
      </c>
      <c r="G55" s="92"/>
      <c r="H55" s="53" t="e">
        <f t="shared" si="9"/>
        <v>#DIV/0!</v>
      </c>
      <c r="I55" s="54">
        <f t="shared" si="10"/>
        <v>2400</v>
      </c>
      <c r="J55" s="53">
        <f t="shared" si="11"/>
        <v>0.62208333333333332</v>
      </c>
      <c r="K55" s="53" t="e">
        <f t="shared" si="12"/>
        <v>#DIV/0!</v>
      </c>
      <c r="L55" s="52" t="e">
        <f t="shared" si="13"/>
        <v>#DIV/0!</v>
      </c>
    </row>
    <row r="56" spans="1:12" x14ac:dyDescent="0.4">
      <c r="A56" s="70" t="s">
        <v>81</v>
      </c>
      <c r="B56" s="56">
        <v>974</v>
      </c>
      <c r="C56" s="56">
        <v>1057</v>
      </c>
      <c r="D56" s="73">
        <f t="shared" si="7"/>
        <v>0.92147587511825924</v>
      </c>
      <c r="E56" s="68">
        <f t="shared" si="8"/>
        <v>-83</v>
      </c>
      <c r="F56" s="56">
        <v>2280</v>
      </c>
      <c r="G56" s="56">
        <v>2399</v>
      </c>
      <c r="H56" s="67">
        <f t="shared" si="9"/>
        <v>0.95039599833263855</v>
      </c>
      <c r="I56" s="54">
        <f t="shared" si="10"/>
        <v>-119</v>
      </c>
      <c r="J56" s="53">
        <f t="shared" si="11"/>
        <v>0.42719298245614035</v>
      </c>
      <c r="K56" s="67">
        <f t="shared" si="12"/>
        <v>0.44060025010421011</v>
      </c>
      <c r="L56" s="66">
        <f t="shared" si="13"/>
        <v>-1.3407267648069765E-2</v>
      </c>
    </row>
    <row r="57" spans="1:12" x14ac:dyDescent="0.4">
      <c r="A57" s="58" t="s">
        <v>80</v>
      </c>
      <c r="B57" s="56">
        <v>850</v>
      </c>
      <c r="C57" s="56">
        <v>929</v>
      </c>
      <c r="D57" s="73">
        <f t="shared" si="7"/>
        <v>0.91496232508073194</v>
      </c>
      <c r="E57" s="54">
        <f t="shared" si="8"/>
        <v>-79</v>
      </c>
      <c r="F57" s="56">
        <v>2400</v>
      </c>
      <c r="G57" s="56">
        <v>2400</v>
      </c>
      <c r="H57" s="53">
        <f t="shared" si="9"/>
        <v>1</v>
      </c>
      <c r="I57" s="54">
        <f t="shared" si="10"/>
        <v>0</v>
      </c>
      <c r="J57" s="53">
        <f t="shared" si="11"/>
        <v>0.35416666666666669</v>
      </c>
      <c r="K57" s="53">
        <f t="shared" si="12"/>
        <v>0.38708333333333333</v>
      </c>
      <c r="L57" s="52">
        <f t="shared" si="13"/>
        <v>-3.291666666666665E-2</v>
      </c>
    </row>
    <row r="58" spans="1:12" x14ac:dyDescent="0.4">
      <c r="A58" s="58" t="s">
        <v>79</v>
      </c>
      <c r="B58" s="56">
        <v>1281</v>
      </c>
      <c r="C58" s="56">
        <v>1256</v>
      </c>
      <c r="D58" s="73">
        <f t="shared" si="7"/>
        <v>1.019904458598726</v>
      </c>
      <c r="E58" s="54">
        <f t="shared" si="8"/>
        <v>25</v>
      </c>
      <c r="F58" s="56">
        <v>2390</v>
      </c>
      <c r="G58" s="56">
        <v>2398</v>
      </c>
      <c r="H58" s="53">
        <f t="shared" si="9"/>
        <v>0.99666388657214344</v>
      </c>
      <c r="I58" s="54">
        <f t="shared" si="10"/>
        <v>-8</v>
      </c>
      <c r="J58" s="53">
        <f t="shared" si="11"/>
        <v>0.53598326359832638</v>
      </c>
      <c r="K58" s="53">
        <f t="shared" si="12"/>
        <v>0.52376980817347785</v>
      </c>
      <c r="L58" s="52">
        <f t="shared" si="13"/>
        <v>1.2213455424848529E-2</v>
      </c>
    </row>
    <row r="59" spans="1:12" x14ac:dyDescent="0.4">
      <c r="A59" s="58" t="s">
        <v>78</v>
      </c>
      <c r="B59" s="56">
        <v>3335</v>
      </c>
      <c r="C59" s="56">
        <v>3462</v>
      </c>
      <c r="D59" s="73">
        <f t="shared" si="7"/>
        <v>0.96331600231080305</v>
      </c>
      <c r="E59" s="54">
        <f t="shared" si="8"/>
        <v>-127</v>
      </c>
      <c r="F59" s="56">
        <v>7739</v>
      </c>
      <c r="G59" s="56">
        <v>7332</v>
      </c>
      <c r="H59" s="53">
        <f t="shared" si="9"/>
        <v>1.0555100927441352</v>
      </c>
      <c r="I59" s="54">
        <f t="shared" si="10"/>
        <v>407</v>
      </c>
      <c r="J59" s="53">
        <f t="shared" si="11"/>
        <v>0.43093422922858249</v>
      </c>
      <c r="K59" s="53">
        <f t="shared" si="12"/>
        <v>0.47217675941080195</v>
      </c>
      <c r="L59" s="52">
        <f t="shared" si="13"/>
        <v>-4.1242530182219461E-2</v>
      </c>
    </row>
    <row r="60" spans="1:12" x14ac:dyDescent="0.4">
      <c r="A60" s="64" t="s">
        <v>156</v>
      </c>
      <c r="B60" s="56">
        <v>225</v>
      </c>
      <c r="C60" s="503"/>
      <c r="D60" s="95" t="e">
        <f t="shared" si="7"/>
        <v>#DIV/0!</v>
      </c>
      <c r="E60" s="68">
        <f t="shared" si="8"/>
        <v>225</v>
      </c>
      <c r="F60" s="56">
        <v>756</v>
      </c>
      <c r="G60" s="112"/>
      <c r="H60" s="67" t="e">
        <f t="shared" si="9"/>
        <v>#DIV/0!</v>
      </c>
      <c r="I60" s="68">
        <f t="shared" si="10"/>
        <v>756</v>
      </c>
      <c r="J60" s="67">
        <f t="shared" si="11"/>
        <v>0.29761904761904762</v>
      </c>
      <c r="K60" s="67" t="e">
        <f t="shared" si="12"/>
        <v>#DIV/0!</v>
      </c>
      <c r="L60" s="66" t="e">
        <f t="shared" si="13"/>
        <v>#DIV/0!</v>
      </c>
    </row>
    <row r="61" spans="1:12" x14ac:dyDescent="0.4">
      <c r="A61" s="51" t="s">
        <v>155</v>
      </c>
      <c r="B61" s="50">
        <v>687</v>
      </c>
      <c r="C61" s="502"/>
      <c r="D61" s="47" t="e">
        <f t="shared" si="7"/>
        <v>#DIV/0!</v>
      </c>
      <c r="E61" s="48">
        <f t="shared" si="8"/>
        <v>687</v>
      </c>
      <c r="F61" s="50">
        <v>2280</v>
      </c>
      <c r="G61" s="50"/>
      <c r="H61" s="47" t="e">
        <f t="shared" si="9"/>
        <v>#DIV/0!</v>
      </c>
      <c r="I61" s="48">
        <f t="shared" si="10"/>
        <v>2280</v>
      </c>
      <c r="J61" s="47">
        <f t="shared" si="11"/>
        <v>0.3013157894736842</v>
      </c>
      <c r="K61" s="47" t="e">
        <f t="shared" si="12"/>
        <v>#DIV/0!</v>
      </c>
      <c r="L61" s="46" t="e">
        <f t="shared" si="13"/>
        <v>#DIV/0!</v>
      </c>
    </row>
    <row r="62" spans="1:12" x14ac:dyDescent="0.4">
      <c r="A62" s="277" t="s">
        <v>154</v>
      </c>
      <c r="B62" s="259">
        <f>SUM(B63:B66)</f>
        <v>1787</v>
      </c>
      <c r="C62" s="259">
        <f>SUM(C63:C66)</f>
        <v>1351</v>
      </c>
      <c r="D62" s="256">
        <f t="shared" si="7"/>
        <v>1.3227239082161362</v>
      </c>
      <c r="E62" s="281">
        <f t="shared" si="8"/>
        <v>436</v>
      </c>
      <c r="F62" s="259">
        <f>SUM(F63:F66)</f>
        <v>3381</v>
      </c>
      <c r="G62" s="259">
        <f>SUM(G63:G66)</f>
        <v>2989</v>
      </c>
      <c r="H62" s="256">
        <f t="shared" si="9"/>
        <v>1.1311475409836065</v>
      </c>
      <c r="I62" s="281">
        <f t="shared" si="10"/>
        <v>392</v>
      </c>
      <c r="J62" s="256">
        <f t="shared" si="11"/>
        <v>0.52854185152321798</v>
      </c>
      <c r="K62" s="256">
        <f t="shared" si="12"/>
        <v>0.45199063231850117</v>
      </c>
      <c r="L62" s="280">
        <f t="shared" si="13"/>
        <v>7.6551219204716803E-2</v>
      </c>
    </row>
    <row r="63" spans="1:12" x14ac:dyDescent="0.4">
      <c r="A63" s="64" t="s">
        <v>77</v>
      </c>
      <c r="B63" s="107">
        <f>'６月(上旬)'!B63+'６月(中旬)'!B63</f>
        <v>431</v>
      </c>
      <c r="C63" s="107">
        <f>'６月(上旬)'!C63+'６月(中旬)'!C63</f>
        <v>328</v>
      </c>
      <c r="D63" s="95">
        <f t="shared" si="7"/>
        <v>1.3140243902439024</v>
      </c>
      <c r="E63" s="140">
        <f t="shared" si="8"/>
        <v>103</v>
      </c>
      <c r="F63" s="107">
        <f>'６月(上旬)'!F63+'６月(中旬)'!F63</f>
        <v>610</v>
      </c>
      <c r="G63" s="107">
        <f>'６月(上旬)'!G63+'６月(中旬)'!G63</f>
        <v>598</v>
      </c>
      <c r="H63" s="73">
        <f t="shared" si="9"/>
        <v>1.020066889632107</v>
      </c>
      <c r="I63" s="81">
        <f t="shared" si="10"/>
        <v>12</v>
      </c>
      <c r="J63" s="73">
        <f t="shared" si="11"/>
        <v>0.70655737704918031</v>
      </c>
      <c r="K63" s="73">
        <f t="shared" si="12"/>
        <v>0.54849498327759194</v>
      </c>
      <c r="L63" s="90">
        <f t="shared" si="13"/>
        <v>0.15806239377158837</v>
      </c>
    </row>
    <row r="64" spans="1:12" x14ac:dyDescent="0.4">
      <c r="A64" s="58" t="s">
        <v>153</v>
      </c>
      <c r="B64" s="55">
        <f>'６月(上旬)'!B64+'６月(中旬)'!B64</f>
        <v>372</v>
      </c>
      <c r="C64" s="55">
        <f>'６月(上旬)'!C64+'６月(中旬)'!C64</f>
        <v>312</v>
      </c>
      <c r="D64" s="53">
        <f t="shared" si="7"/>
        <v>1.1923076923076923</v>
      </c>
      <c r="E64" s="54">
        <f t="shared" si="8"/>
        <v>60</v>
      </c>
      <c r="F64" s="55">
        <f>'６月(上旬)'!F64+'６月(中旬)'!F64</f>
        <v>1026</v>
      </c>
      <c r="G64" s="55">
        <f>'６月(上旬)'!G64+'６月(中旬)'!G64</f>
        <v>601</v>
      </c>
      <c r="H64" s="73">
        <f t="shared" si="9"/>
        <v>1.7071547420965059</v>
      </c>
      <c r="I64" s="81">
        <f t="shared" si="10"/>
        <v>425</v>
      </c>
      <c r="J64" s="73">
        <f t="shared" si="11"/>
        <v>0.36257309941520466</v>
      </c>
      <c r="K64" s="73">
        <f t="shared" si="12"/>
        <v>0.51913477537437602</v>
      </c>
      <c r="L64" s="90">
        <f t="shared" si="13"/>
        <v>-0.15656167595917136</v>
      </c>
    </row>
    <row r="65" spans="1:12" x14ac:dyDescent="0.4">
      <c r="A65" s="57" t="s">
        <v>152</v>
      </c>
      <c r="B65" s="107">
        <f>'６月(上旬)'!B65+'６月(中旬)'!B65</f>
        <v>332</v>
      </c>
      <c r="C65" s="107">
        <f>'６月(上旬)'!C65+'６月(中旬)'!C65</f>
        <v>182</v>
      </c>
      <c r="D65" s="73">
        <f t="shared" si="7"/>
        <v>1.8241758241758241</v>
      </c>
      <c r="E65" s="81">
        <f t="shared" si="8"/>
        <v>150</v>
      </c>
      <c r="F65" s="107">
        <f>'６月(上旬)'!F65+'６月(中旬)'!F65</f>
        <v>600</v>
      </c>
      <c r="G65" s="107">
        <f>'６月(上旬)'!G65+'６月(中旬)'!G65</f>
        <v>599</v>
      </c>
      <c r="H65" s="73">
        <f t="shared" si="9"/>
        <v>1.001669449081803</v>
      </c>
      <c r="I65" s="81">
        <f t="shared" si="10"/>
        <v>1</v>
      </c>
      <c r="J65" s="73">
        <f t="shared" si="11"/>
        <v>0.55333333333333334</v>
      </c>
      <c r="K65" s="73">
        <f t="shared" si="12"/>
        <v>0.30383973288814692</v>
      </c>
      <c r="L65" s="90">
        <f t="shared" si="13"/>
        <v>0.24949360044518643</v>
      </c>
    </row>
    <row r="66" spans="1:12" x14ac:dyDescent="0.4">
      <c r="A66" s="51" t="s">
        <v>151</v>
      </c>
      <c r="B66" s="49">
        <f>'６月(上旬)'!B66+'６月(中旬)'!B66</f>
        <v>652</v>
      </c>
      <c r="C66" s="49">
        <f>'６月(上旬)'!C66+'６月(中旬)'!C66</f>
        <v>529</v>
      </c>
      <c r="D66" s="73">
        <f t="shared" si="7"/>
        <v>1.2325141776937618</v>
      </c>
      <c r="E66" s="54">
        <f t="shared" si="8"/>
        <v>123</v>
      </c>
      <c r="F66" s="49">
        <f>'６月(上旬)'!F66+'６月(中旬)'!F66</f>
        <v>1145</v>
      </c>
      <c r="G66" s="49">
        <f>'６月(上旬)'!G66+'６月(中旬)'!G66</f>
        <v>1191</v>
      </c>
      <c r="H66" s="53">
        <f t="shared" si="9"/>
        <v>0.96137699412258604</v>
      </c>
      <c r="I66" s="54">
        <f t="shared" si="10"/>
        <v>-46</v>
      </c>
      <c r="J66" s="53">
        <f t="shared" si="11"/>
        <v>0.56943231441048037</v>
      </c>
      <c r="K66" s="53">
        <f t="shared" si="12"/>
        <v>0.4441645675902603</v>
      </c>
      <c r="L66" s="52">
        <f t="shared" si="13"/>
        <v>0.12526774682022007</v>
      </c>
    </row>
    <row r="67" spans="1:12" x14ac:dyDescent="0.4">
      <c r="A67" s="249" t="s">
        <v>103</v>
      </c>
      <c r="B67" s="380"/>
      <c r="C67" s="398"/>
      <c r="D67" s="378"/>
      <c r="E67" s="379"/>
      <c r="F67" s="380"/>
      <c r="G67" s="398"/>
      <c r="H67" s="378"/>
      <c r="I67" s="379"/>
      <c r="J67" s="378"/>
      <c r="K67" s="378"/>
      <c r="L67" s="377"/>
    </row>
    <row r="68" spans="1:12" x14ac:dyDescent="0.4">
      <c r="A68" s="337" t="s">
        <v>150</v>
      </c>
      <c r="B68" s="375"/>
      <c r="C68" s="396"/>
      <c r="D68" s="373"/>
      <c r="E68" s="372"/>
      <c r="F68" s="375"/>
      <c r="G68" s="396"/>
      <c r="H68" s="373"/>
      <c r="I68" s="372"/>
      <c r="J68" s="371"/>
      <c r="K68" s="371"/>
      <c r="L68" s="370"/>
    </row>
    <row r="69" spans="1:12" x14ac:dyDescent="0.4">
      <c r="A69" s="58" t="s">
        <v>149</v>
      </c>
      <c r="B69" s="369"/>
      <c r="C69" s="369"/>
      <c r="D69" s="368"/>
      <c r="E69" s="367"/>
      <c r="F69" s="369"/>
      <c r="G69" s="369"/>
      <c r="H69" s="368"/>
      <c r="I69" s="367"/>
      <c r="J69" s="366"/>
      <c r="K69" s="366"/>
      <c r="L69" s="365"/>
    </row>
    <row r="70" spans="1:12" s="42" customFormat="1" x14ac:dyDescent="0.4">
      <c r="A70" s="70" t="s">
        <v>183</v>
      </c>
      <c r="B70" s="364"/>
      <c r="C70" s="388"/>
      <c r="D70" s="359"/>
      <c r="E70" s="358"/>
      <c r="F70" s="364"/>
      <c r="G70" s="388"/>
      <c r="H70" s="359"/>
      <c r="I70" s="358"/>
      <c r="J70" s="357"/>
      <c r="K70" s="357"/>
      <c r="L70" s="356"/>
    </row>
    <row r="71" spans="1:12" s="42" customFormat="1" x14ac:dyDescent="0.4">
      <c r="A71" s="70" t="s">
        <v>147</v>
      </c>
      <c r="B71" s="364"/>
      <c r="C71" s="388"/>
      <c r="D71" s="359"/>
      <c r="E71" s="358"/>
      <c r="F71" s="364"/>
      <c r="G71" s="388"/>
      <c r="H71" s="359"/>
      <c r="I71" s="358"/>
      <c r="J71" s="357"/>
      <c r="K71" s="357"/>
      <c r="L71" s="356"/>
    </row>
    <row r="72" spans="1:12" s="42" customFormat="1" x14ac:dyDescent="0.4">
      <c r="A72" s="70" t="s">
        <v>102</v>
      </c>
      <c r="B72" s="364"/>
      <c r="C72" s="388"/>
      <c r="D72" s="359"/>
      <c r="E72" s="358"/>
      <c r="F72" s="364"/>
      <c r="G72" s="388"/>
      <c r="H72" s="359"/>
      <c r="I72" s="358"/>
      <c r="J72" s="357"/>
      <c r="K72" s="357"/>
      <c r="L72" s="356"/>
    </row>
    <row r="73" spans="1:12" s="42" customFormat="1" x14ac:dyDescent="0.4">
      <c r="A73" s="70" t="s">
        <v>197</v>
      </c>
      <c r="B73" s="364"/>
      <c r="C73" s="388"/>
      <c r="D73" s="359"/>
      <c r="E73" s="358"/>
      <c r="F73" s="364"/>
      <c r="G73" s="388"/>
      <c r="H73" s="359"/>
      <c r="I73" s="358"/>
      <c r="J73" s="357"/>
      <c r="K73" s="357"/>
      <c r="L73" s="356"/>
    </row>
    <row r="74" spans="1:12" s="42" customFormat="1" x14ac:dyDescent="0.4">
      <c r="A74" s="51" t="s">
        <v>101</v>
      </c>
      <c r="B74" s="361"/>
      <c r="C74" s="386"/>
      <c r="D74" s="359"/>
      <c r="E74" s="358"/>
      <c r="F74" s="361"/>
      <c r="G74" s="386"/>
      <c r="H74" s="359"/>
      <c r="I74" s="358">
        <f>+F74-G74</f>
        <v>0</v>
      </c>
      <c r="J74" s="357"/>
      <c r="K74" s="357"/>
      <c r="L74" s="356"/>
    </row>
    <row r="75" spans="1:12" s="42" customFormat="1" x14ac:dyDescent="0.4">
      <c r="A75" s="249" t="s">
        <v>145</v>
      </c>
      <c r="B75" s="353"/>
      <c r="C75" s="383"/>
      <c r="D75" s="351"/>
      <c r="E75" s="350"/>
      <c r="F75" s="353"/>
      <c r="G75" s="383"/>
      <c r="H75" s="351"/>
      <c r="I75" s="350"/>
      <c r="J75" s="349"/>
      <c r="K75" s="349"/>
      <c r="L75" s="348"/>
    </row>
    <row r="76" spans="1:12" s="42" customFormat="1" x14ac:dyDescent="0.4">
      <c r="A76" s="325" t="s">
        <v>144</v>
      </c>
      <c r="B76" s="355"/>
      <c r="C76" s="383"/>
      <c r="D76" s="351"/>
      <c r="E76" s="350"/>
      <c r="F76" s="353"/>
      <c r="G76" s="383"/>
      <c r="H76" s="351"/>
      <c r="I76" s="350"/>
      <c r="J76" s="349"/>
      <c r="K76" s="349"/>
      <c r="L76" s="348"/>
    </row>
    <row r="77" spans="1:12" x14ac:dyDescent="0.4">
      <c r="A77" s="42" t="s">
        <v>143</v>
      </c>
      <c r="B77" s="43"/>
      <c r="C77" s="42"/>
      <c r="D77" s="42"/>
      <c r="E77" s="43"/>
      <c r="F77" s="43"/>
      <c r="G77" s="42"/>
      <c r="H77" s="42"/>
      <c r="I77" s="43"/>
      <c r="J77" s="43"/>
      <c r="K77" s="42"/>
      <c r="L77" s="42"/>
    </row>
    <row r="78" spans="1:12" x14ac:dyDescent="0.4">
      <c r="A78" s="44" t="s">
        <v>142</v>
      </c>
      <c r="B78" s="43"/>
      <c r="C78" s="42"/>
      <c r="D78" s="42"/>
      <c r="E78" s="43"/>
      <c r="F78" s="43"/>
      <c r="G78" s="42"/>
      <c r="H78" s="42"/>
      <c r="I78" s="43"/>
      <c r="J78" s="43"/>
      <c r="K78" s="42"/>
      <c r="L78" s="42"/>
    </row>
    <row r="79" spans="1:12" s="42" customFormat="1" x14ac:dyDescent="0.4">
      <c r="A79" s="42" t="s">
        <v>141</v>
      </c>
      <c r="B79" s="43"/>
      <c r="C79" s="43"/>
      <c r="F79" s="43"/>
      <c r="G79" s="43"/>
      <c r="J79" s="43"/>
      <c r="K79" s="43"/>
    </row>
    <row r="80" spans="1:12" x14ac:dyDescent="0.4">
      <c r="A80" s="42" t="s">
        <v>98</v>
      </c>
      <c r="B80" s="43"/>
      <c r="D80" s="42"/>
      <c r="E80" s="42"/>
      <c r="F80" s="43"/>
      <c r="G80" s="43"/>
      <c r="H80" s="42"/>
      <c r="I80" s="42"/>
      <c r="J80" s="43"/>
      <c r="K80" s="43"/>
      <c r="L80" s="42"/>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 xml:space="preserve">&amp;C&amp;16 2012年&amp;A航空旅客輸送実績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0"/>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98"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６月(下旬)</v>
      </c>
      <c r="F1" s="739" t="s">
        <v>70</v>
      </c>
      <c r="G1" s="740"/>
      <c r="H1" s="740"/>
      <c r="I1" s="741"/>
      <c r="J1" s="740"/>
      <c r="K1" s="740"/>
      <c r="L1" s="741"/>
    </row>
    <row r="2" spans="1:12" s="42" customFormat="1" x14ac:dyDescent="0.4">
      <c r="A2" s="658"/>
      <c r="B2" s="733" t="s">
        <v>97</v>
      </c>
      <c r="C2" s="733"/>
      <c r="D2" s="733"/>
      <c r="E2" s="734"/>
      <c r="F2" s="735" t="s">
        <v>195</v>
      </c>
      <c r="G2" s="733"/>
      <c r="H2" s="733"/>
      <c r="I2" s="734"/>
      <c r="J2" s="735" t="s">
        <v>194</v>
      </c>
      <c r="K2" s="733"/>
      <c r="L2" s="734"/>
    </row>
    <row r="3" spans="1:12" s="42" customFormat="1" x14ac:dyDescent="0.4">
      <c r="A3" s="653"/>
      <c r="B3" s="646"/>
      <c r="C3" s="646"/>
      <c r="D3" s="646"/>
      <c r="E3" s="647"/>
      <c r="F3" s="645"/>
      <c r="G3" s="646"/>
      <c r="H3" s="646"/>
      <c r="I3" s="647"/>
      <c r="J3" s="645"/>
      <c r="K3" s="646"/>
      <c r="L3" s="647"/>
    </row>
    <row r="4" spans="1:12" s="42" customFormat="1" x14ac:dyDescent="0.4">
      <c r="A4" s="653"/>
      <c r="B4" s="659" t="s">
        <v>234</v>
      </c>
      <c r="C4" s="655" t="s">
        <v>233</v>
      </c>
      <c r="D4" s="653" t="s">
        <v>95</v>
      </c>
      <c r="E4" s="653"/>
      <c r="F4" s="649" t="str">
        <f>+B4</f>
        <v>(12'6/21～30)</v>
      </c>
      <c r="G4" s="649" t="str">
        <f>+C4</f>
        <v>(11'6/21～30)</v>
      </c>
      <c r="H4" s="653" t="s">
        <v>95</v>
      </c>
      <c r="I4" s="653"/>
      <c r="J4" s="649" t="str">
        <f>+B4</f>
        <v>(12'6/21～30)</v>
      </c>
      <c r="K4" s="649" t="str">
        <f>+C4</f>
        <v>(11'6/21～30)</v>
      </c>
      <c r="L4" s="657" t="s">
        <v>93</v>
      </c>
    </row>
    <row r="5" spans="1:12" s="97" customFormat="1" x14ac:dyDescent="0.4">
      <c r="A5" s="653"/>
      <c r="B5" s="659"/>
      <c r="C5" s="656"/>
      <c r="D5" s="277" t="s">
        <v>94</v>
      </c>
      <c r="E5" s="317" t="s">
        <v>93</v>
      </c>
      <c r="F5" s="649"/>
      <c r="G5" s="649"/>
      <c r="H5" s="277" t="s">
        <v>94</v>
      </c>
      <c r="I5" s="277" t="s">
        <v>93</v>
      </c>
      <c r="J5" s="649"/>
      <c r="K5" s="649"/>
      <c r="L5" s="658"/>
    </row>
    <row r="6" spans="1:12" s="44" customFormat="1" x14ac:dyDescent="0.4">
      <c r="A6" s="249" t="s">
        <v>191</v>
      </c>
      <c r="B6" s="248">
        <f>+B7+B41+B67</f>
        <v>160566</v>
      </c>
      <c r="C6" s="248">
        <f>+C7+C41+C67</f>
        <v>137533</v>
      </c>
      <c r="D6" s="245">
        <f t="shared" ref="D6:D37" si="0">+B6/C6</f>
        <v>1.1674725338645997</v>
      </c>
      <c r="E6" s="289">
        <f t="shared" ref="E6:E37" si="1">+B6-C6</f>
        <v>23033</v>
      </c>
      <c r="F6" s="248">
        <f>+F7+F41+F67</f>
        <v>206802</v>
      </c>
      <c r="G6" s="248">
        <f>+G7+G41+G67</f>
        <v>197474</v>
      </c>
      <c r="H6" s="245">
        <f t="shared" ref="H6:H37" si="2">+F6/G6</f>
        <v>1.047236598235717</v>
      </c>
      <c r="I6" s="289">
        <f t="shared" ref="I6:I37" si="3">+F6-G6</f>
        <v>9328</v>
      </c>
      <c r="J6" s="245">
        <f t="shared" ref="J6:J37" si="4">+B6/F6</f>
        <v>0.77642382568833956</v>
      </c>
      <c r="K6" s="245">
        <f t="shared" ref="K6:K37" si="5">+C6/G6</f>
        <v>0.69646130629855074</v>
      </c>
      <c r="L6" s="283">
        <f t="shared" ref="L6:L37" si="6">+J6-K6</f>
        <v>7.9962519389788822E-2</v>
      </c>
    </row>
    <row r="7" spans="1:12" s="44" customFormat="1" x14ac:dyDescent="0.4">
      <c r="A7" s="249" t="s">
        <v>91</v>
      </c>
      <c r="B7" s="316">
        <f>+B8+B18+B38</f>
        <v>70139</v>
      </c>
      <c r="C7" s="248">
        <f>+C8+C18+C38</f>
        <v>58581</v>
      </c>
      <c r="D7" s="245">
        <f t="shared" si="0"/>
        <v>1.197299465697069</v>
      </c>
      <c r="E7" s="289">
        <f t="shared" si="1"/>
        <v>11558</v>
      </c>
      <c r="F7" s="248">
        <f>+F8+F18+F38</f>
        <v>88676</v>
      </c>
      <c r="G7" s="248">
        <f>+G8+G18+G38</f>
        <v>77958</v>
      </c>
      <c r="H7" s="245">
        <f t="shared" si="2"/>
        <v>1.1374842864106314</v>
      </c>
      <c r="I7" s="315">
        <f t="shared" si="3"/>
        <v>10718</v>
      </c>
      <c r="J7" s="245">
        <f t="shared" si="4"/>
        <v>0.79095809463665478</v>
      </c>
      <c r="K7" s="245">
        <f t="shared" si="5"/>
        <v>0.75144308473793586</v>
      </c>
      <c r="L7" s="283">
        <f t="shared" si="6"/>
        <v>3.9515009898718922E-2</v>
      </c>
    </row>
    <row r="8" spans="1:12" x14ac:dyDescent="0.4">
      <c r="A8" s="277" t="s">
        <v>190</v>
      </c>
      <c r="B8" s="403">
        <f>SUM(B9:B17)</f>
        <v>49139</v>
      </c>
      <c r="C8" s="259">
        <f>SUM(C9:C17)</f>
        <v>39224</v>
      </c>
      <c r="D8" s="256">
        <f t="shared" si="0"/>
        <v>1.2527789108708953</v>
      </c>
      <c r="E8" s="402">
        <f t="shared" si="1"/>
        <v>9915</v>
      </c>
      <c r="F8" s="259">
        <f>SUM(F9:F17)</f>
        <v>64399</v>
      </c>
      <c r="G8" s="259">
        <f>SUM(G9:G17)</f>
        <v>51824</v>
      </c>
      <c r="H8" s="256">
        <f t="shared" si="2"/>
        <v>1.2426481938870022</v>
      </c>
      <c r="I8" s="402">
        <f t="shared" si="3"/>
        <v>12575</v>
      </c>
      <c r="J8" s="256">
        <f t="shared" si="4"/>
        <v>0.76303979875463901</v>
      </c>
      <c r="K8" s="256">
        <f t="shared" si="5"/>
        <v>0.75686940413707937</v>
      </c>
      <c r="L8" s="280">
        <f t="shared" si="6"/>
        <v>6.170394617559638E-3</v>
      </c>
    </row>
    <row r="9" spans="1:12" x14ac:dyDescent="0.4">
      <c r="A9" s="57" t="s">
        <v>87</v>
      </c>
      <c r="B9" s="145">
        <f>'６月(月間)'!B9-'６月(上旬～中旬)'!B9</f>
        <v>38566</v>
      </c>
      <c r="C9" s="145">
        <f>'６月(月間)'!C9-'６月(上旬～中旬)'!C9</f>
        <v>29307</v>
      </c>
      <c r="D9" s="73">
        <f t="shared" si="0"/>
        <v>1.3159313474596512</v>
      </c>
      <c r="E9" s="82">
        <f t="shared" si="1"/>
        <v>9259</v>
      </c>
      <c r="F9" s="80">
        <f>'６月(月間)'!F9-'６月(上旬～中旬)'!F9</f>
        <v>52022</v>
      </c>
      <c r="G9" s="80">
        <f>'６月(月間)'!G9-'６月(上旬～中旬)'!G9</f>
        <v>39461</v>
      </c>
      <c r="H9" s="73">
        <f t="shared" si="2"/>
        <v>1.3183142849902436</v>
      </c>
      <c r="I9" s="82">
        <f t="shared" si="3"/>
        <v>12561</v>
      </c>
      <c r="J9" s="73">
        <f t="shared" si="4"/>
        <v>0.74134020222213681</v>
      </c>
      <c r="K9" s="73">
        <f t="shared" si="5"/>
        <v>0.74268264869111278</v>
      </c>
      <c r="L9" s="90">
        <f t="shared" si="6"/>
        <v>-1.3424464689759663E-3</v>
      </c>
    </row>
    <row r="10" spans="1:12" x14ac:dyDescent="0.4">
      <c r="A10" s="58" t="s">
        <v>90</v>
      </c>
      <c r="B10" s="145">
        <f>'６月(月間)'!B10-'６月(上旬～中旬)'!B10</f>
        <v>4362</v>
      </c>
      <c r="C10" s="145">
        <f>'６月(月間)'!C10-'６月(上旬～中旬)'!C10</f>
        <v>4254</v>
      </c>
      <c r="D10" s="53">
        <f t="shared" si="0"/>
        <v>1.0253878702397743</v>
      </c>
      <c r="E10" s="77">
        <f t="shared" si="1"/>
        <v>108</v>
      </c>
      <c r="F10" s="80">
        <f>'６月(月間)'!F10-'６月(上旬～中旬)'!F10</f>
        <v>5000</v>
      </c>
      <c r="G10" s="80">
        <f>'６月(月間)'!G10-'６月(上旬～中旬)'!G10</f>
        <v>5000</v>
      </c>
      <c r="H10" s="53">
        <f t="shared" si="2"/>
        <v>1</v>
      </c>
      <c r="I10" s="77">
        <f t="shared" si="3"/>
        <v>0</v>
      </c>
      <c r="J10" s="53">
        <f t="shared" si="4"/>
        <v>0.87239999999999995</v>
      </c>
      <c r="K10" s="53">
        <f t="shared" si="5"/>
        <v>0.8508</v>
      </c>
      <c r="L10" s="52">
        <f t="shared" si="6"/>
        <v>2.1599999999999953E-2</v>
      </c>
    </row>
    <row r="11" spans="1:12" x14ac:dyDescent="0.4">
      <c r="A11" s="58" t="s">
        <v>162</v>
      </c>
      <c r="B11" s="145">
        <f>'６月(月間)'!B11-'６月(上旬～中旬)'!B11</f>
        <v>5129</v>
      </c>
      <c r="C11" s="145">
        <f>'６月(月間)'!C11-'６月(上旬～中旬)'!C11</f>
        <v>4662</v>
      </c>
      <c r="D11" s="53">
        <f t="shared" si="0"/>
        <v>1.1001716001716002</v>
      </c>
      <c r="E11" s="77">
        <f t="shared" si="1"/>
        <v>467</v>
      </c>
      <c r="F11" s="80">
        <f>'６月(月間)'!F11-'６月(上旬～中旬)'!F11</f>
        <v>5937</v>
      </c>
      <c r="G11" s="80">
        <f>'６月(月間)'!G11-'６月(上旬～中旬)'!G11</f>
        <v>5913</v>
      </c>
      <c r="H11" s="53">
        <f t="shared" si="2"/>
        <v>1.0040588533739219</v>
      </c>
      <c r="I11" s="77">
        <f t="shared" si="3"/>
        <v>24</v>
      </c>
      <c r="J11" s="53">
        <f t="shared" si="4"/>
        <v>0.86390432878558199</v>
      </c>
      <c r="K11" s="53">
        <f t="shared" si="5"/>
        <v>0.78843226788432264</v>
      </c>
      <c r="L11" s="52">
        <f t="shared" si="6"/>
        <v>7.5472060901259352E-2</v>
      </c>
    </row>
    <row r="12" spans="1:12" x14ac:dyDescent="0.4">
      <c r="A12" s="58" t="s">
        <v>85</v>
      </c>
      <c r="B12" s="145">
        <f>'６月(月間)'!B12-'６月(上旬～中旬)'!B12</f>
        <v>0</v>
      </c>
      <c r="C12" s="145">
        <f>'６月(月間)'!C12-'６月(上旬～中旬)'!C12</f>
        <v>0</v>
      </c>
      <c r="D12" s="53" t="e">
        <f t="shared" si="0"/>
        <v>#DIV/0!</v>
      </c>
      <c r="E12" s="77">
        <f t="shared" si="1"/>
        <v>0</v>
      </c>
      <c r="F12" s="80">
        <f>'６月(月間)'!F12-'６月(上旬～中旬)'!F12</f>
        <v>0</v>
      </c>
      <c r="G12" s="80">
        <f>'６月(月間)'!G12-'６月(上旬～中旬)'!G12</f>
        <v>0</v>
      </c>
      <c r="H12" s="53" t="e">
        <f t="shared" si="2"/>
        <v>#DIV/0!</v>
      </c>
      <c r="I12" s="77">
        <f t="shared" si="3"/>
        <v>0</v>
      </c>
      <c r="J12" s="53" t="e">
        <f t="shared" si="4"/>
        <v>#DIV/0!</v>
      </c>
      <c r="K12" s="53" t="e">
        <f t="shared" si="5"/>
        <v>#DIV/0!</v>
      </c>
      <c r="L12" s="52" t="e">
        <f t="shared" si="6"/>
        <v>#DIV/0!</v>
      </c>
    </row>
    <row r="13" spans="1:12" x14ac:dyDescent="0.4">
      <c r="A13" s="58" t="s">
        <v>86</v>
      </c>
      <c r="B13" s="145">
        <f>'６月(月間)'!B13-'６月(上旬～中旬)'!B13</f>
        <v>0</v>
      </c>
      <c r="C13" s="145">
        <f>'６月(月間)'!C13-'６月(上旬～中旬)'!C13</f>
        <v>0</v>
      </c>
      <c r="D13" s="53" t="e">
        <f t="shared" si="0"/>
        <v>#DIV/0!</v>
      </c>
      <c r="E13" s="77">
        <f t="shared" si="1"/>
        <v>0</v>
      </c>
      <c r="F13" s="80">
        <f>'６月(月間)'!F13-'６月(上旬～中旬)'!F13</f>
        <v>0</v>
      </c>
      <c r="G13" s="80">
        <f>'６月(月間)'!G13-'６月(上旬～中旬)'!G13</f>
        <v>0</v>
      </c>
      <c r="H13" s="53" t="e">
        <f t="shared" si="2"/>
        <v>#DIV/0!</v>
      </c>
      <c r="I13" s="77">
        <f t="shared" si="3"/>
        <v>0</v>
      </c>
      <c r="J13" s="53" t="e">
        <f t="shared" si="4"/>
        <v>#DIV/0!</v>
      </c>
      <c r="K13" s="53" t="e">
        <f t="shared" si="5"/>
        <v>#DIV/0!</v>
      </c>
      <c r="L13" s="52" t="e">
        <f t="shared" si="6"/>
        <v>#DIV/0!</v>
      </c>
    </row>
    <row r="14" spans="1:12" x14ac:dyDescent="0.4">
      <c r="A14" s="64" t="s">
        <v>189</v>
      </c>
      <c r="B14" s="147">
        <f>'６月(月間)'!B14-'６月(上旬～中旬)'!B14</f>
        <v>1082</v>
      </c>
      <c r="C14" s="145">
        <f>'６月(月間)'!C14-'６月(上旬～中旬)'!C14</f>
        <v>1001</v>
      </c>
      <c r="D14" s="67">
        <f t="shared" si="0"/>
        <v>1.080919080919081</v>
      </c>
      <c r="E14" s="84">
        <f t="shared" si="1"/>
        <v>81</v>
      </c>
      <c r="F14" s="107">
        <f>'６月(月間)'!F14-'６月(上旬～中旬)'!F14</f>
        <v>1440</v>
      </c>
      <c r="G14" s="107">
        <f>'６月(月間)'!G14-'６月(上旬～中旬)'!G14</f>
        <v>1450</v>
      </c>
      <c r="H14" s="67">
        <f t="shared" si="2"/>
        <v>0.99310344827586206</v>
      </c>
      <c r="I14" s="84">
        <f t="shared" si="3"/>
        <v>-10</v>
      </c>
      <c r="J14" s="67">
        <f t="shared" si="4"/>
        <v>0.75138888888888888</v>
      </c>
      <c r="K14" s="67">
        <f t="shared" si="5"/>
        <v>0.69034482758620686</v>
      </c>
      <c r="L14" s="66">
        <f t="shared" si="6"/>
        <v>6.1044061302682029E-2</v>
      </c>
    </row>
    <row r="15" spans="1:12" x14ac:dyDescent="0.4">
      <c r="A15" s="58" t="s">
        <v>188</v>
      </c>
      <c r="B15" s="143">
        <f>'６月(月間)'!B15-'６月(上旬～中旬)'!B15</f>
        <v>0</v>
      </c>
      <c r="C15" s="145">
        <f>'６月(月間)'!C15-'６月(上旬～中旬)'!C15</f>
        <v>0</v>
      </c>
      <c r="D15" s="53" t="e">
        <f t="shared" si="0"/>
        <v>#DIV/0!</v>
      </c>
      <c r="E15" s="77">
        <f t="shared" si="1"/>
        <v>0</v>
      </c>
      <c r="F15" s="55">
        <f>'６月(月間)'!F15-'６月(上旬～中旬)'!F15</f>
        <v>0</v>
      </c>
      <c r="G15" s="55">
        <f>'６月(月間)'!G15-'６月(上旬～中旬)'!G15</f>
        <v>0</v>
      </c>
      <c r="H15" s="53" t="e">
        <f t="shared" si="2"/>
        <v>#DIV/0!</v>
      </c>
      <c r="I15" s="77">
        <f t="shared" si="3"/>
        <v>0</v>
      </c>
      <c r="J15" s="53" t="e">
        <f t="shared" si="4"/>
        <v>#DIV/0!</v>
      </c>
      <c r="K15" s="53" t="e">
        <f t="shared" si="5"/>
        <v>#DIV/0!</v>
      </c>
      <c r="L15" s="52" t="e">
        <f t="shared" si="6"/>
        <v>#DIV/0!</v>
      </c>
    </row>
    <row r="16" spans="1:12" s="42" customFormat="1" x14ac:dyDescent="0.4">
      <c r="A16" s="70" t="s">
        <v>187</v>
      </c>
      <c r="B16" s="145">
        <f>'６月(月間)'!B16-'６月(上旬～中旬)'!B16</f>
        <v>0</v>
      </c>
      <c r="C16" s="145">
        <f>'６月(月間)'!C16-'６月(上旬～中旬)'!C16</f>
        <v>0</v>
      </c>
      <c r="D16" s="53" t="e">
        <f t="shared" si="0"/>
        <v>#DIV/0!</v>
      </c>
      <c r="E16" s="77">
        <f t="shared" si="1"/>
        <v>0</v>
      </c>
      <c r="F16" s="80">
        <f>'６月(月間)'!F16-'６月(上旬～中旬)'!F16</f>
        <v>0</v>
      </c>
      <c r="G16" s="80">
        <f>'６月(月間)'!G16-'６月(上旬～中旬)'!G16</f>
        <v>0</v>
      </c>
      <c r="H16" s="53" t="e">
        <f t="shared" si="2"/>
        <v>#DIV/0!</v>
      </c>
      <c r="I16" s="77">
        <f t="shared" si="3"/>
        <v>0</v>
      </c>
      <c r="J16" s="53" t="e">
        <f t="shared" si="4"/>
        <v>#DIV/0!</v>
      </c>
      <c r="K16" s="53" t="e">
        <f t="shared" si="5"/>
        <v>#DIV/0!</v>
      </c>
      <c r="L16" s="52" t="e">
        <f t="shared" si="6"/>
        <v>#DIV/0!</v>
      </c>
    </row>
    <row r="17" spans="1:12" x14ac:dyDescent="0.4">
      <c r="A17" s="70" t="s">
        <v>186</v>
      </c>
      <c r="B17" s="72">
        <f>'６月(月間)'!B17-'６月(上旬～中旬)'!B17</f>
        <v>0</v>
      </c>
      <c r="C17" s="145">
        <f>'６月(月間)'!C17-'６月(上旬～中旬)'!C17</f>
        <v>0</v>
      </c>
      <c r="D17" s="67" t="e">
        <f t="shared" si="0"/>
        <v>#DIV/0!</v>
      </c>
      <c r="E17" s="68">
        <f t="shared" si="1"/>
        <v>0</v>
      </c>
      <c r="F17" s="72">
        <f>'６月(月間)'!F17-'６月(上旬～中旬)'!F17</f>
        <v>0</v>
      </c>
      <c r="G17" s="72">
        <f>'６月(月間)'!G17-'６月(上旬～中旬)'!G17</f>
        <v>0</v>
      </c>
      <c r="H17" s="67" t="e">
        <f t="shared" si="2"/>
        <v>#DIV/0!</v>
      </c>
      <c r="I17" s="84">
        <f t="shared" si="3"/>
        <v>0</v>
      </c>
      <c r="J17" s="67" t="e">
        <f t="shared" si="4"/>
        <v>#DIV/0!</v>
      </c>
      <c r="K17" s="53" t="e">
        <f t="shared" si="5"/>
        <v>#DIV/0!</v>
      </c>
      <c r="L17" s="52" t="e">
        <f t="shared" si="6"/>
        <v>#DIV/0!</v>
      </c>
    </row>
    <row r="18" spans="1:12" x14ac:dyDescent="0.4">
      <c r="A18" s="277" t="s">
        <v>185</v>
      </c>
      <c r="B18" s="403">
        <f>SUM(B19:B37)</f>
        <v>20429</v>
      </c>
      <c r="C18" s="403">
        <f>SUM(C19:C37)</f>
        <v>18695</v>
      </c>
      <c r="D18" s="256">
        <f t="shared" si="0"/>
        <v>1.0927520727467237</v>
      </c>
      <c r="E18" s="402">
        <f t="shared" si="1"/>
        <v>1734</v>
      </c>
      <c r="F18" s="259">
        <f>SUM(F19:F37)</f>
        <v>23525</v>
      </c>
      <c r="G18" s="259">
        <f>SUM(G19:G37)</f>
        <v>25255</v>
      </c>
      <c r="H18" s="256">
        <f t="shared" si="2"/>
        <v>0.93149871312611365</v>
      </c>
      <c r="I18" s="402">
        <f t="shared" si="3"/>
        <v>-1730</v>
      </c>
      <c r="J18" s="256">
        <f t="shared" si="4"/>
        <v>0.86839532412327314</v>
      </c>
      <c r="K18" s="256">
        <f t="shared" si="5"/>
        <v>0.74024945555335575</v>
      </c>
      <c r="L18" s="280">
        <f t="shared" si="6"/>
        <v>0.12814586856991739</v>
      </c>
    </row>
    <row r="19" spans="1:12" x14ac:dyDescent="0.4">
      <c r="A19" s="57" t="s">
        <v>184</v>
      </c>
      <c r="B19" s="145">
        <f>'６月(月間)'!B19-'６月(上旬～中旬)'!B19</f>
        <v>0</v>
      </c>
      <c r="C19" s="145">
        <f>'６月(月間)'!C19-'６月(上旬～中旬)'!C19</f>
        <v>0</v>
      </c>
      <c r="D19" s="73" t="e">
        <f t="shared" si="0"/>
        <v>#DIV/0!</v>
      </c>
      <c r="E19" s="82">
        <f t="shared" si="1"/>
        <v>0</v>
      </c>
      <c r="F19" s="80">
        <f>'６月(月間)'!F19-'６月(上旬～中旬)'!F19</f>
        <v>0</v>
      </c>
      <c r="G19" s="80">
        <f>'６月(月間)'!G19-'６月(上旬～中旬)'!G19</f>
        <v>0</v>
      </c>
      <c r="H19" s="73" t="e">
        <f t="shared" si="2"/>
        <v>#DIV/0!</v>
      </c>
      <c r="I19" s="82">
        <f t="shared" si="3"/>
        <v>0</v>
      </c>
      <c r="J19" s="73" t="e">
        <f t="shared" si="4"/>
        <v>#DIV/0!</v>
      </c>
      <c r="K19" s="73" t="e">
        <f t="shared" si="5"/>
        <v>#DIV/0!</v>
      </c>
      <c r="L19" s="90" t="e">
        <f t="shared" si="6"/>
        <v>#DIV/0!</v>
      </c>
    </row>
    <row r="20" spans="1:12" x14ac:dyDescent="0.4">
      <c r="A20" s="58" t="s">
        <v>162</v>
      </c>
      <c r="B20" s="145">
        <f>'６月(月間)'!B20-'６月(上旬～中旬)'!B20</f>
        <v>0</v>
      </c>
      <c r="C20" s="145">
        <f>'６月(月間)'!C20-'６月(上旬～中旬)'!C20</f>
        <v>0</v>
      </c>
      <c r="D20" s="53" t="e">
        <f t="shared" si="0"/>
        <v>#DIV/0!</v>
      </c>
      <c r="E20" s="77">
        <f t="shared" si="1"/>
        <v>0</v>
      </c>
      <c r="F20" s="80">
        <f>'６月(月間)'!F20-'６月(上旬～中旬)'!F20</f>
        <v>0</v>
      </c>
      <c r="G20" s="80">
        <f>'６月(月間)'!G20-'６月(上旬～中旬)'!G20</f>
        <v>0</v>
      </c>
      <c r="H20" s="53" t="e">
        <f t="shared" si="2"/>
        <v>#DIV/0!</v>
      </c>
      <c r="I20" s="77">
        <f t="shared" si="3"/>
        <v>0</v>
      </c>
      <c r="J20" s="53" t="e">
        <f t="shared" si="4"/>
        <v>#DIV/0!</v>
      </c>
      <c r="K20" s="53" t="e">
        <f t="shared" si="5"/>
        <v>#DIV/0!</v>
      </c>
      <c r="L20" s="52" t="e">
        <f t="shared" si="6"/>
        <v>#DIV/0!</v>
      </c>
    </row>
    <row r="21" spans="1:12" x14ac:dyDescent="0.4">
      <c r="A21" s="58" t="s">
        <v>183</v>
      </c>
      <c r="B21" s="145">
        <f>'６月(月間)'!B21-'６月(上旬～中旬)'!B21</f>
        <v>6901</v>
      </c>
      <c r="C21" s="145">
        <f>'６月(月間)'!C21-'６月(上旬～中旬)'!C21</f>
        <v>5901</v>
      </c>
      <c r="D21" s="53">
        <f t="shared" si="0"/>
        <v>1.1694628029147602</v>
      </c>
      <c r="E21" s="77">
        <f t="shared" si="1"/>
        <v>1000</v>
      </c>
      <c r="F21" s="80">
        <f>'６月(月間)'!F21-'６月(上旬～中旬)'!F21</f>
        <v>8700</v>
      </c>
      <c r="G21" s="80">
        <f>'６月(月間)'!G21-'６月(上旬～中旬)'!G21</f>
        <v>8740</v>
      </c>
      <c r="H21" s="53">
        <f t="shared" si="2"/>
        <v>0.99542334096109841</v>
      </c>
      <c r="I21" s="77">
        <f t="shared" si="3"/>
        <v>-40</v>
      </c>
      <c r="J21" s="53">
        <f t="shared" si="4"/>
        <v>0.79321839080459766</v>
      </c>
      <c r="K21" s="53">
        <f t="shared" si="5"/>
        <v>0.67517162471395886</v>
      </c>
      <c r="L21" s="52">
        <f t="shared" si="6"/>
        <v>0.1180467660906388</v>
      </c>
    </row>
    <row r="22" spans="1:12" x14ac:dyDescent="0.4">
      <c r="A22" s="58" t="s">
        <v>182</v>
      </c>
      <c r="B22" s="145">
        <f>'６月(月間)'!B22-'６月(上旬～中旬)'!B22</f>
        <v>2880</v>
      </c>
      <c r="C22" s="145">
        <f>'６月(月間)'!C22-'６月(上旬～中旬)'!C22</f>
        <v>2259</v>
      </c>
      <c r="D22" s="53">
        <f t="shared" si="0"/>
        <v>1.2749003984063745</v>
      </c>
      <c r="E22" s="77">
        <f t="shared" si="1"/>
        <v>621</v>
      </c>
      <c r="F22" s="80">
        <f>'６月(月間)'!F22-'６月(上旬～中旬)'!F22</f>
        <v>2970</v>
      </c>
      <c r="G22" s="80">
        <f>'６月(月間)'!G22-'６月(上旬～中旬)'!G22</f>
        <v>2970</v>
      </c>
      <c r="H22" s="53">
        <f t="shared" si="2"/>
        <v>1</v>
      </c>
      <c r="I22" s="77">
        <f t="shared" si="3"/>
        <v>0</v>
      </c>
      <c r="J22" s="53">
        <f t="shared" si="4"/>
        <v>0.96969696969696972</v>
      </c>
      <c r="K22" s="53">
        <f t="shared" si="5"/>
        <v>0.76060606060606062</v>
      </c>
      <c r="L22" s="52">
        <f t="shared" si="6"/>
        <v>0.20909090909090911</v>
      </c>
    </row>
    <row r="23" spans="1:12" x14ac:dyDescent="0.4">
      <c r="A23" s="58" t="s">
        <v>181</v>
      </c>
      <c r="B23" s="145">
        <f>'６月(月間)'!B23-'６月(上旬～中旬)'!B23</f>
        <v>1466</v>
      </c>
      <c r="C23" s="145">
        <f>'６月(月間)'!C23-'６月(上旬～中旬)'!C23</f>
        <v>1248</v>
      </c>
      <c r="D23" s="67">
        <f t="shared" si="0"/>
        <v>1.1746794871794872</v>
      </c>
      <c r="E23" s="84">
        <f t="shared" si="1"/>
        <v>218</v>
      </c>
      <c r="F23" s="80">
        <f>'６月(月間)'!F23-'６月(上旬～中旬)'!F23</f>
        <v>1490</v>
      </c>
      <c r="G23" s="80">
        <f>'６月(月間)'!G23-'６月(上旬～中旬)'!G23</f>
        <v>1455</v>
      </c>
      <c r="H23" s="67">
        <f t="shared" si="2"/>
        <v>1.0240549828178693</v>
      </c>
      <c r="I23" s="84">
        <f t="shared" si="3"/>
        <v>35</v>
      </c>
      <c r="J23" s="67">
        <f t="shared" si="4"/>
        <v>0.98389261744966439</v>
      </c>
      <c r="K23" s="67">
        <f t="shared" si="5"/>
        <v>0.85773195876288655</v>
      </c>
      <c r="L23" s="66">
        <f t="shared" si="6"/>
        <v>0.12616065868677784</v>
      </c>
    </row>
    <row r="24" spans="1:12" x14ac:dyDescent="0.4">
      <c r="A24" s="70" t="s">
        <v>180</v>
      </c>
      <c r="B24" s="145">
        <f>'６月(月間)'!B24-'６月(上旬～中旬)'!B24</f>
        <v>0</v>
      </c>
      <c r="C24" s="145">
        <f>'６月(月間)'!C24-'６月(上旬～中旬)'!C24</f>
        <v>0</v>
      </c>
      <c r="D24" s="53" t="e">
        <f t="shared" si="0"/>
        <v>#DIV/0!</v>
      </c>
      <c r="E24" s="77">
        <f t="shared" si="1"/>
        <v>0</v>
      </c>
      <c r="F24" s="80">
        <f>'６月(月間)'!F24-'６月(上旬～中旬)'!F24</f>
        <v>0</v>
      </c>
      <c r="G24" s="80">
        <f>'６月(月間)'!G24-'６月(上旬～中旬)'!G24</f>
        <v>0</v>
      </c>
      <c r="H24" s="53" t="e">
        <f t="shared" si="2"/>
        <v>#DIV/0!</v>
      </c>
      <c r="I24" s="77">
        <f t="shared" si="3"/>
        <v>0</v>
      </c>
      <c r="J24" s="53" t="e">
        <f t="shared" si="4"/>
        <v>#DIV/0!</v>
      </c>
      <c r="K24" s="53" t="e">
        <f t="shared" si="5"/>
        <v>#DIV/0!</v>
      </c>
      <c r="L24" s="52" t="e">
        <f t="shared" si="6"/>
        <v>#DIV/0!</v>
      </c>
    </row>
    <row r="25" spans="1:12" x14ac:dyDescent="0.4">
      <c r="A25" s="70" t="s">
        <v>179</v>
      </c>
      <c r="B25" s="145">
        <f>'６月(月間)'!B25-'６月(上旬～中旬)'!B25</f>
        <v>1344</v>
      </c>
      <c r="C25" s="145">
        <f>'６月(月間)'!C25-'６月(上旬～中旬)'!C25</f>
        <v>1091</v>
      </c>
      <c r="D25" s="53">
        <f t="shared" si="0"/>
        <v>1.231897341888176</v>
      </c>
      <c r="E25" s="77">
        <f t="shared" si="1"/>
        <v>253</v>
      </c>
      <c r="F25" s="80">
        <f>'６月(月間)'!F25-'６月(上旬～中旬)'!F25</f>
        <v>1480</v>
      </c>
      <c r="G25" s="80">
        <f>'６月(月間)'!G25-'６月(上旬～中旬)'!G25</f>
        <v>1475</v>
      </c>
      <c r="H25" s="53">
        <f t="shared" si="2"/>
        <v>1.0033898305084745</v>
      </c>
      <c r="I25" s="77">
        <f t="shared" si="3"/>
        <v>5</v>
      </c>
      <c r="J25" s="53">
        <f t="shared" si="4"/>
        <v>0.90810810810810816</v>
      </c>
      <c r="K25" s="53">
        <f t="shared" si="5"/>
        <v>0.73966101694915254</v>
      </c>
      <c r="L25" s="52">
        <f t="shared" si="6"/>
        <v>0.16844709115895562</v>
      </c>
    </row>
    <row r="26" spans="1:12" s="42" customFormat="1" x14ac:dyDescent="0.4">
      <c r="A26" s="70" t="s">
        <v>178</v>
      </c>
      <c r="B26" s="145">
        <f>'６月(月間)'!B26-'６月(上旬～中旬)'!B26</f>
        <v>0</v>
      </c>
      <c r="C26" s="145">
        <f>'６月(月間)'!C26-'６月(上旬～中旬)'!C26</f>
        <v>0</v>
      </c>
      <c r="D26" s="53" t="e">
        <f t="shared" si="0"/>
        <v>#DIV/0!</v>
      </c>
      <c r="E26" s="54">
        <f t="shared" si="1"/>
        <v>0</v>
      </c>
      <c r="F26" s="80">
        <f>'６月(月間)'!F26-'６月(上旬～中旬)'!F26</f>
        <v>0</v>
      </c>
      <c r="G26" s="80">
        <f>'６月(月間)'!G26-'６月(上旬～中旬)'!G26</f>
        <v>0</v>
      </c>
      <c r="H26" s="53" t="e">
        <f t="shared" si="2"/>
        <v>#DIV/0!</v>
      </c>
      <c r="I26" s="54">
        <f t="shared" si="3"/>
        <v>0</v>
      </c>
      <c r="J26" s="53" t="e">
        <f t="shared" si="4"/>
        <v>#DIV/0!</v>
      </c>
      <c r="K26" s="53" t="e">
        <f t="shared" si="5"/>
        <v>#DIV/0!</v>
      </c>
      <c r="L26" s="52" t="e">
        <f t="shared" si="6"/>
        <v>#DIV/0!</v>
      </c>
    </row>
    <row r="27" spans="1:12" x14ac:dyDescent="0.4">
      <c r="A27" s="58" t="s">
        <v>177</v>
      </c>
      <c r="B27" s="145">
        <f>'６月(月間)'!B27-'６月(上旬～中旬)'!B27</f>
        <v>0</v>
      </c>
      <c r="C27" s="145">
        <f>'６月(月間)'!C27-'６月(上旬～中旬)'!C27</f>
        <v>0</v>
      </c>
      <c r="D27" s="53" t="e">
        <f t="shared" si="0"/>
        <v>#DIV/0!</v>
      </c>
      <c r="E27" s="77">
        <f t="shared" si="1"/>
        <v>0</v>
      </c>
      <c r="F27" s="80">
        <f>'６月(月間)'!F27-'６月(上旬～中旬)'!F27</f>
        <v>0</v>
      </c>
      <c r="G27" s="80">
        <f>'６月(月間)'!G27-'６月(上旬～中旬)'!G27</f>
        <v>0</v>
      </c>
      <c r="H27" s="53" t="e">
        <f t="shared" si="2"/>
        <v>#DIV/0!</v>
      </c>
      <c r="I27" s="77">
        <f t="shared" si="3"/>
        <v>0</v>
      </c>
      <c r="J27" s="53" t="e">
        <f t="shared" si="4"/>
        <v>#DIV/0!</v>
      </c>
      <c r="K27" s="53" t="e">
        <f t="shared" si="5"/>
        <v>#DIV/0!</v>
      </c>
      <c r="L27" s="52" t="e">
        <f t="shared" si="6"/>
        <v>#DIV/0!</v>
      </c>
    </row>
    <row r="28" spans="1:12" x14ac:dyDescent="0.4">
      <c r="A28" s="58" t="s">
        <v>176</v>
      </c>
      <c r="B28" s="145">
        <f>'６月(月間)'!B28-'６月(上旬～中旬)'!B28</f>
        <v>0</v>
      </c>
      <c r="C28" s="145">
        <f>'６月(月間)'!C28-'６月(上旬～中旬)'!C28</f>
        <v>1163</v>
      </c>
      <c r="D28" s="53">
        <f t="shared" si="0"/>
        <v>0</v>
      </c>
      <c r="E28" s="77">
        <f t="shared" si="1"/>
        <v>-1163</v>
      </c>
      <c r="F28" s="80">
        <f>'６月(月間)'!F28-'６月(上旬～中旬)'!F28</f>
        <v>0</v>
      </c>
      <c r="G28" s="80">
        <f>'６月(月間)'!G28-'６月(上旬～中旬)'!G28</f>
        <v>1495</v>
      </c>
      <c r="H28" s="53">
        <f t="shared" si="2"/>
        <v>0</v>
      </c>
      <c r="I28" s="77">
        <f t="shared" si="3"/>
        <v>-1495</v>
      </c>
      <c r="J28" s="53" t="e">
        <f t="shared" si="4"/>
        <v>#DIV/0!</v>
      </c>
      <c r="K28" s="53">
        <f t="shared" si="5"/>
        <v>0.77792642140468227</v>
      </c>
      <c r="L28" s="52" t="e">
        <f t="shared" si="6"/>
        <v>#DIV/0!</v>
      </c>
    </row>
    <row r="29" spans="1:12" x14ac:dyDescent="0.4">
      <c r="A29" s="58" t="s">
        <v>175</v>
      </c>
      <c r="B29" s="145">
        <f>'６月(月間)'!B29-'６月(上旬～中旬)'!B29</f>
        <v>0</v>
      </c>
      <c r="C29" s="145">
        <f>'６月(月間)'!C29-'６月(上旬～中旬)'!C29</f>
        <v>0</v>
      </c>
      <c r="D29" s="53" t="e">
        <f t="shared" si="0"/>
        <v>#DIV/0!</v>
      </c>
      <c r="E29" s="77">
        <f t="shared" si="1"/>
        <v>0</v>
      </c>
      <c r="F29" s="80">
        <f>'６月(月間)'!F29-'６月(上旬～中旬)'!F29</f>
        <v>0</v>
      </c>
      <c r="G29" s="80">
        <f>'６月(月間)'!G29-'６月(上旬～中旬)'!G29</f>
        <v>0</v>
      </c>
      <c r="H29" s="53" t="e">
        <f t="shared" si="2"/>
        <v>#DIV/0!</v>
      </c>
      <c r="I29" s="77">
        <f t="shared" si="3"/>
        <v>0</v>
      </c>
      <c r="J29" s="53" t="e">
        <f t="shared" si="4"/>
        <v>#DIV/0!</v>
      </c>
      <c r="K29" s="53" t="e">
        <f t="shared" si="5"/>
        <v>#DIV/0!</v>
      </c>
      <c r="L29" s="52" t="e">
        <f t="shared" si="6"/>
        <v>#DIV/0!</v>
      </c>
    </row>
    <row r="30" spans="1:12" x14ac:dyDescent="0.4">
      <c r="A30" s="58" t="s">
        <v>174</v>
      </c>
      <c r="B30" s="145">
        <f>'６月(月間)'!B30-'６月(上旬～中旬)'!B30</f>
        <v>0</v>
      </c>
      <c r="C30" s="145">
        <f>'６月(月間)'!C30-'６月(上旬～中旬)'!C30</f>
        <v>0</v>
      </c>
      <c r="D30" s="67" t="e">
        <f t="shared" si="0"/>
        <v>#DIV/0!</v>
      </c>
      <c r="E30" s="84">
        <f t="shared" si="1"/>
        <v>0</v>
      </c>
      <c r="F30" s="80">
        <f>'６月(月間)'!F30-'６月(上旬～中旬)'!F30</f>
        <v>0</v>
      </c>
      <c r="G30" s="80">
        <f>'６月(月間)'!G30-'６月(上旬～中旬)'!G30</f>
        <v>0</v>
      </c>
      <c r="H30" s="67" t="e">
        <f t="shared" si="2"/>
        <v>#DIV/0!</v>
      </c>
      <c r="I30" s="84">
        <f t="shared" si="3"/>
        <v>0</v>
      </c>
      <c r="J30" s="67" t="e">
        <f t="shared" si="4"/>
        <v>#DIV/0!</v>
      </c>
      <c r="K30" s="67" t="e">
        <f t="shared" si="5"/>
        <v>#DIV/0!</v>
      </c>
      <c r="L30" s="66" t="e">
        <f t="shared" si="6"/>
        <v>#DIV/0!</v>
      </c>
    </row>
    <row r="31" spans="1:12" x14ac:dyDescent="0.4">
      <c r="A31" s="70" t="s">
        <v>173</v>
      </c>
      <c r="B31" s="145">
        <f>'６月(月間)'!B31-'６月(上旬～中旬)'!B31</f>
        <v>0</v>
      </c>
      <c r="C31" s="145">
        <f>'６月(月間)'!C31-'６月(上旬～中旬)'!C31</f>
        <v>0</v>
      </c>
      <c r="D31" s="53" t="e">
        <f t="shared" si="0"/>
        <v>#DIV/0!</v>
      </c>
      <c r="E31" s="77">
        <f t="shared" si="1"/>
        <v>0</v>
      </c>
      <c r="F31" s="80">
        <f>'６月(月間)'!F31-'６月(上旬～中旬)'!F31</f>
        <v>0</v>
      </c>
      <c r="G31" s="80">
        <f>'６月(月間)'!G31-'６月(上旬～中旬)'!G31</f>
        <v>0</v>
      </c>
      <c r="H31" s="53" t="e">
        <f t="shared" si="2"/>
        <v>#DIV/0!</v>
      </c>
      <c r="I31" s="77">
        <f t="shared" si="3"/>
        <v>0</v>
      </c>
      <c r="J31" s="53" t="e">
        <f t="shared" si="4"/>
        <v>#DIV/0!</v>
      </c>
      <c r="K31" s="53" t="e">
        <f t="shared" si="5"/>
        <v>#DIV/0!</v>
      </c>
      <c r="L31" s="52" t="e">
        <f t="shared" si="6"/>
        <v>#DIV/0!</v>
      </c>
    </row>
    <row r="32" spans="1:12" x14ac:dyDescent="0.4">
      <c r="A32" s="58" t="s">
        <v>172</v>
      </c>
      <c r="B32" s="145">
        <f>'６月(月間)'!B32-'６月(上旬～中旬)'!B32</f>
        <v>1528</v>
      </c>
      <c r="C32" s="145">
        <f>'６月(月間)'!C32-'６月(上旬～中旬)'!C32</f>
        <v>1517</v>
      </c>
      <c r="D32" s="53">
        <f t="shared" si="0"/>
        <v>1.007251153592617</v>
      </c>
      <c r="E32" s="77">
        <f t="shared" si="1"/>
        <v>11</v>
      </c>
      <c r="F32" s="80">
        <f>'６月(月間)'!F32-'６月(上旬～中旬)'!F32</f>
        <v>1600</v>
      </c>
      <c r="G32" s="80">
        <f>'６月(月間)'!G32-'６月(上旬～中旬)'!G32</f>
        <v>1780</v>
      </c>
      <c r="H32" s="53">
        <f t="shared" si="2"/>
        <v>0.898876404494382</v>
      </c>
      <c r="I32" s="77">
        <f t="shared" si="3"/>
        <v>-180</v>
      </c>
      <c r="J32" s="53">
        <f t="shared" si="4"/>
        <v>0.95499999999999996</v>
      </c>
      <c r="K32" s="53">
        <f t="shared" si="5"/>
        <v>0.85224719101123592</v>
      </c>
      <c r="L32" s="52">
        <f t="shared" si="6"/>
        <v>0.10275280898876404</v>
      </c>
    </row>
    <row r="33" spans="1:12" x14ac:dyDescent="0.4">
      <c r="A33" s="70" t="s">
        <v>171</v>
      </c>
      <c r="B33" s="145">
        <f>'６月(月間)'!B33-'６月(上旬～中旬)'!B33</f>
        <v>0</v>
      </c>
      <c r="C33" s="145">
        <f>'６月(月間)'!C33-'６月(上旬～中旬)'!C33</f>
        <v>0</v>
      </c>
      <c r="D33" s="67" t="e">
        <f t="shared" si="0"/>
        <v>#DIV/0!</v>
      </c>
      <c r="E33" s="84">
        <f t="shared" si="1"/>
        <v>0</v>
      </c>
      <c r="F33" s="80">
        <f>'６月(月間)'!F33-'６月(上旬～中旬)'!F33</f>
        <v>0</v>
      </c>
      <c r="G33" s="80">
        <f>'６月(月間)'!G33-'６月(上旬～中旬)'!G33</f>
        <v>0</v>
      </c>
      <c r="H33" s="67" t="e">
        <f t="shared" si="2"/>
        <v>#DIV/0!</v>
      </c>
      <c r="I33" s="84">
        <f t="shared" si="3"/>
        <v>0</v>
      </c>
      <c r="J33" s="67" t="e">
        <f t="shared" si="4"/>
        <v>#DIV/0!</v>
      </c>
      <c r="K33" s="67" t="e">
        <f t="shared" si="5"/>
        <v>#DIV/0!</v>
      </c>
      <c r="L33" s="66" t="e">
        <f t="shared" si="6"/>
        <v>#DIV/0!</v>
      </c>
    </row>
    <row r="34" spans="1:12" x14ac:dyDescent="0.4">
      <c r="A34" s="70" t="s">
        <v>170</v>
      </c>
      <c r="B34" s="147">
        <f>'６月(月間)'!B34-'６月(上旬～中旬)'!B34</f>
        <v>1424</v>
      </c>
      <c r="C34" s="145">
        <f>'６月(月間)'!C34-'６月(上旬～中旬)'!C34</f>
        <v>1299</v>
      </c>
      <c r="D34" s="67">
        <f t="shared" si="0"/>
        <v>1.0962278675904542</v>
      </c>
      <c r="E34" s="84">
        <f t="shared" si="1"/>
        <v>125</v>
      </c>
      <c r="F34" s="80">
        <f>'６月(月間)'!F34-'６月(上旬～中旬)'!F34</f>
        <v>1450</v>
      </c>
      <c r="G34" s="107">
        <f>'６月(月間)'!G34-'６月(上旬～中旬)'!G34</f>
        <v>1490</v>
      </c>
      <c r="H34" s="67">
        <f t="shared" si="2"/>
        <v>0.97315436241610742</v>
      </c>
      <c r="I34" s="84">
        <f t="shared" si="3"/>
        <v>-40</v>
      </c>
      <c r="J34" s="67">
        <f t="shared" si="4"/>
        <v>0.98206896551724143</v>
      </c>
      <c r="K34" s="67">
        <f t="shared" si="5"/>
        <v>0.87181208053691273</v>
      </c>
      <c r="L34" s="66">
        <f t="shared" si="6"/>
        <v>0.11025688498032871</v>
      </c>
    </row>
    <row r="35" spans="1:12" x14ac:dyDescent="0.4">
      <c r="A35" s="58" t="s">
        <v>169</v>
      </c>
      <c r="B35" s="143">
        <f>'６月(月間)'!B35-'６月(上旬～中旬)'!B35</f>
        <v>0</v>
      </c>
      <c r="C35" s="145">
        <f>'６月(月間)'!C35-'６月(上旬～中旬)'!C35</f>
        <v>0</v>
      </c>
      <c r="D35" s="53" t="e">
        <f t="shared" si="0"/>
        <v>#DIV/0!</v>
      </c>
      <c r="E35" s="77">
        <f t="shared" si="1"/>
        <v>0</v>
      </c>
      <c r="F35" s="80">
        <f>'６月(月間)'!F35-'６月(上旬～中旬)'!F35</f>
        <v>0</v>
      </c>
      <c r="G35" s="55">
        <f>'６月(月間)'!G35-'６月(上旬～中旬)'!G35</f>
        <v>0</v>
      </c>
      <c r="H35" s="53" t="e">
        <f t="shared" si="2"/>
        <v>#DIV/0!</v>
      </c>
      <c r="I35" s="77">
        <f t="shared" si="3"/>
        <v>0</v>
      </c>
      <c r="J35" s="53" t="e">
        <f t="shared" si="4"/>
        <v>#DIV/0!</v>
      </c>
      <c r="K35" s="53" t="e">
        <f t="shared" si="5"/>
        <v>#DIV/0!</v>
      </c>
      <c r="L35" s="52" t="e">
        <f t="shared" si="6"/>
        <v>#DIV/0!</v>
      </c>
    </row>
    <row r="36" spans="1:12" x14ac:dyDescent="0.4">
      <c r="A36" s="70" t="s">
        <v>89</v>
      </c>
      <c r="B36" s="147">
        <f>'６月(月間)'!B36-'６月(上旬～中旬)'!B36</f>
        <v>0</v>
      </c>
      <c r="C36" s="145">
        <f>'６月(月間)'!C36-'６月(上旬～中旬)'!C36</f>
        <v>0</v>
      </c>
      <c r="D36" s="67" t="e">
        <f t="shared" si="0"/>
        <v>#DIV/0!</v>
      </c>
      <c r="E36" s="84">
        <f t="shared" si="1"/>
        <v>0</v>
      </c>
      <c r="F36" s="107">
        <f>'６月(月間)'!F36-'６月(上旬～中旬)'!F36</f>
        <v>0</v>
      </c>
      <c r="G36" s="107">
        <f>'６月(月間)'!G36-'６月(上旬～中旬)'!G36</f>
        <v>0</v>
      </c>
      <c r="H36" s="67" t="e">
        <f t="shared" si="2"/>
        <v>#DIV/0!</v>
      </c>
      <c r="I36" s="84">
        <f t="shared" si="3"/>
        <v>0</v>
      </c>
      <c r="J36" s="67" t="e">
        <f t="shared" si="4"/>
        <v>#DIV/0!</v>
      </c>
      <c r="K36" s="67" t="e">
        <f t="shared" si="5"/>
        <v>#DIV/0!</v>
      </c>
      <c r="L36" s="66" t="e">
        <f t="shared" si="6"/>
        <v>#DIV/0!</v>
      </c>
    </row>
    <row r="37" spans="1:12" x14ac:dyDescent="0.4">
      <c r="A37" s="51" t="s">
        <v>168</v>
      </c>
      <c r="B37" s="149">
        <f>'６月(月間)'!B37-'６月(上旬～中旬)'!B37</f>
        <v>4886</v>
      </c>
      <c r="C37" s="145">
        <f>'６月(月間)'!C37-'６月(上旬～中旬)'!C37</f>
        <v>4217</v>
      </c>
      <c r="D37" s="47">
        <f t="shared" si="0"/>
        <v>1.1586435854873132</v>
      </c>
      <c r="E37" s="141">
        <f t="shared" si="1"/>
        <v>669</v>
      </c>
      <c r="F37" s="49">
        <f>'６月(月間)'!F37-'６月(上旬～中旬)'!F37</f>
        <v>5835</v>
      </c>
      <c r="G37" s="49">
        <f>'６月(月間)'!G37-'６月(上旬～中旬)'!G37</f>
        <v>5850</v>
      </c>
      <c r="H37" s="47">
        <f t="shared" si="2"/>
        <v>0.99743589743589745</v>
      </c>
      <c r="I37" s="141">
        <f t="shared" si="3"/>
        <v>-15</v>
      </c>
      <c r="J37" s="47">
        <f t="shared" si="4"/>
        <v>0.83736075407026567</v>
      </c>
      <c r="K37" s="47">
        <f t="shared" si="5"/>
        <v>0.72085470085470083</v>
      </c>
      <c r="L37" s="46">
        <f t="shared" si="6"/>
        <v>0.11650605321556484</v>
      </c>
    </row>
    <row r="38" spans="1:12" x14ac:dyDescent="0.4">
      <c r="A38" s="277" t="s">
        <v>167</v>
      </c>
      <c r="B38" s="403">
        <f>SUM(B39:B40)</f>
        <v>571</v>
      </c>
      <c r="C38" s="259">
        <f>SUM(C39:C40)</f>
        <v>662</v>
      </c>
      <c r="D38" s="256">
        <f t="shared" ref="D38:D66" si="7">+B38/C38</f>
        <v>0.86253776435045315</v>
      </c>
      <c r="E38" s="402">
        <f t="shared" ref="E38:E66" si="8">+B38-C38</f>
        <v>-91</v>
      </c>
      <c r="F38" s="259">
        <f>SUM(F39:F40)</f>
        <v>752</v>
      </c>
      <c r="G38" s="259">
        <f>SUM(G39:G40)</f>
        <v>879</v>
      </c>
      <c r="H38" s="256">
        <f t="shared" ref="H38:H66" si="9">+F38/G38</f>
        <v>0.8555176336746303</v>
      </c>
      <c r="I38" s="402">
        <f t="shared" ref="I38:I66" si="10">+F38-G38</f>
        <v>-127</v>
      </c>
      <c r="J38" s="256">
        <f t="shared" ref="J38:J66" si="11">+B38/F38</f>
        <v>0.75930851063829785</v>
      </c>
      <c r="K38" s="256">
        <f t="shared" ref="K38:K66" si="12">+C38/G38</f>
        <v>0.7531285551763367</v>
      </c>
      <c r="L38" s="280">
        <f t="shared" ref="L38:L66" si="13">+J38-K38</f>
        <v>6.1799554619611508E-3</v>
      </c>
    </row>
    <row r="39" spans="1:12" x14ac:dyDescent="0.4">
      <c r="A39" s="57" t="s">
        <v>166</v>
      </c>
      <c r="B39" s="145">
        <f>'６月(月間)'!B39-'６月(上旬～中旬)'!B39</f>
        <v>341</v>
      </c>
      <c r="C39" s="145">
        <f>'６月(月間)'!C39-'６月(上旬～中旬)'!C39</f>
        <v>430</v>
      </c>
      <c r="D39" s="73">
        <f t="shared" si="7"/>
        <v>0.7930232558139535</v>
      </c>
      <c r="E39" s="82">
        <f t="shared" si="8"/>
        <v>-89</v>
      </c>
      <c r="F39" s="80">
        <f>'６月(月間)'!F39-'６月(上旬～中旬)'!F39</f>
        <v>401</v>
      </c>
      <c r="G39" s="80">
        <f>'６月(月間)'!G39-'６月(上旬～中旬)'!G39</f>
        <v>489</v>
      </c>
      <c r="H39" s="73">
        <f t="shared" si="9"/>
        <v>0.82004089979550099</v>
      </c>
      <c r="I39" s="82">
        <f t="shared" si="10"/>
        <v>-88</v>
      </c>
      <c r="J39" s="73">
        <f t="shared" si="11"/>
        <v>0.85037406483790523</v>
      </c>
      <c r="K39" s="73">
        <f t="shared" si="12"/>
        <v>0.87934560327198363</v>
      </c>
      <c r="L39" s="90">
        <f t="shared" si="13"/>
        <v>-2.8971538434078403E-2</v>
      </c>
    </row>
    <row r="40" spans="1:12" x14ac:dyDescent="0.4">
      <c r="A40" s="58" t="s">
        <v>165</v>
      </c>
      <c r="B40" s="145">
        <f>'６月(月間)'!B40-'６月(上旬～中旬)'!B40</f>
        <v>230</v>
      </c>
      <c r="C40" s="145">
        <f>'６月(月間)'!C40-'６月(上旬～中旬)'!C40</f>
        <v>232</v>
      </c>
      <c r="D40" s="53">
        <f t="shared" si="7"/>
        <v>0.99137931034482762</v>
      </c>
      <c r="E40" s="77">
        <f t="shared" si="8"/>
        <v>-2</v>
      </c>
      <c r="F40" s="80">
        <f>'６月(月間)'!F40-'６月(上旬～中旬)'!F40</f>
        <v>351</v>
      </c>
      <c r="G40" s="80">
        <f>'６月(月間)'!G40-'６月(上旬～中旬)'!G40</f>
        <v>390</v>
      </c>
      <c r="H40" s="53">
        <f t="shared" si="9"/>
        <v>0.9</v>
      </c>
      <c r="I40" s="77">
        <f t="shared" si="10"/>
        <v>-39</v>
      </c>
      <c r="J40" s="53">
        <f t="shared" si="11"/>
        <v>0.65527065527065531</v>
      </c>
      <c r="K40" s="53">
        <f t="shared" si="12"/>
        <v>0.59487179487179487</v>
      </c>
      <c r="L40" s="52">
        <f t="shared" si="13"/>
        <v>6.0398860398860443E-2</v>
      </c>
    </row>
    <row r="41" spans="1:12" s="89" customFormat="1" x14ac:dyDescent="0.4">
      <c r="A41" s="249" t="s">
        <v>88</v>
      </c>
      <c r="B41" s="248">
        <f>B42+B62</f>
        <v>90427</v>
      </c>
      <c r="C41" s="248">
        <f>C42+C62</f>
        <v>78952</v>
      </c>
      <c r="D41" s="245">
        <f t="shared" si="7"/>
        <v>1.1453414733002329</v>
      </c>
      <c r="E41" s="289">
        <f t="shared" si="8"/>
        <v>11475</v>
      </c>
      <c r="F41" s="248">
        <f>F42+F62</f>
        <v>118126</v>
      </c>
      <c r="G41" s="248">
        <f>G42+G62</f>
        <v>119516</v>
      </c>
      <c r="H41" s="245">
        <f t="shared" si="9"/>
        <v>0.98836975802403026</v>
      </c>
      <c r="I41" s="289">
        <f t="shared" si="10"/>
        <v>-1390</v>
      </c>
      <c r="J41" s="245">
        <f t="shared" si="11"/>
        <v>0.76551309618542906</v>
      </c>
      <c r="K41" s="245">
        <f t="shared" si="12"/>
        <v>0.66059774423508144</v>
      </c>
      <c r="L41" s="283">
        <f t="shared" si="13"/>
        <v>0.10491535195034762</v>
      </c>
    </row>
    <row r="42" spans="1:12" s="89" customFormat="1" x14ac:dyDescent="0.4">
      <c r="A42" s="277" t="s">
        <v>164</v>
      </c>
      <c r="B42" s="316">
        <f>SUM(B43:B61)</f>
        <v>89186</v>
      </c>
      <c r="C42" s="248">
        <f>SUM(C43:C61)</f>
        <v>78196</v>
      </c>
      <c r="D42" s="245">
        <f t="shared" si="7"/>
        <v>1.1405442733643665</v>
      </c>
      <c r="E42" s="315">
        <f t="shared" si="8"/>
        <v>10990</v>
      </c>
      <c r="F42" s="316">
        <f>SUM(F43:F61)</f>
        <v>116398</v>
      </c>
      <c r="G42" s="248">
        <f>SUM(G43:G61)</f>
        <v>118021</v>
      </c>
      <c r="H42" s="245">
        <f t="shared" si="9"/>
        <v>0.98624821006431063</v>
      </c>
      <c r="I42" s="315">
        <f t="shared" si="10"/>
        <v>-1623</v>
      </c>
      <c r="J42" s="245">
        <f t="shared" si="11"/>
        <v>0.76621591436278969</v>
      </c>
      <c r="K42" s="245">
        <f t="shared" si="12"/>
        <v>0.66256005287194653</v>
      </c>
      <c r="L42" s="283">
        <f t="shared" si="13"/>
        <v>0.10365586149084316</v>
      </c>
    </row>
    <row r="43" spans="1:12" x14ac:dyDescent="0.4">
      <c r="A43" s="58" t="s">
        <v>87</v>
      </c>
      <c r="B43" s="62">
        <f>'６月(月間)'!B43-'６月(上旬～中旬)'!B43</f>
        <v>38021</v>
      </c>
      <c r="C43" s="62">
        <f>'６月(月間)'!C43-'６月(上旬～中旬)'!C43</f>
        <v>34706</v>
      </c>
      <c r="D43" s="60">
        <f t="shared" si="7"/>
        <v>1.0955166253673716</v>
      </c>
      <c r="E43" s="84">
        <f t="shared" si="8"/>
        <v>3315</v>
      </c>
      <c r="F43" s="62">
        <f>'６月(月間)'!F43-'６月(上旬～中旬)'!F43</f>
        <v>44483</v>
      </c>
      <c r="G43" s="151">
        <f>'６月(月間)'!G43-'６月(上旬～中旬)'!G43</f>
        <v>43049</v>
      </c>
      <c r="H43" s="67">
        <f t="shared" si="9"/>
        <v>1.0333108783014704</v>
      </c>
      <c r="I43" s="77">
        <f t="shared" si="10"/>
        <v>1434</v>
      </c>
      <c r="J43" s="53">
        <f t="shared" si="11"/>
        <v>0.85473102083942176</v>
      </c>
      <c r="K43" s="53">
        <f t="shared" si="12"/>
        <v>0.80619758879416481</v>
      </c>
      <c r="L43" s="52">
        <f t="shared" si="13"/>
        <v>4.8533432045256952E-2</v>
      </c>
    </row>
    <row r="44" spans="1:12" x14ac:dyDescent="0.4">
      <c r="A44" s="58" t="s">
        <v>163</v>
      </c>
      <c r="B44" s="55">
        <f>'６月(月間)'!B44-'６月(上旬～中旬)'!B44</f>
        <v>4609</v>
      </c>
      <c r="C44" s="55">
        <f>'６月(月間)'!C44-'６月(上旬～中旬)'!C44</f>
        <v>4622</v>
      </c>
      <c r="D44" s="73">
        <f t="shared" si="7"/>
        <v>0.99718736477715275</v>
      </c>
      <c r="E44" s="84">
        <f t="shared" si="8"/>
        <v>-13</v>
      </c>
      <c r="F44" s="55">
        <f>'６月(月間)'!F44-'６月(上旬～中旬)'!F44</f>
        <v>5140</v>
      </c>
      <c r="G44" s="143">
        <f>'６月(月間)'!G44-'６月(上旬～中旬)'!G44</f>
        <v>5140</v>
      </c>
      <c r="H44" s="67">
        <f t="shared" si="9"/>
        <v>1</v>
      </c>
      <c r="I44" s="77">
        <f t="shared" si="10"/>
        <v>0</v>
      </c>
      <c r="J44" s="53">
        <f t="shared" si="11"/>
        <v>0.89669260700389108</v>
      </c>
      <c r="K44" s="53">
        <f t="shared" si="12"/>
        <v>0.89922178988326851</v>
      </c>
      <c r="L44" s="52">
        <f t="shared" si="13"/>
        <v>-2.5291828793774229E-3</v>
      </c>
    </row>
    <row r="45" spans="1:12" x14ac:dyDescent="0.4">
      <c r="A45" s="70" t="s">
        <v>162</v>
      </c>
      <c r="B45" s="55">
        <f>'６月(月間)'!B45-'６月(上旬～中旬)'!B45</f>
        <v>7539</v>
      </c>
      <c r="C45" s="55">
        <f>'６月(月間)'!C45-'６月(上旬～中旬)'!C45</f>
        <v>7842</v>
      </c>
      <c r="D45" s="73">
        <f t="shared" si="7"/>
        <v>0.9613618974751339</v>
      </c>
      <c r="E45" s="84">
        <f t="shared" si="8"/>
        <v>-303</v>
      </c>
      <c r="F45" s="55">
        <f>'６月(月間)'!F45-'６月(上旬～中旬)'!F45</f>
        <v>10022</v>
      </c>
      <c r="G45" s="147">
        <f>'６月(月間)'!G45-'６月(上旬～中旬)'!G45</f>
        <v>15515</v>
      </c>
      <c r="H45" s="67">
        <f t="shared" si="9"/>
        <v>0.64595552690944247</v>
      </c>
      <c r="I45" s="77">
        <f t="shared" si="10"/>
        <v>-5493</v>
      </c>
      <c r="J45" s="53">
        <f t="shared" si="11"/>
        <v>0.75224506086609455</v>
      </c>
      <c r="K45" s="53">
        <f t="shared" si="12"/>
        <v>0.50544634224943608</v>
      </c>
      <c r="L45" s="52">
        <f t="shared" si="13"/>
        <v>0.24679871861665847</v>
      </c>
    </row>
    <row r="46" spans="1:12" x14ac:dyDescent="0.4">
      <c r="A46" s="70" t="s">
        <v>161</v>
      </c>
      <c r="B46" s="107">
        <f>'６月(月間)'!B46-'６月(上旬～中旬)'!B46</f>
        <v>3612</v>
      </c>
      <c r="C46" s="107">
        <f>'６月(月間)'!C46-'６月(上旬～中旬)'!C46</f>
        <v>3845</v>
      </c>
      <c r="D46" s="73">
        <f t="shared" si="7"/>
        <v>0.93940182054616383</v>
      </c>
      <c r="E46" s="84">
        <f t="shared" si="8"/>
        <v>-233</v>
      </c>
      <c r="F46" s="107">
        <f>'６月(月間)'!F46-'６月(上旬～中旬)'!F46</f>
        <v>6247</v>
      </c>
      <c r="G46" s="150">
        <f>'６月(月間)'!G46-'６月(上旬～中旬)'!G46</f>
        <v>6853</v>
      </c>
      <c r="H46" s="67">
        <f t="shared" si="9"/>
        <v>0.91157157449292281</v>
      </c>
      <c r="I46" s="77">
        <f t="shared" si="10"/>
        <v>-606</v>
      </c>
      <c r="J46" s="53">
        <f t="shared" si="11"/>
        <v>0.57819753481671199</v>
      </c>
      <c r="K46" s="53">
        <f t="shared" si="12"/>
        <v>0.56106814533780824</v>
      </c>
      <c r="L46" s="52">
        <f t="shared" si="13"/>
        <v>1.7129389478903745E-2</v>
      </c>
    </row>
    <row r="47" spans="1:12" x14ac:dyDescent="0.4">
      <c r="A47" s="58" t="s">
        <v>85</v>
      </c>
      <c r="B47" s="55">
        <f>'６月(月間)'!B47-'６月(上旬～中旬)'!B47</f>
        <v>12412</v>
      </c>
      <c r="C47" s="55">
        <f>'６月(月間)'!C47-'６月(上旬～中旬)'!C47</f>
        <v>10817</v>
      </c>
      <c r="D47" s="73">
        <f t="shared" si="7"/>
        <v>1.1474530831099197</v>
      </c>
      <c r="E47" s="84">
        <f t="shared" si="8"/>
        <v>1595</v>
      </c>
      <c r="F47" s="55">
        <f>'６月(月間)'!F47-'６月(上旬～中旬)'!F47</f>
        <v>17121</v>
      </c>
      <c r="G47" s="143">
        <f>'６月(月間)'!G47-'６月(上旬～中旬)'!G47</f>
        <v>20069</v>
      </c>
      <c r="H47" s="67">
        <f t="shared" si="9"/>
        <v>0.85310678160346809</v>
      </c>
      <c r="I47" s="77">
        <f t="shared" si="10"/>
        <v>-2948</v>
      </c>
      <c r="J47" s="53">
        <f t="shared" si="11"/>
        <v>0.72495765434262016</v>
      </c>
      <c r="K47" s="53">
        <f t="shared" si="12"/>
        <v>0.53899048283422191</v>
      </c>
      <c r="L47" s="52">
        <f t="shared" si="13"/>
        <v>0.18596717150839825</v>
      </c>
    </row>
    <row r="48" spans="1:12" x14ac:dyDescent="0.4">
      <c r="A48" s="58" t="s">
        <v>160</v>
      </c>
      <c r="B48" s="55">
        <f>'６月(月間)'!B48-'６月(上旬～中旬)'!B48</f>
        <v>1706</v>
      </c>
      <c r="C48" s="55">
        <f>'６月(月間)'!C48-'６月(上旬～中旬)'!C48</f>
        <v>1786</v>
      </c>
      <c r="D48" s="73">
        <f t="shared" si="7"/>
        <v>0.95520716685330342</v>
      </c>
      <c r="E48" s="84">
        <f t="shared" si="8"/>
        <v>-80</v>
      </c>
      <c r="F48" s="55">
        <f>'６月(月間)'!F48-'６月(上旬～中旬)'!F48</f>
        <v>2700</v>
      </c>
      <c r="G48" s="143">
        <f>'６月(月間)'!G48-'６月(上旬～中旬)'!G48</f>
        <v>2700</v>
      </c>
      <c r="H48" s="67">
        <f t="shared" si="9"/>
        <v>1</v>
      </c>
      <c r="I48" s="77">
        <f t="shared" si="10"/>
        <v>0</v>
      </c>
      <c r="J48" s="53">
        <f t="shared" si="11"/>
        <v>0.63185185185185189</v>
      </c>
      <c r="K48" s="53">
        <f t="shared" si="12"/>
        <v>0.66148148148148145</v>
      </c>
      <c r="L48" s="52">
        <f t="shared" si="13"/>
        <v>-2.9629629629629561E-2</v>
      </c>
    </row>
    <row r="49" spans="1:12" x14ac:dyDescent="0.4">
      <c r="A49" s="58" t="s">
        <v>86</v>
      </c>
      <c r="B49" s="107">
        <f>'６月(月間)'!B49-'６月(上旬～中旬)'!B49</f>
        <v>7590</v>
      </c>
      <c r="C49" s="107">
        <f>'６月(月間)'!C49-'６月(上旬～中旬)'!C49</f>
        <v>6605</v>
      </c>
      <c r="D49" s="95">
        <f t="shared" si="7"/>
        <v>1.1491294473883422</v>
      </c>
      <c r="E49" s="84">
        <f t="shared" si="8"/>
        <v>985</v>
      </c>
      <c r="F49" s="107">
        <f>'６月(月間)'!F49-'６月(上旬～中旬)'!F49</f>
        <v>8931</v>
      </c>
      <c r="G49" s="143">
        <f>'６月(月間)'!G49-'６月(上旬～中旬)'!G49</f>
        <v>11714</v>
      </c>
      <c r="H49" s="67">
        <f t="shared" si="9"/>
        <v>0.76242103465938194</v>
      </c>
      <c r="I49" s="77">
        <f t="shared" si="10"/>
        <v>-2783</v>
      </c>
      <c r="J49" s="53">
        <f t="shared" si="11"/>
        <v>0.84984884111521664</v>
      </c>
      <c r="K49" s="53">
        <f t="shared" si="12"/>
        <v>0.56385521598087762</v>
      </c>
      <c r="L49" s="52">
        <f t="shared" si="13"/>
        <v>0.28599362513433901</v>
      </c>
    </row>
    <row r="50" spans="1:12" x14ac:dyDescent="0.4">
      <c r="A50" s="58" t="s">
        <v>84</v>
      </c>
      <c r="B50" s="55">
        <f>'６月(月間)'!B50-'６月(上旬～中旬)'!B50</f>
        <v>1814</v>
      </c>
      <c r="C50" s="55">
        <f>'６月(月間)'!C50-'６月(上旬～中旬)'!C50</f>
        <v>0</v>
      </c>
      <c r="D50" s="53" t="e">
        <f t="shared" si="7"/>
        <v>#DIV/0!</v>
      </c>
      <c r="E50" s="84">
        <f t="shared" si="8"/>
        <v>1814</v>
      </c>
      <c r="F50" s="55">
        <f>'６月(月間)'!F50-'６月(上旬～中旬)'!F50</f>
        <v>2700</v>
      </c>
      <c r="G50" s="145">
        <f>'６月(月間)'!G50-'６月(上旬～中旬)'!G50</f>
        <v>0</v>
      </c>
      <c r="H50" s="67" t="e">
        <f t="shared" si="9"/>
        <v>#DIV/0!</v>
      </c>
      <c r="I50" s="77">
        <f t="shared" si="10"/>
        <v>2700</v>
      </c>
      <c r="J50" s="53">
        <f t="shared" si="11"/>
        <v>0.67185185185185181</v>
      </c>
      <c r="K50" s="53" t="e">
        <f t="shared" si="12"/>
        <v>#DIV/0!</v>
      </c>
      <c r="L50" s="52" t="e">
        <f t="shared" si="13"/>
        <v>#DIV/0!</v>
      </c>
    </row>
    <row r="51" spans="1:12" x14ac:dyDescent="0.4">
      <c r="A51" s="58" t="s">
        <v>159</v>
      </c>
      <c r="B51" s="107">
        <f>'６月(月間)'!B51-'６月(上旬～中旬)'!B51</f>
        <v>0</v>
      </c>
      <c r="C51" s="107">
        <f>'６月(月間)'!C51-'６月(上旬～中旬)'!C51</f>
        <v>0</v>
      </c>
      <c r="D51" s="73" t="e">
        <f t="shared" si="7"/>
        <v>#DIV/0!</v>
      </c>
      <c r="E51" s="84">
        <f t="shared" si="8"/>
        <v>0</v>
      </c>
      <c r="F51" s="107">
        <f>'６月(月間)'!F51-'６月(上旬～中旬)'!F51</f>
        <v>0</v>
      </c>
      <c r="G51" s="143">
        <f>'６月(月間)'!G51-'６月(上旬～中旬)'!G51</f>
        <v>0</v>
      </c>
      <c r="H51" s="67" t="e">
        <f t="shared" si="9"/>
        <v>#DIV/0!</v>
      </c>
      <c r="I51" s="77">
        <f t="shared" si="10"/>
        <v>0</v>
      </c>
      <c r="J51" s="53" t="e">
        <f t="shared" si="11"/>
        <v>#DIV/0!</v>
      </c>
      <c r="K51" s="53" t="e">
        <f t="shared" si="12"/>
        <v>#DIV/0!</v>
      </c>
      <c r="L51" s="52" t="e">
        <f t="shared" si="13"/>
        <v>#DIV/0!</v>
      </c>
    </row>
    <row r="52" spans="1:12" x14ac:dyDescent="0.4">
      <c r="A52" s="58" t="s">
        <v>158</v>
      </c>
      <c r="B52" s="55">
        <f>'６月(月間)'!B52-'６月(上旬～中旬)'!B52</f>
        <v>930</v>
      </c>
      <c r="C52" s="55">
        <f>'６月(月間)'!C52-'６月(上旬～中旬)'!C52</f>
        <v>763</v>
      </c>
      <c r="D52" s="53">
        <f t="shared" si="7"/>
        <v>1.218872870249017</v>
      </c>
      <c r="E52" s="84">
        <f t="shared" si="8"/>
        <v>167</v>
      </c>
      <c r="F52" s="55">
        <f>'６月(月間)'!F52-'６月(上旬～中旬)'!F52</f>
        <v>1200</v>
      </c>
      <c r="G52" s="150">
        <f>'６月(月間)'!G52-'６月(上旬～中旬)'!G52</f>
        <v>1260</v>
      </c>
      <c r="H52" s="67">
        <f t="shared" si="9"/>
        <v>0.95238095238095233</v>
      </c>
      <c r="I52" s="77">
        <f t="shared" si="10"/>
        <v>-60</v>
      </c>
      <c r="J52" s="53">
        <f t="shared" si="11"/>
        <v>0.77500000000000002</v>
      </c>
      <c r="K52" s="53">
        <f t="shared" si="12"/>
        <v>0.60555555555555551</v>
      </c>
      <c r="L52" s="52">
        <f t="shared" si="13"/>
        <v>0.16944444444444451</v>
      </c>
    </row>
    <row r="53" spans="1:12" x14ac:dyDescent="0.4">
      <c r="A53" s="58" t="s">
        <v>83</v>
      </c>
      <c r="B53" s="55">
        <f>'６月(月間)'!B53-'６月(上旬～中旬)'!B53</f>
        <v>2220</v>
      </c>
      <c r="C53" s="55">
        <f>'６月(月間)'!C53-'６月(上旬～中旬)'!C53</f>
        <v>1573</v>
      </c>
      <c r="D53" s="73">
        <f t="shared" si="7"/>
        <v>1.4113159567705023</v>
      </c>
      <c r="E53" s="84">
        <f t="shared" si="8"/>
        <v>647</v>
      </c>
      <c r="F53" s="55">
        <f>'６月(月間)'!F53-'６月(上旬～中旬)'!F53</f>
        <v>3424</v>
      </c>
      <c r="G53" s="143">
        <f>'６月(月間)'!G53-'６月(上旬～中旬)'!G53</f>
        <v>1764</v>
      </c>
      <c r="H53" s="67">
        <f t="shared" si="9"/>
        <v>1.9410430839002268</v>
      </c>
      <c r="I53" s="77">
        <f t="shared" si="10"/>
        <v>1660</v>
      </c>
      <c r="J53" s="53">
        <f t="shared" si="11"/>
        <v>0.64836448598130836</v>
      </c>
      <c r="K53" s="53">
        <f t="shared" si="12"/>
        <v>0.89172335600907027</v>
      </c>
      <c r="L53" s="52">
        <f t="shared" si="13"/>
        <v>-0.24335887002776191</v>
      </c>
    </row>
    <row r="54" spans="1:12" x14ac:dyDescent="0.4">
      <c r="A54" s="58" t="s">
        <v>82</v>
      </c>
      <c r="B54" s="55">
        <f>'６月(月間)'!B54-'６月(上旬～中旬)'!B54</f>
        <v>1951</v>
      </c>
      <c r="C54" s="55">
        <f>'６月(月間)'!C54-'６月(上旬～中旬)'!C54</f>
        <v>1995</v>
      </c>
      <c r="D54" s="73">
        <f t="shared" si="7"/>
        <v>0.97794486215538845</v>
      </c>
      <c r="E54" s="77">
        <f t="shared" si="8"/>
        <v>-44</v>
      </c>
      <c r="F54" s="55">
        <f>'６月(月間)'!F54-'６月(上旬～中旬)'!F54</f>
        <v>2700</v>
      </c>
      <c r="G54" s="147">
        <f>'６月(月間)'!G54-'６月(上旬～中旬)'!G54</f>
        <v>2700</v>
      </c>
      <c r="H54" s="53">
        <f t="shared" si="9"/>
        <v>1</v>
      </c>
      <c r="I54" s="77">
        <f t="shared" si="10"/>
        <v>0</v>
      </c>
      <c r="J54" s="53">
        <f t="shared" si="11"/>
        <v>0.72259259259259256</v>
      </c>
      <c r="K54" s="53">
        <f t="shared" si="12"/>
        <v>0.73888888888888893</v>
      </c>
      <c r="L54" s="52">
        <f t="shared" si="13"/>
        <v>-1.6296296296296364E-2</v>
      </c>
    </row>
    <row r="55" spans="1:12" x14ac:dyDescent="0.4">
      <c r="A55" s="58" t="s">
        <v>157</v>
      </c>
      <c r="B55" s="55">
        <f>'６月(月間)'!B55-'６月(上旬～中旬)'!B55</f>
        <v>880</v>
      </c>
      <c r="C55" s="55">
        <f>'６月(月間)'!C55-'６月(上旬～中旬)'!C55</f>
        <v>0</v>
      </c>
      <c r="D55" s="73" t="e">
        <f t="shared" si="7"/>
        <v>#DIV/0!</v>
      </c>
      <c r="E55" s="77">
        <f t="shared" si="8"/>
        <v>880</v>
      </c>
      <c r="F55" s="55">
        <f>'６月(月間)'!F55-'６月(上旬～中旬)'!F55</f>
        <v>1500</v>
      </c>
      <c r="G55" s="147">
        <f>'６月(月間)'!G55-'６月(上旬～中旬)'!G55</f>
        <v>0</v>
      </c>
      <c r="H55" s="53" t="e">
        <f t="shared" si="9"/>
        <v>#DIV/0!</v>
      </c>
      <c r="I55" s="77">
        <f t="shared" si="10"/>
        <v>1500</v>
      </c>
      <c r="J55" s="53">
        <f t="shared" si="11"/>
        <v>0.58666666666666667</v>
      </c>
      <c r="K55" s="53" t="e">
        <f t="shared" si="12"/>
        <v>#DIV/0!</v>
      </c>
      <c r="L55" s="52" t="e">
        <f t="shared" si="13"/>
        <v>#DIV/0!</v>
      </c>
    </row>
    <row r="56" spans="1:12" x14ac:dyDescent="0.4">
      <c r="A56" s="70" t="s">
        <v>81</v>
      </c>
      <c r="B56" s="107">
        <f>'６月(月間)'!B56-'６月(上旬～中旬)'!B56</f>
        <v>695</v>
      </c>
      <c r="C56" s="107">
        <f>'６月(月間)'!C56-'６月(上旬～中旬)'!C56</f>
        <v>641</v>
      </c>
      <c r="D56" s="73">
        <f t="shared" si="7"/>
        <v>1.0842433697347893</v>
      </c>
      <c r="E56" s="84">
        <f t="shared" si="8"/>
        <v>54</v>
      </c>
      <c r="F56" s="107">
        <f>'６月(月間)'!F56-'６月(上旬～中旬)'!F56</f>
        <v>1200</v>
      </c>
      <c r="G56" s="143">
        <f>'６月(月間)'!G56-'６月(上旬～中旬)'!G56</f>
        <v>1200</v>
      </c>
      <c r="H56" s="67">
        <f t="shared" si="9"/>
        <v>1</v>
      </c>
      <c r="I56" s="77">
        <f t="shared" si="10"/>
        <v>0</v>
      </c>
      <c r="J56" s="53">
        <f t="shared" si="11"/>
        <v>0.57916666666666672</v>
      </c>
      <c r="K56" s="67">
        <f t="shared" si="12"/>
        <v>0.53416666666666668</v>
      </c>
      <c r="L56" s="66">
        <f t="shared" si="13"/>
        <v>4.500000000000004E-2</v>
      </c>
    </row>
    <row r="57" spans="1:12" x14ac:dyDescent="0.4">
      <c r="A57" s="58" t="s">
        <v>80</v>
      </c>
      <c r="B57" s="107">
        <f>'６月(月間)'!B57-'６月(上旬～中旬)'!B57</f>
        <v>790</v>
      </c>
      <c r="C57" s="107">
        <f>'６月(月間)'!C57-'６月(上旬～中旬)'!C57</f>
        <v>496</v>
      </c>
      <c r="D57" s="73">
        <f t="shared" si="7"/>
        <v>1.592741935483871</v>
      </c>
      <c r="E57" s="77">
        <f t="shared" si="8"/>
        <v>294</v>
      </c>
      <c r="F57" s="107">
        <f>'６月(月間)'!F57-'６月(上旬～中旬)'!F57</f>
        <v>1199</v>
      </c>
      <c r="G57" s="143">
        <f>'６月(月間)'!G57-'６月(上旬～中旬)'!G57</f>
        <v>1200</v>
      </c>
      <c r="H57" s="53">
        <f t="shared" si="9"/>
        <v>0.99916666666666665</v>
      </c>
      <c r="I57" s="77">
        <f t="shared" si="10"/>
        <v>-1</v>
      </c>
      <c r="J57" s="53">
        <f t="shared" si="11"/>
        <v>0.65888240200166803</v>
      </c>
      <c r="K57" s="53">
        <f t="shared" si="12"/>
        <v>0.41333333333333333</v>
      </c>
      <c r="L57" s="52">
        <f t="shared" si="13"/>
        <v>0.2455490686683347</v>
      </c>
    </row>
    <row r="58" spans="1:12" x14ac:dyDescent="0.4">
      <c r="A58" s="58" t="s">
        <v>79</v>
      </c>
      <c r="B58" s="55">
        <f>'６月(月間)'!B58-'６月(上旬～中旬)'!B58</f>
        <v>971</v>
      </c>
      <c r="C58" s="55">
        <f>'６月(月間)'!C58-'６月(上旬～中旬)'!C58</f>
        <v>817</v>
      </c>
      <c r="D58" s="73">
        <f t="shared" si="7"/>
        <v>1.1884944920440637</v>
      </c>
      <c r="E58" s="77">
        <f t="shared" si="8"/>
        <v>154</v>
      </c>
      <c r="F58" s="55">
        <f>'６月(月間)'!F58-'６月(上旬～中旬)'!F58</f>
        <v>1215</v>
      </c>
      <c r="G58" s="147">
        <f>'６月(月間)'!G58-'６月(上旬～中旬)'!G58</f>
        <v>1197</v>
      </c>
      <c r="H58" s="53">
        <f t="shared" si="9"/>
        <v>1.0150375939849625</v>
      </c>
      <c r="I58" s="77">
        <f t="shared" si="10"/>
        <v>18</v>
      </c>
      <c r="J58" s="53">
        <f t="shared" si="11"/>
        <v>0.79917695473251027</v>
      </c>
      <c r="K58" s="53">
        <f t="shared" si="12"/>
        <v>0.68253968253968256</v>
      </c>
      <c r="L58" s="52">
        <f t="shared" si="13"/>
        <v>0.11663727219282771</v>
      </c>
    </row>
    <row r="59" spans="1:12" x14ac:dyDescent="0.4">
      <c r="A59" s="58" t="s">
        <v>78</v>
      </c>
      <c r="B59" s="55">
        <f>'６月(月間)'!B59-'６月(上旬～中旬)'!B59</f>
        <v>2082</v>
      </c>
      <c r="C59" s="55">
        <f>'６月(月間)'!C59-'６月(上旬～中旬)'!C59</f>
        <v>1688</v>
      </c>
      <c r="D59" s="73">
        <f t="shared" si="7"/>
        <v>1.2334123222748816</v>
      </c>
      <c r="E59" s="77">
        <f t="shared" si="8"/>
        <v>394</v>
      </c>
      <c r="F59" s="55">
        <f>'６月(月間)'!F59-'６月(上旬～中旬)'!F59</f>
        <v>4149</v>
      </c>
      <c r="G59" s="143">
        <f>'６月(月間)'!G59-'６月(上旬～中旬)'!G59</f>
        <v>3660</v>
      </c>
      <c r="H59" s="53">
        <f t="shared" si="9"/>
        <v>1.1336065573770491</v>
      </c>
      <c r="I59" s="77">
        <f t="shared" si="10"/>
        <v>489</v>
      </c>
      <c r="J59" s="53">
        <f t="shared" si="11"/>
        <v>0.50180766449746927</v>
      </c>
      <c r="K59" s="53">
        <f t="shared" si="12"/>
        <v>0.46120218579234973</v>
      </c>
      <c r="L59" s="52">
        <f t="shared" si="13"/>
        <v>4.0605478705119546E-2</v>
      </c>
    </row>
    <row r="60" spans="1:12" x14ac:dyDescent="0.4">
      <c r="A60" s="64" t="s">
        <v>156</v>
      </c>
      <c r="B60" s="72">
        <f>'６月(月間)'!B60-'６月(上旬～中旬)'!B60</f>
        <v>842</v>
      </c>
      <c r="C60" s="72">
        <f>'６月(月間)'!C60-'６月(上旬～中旬)'!C60</f>
        <v>0</v>
      </c>
      <c r="D60" s="95" t="e">
        <f t="shared" si="7"/>
        <v>#DIV/0!</v>
      </c>
      <c r="E60" s="84">
        <f t="shared" si="8"/>
        <v>842</v>
      </c>
      <c r="F60" s="72">
        <f>'６月(月間)'!F60-'６月(上旬～中旬)'!F60</f>
        <v>1267</v>
      </c>
      <c r="G60" s="150">
        <f>'６月(月間)'!G60-'６月(上旬～中旬)'!G60</f>
        <v>0</v>
      </c>
      <c r="H60" s="67" t="e">
        <f t="shared" si="9"/>
        <v>#DIV/0!</v>
      </c>
      <c r="I60" s="84">
        <f t="shared" si="10"/>
        <v>1267</v>
      </c>
      <c r="J60" s="67">
        <f t="shared" si="11"/>
        <v>0.66456195737963697</v>
      </c>
      <c r="K60" s="67" t="e">
        <f t="shared" si="12"/>
        <v>#DIV/0!</v>
      </c>
      <c r="L60" s="66" t="e">
        <f t="shared" si="13"/>
        <v>#DIV/0!</v>
      </c>
    </row>
    <row r="61" spans="1:12" x14ac:dyDescent="0.4">
      <c r="A61" s="51" t="s">
        <v>155</v>
      </c>
      <c r="B61" s="49">
        <f>'６月(月間)'!B61-'６月(上旬～中旬)'!B61</f>
        <v>522</v>
      </c>
      <c r="C61" s="49">
        <f>'６月(月間)'!C61-'６月(上旬～中旬)'!C61</f>
        <v>0</v>
      </c>
      <c r="D61" s="47" t="e">
        <f t="shared" si="7"/>
        <v>#DIV/0!</v>
      </c>
      <c r="E61" s="141">
        <f t="shared" si="8"/>
        <v>522</v>
      </c>
      <c r="F61" s="49">
        <f>'６月(月間)'!F61-'６月(上旬～中旬)'!F61</f>
        <v>1200</v>
      </c>
      <c r="G61" s="149">
        <f>'６月(月間)'!G61-'６月(上旬～中旬)'!G61</f>
        <v>0</v>
      </c>
      <c r="H61" s="47" t="e">
        <f t="shared" si="9"/>
        <v>#DIV/0!</v>
      </c>
      <c r="I61" s="141">
        <f t="shared" si="10"/>
        <v>1200</v>
      </c>
      <c r="J61" s="47">
        <f t="shared" si="11"/>
        <v>0.435</v>
      </c>
      <c r="K61" s="47" t="e">
        <f t="shared" si="12"/>
        <v>#DIV/0!</v>
      </c>
      <c r="L61" s="46" t="e">
        <f t="shared" si="13"/>
        <v>#DIV/0!</v>
      </c>
    </row>
    <row r="62" spans="1:12" x14ac:dyDescent="0.4">
      <c r="A62" s="277" t="s">
        <v>154</v>
      </c>
      <c r="B62" s="403">
        <f>SUM(B63:B66)</f>
        <v>1241</v>
      </c>
      <c r="C62" s="403">
        <f>SUM(C63:C66)</f>
        <v>756</v>
      </c>
      <c r="D62" s="256">
        <f t="shared" si="7"/>
        <v>1.6415343915343916</v>
      </c>
      <c r="E62" s="402">
        <f t="shared" si="8"/>
        <v>485</v>
      </c>
      <c r="F62" s="403">
        <f>SUM(F63:F66)</f>
        <v>1728</v>
      </c>
      <c r="G62" s="403">
        <f>SUM(G63:G66)</f>
        <v>1495</v>
      </c>
      <c r="H62" s="256">
        <f t="shared" si="9"/>
        <v>1.1558528428093646</v>
      </c>
      <c r="I62" s="402">
        <f t="shared" si="10"/>
        <v>233</v>
      </c>
      <c r="J62" s="256">
        <f t="shared" si="11"/>
        <v>0.71817129629629628</v>
      </c>
      <c r="K62" s="256">
        <f t="shared" si="12"/>
        <v>0.50568561872909701</v>
      </c>
      <c r="L62" s="280">
        <f t="shared" si="13"/>
        <v>0.21248567756719927</v>
      </c>
    </row>
    <row r="63" spans="1:12" x14ac:dyDescent="0.4">
      <c r="A63" s="64" t="s">
        <v>77</v>
      </c>
      <c r="B63" s="148">
        <v>247</v>
      </c>
      <c r="C63" s="148">
        <v>194</v>
      </c>
      <c r="D63" s="73">
        <f t="shared" si="7"/>
        <v>1.2731958762886597</v>
      </c>
      <c r="E63" s="82">
        <f t="shared" si="8"/>
        <v>53</v>
      </c>
      <c r="F63" s="148">
        <v>285</v>
      </c>
      <c r="G63" s="148">
        <v>303</v>
      </c>
      <c r="H63" s="73">
        <f t="shared" si="9"/>
        <v>0.94059405940594054</v>
      </c>
      <c r="I63" s="82">
        <f t="shared" si="10"/>
        <v>-18</v>
      </c>
      <c r="J63" s="73">
        <f t="shared" si="11"/>
        <v>0.8666666666666667</v>
      </c>
      <c r="K63" s="73">
        <f t="shared" si="12"/>
        <v>0.64026402640264024</v>
      </c>
      <c r="L63" s="90">
        <f t="shared" si="13"/>
        <v>0.22640264026402646</v>
      </c>
    </row>
    <row r="64" spans="1:12" x14ac:dyDescent="0.4">
      <c r="A64" s="58" t="s">
        <v>153</v>
      </c>
      <c r="B64" s="146">
        <v>375</v>
      </c>
      <c r="C64" s="146">
        <v>131</v>
      </c>
      <c r="D64" s="73">
        <f t="shared" si="7"/>
        <v>2.8625954198473282</v>
      </c>
      <c r="E64" s="82">
        <f t="shared" si="8"/>
        <v>244</v>
      </c>
      <c r="F64" s="146">
        <v>540</v>
      </c>
      <c r="G64" s="146">
        <v>298</v>
      </c>
      <c r="H64" s="73">
        <f t="shared" si="9"/>
        <v>1.8120805369127517</v>
      </c>
      <c r="I64" s="82">
        <f t="shared" si="10"/>
        <v>242</v>
      </c>
      <c r="J64" s="73">
        <f t="shared" si="11"/>
        <v>0.69444444444444442</v>
      </c>
      <c r="K64" s="73">
        <f t="shared" si="12"/>
        <v>0.43959731543624159</v>
      </c>
      <c r="L64" s="90">
        <f t="shared" si="13"/>
        <v>0.25484712900820283</v>
      </c>
    </row>
    <row r="65" spans="1:12" x14ac:dyDescent="0.4">
      <c r="A65" s="57" t="s">
        <v>152</v>
      </c>
      <c r="B65" s="144">
        <v>208</v>
      </c>
      <c r="C65" s="88">
        <v>126</v>
      </c>
      <c r="D65" s="73">
        <f t="shared" si="7"/>
        <v>1.6507936507936507</v>
      </c>
      <c r="E65" s="82">
        <f t="shared" si="8"/>
        <v>82</v>
      </c>
      <c r="F65" s="88">
        <v>301</v>
      </c>
      <c r="G65" s="144">
        <v>298</v>
      </c>
      <c r="H65" s="73">
        <f t="shared" si="9"/>
        <v>1.0100671140939597</v>
      </c>
      <c r="I65" s="82">
        <f t="shared" si="10"/>
        <v>3</v>
      </c>
      <c r="J65" s="73">
        <f t="shared" si="11"/>
        <v>0.69102990033222589</v>
      </c>
      <c r="K65" s="73">
        <f t="shared" si="12"/>
        <v>0.42281879194630873</v>
      </c>
      <c r="L65" s="90">
        <f t="shared" si="13"/>
        <v>0.26821110838591716</v>
      </c>
    </row>
    <row r="66" spans="1:12" x14ac:dyDescent="0.4">
      <c r="A66" s="51" t="s">
        <v>151</v>
      </c>
      <c r="B66" s="146">
        <v>411</v>
      </c>
      <c r="C66" s="56">
        <v>305</v>
      </c>
      <c r="D66" s="73">
        <f t="shared" si="7"/>
        <v>1.3475409836065573</v>
      </c>
      <c r="E66" s="77">
        <f t="shared" si="8"/>
        <v>106</v>
      </c>
      <c r="F66" s="50">
        <v>602</v>
      </c>
      <c r="G66" s="142">
        <v>596</v>
      </c>
      <c r="H66" s="53">
        <f t="shared" si="9"/>
        <v>1.0100671140939597</v>
      </c>
      <c r="I66" s="77">
        <f t="shared" si="10"/>
        <v>6</v>
      </c>
      <c r="J66" s="53">
        <f t="shared" si="11"/>
        <v>0.68272425249169433</v>
      </c>
      <c r="K66" s="53">
        <f t="shared" si="12"/>
        <v>0.51174496644295298</v>
      </c>
      <c r="L66" s="52">
        <f t="shared" si="13"/>
        <v>0.17097928604874135</v>
      </c>
    </row>
    <row r="67" spans="1:12" x14ac:dyDescent="0.4">
      <c r="A67" s="249" t="s">
        <v>103</v>
      </c>
      <c r="B67" s="380"/>
      <c r="C67" s="398"/>
      <c r="D67" s="378"/>
      <c r="E67" s="379"/>
      <c r="F67" s="380"/>
      <c r="G67" s="398"/>
      <c r="H67" s="378"/>
      <c r="I67" s="379"/>
      <c r="J67" s="378"/>
      <c r="K67" s="378"/>
      <c r="L67" s="377"/>
    </row>
    <row r="68" spans="1:12" x14ac:dyDescent="0.4">
      <c r="A68" s="337" t="s">
        <v>150</v>
      </c>
      <c r="B68" s="375"/>
      <c r="C68" s="396"/>
      <c r="D68" s="373"/>
      <c r="E68" s="372"/>
      <c r="F68" s="375"/>
      <c r="G68" s="396"/>
      <c r="H68" s="373"/>
      <c r="I68" s="372"/>
      <c r="J68" s="371"/>
      <c r="K68" s="371"/>
      <c r="L68" s="370"/>
    </row>
    <row r="69" spans="1:12" x14ac:dyDescent="0.4">
      <c r="A69" s="58" t="s">
        <v>149</v>
      </c>
      <c r="B69" s="369"/>
      <c r="C69" s="369"/>
      <c r="D69" s="368"/>
      <c r="E69" s="367"/>
      <c r="F69" s="369"/>
      <c r="G69" s="369"/>
      <c r="H69" s="368"/>
      <c r="I69" s="367"/>
      <c r="J69" s="366"/>
      <c r="K69" s="366"/>
      <c r="L69" s="365"/>
    </row>
    <row r="70" spans="1:12" s="42" customFormat="1" x14ac:dyDescent="0.4">
      <c r="A70" s="70" t="s">
        <v>183</v>
      </c>
      <c r="B70" s="364"/>
      <c r="C70" s="388"/>
      <c r="D70" s="359"/>
      <c r="E70" s="358"/>
      <c r="F70" s="364"/>
      <c r="G70" s="388"/>
      <c r="H70" s="359"/>
      <c r="I70" s="358"/>
      <c r="J70" s="357"/>
      <c r="K70" s="357"/>
      <c r="L70" s="356"/>
    </row>
    <row r="71" spans="1:12" s="42" customFormat="1" x14ac:dyDescent="0.4">
      <c r="A71" s="70" t="s">
        <v>147</v>
      </c>
      <c r="B71" s="364"/>
      <c r="C71" s="388"/>
      <c r="D71" s="359"/>
      <c r="E71" s="358"/>
      <c r="F71" s="364"/>
      <c r="G71" s="388"/>
      <c r="H71" s="359"/>
      <c r="I71" s="358"/>
      <c r="J71" s="357"/>
      <c r="K71" s="357"/>
      <c r="L71" s="356"/>
    </row>
    <row r="72" spans="1:12" s="42" customFormat="1" x14ac:dyDescent="0.4">
      <c r="A72" s="70" t="s">
        <v>102</v>
      </c>
      <c r="B72" s="364"/>
      <c r="C72" s="388"/>
      <c r="D72" s="359"/>
      <c r="E72" s="358"/>
      <c r="F72" s="364"/>
      <c r="G72" s="388"/>
      <c r="H72" s="359"/>
      <c r="I72" s="358"/>
      <c r="J72" s="357"/>
      <c r="K72" s="357"/>
      <c r="L72" s="356"/>
    </row>
    <row r="73" spans="1:12" s="42" customFormat="1" x14ac:dyDescent="0.4">
      <c r="A73" s="70" t="s">
        <v>197</v>
      </c>
      <c r="B73" s="364"/>
      <c r="C73" s="388"/>
      <c r="D73" s="359"/>
      <c r="E73" s="358"/>
      <c r="F73" s="364"/>
      <c r="G73" s="388"/>
      <c r="H73" s="359"/>
      <c r="I73" s="358"/>
      <c r="J73" s="357"/>
      <c r="K73" s="357"/>
      <c r="L73" s="356"/>
    </row>
    <row r="74" spans="1:12" s="42" customFormat="1" x14ac:dyDescent="0.4">
      <c r="A74" s="51" t="s">
        <v>101</v>
      </c>
      <c r="B74" s="361"/>
      <c r="C74" s="386"/>
      <c r="D74" s="359"/>
      <c r="E74" s="358"/>
      <c r="F74" s="361"/>
      <c r="G74" s="386"/>
      <c r="H74" s="359"/>
      <c r="I74" s="358"/>
      <c r="J74" s="357"/>
      <c r="K74" s="357"/>
      <c r="L74" s="356"/>
    </row>
    <row r="75" spans="1:12" s="42" customFormat="1" x14ac:dyDescent="0.4">
      <c r="A75" s="249" t="s">
        <v>145</v>
      </c>
      <c r="B75" s="353"/>
      <c r="C75" s="383"/>
      <c r="D75" s="351"/>
      <c r="E75" s="350"/>
      <c r="F75" s="353"/>
      <c r="G75" s="383"/>
      <c r="H75" s="351"/>
      <c r="I75" s="350"/>
      <c r="J75" s="349"/>
      <c r="K75" s="349"/>
      <c r="L75" s="348"/>
    </row>
    <row r="76" spans="1:12" s="42" customFormat="1" x14ac:dyDescent="0.4">
      <c r="A76" s="325" t="s">
        <v>144</v>
      </c>
      <c r="B76" s="355"/>
      <c r="C76" s="383"/>
      <c r="D76" s="351"/>
      <c r="E76" s="350"/>
      <c r="F76" s="353"/>
      <c r="G76" s="383"/>
      <c r="H76" s="351"/>
      <c r="I76" s="350"/>
      <c r="J76" s="349"/>
      <c r="K76" s="349"/>
      <c r="L76" s="348"/>
    </row>
    <row r="77" spans="1:12" x14ac:dyDescent="0.4">
      <c r="A77" s="42" t="s">
        <v>143</v>
      </c>
      <c r="B77" s="43"/>
      <c r="C77" s="42"/>
      <c r="D77" s="42"/>
      <c r="E77" s="43"/>
      <c r="F77" s="43"/>
      <c r="G77" s="42"/>
      <c r="H77" s="42"/>
      <c r="I77" s="43"/>
      <c r="J77" s="43"/>
      <c r="K77" s="42"/>
      <c r="L77" s="42"/>
    </row>
    <row r="78" spans="1:12" x14ac:dyDescent="0.4">
      <c r="A78" s="44" t="s">
        <v>142</v>
      </c>
      <c r="B78" s="43"/>
      <c r="C78" s="42"/>
      <c r="D78" s="42"/>
      <c r="E78" s="43"/>
      <c r="F78" s="43"/>
      <c r="G78" s="42"/>
      <c r="H78" s="42"/>
      <c r="I78" s="43"/>
      <c r="J78" s="43"/>
      <c r="K78" s="42"/>
      <c r="L78" s="42"/>
    </row>
    <row r="79" spans="1:12" s="42" customFormat="1" x14ac:dyDescent="0.4">
      <c r="A79" s="42" t="s">
        <v>141</v>
      </c>
      <c r="B79" s="43"/>
      <c r="C79" s="43"/>
      <c r="F79" s="43"/>
      <c r="G79" s="43"/>
      <c r="J79" s="43"/>
      <c r="K79" s="43"/>
    </row>
    <row r="80" spans="1:12" x14ac:dyDescent="0.4">
      <c r="A80" s="42" t="s">
        <v>98</v>
      </c>
      <c r="B80" s="43"/>
      <c r="C80" s="43"/>
      <c r="D80" s="42"/>
      <c r="E80" s="42"/>
      <c r="F80" s="43"/>
      <c r="G80" s="43"/>
      <c r="H80" s="42"/>
      <c r="I80" s="42"/>
      <c r="J80" s="43"/>
      <c r="K80" s="43"/>
      <c r="L80" s="42"/>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0"/>
  <sheetViews>
    <sheetView showGridLines="0" view="pageBreakPreview" zoomScale="85"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６月月間</v>
      </c>
      <c r="G1" s="4" t="s">
        <v>69</v>
      </c>
      <c r="H1" s="2"/>
      <c r="I1" s="2"/>
      <c r="J1" s="2"/>
    </row>
    <row r="2" spans="1:11" ht="18" customHeight="1" x14ac:dyDescent="0.15">
      <c r="A2" s="206"/>
      <c r="B2" s="461"/>
      <c r="C2" s="683" t="s">
        <v>219</v>
      </c>
      <c r="D2" s="684"/>
      <c r="E2" s="685"/>
      <c r="F2" s="686"/>
      <c r="G2" s="683" t="s">
        <v>218</v>
      </c>
      <c r="H2" s="684"/>
      <c r="I2" s="685"/>
      <c r="J2" s="686"/>
    </row>
    <row r="3" spans="1:11" ht="18.75" customHeight="1" x14ac:dyDescent="0.15">
      <c r="A3" s="186"/>
      <c r="B3" s="460"/>
      <c r="C3" s="687" t="s">
        <v>236</v>
      </c>
      <c r="D3" s="689" t="s">
        <v>235</v>
      </c>
      <c r="E3" s="664" t="s">
        <v>215</v>
      </c>
      <c r="F3" s="665"/>
      <c r="G3" s="660" t="str">
        <f>C3</f>
        <v>12.6月</v>
      </c>
      <c r="H3" s="662" t="str">
        <f>D3</f>
        <v>11.6月</v>
      </c>
      <c r="I3" s="664" t="s">
        <v>215</v>
      </c>
      <c r="J3" s="665"/>
    </row>
    <row r="4" spans="1:11" ht="18" customHeight="1" x14ac:dyDescent="0.15">
      <c r="A4" s="202"/>
      <c r="B4" s="459"/>
      <c r="C4" s="688"/>
      <c r="D4" s="690"/>
      <c r="E4" s="203" t="s">
        <v>214</v>
      </c>
      <c r="F4" s="458" t="s">
        <v>213</v>
      </c>
      <c r="G4" s="661"/>
      <c r="H4" s="663"/>
      <c r="I4" s="203" t="s">
        <v>214</v>
      </c>
      <c r="J4" s="458" t="s">
        <v>213</v>
      </c>
    </row>
    <row r="5" spans="1:11" ht="13.5" customHeight="1" x14ac:dyDescent="0.15">
      <c r="A5" s="668" t="s">
        <v>212</v>
      </c>
      <c r="B5" s="669"/>
      <c r="C5" s="670">
        <f>C7+C12+C17+C22+C27</f>
        <v>435560</v>
      </c>
      <c r="D5" s="672">
        <f>D7+D12+D17+D22+D27</f>
        <v>397846</v>
      </c>
      <c r="E5" s="666">
        <f>C5/D5</f>
        <v>1.0947954736254732</v>
      </c>
      <c r="F5" s="677">
        <f>C5-D5</f>
        <v>37714</v>
      </c>
      <c r="G5" s="670">
        <f>G7+G12+G17+G22+G27</f>
        <v>675662</v>
      </c>
      <c r="H5" s="681">
        <f>H7+H12+H17+H22+H27</f>
        <v>630679</v>
      </c>
      <c r="I5" s="666">
        <f>G5/H5</f>
        <v>1.0713247151086369</v>
      </c>
      <c r="J5" s="677">
        <f>G5-H5</f>
        <v>44983</v>
      </c>
    </row>
    <row r="6" spans="1:11" ht="13.5" customHeight="1" x14ac:dyDescent="0.15">
      <c r="A6" s="679" t="s">
        <v>113</v>
      </c>
      <c r="B6" s="680"/>
      <c r="C6" s="671"/>
      <c r="D6" s="673"/>
      <c r="E6" s="667"/>
      <c r="F6" s="678"/>
      <c r="G6" s="671"/>
      <c r="H6" s="682"/>
      <c r="I6" s="667"/>
      <c r="J6" s="678"/>
    </row>
    <row r="7" spans="1:11" ht="18" customHeight="1" x14ac:dyDescent="0.15">
      <c r="A7" s="675" t="s">
        <v>211</v>
      </c>
      <c r="B7" s="676"/>
      <c r="C7" s="434">
        <f>SUM(C8:C11)</f>
        <v>212633</v>
      </c>
      <c r="D7" s="435">
        <f>SUM(D8:D11)</f>
        <v>187696</v>
      </c>
      <c r="E7" s="432">
        <f t="shared" ref="E7:E32" si="0">C7/D7</f>
        <v>1.1328584519648794</v>
      </c>
      <c r="F7" s="431">
        <f t="shared" ref="F7:F32" si="1">C7-D7</f>
        <v>24937</v>
      </c>
      <c r="G7" s="434">
        <f>SUM(G8:G11)</f>
        <v>330155</v>
      </c>
      <c r="H7" s="433">
        <f>SUM(H8:H11)</f>
        <v>278897</v>
      </c>
      <c r="I7" s="432">
        <f t="shared" ref="I7:I32" si="2">G7/H7</f>
        <v>1.1837882802611717</v>
      </c>
      <c r="J7" s="431">
        <f t="shared" ref="J7:J32" si="3">G7-H7</f>
        <v>51258</v>
      </c>
      <c r="K7" s="180"/>
    </row>
    <row r="8" spans="1:11" ht="18" customHeight="1" x14ac:dyDescent="0.15">
      <c r="A8" s="430" t="s">
        <v>210</v>
      </c>
      <c r="B8" s="198" t="s">
        <v>111</v>
      </c>
      <c r="C8" s="444">
        <f>'６月(月間)'!B9+'６月(月間)'!B14</f>
        <v>92164</v>
      </c>
      <c r="D8" s="445">
        <f>'６月(月間)'!C9+'６月(月間)'!C14</f>
        <v>75709</v>
      </c>
      <c r="E8" s="442">
        <f t="shared" si="0"/>
        <v>1.2173453618460157</v>
      </c>
      <c r="F8" s="441">
        <f t="shared" si="1"/>
        <v>16455</v>
      </c>
      <c r="G8" s="444">
        <f>'６月(月間)'!F9+'６月(月間)'!F14</f>
        <v>152604</v>
      </c>
      <c r="H8" s="443">
        <f>'６月(月間)'!G9+'６月(月間)'!G14</f>
        <v>116482</v>
      </c>
      <c r="I8" s="442">
        <f t="shared" si="2"/>
        <v>1.3101079995192391</v>
      </c>
      <c r="J8" s="441">
        <f t="shared" si="3"/>
        <v>36122</v>
      </c>
      <c r="K8" s="180"/>
    </row>
    <row r="9" spans="1:11" ht="18" customHeight="1" x14ac:dyDescent="0.15">
      <c r="A9" s="187"/>
      <c r="B9" s="421" t="s">
        <v>110</v>
      </c>
      <c r="C9" s="419">
        <f>'６月(月間)'!B19+'６月(月間)'!B22+'６月(月間)'!B23+'６月(月間)'!B24</f>
        <v>10518</v>
      </c>
      <c r="D9" s="420">
        <f>'６月(月間)'!C19+'６月(月間)'!C22+'６月(月間)'!C23+'６月(月間)'!C24</f>
        <v>9579</v>
      </c>
      <c r="E9" s="417">
        <f t="shared" si="0"/>
        <v>1.0980269339179456</v>
      </c>
      <c r="F9" s="416">
        <f t="shared" si="1"/>
        <v>939</v>
      </c>
      <c r="G9" s="419">
        <f>'６月(月間)'!F19+'６月(月間)'!F22+'６月(月間)'!F23+'６月(月間)'!F24</f>
        <v>13200</v>
      </c>
      <c r="H9" s="418">
        <f>'６月(月間)'!G19+'６月(月間)'!G22+'６月(月間)'!G23+'６月(月間)'!G24</f>
        <v>13255</v>
      </c>
      <c r="I9" s="417">
        <f t="shared" si="2"/>
        <v>0.99585062240663902</v>
      </c>
      <c r="J9" s="416">
        <f t="shared" si="3"/>
        <v>-55</v>
      </c>
      <c r="K9" s="180"/>
    </row>
    <row r="10" spans="1:11" ht="18" customHeight="1" x14ac:dyDescent="0.15">
      <c r="A10" s="187"/>
      <c r="B10" s="421" t="s">
        <v>108</v>
      </c>
      <c r="C10" s="419">
        <f>'６月(月間)'!B43+'６月(月間)'!B48</f>
        <v>90122</v>
      </c>
      <c r="D10" s="420">
        <f>'６月(月間)'!C43+'６月(月間)'!C48</f>
        <v>85881</v>
      </c>
      <c r="E10" s="417">
        <f t="shared" si="0"/>
        <v>1.0493822847894179</v>
      </c>
      <c r="F10" s="416">
        <f t="shared" si="1"/>
        <v>4241</v>
      </c>
      <c r="G10" s="419">
        <f>'６月(月間)'!F43+'６月(月間)'!F48</f>
        <v>131429</v>
      </c>
      <c r="H10" s="418">
        <f>'６月(月間)'!G43+'６月(月間)'!G48</f>
        <v>131106</v>
      </c>
      <c r="I10" s="417">
        <f t="shared" si="2"/>
        <v>1.0024636553628361</v>
      </c>
      <c r="J10" s="416">
        <f t="shared" si="3"/>
        <v>323</v>
      </c>
      <c r="K10" s="180"/>
    </row>
    <row r="11" spans="1:11" ht="18" customHeight="1" x14ac:dyDescent="0.15">
      <c r="A11" s="212"/>
      <c r="B11" s="415" t="s">
        <v>112</v>
      </c>
      <c r="C11" s="440">
        <f>'６月(月間)'!B68+'６月(月間)'!B69</f>
        <v>19829</v>
      </c>
      <c r="D11" s="447">
        <f>'６月(月間)'!C68+'６月(月間)'!C69</f>
        <v>16527</v>
      </c>
      <c r="E11" s="437">
        <f t="shared" si="0"/>
        <v>1.1997942760331579</v>
      </c>
      <c r="F11" s="436">
        <f t="shared" si="1"/>
        <v>3302</v>
      </c>
      <c r="G11" s="440">
        <f>'６月(月間)'!F68+'６月(月間)'!F69</f>
        <v>32922</v>
      </c>
      <c r="H11" s="447">
        <f>'６月(月間)'!G68+'６月(月間)'!G69</f>
        <v>18054</v>
      </c>
      <c r="I11" s="437">
        <f t="shared" si="2"/>
        <v>1.8235294117647058</v>
      </c>
      <c r="J11" s="436">
        <f t="shared" si="3"/>
        <v>14868</v>
      </c>
      <c r="K11" s="180"/>
    </row>
    <row r="12" spans="1:11" ht="18" customHeight="1" x14ac:dyDescent="0.15">
      <c r="A12" s="675" t="s">
        <v>209</v>
      </c>
      <c r="B12" s="676"/>
      <c r="C12" s="457">
        <f>SUM(C13:C16)</f>
        <v>85931</v>
      </c>
      <c r="D12" s="456">
        <f>SUM(D13:D16)</f>
        <v>83662</v>
      </c>
      <c r="E12" s="455">
        <f t="shared" si="0"/>
        <v>1.0271210346393822</v>
      </c>
      <c r="F12" s="454">
        <f t="shared" si="1"/>
        <v>2269</v>
      </c>
      <c r="G12" s="457">
        <f>SUM(G13:G16)</f>
        <v>131502</v>
      </c>
      <c r="H12" s="456">
        <f>SUM(H13:H16)</f>
        <v>129023</v>
      </c>
      <c r="I12" s="455">
        <f t="shared" si="2"/>
        <v>1.0192136285778504</v>
      </c>
      <c r="J12" s="454">
        <f t="shared" si="3"/>
        <v>2479</v>
      </c>
      <c r="K12" s="180"/>
    </row>
    <row r="13" spans="1:11" ht="18" customHeight="1" x14ac:dyDescent="0.15">
      <c r="A13" s="430" t="s">
        <v>208</v>
      </c>
      <c r="B13" s="453" t="s">
        <v>111</v>
      </c>
      <c r="C13" s="451">
        <f>'６月(月間)'!B10+'６月(月間)'!B11+'６月(月間)'!B16</f>
        <v>25076</v>
      </c>
      <c r="D13" s="452">
        <f>'６月(月間)'!C10+'６月(月間)'!C11+'６月(月間)'!C16</f>
        <v>26688</v>
      </c>
      <c r="E13" s="449">
        <f t="shared" si="0"/>
        <v>0.93959832134292565</v>
      </c>
      <c r="F13" s="448">
        <f t="shared" si="1"/>
        <v>-1612</v>
      </c>
      <c r="G13" s="451">
        <f>'６月(月間)'!F10+'６月(月間)'!F11+'６月(月間)'!F16</f>
        <v>32044</v>
      </c>
      <c r="H13" s="452">
        <f>'６月(月間)'!G10+'６月(月間)'!G11+'６月(月間)'!G16</f>
        <v>32528</v>
      </c>
      <c r="I13" s="449">
        <f t="shared" si="2"/>
        <v>0.98512051155927205</v>
      </c>
      <c r="J13" s="448">
        <f t="shared" si="3"/>
        <v>-484</v>
      </c>
      <c r="K13" s="180"/>
    </row>
    <row r="14" spans="1:11" ht="18" customHeight="1" x14ac:dyDescent="0.15">
      <c r="A14" s="187"/>
      <c r="B14" s="421" t="s">
        <v>110</v>
      </c>
      <c r="C14" s="419">
        <f>'６月(月間)'!B20+'６月(月間)'!B25+'６月(月間)'!B26+'６月(月間)'!B27+'６月(月間)'!B36</f>
        <v>3047</v>
      </c>
      <c r="D14" s="420">
        <f>'６月(月間)'!C20+'６月(月間)'!C25+'６月(月間)'!C26+'６月(月間)'!C27+'６月(月間)'!C36</f>
        <v>2793</v>
      </c>
      <c r="E14" s="417">
        <f t="shared" si="0"/>
        <v>1.0909416398138203</v>
      </c>
      <c r="F14" s="416">
        <f t="shared" si="1"/>
        <v>254</v>
      </c>
      <c r="G14" s="419">
        <f>'６月(月間)'!F20+'６月(月間)'!F25+'６月(月間)'!F26+'６月(月間)'!F27+'６月(月間)'!F36</f>
        <v>4455</v>
      </c>
      <c r="H14" s="420">
        <f>'６月(月間)'!G20+'６月(月間)'!G25+'６月(月間)'!G26+'６月(月間)'!G27+'６月(月間)'!G36</f>
        <v>4445</v>
      </c>
      <c r="I14" s="417">
        <f t="shared" si="2"/>
        <v>1.0022497187851518</v>
      </c>
      <c r="J14" s="416">
        <f t="shared" si="3"/>
        <v>10</v>
      </c>
      <c r="K14" s="180"/>
    </row>
    <row r="15" spans="1:11" ht="18" customHeight="1" x14ac:dyDescent="0.15">
      <c r="A15" s="187"/>
      <c r="B15" s="421" t="s">
        <v>108</v>
      </c>
      <c r="C15" s="419">
        <f>'６月(月間)'!B44+'６月(月間)'!B45+'６月(月間)'!B46+'６月(月間)'!B61</f>
        <v>43324</v>
      </c>
      <c r="D15" s="420">
        <f>'６月(月間)'!C44+'６月(月間)'!C45+'６月(月間)'!C46+'６月(月間)'!C61</f>
        <v>45265</v>
      </c>
      <c r="E15" s="417">
        <f t="shared" si="0"/>
        <v>0.95711918700983101</v>
      </c>
      <c r="F15" s="416">
        <f t="shared" si="1"/>
        <v>-1941</v>
      </c>
      <c r="G15" s="419">
        <f>'６月(月間)'!F44+'６月(月間)'!F45+'６月(月間)'!F46+'６月(月間)'!F61</f>
        <v>70046</v>
      </c>
      <c r="H15" s="420">
        <f>'６月(月間)'!G44+'６月(月間)'!G45+'６月(月間)'!G46+'６月(月間)'!G61</f>
        <v>81430</v>
      </c>
      <c r="I15" s="417">
        <f t="shared" si="2"/>
        <v>0.86019894387817752</v>
      </c>
      <c r="J15" s="416">
        <f t="shared" si="3"/>
        <v>-11384</v>
      </c>
      <c r="K15" s="180"/>
    </row>
    <row r="16" spans="1:11" ht="18" customHeight="1" x14ac:dyDescent="0.15">
      <c r="A16" s="212"/>
      <c r="B16" s="415" t="s">
        <v>112</v>
      </c>
      <c r="C16" s="440">
        <f>'６月(月間)'!B71+'６月(月間)'!B72</f>
        <v>14484</v>
      </c>
      <c r="D16" s="438">
        <f>'６月(月間)'!C71+'６月(月間)'!C72</f>
        <v>8916</v>
      </c>
      <c r="E16" s="437">
        <f t="shared" si="0"/>
        <v>1.6244952893674294</v>
      </c>
      <c r="F16" s="436">
        <f t="shared" si="1"/>
        <v>5568</v>
      </c>
      <c r="G16" s="440">
        <f>'６月(月間)'!F71+'６月(月間)'!F72</f>
        <v>24957</v>
      </c>
      <c r="H16" s="438">
        <f>'６月(月間)'!G71+'６月(月間)'!G72</f>
        <v>10620</v>
      </c>
      <c r="I16" s="437">
        <f t="shared" si="2"/>
        <v>2.35</v>
      </c>
      <c r="J16" s="436">
        <f t="shared" si="3"/>
        <v>14337</v>
      </c>
      <c r="K16" s="180"/>
    </row>
    <row r="17" spans="1:11" ht="18" customHeight="1" x14ac:dyDescent="0.15">
      <c r="A17" s="675" t="s">
        <v>207</v>
      </c>
      <c r="B17" s="676"/>
      <c r="C17" s="434">
        <f>SUM(C18:C21)</f>
        <v>56328</v>
      </c>
      <c r="D17" s="435">
        <f>SUM(D18:D21)</f>
        <v>54734</v>
      </c>
      <c r="E17" s="432">
        <f t="shared" si="0"/>
        <v>1.02912266598458</v>
      </c>
      <c r="F17" s="431">
        <f t="shared" si="1"/>
        <v>1594</v>
      </c>
      <c r="G17" s="434">
        <f>SUM(G18:G21)</f>
        <v>88182</v>
      </c>
      <c r="H17" s="433">
        <f>SUM(H18:H21)</f>
        <v>101417</v>
      </c>
      <c r="I17" s="432">
        <f t="shared" si="2"/>
        <v>0.86949919638719342</v>
      </c>
      <c r="J17" s="431">
        <f t="shared" si="3"/>
        <v>-13235</v>
      </c>
      <c r="K17" s="180"/>
    </row>
    <row r="18" spans="1:11" ht="18" customHeight="1" x14ac:dyDescent="0.15">
      <c r="A18" s="430" t="s">
        <v>206</v>
      </c>
      <c r="B18" s="453" t="s">
        <v>111</v>
      </c>
      <c r="C18" s="451">
        <f>'６月(月間)'!B12</f>
        <v>0</v>
      </c>
      <c r="D18" s="452">
        <f>'６月(月間)'!C12</f>
        <v>0</v>
      </c>
      <c r="E18" s="449" t="e">
        <f t="shared" si="0"/>
        <v>#DIV/0!</v>
      </c>
      <c r="F18" s="448">
        <f t="shared" si="1"/>
        <v>0</v>
      </c>
      <c r="G18" s="451">
        <f>'６月(月間)'!F12</f>
        <v>0</v>
      </c>
      <c r="H18" s="450">
        <f>'６月(月間)'!G12</f>
        <v>0</v>
      </c>
      <c r="I18" s="449" t="e">
        <f t="shared" si="2"/>
        <v>#DIV/0!</v>
      </c>
      <c r="J18" s="448">
        <f t="shared" si="3"/>
        <v>0</v>
      </c>
      <c r="K18" s="180"/>
    </row>
    <row r="19" spans="1:11" ht="18" customHeight="1" x14ac:dyDescent="0.15">
      <c r="A19" s="187"/>
      <c r="B19" s="421" t="s">
        <v>110</v>
      </c>
      <c r="C19" s="419">
        <f>'６月(月間)'!B21+'６月(月間)'!B35</f>
        <v>17247</v>
      </c>
      <c r="D19" s="420">
        <f>'６月(月間)'!C21+'６月(月間)'!C35</f>
        <v>16265</v>
      </c>
      <c r="E19" s="417">
        <f t="shared" si="0"/>
        <v>1.0603750384260682</v>
      </c>
      <c r="F19" s="416">
        <f t="shared" si="1"/>
        <v>982</v>
      </c>
      <c r="G19" s="419">
        <f>'６月(月間)'!F21+'６月(月間)'!F35</f>
        <v>25960</v>
      </c>
      <c r="H19" s="418">
        <f>'６月(月間)'!G21+'６月(月間)'!G35</f>
        <v>26215</v>
      </c>
      <c r="I19" s="417">
        <f t="shared" si="2"/>
        <v>0.99027274461186343</v>
      </c>
      <c r="J19" s="416">
        <f t="shared" si="3"/>
        <v>-255</v>
      </c>
      <c r="K19" s="180"/>
    </row>
    <row r="20" spans="1:11" ht="18" customHeight="1" x14ac:dyDescent="0.15">
      <c r="A20" s="187"/>
      <c r="B20" s="421" t="s">
        <v>108</v>
      </c>
      <c r="C20" s="419">
        <f>'６月(月間)'!B47+'６月(月間)'!B60</f>
        <v>29636</v>
      </c>
      <c r="D20" s="420">
        <f>'６月(月間)'!C47+'６月(月間)'!C60</f>
        <v>29031</v>
      </c>
      <c r="E20" s="417">
        <f t="shared" si="0"/>
        <v>1.02083979194654</v>
      </c>
      <c r="F20" s="416">
        <f t="shared" si="1"/>
        <v>605</v>
      </c>
      <c r="G20" s="419">
        <f>'６月(月間)'!F47+'６月(月間)'!F60</f>
        <v>47177</v>
      </c>
      <c r="H20" s="418">
        <f>'６月(月間)'!G47+'６月(月間)'!G60</f>
        <v>59803</v>
      </c>
      <c r="I20" s="417">
        <f t="shared" si="2"/>
        <v>0.78887346788622648</v>
      </c>
      <c r="J20" s="416">
        <f t="shared" si="3"/>
        <v>-12626</v>
      </c>
      <c r="K20" s="180"/>
    </row>
    <row r="21" spans="1:11" ht="18" customHeight="1" x14ac:dyDescent="0.15">
      <c r="A21" s="212"/>
      <c r="B21" s="415" t="s">
        <v>112</v>
      </c>
      <c r="C21" s="440">
        <f>'６月(月間)'!B70+'６月(月間)'!B73</f>
        <v>9445</v>
      </c>
      <c r="D21" s="438">
        <f>'６月(月間)'!C70+'６月(月間)'!C73</f>
        <v>9438</v>
      </c>
      <c r="E21" s="437">
        <f t="shared" si="0"/>
        <v>1.0007416825598643</v>
      </c>
      <c r="F21" s="436">
        <f t="shared" si="1"/>
        <v>7</v>
      </c>
      <c r="G21" s="440">
        <f>'６月(月間)'!F70+'６月(月間)'!F73</f>
        <v>15045</v>
      </c>
      <c r="H21" s="447">
        <f>'６月(月間)'!G70+'６月(月間)'!G73</f>
        <v>15399</v>
      </c>
      <c r="I21" s="446">
        <f t="shared" si="2"/>
        <v>0.97701149425287359</v>
      </c>
      <c r="J21" s="436">
        <f t="shared" si="3"/>
        <v>-354</v>
      </c>
      <c r="K21" s="180"/>
    </row>
    <row r="22" spans="1:11" ht="18" customHeight="1" x14ac:dyDescent="0.15">
      <c r="A22" s="675" t="s">
        <v>205</v>
      </c>
      <c r="B22" s="676"/>
      <c r="C22" s="434">
        <f>SUM(C23:C26)</f>
        <v>37478</v>
      </c>
      <c r="D22" s="435">
        <f>SUM(D23:D26)</f>
        <v>38050</v>
      </c>
      <c r="E22" s="432">
        <f t="shared" si="0"/>
        <v>0.98496714848883049</v>
      </c>
      <c r="F22" s="431">
        <f t="shared" si="1"/>
        <v>-572</v>
      </c>
      <c r="G22" s="434">
        <f>SUM(G23:G26)</f>
        <v>53123</v>
      </c>
      <c r="H22" s="433">
        <f>SUM(H23:H26)</f>
        <v>65567</v>
      </c>
      <c r="I22" s="432">
        <f t="shared" si="2"/>
        <v>0.81020940412097553</v>
      </c>
      <c r="J22" s="431">
        <f t="shared" si="3"/>
        <v>-12444</v>
      </c>
      <c r="K22" s="180"/>
    </row>
    <row r="23" spans="1:11" ht="18" customHeight="1" x14ac:dyDescent="0.15">
      <c r="A23" s="430"/>
      <c r="B23" s="198" t="s">
        <v>111</v>
      </c>
      <c r="C23" s="444">
        <f>'６月(月間)'!B13</f>
        <v>0</v>
      </c>
      <c r="D23" s="445">
        <f>'６月(月間)'!C13</f>
        <v>0</v>
      </c>
      <c r="E23" s="442" t="e">
        <f t="shared" si="0"/>
        <v>#DIV/0!</v>
      </c>
      <c r="F23" s="441">
        <f t="shared" si="1"/>
        <v>0</v>
      </c>
      <c r="G23" s="444">
        <f>'６月(月間)'!F13</f>
        <v>0</v>
      </c>
      <c r="H23" s="443">
        <f>'６月(月間)'!G13</f>
        <v>0</v>
      </c>
      <c r="I23" s="442" t="e">
        <f t="shared" si="2"/>
        <v>#DIV/0!</v>
      </c>
      <c r="J23" s="441">
        <f t="shared" si="3"/>
        <v>0</v>
      </c>
      <c r="K23" s="180"/>
    </row>
    <row r="24" spans="1:11" ht="18" customHeight="1" x14ac:dyDescent="0.15">
      <c r="A24" s="187"/>
      <c r="B24" s="421" t="s">
        <v>110</v>
      </c>
      <c r="C24" s="419">
        <f>'６月(月間)'!B28+'６月(月間)'!B37</f>
        <v>12815</v>
      </c>
      <c r="D24" s="420">
        <f>'６月(月間)'!C28+'６月(月間)'!C37</f>
        <v>14358</v>
      </c>
      <c r="E24" s="417">
        <f t="shared" si="0"/>
        <v>0.89253377907786602</v>
      </c>
      <c r="F24" s="416">
        <f t="shared" si="1"/>
        <v>-1543</v>
      </c>
      <c r="G24" s="419">
        <f>'６月(月間)'!F28+'６月(月間)'!F37</f>
        <v>17065</v>
      </c>
      <c r="H24" s="418">
        <f>'６月(月間)'!G28+'６月(月間)'!G37</f>
        <v>21700</v>
      </c>
      <c r="I24" s="417">
        <f t="shared" si="2"/>
        <v>0.7864055299539171</v>
      </c>
      <c r="J24" s="416">
        <f t="shared" si="3"/>
        <v>-4635</v>
      </c>
      <c r="K24" s="180"/>
    </row>
    <row r="25" spans="1:11" ht="18" customHeight="1" x14ac:dyDescent="0.15">
      <c r="A25" s="187"/>
      <c r="B25" s="421" t="s">
        <v>108</v>
      </c>
      <c r="C25" s="419">
        <f>'６月(月間)'!B49</f>
        <v>18177</v>
      </c>
      <c r="D25" s="420">
        <f>'６月(月間)'!C49</f>
        <v>16431</v>
      </c>
      <c r="E25" s="417">
        <f t="shared" si="0"/>
        <v>1.1062625524922403</v>
      </c>
      <c r="F25" s="416">
        <f t="shared" si="1"/>
        <v>1746</v>
      </c>
      <c r="G25" s="419">
        <f>'６月(月間)'!F49</f>
        <v>26323</v>
      </c>
      <c r="H25" s="418">
        <f>'６月(月間)'!G49</f>
        <v>33424</v>
      </c>
      <c r="I25" s="417">
        <f t="shared" si="2"/>
        <v>0.78754786979415992</v>
      </c>
      <c r="J25" s="416">
        <f t="shared" si="3"/>
        <v>-7101</v>
      </c>
      <c r="K25" s="180"/>
    </row>
    <row r="26" spans="1:11" ht="18" customHeight="1" x14ac:dyDescent="0.15">
      <c r="A26" s="212"/>
      <c r="B26" s="415" t="s">
        <v>112</v>
      </c>
      <c r="C26" s="440">
        <f>'６月(月間)'!B74</f>
        <v>6486</v>
      </c>
      <c r="D26" s="438">
        <f>'６月(月間)'!C74</f>
        <v>7261</v>
      </c>
      <c r="E26" s="437">
        <f t="shared" si="0"/>
        <v>0.89326539044208786</v>
      </c>
      <c r="F26" s="436">
        <f t="shared" si="1"/>
        <v>-775</v>
      </c>
      <c r="G26" s="439">
        <f>'６月(月間)'!F74</f>
        <v>9735</v>
      </c>
      <c r="H26" s="438">
        <f>'６月(月間)'!G74</f>
        <v>10443</v>
      </c>
      <c r="I26" s="437">
        <f t="shared" si="2"/>
        <v>0.93220338983050843</v>
      </c>
      <c r="J26" s="436">
        <f t="shared" si="3"/>
        <v>-708</v>
      </c>
      <c r="K26" s="180"/>
    </row>
    <row r="27" spans="1:11" ht="18" customHeight="1" x14ac:dyDescent="0.15">
      <c r="A27" s="675" t="s">
        <v>204</v>
      </c>
      <c r="B27" s="676"/>
      <c r="C27" s="434">
        <f>SUM(C28:C34)</f>
        <v>43190</v>
      </c>
      <c r="D27" s="435">
        <f>SUM(D28:D34)</f>
        <v>33704</v>
      </c>
      <c r="E27" s="432">
        <f t="shared" si="0"/>
        <v>1.2814502729646333</v>
      </c>
      <c r="F27" s="431">
        <f t="shared" si="1"/>
        <v>9486</v>
      </c>
      <c r="G27" s="434">
        <f>SUM(G28:G34)</f>
        <v>72700</v>
      </c>
      <c r="H27" s="433">
        <f>SUM(H28:H34)</f>
        <v>55775</v>
      </c>
      <c r="I27" s="432">
        <f t="shared" si="2"/>
        <v>1.3034513670999552</v>
      </c>
      <c r="J27" s="431">
        <f t="shared" si="3"/>
        <v>16925</v>
      </c>
      <c r="K27" s="180"/>
    </row>
    <row r="28" spans="1:11" ht="18" customHeight="1" x14ac:dyDescent="0.15">
      <c r="A28" s="430"/>
      <c r="B28" s="429" t="s">
        <v>111</v>
      </c>
      <c r="C28" s="427">
        <f>'６月(月間)'!B15+'６月(月間)'!B17</f>
        <v>0</v>
      </c>
      <c r="D28" s="428">
        <f>'６月(月間)'!C15+'６月(月間)'!C17</f>
        <v>0</v>
      </c>
      <c r="E28" s="425" t="e">
        <f t="shared" si="0"/>
        <v>#DIV/0!</v>
      </c>
      <c r="F28" s="424">
        <f t="shared" si="1"/>
        <v>0</v>
      </c>
      <c r="G28" s="427">
        <f>'６月(月間)'!F15+'６月(月間)'!F17</f>
        <v>0</v>
      </c>
      <c r="H28" s="426">
        <f>'６月(月間)'!G15+'６月(月間)'!G17</f>
        <v>0</v>
      </c>
      <c r="I28" s="425" t="e">
        <f t="shared" si="2"/>
        <v>#DIV/0!</v>
      </c>
      <c r="J28" s="424">
        <f t="shared" si="3"/>
        <v>0</v>
      </c>
      <c r="K28" s="180"/>
    </row>
    <row r="29" spans="1:11" ht="18" customHeight="1" x14ac:dyDescent="0.15">
      <c r="A29" s="187"/>
      <c r="B29" s="186" t="s">
        <v>110</v>
      </c>
      <c r="C29" s="184">
        <f>'６月(月間)'!B29+'６月(月間)'!B30+'６月(月間)'!B31+'６月(月間)'!B32+'６月(月間)'!B33+'６月(月間)'!B34</f>
        <v>7686</v>
      </c>
      <c r="D29" s="188">
        <f>'６月(月間)'!C29+'６月(月間)'!C30+'６月(月間)'!C31+'６月(月間)'!C32+'６月(月間)'!C33+'６月(月間)'!C34</f>
        <v>7226</v>
      </c>
      <c r="E29" s="423">
        <f t="shared" si="0"/>
        <v>1.0636590091336839</v>
      </c>
      <c r="F29" s="422">
        <f t="shared" si="1"/>
        <v>460</v>
      </c>
      <c r="G29" s="184">
        <f>'６月(月間)'!F29+'６月(月間)'!F30+'６月(月間)'!F31+'６月(月間)'!F32+'６月(月間)'!F33+'６月(月間)'!F34</f>
        <v>9295</v>
      </c>
      <c r="H29" s="183">
        <f>'６月(月間)'!G29+'６月(月間)'!G30+'６月(月間)'!G31+'６月(月間)'!G32+'６月(月間)'!G33+'６月(月間)'!G34</f>
        <v>9550</v>
      </c>
      <c r="I29" s="423">
        <f t="shared" si="2"/>
        <v>0.97329842931937172</v>
      </c>
      <c r="J29" s="422">
        <f t="shared" si="3"/>
        <v>-255</v>
      </c>
      <c r="K29" s="180"/>
    </row>
    <row r="30" spans="1:11" ht="18" customHeight="1" x14ac:dyDescent="0.15">
      <c r="A30" s="187"/>
      <c r="B30" s="421" t="s">
        <v>109</v>
      </c>
      <c r="C30" s="419">
        <f>'６月(月間)'!B38</f>
        <v>1389</v>
      </c>
      <c r="D30" s="420">
        <f>'６月(月間)'!C38</f>
        <v>1533</v>
      </c>
      <c r="E30" s="417">
        <f t="shared" si="0"/>
        <v>0.90606653620352251</v>
      </c>
      <c r="F30" s="416">
        <f t="shared" si="1"/>
        <v>-144</v>
      </c>
      <c r="G30" s="419">
        <f>'６月(月間)'!F38</f>
        <v>2345</v>
      </c>
      <c r="H30" s="418">
        <f>'６月(月間)'!G38</f>
        <v>2648</v>
      </c>
      <c r="I30" s="417">
        <f t="shared" si="2"/>
        <v>0.88557401812688818</v>
      </c>
      <c r="J30" s="416">
        <f t="shared" si="3"/>
        <v>-303</v>
      </c>
      <c r="K30" s="180"/>
    </row>
    <row r="31" spans="1:11" ht="18" customHeight="1" x14ac:dyDescent="0.15">
      <c r="A31" s="187"/>
      <c r="B31" s="421" t="s">
        <v>108</v>
      </c>
      <c r="C31" s="419">
        <f>'６月(月間)'!B50+'６月(月間)'!B51+'６月(月間)'!B52+'６月(月間)'!B53+'６月(月間)'!B56+'６月(月間)'!B54+'６月(月間)'!B55+'６月(月間)'!B59+'６月(月間)'!B57+'６月(月間)'!B58</f>
        <v>31011</v>
      </c>
      <c r="D31" s="420">
        <f>'６月(月間)'!C50+'６月(月間)'!C51+'６月(月間)'!C52+'６月(月間)'!C53+'６月(月間)'!C56+'６月(月間)'!C54+'６月(月間)'!C55+'６月(月間)'!C59+'６月(月間)'!C57+'６月(月間)'!C58</f>
        <v>22751</v>
      </c>
      <c r="E31" s="417">
        <f t="shared" si="0"/>
        <v>1.3630609643532152</v>
      </c>
      <c r="F31" s="416">
        <f t="shared" si="1"/>
        <v>8260</v>
      </c>
      <c r="G31" s="419">
        <f>'６月(月間)'!F50+'６月(月間)'!F51+'６月(月間)'!F52+'６月(月間)'!F53+'６月(月間)'!F56+'６月(月間)'!F54+'６月(月間)'!F55+'６月(月間)'!F59+'６月(月間)'!F57+'６月(月間)'!F58</f>
        <v>55780</v>
      </c>
      <c r="H31" s="418">
        <f>'６月(月間)'!G50+'６月(月間)'!G51+'６月(月間)'!G52+'６月(月間)'!G53+'６月(月間)'!G56+'６月(月間)'!G54+'６月(月間)'!G55+'６月(月間)'!G59+'６月(月間)'!G57+'６月(月間)'!G58</f>
        <v>38886</v>
      </c>
      <c r="I31" s="417">
        <f t="shared" si="2"/>
        <v>1.4344494162423493</v>
      </c>
      <c r="J31" s="416">
        <f t="shared" si="3"/>
        <v>16894</v>
      </c>
      <c r="K31" s="180"/>
    </row>
    <row r="32" spans="1:11" ht="18" customHeight="1" x14ac:dyDescent="0.15">
      <c r="A32" s="187"/>
      <c r="B32" s="421" t="s">
        <v>107</v>
      </c>
      <c r="C32" s="419">
        <f>'６月(月間)'!B62</f>
        <v>3028</v>
      </c>
      <c r="D32" s="420">
        <f>'６月(月間)'!C62</f>
        <v>2107</v>
      </c>
      <c r="E32" s="417">
        <f t="shared" si="0"/>
        <v>1.4371143806359754</v>
      </c>
      <c r="F32" s="416">
        <f t="shared" si="1"/>
        <v>921</v>
      </c>
      <c r="G32" s="419">
        <f>'６月(月間)'!F62</f>
        <v>5109</v>
      </c>
      <c r="H32" s="418">
        <f>'６月(月間)'!G62</f>
        <v>4484</v>
      </c>
      <c r="I32" s="417">
        <f t="shared" si="2"/>
        <v>1.1393844781445139</v>
      </c>
      <c r="J32" s="416">
        <f t="shared" si="3"/>
        <v>625</v>
      </c>
      <c r="K32" s="180"/>
    </row>
    <row r="33" spans="1:11" ht="18" customHeight="1" x14ac:dyDescent="0.15">
      <c r="A33" s="187"/>
      <c r="B33" s="415" t="s">
        <v>112</v>
      </c>
      <c r="C33" s="413"/>
      <c r="D33" s="414"/>
      <c r="E33" s="411"/>
      <c r="F33" s="410"/>
      <c r="G33" s="413"/>
      <c r="H33" s="412"/>
      <c r="I33" s="411"/>
      <c r="J33" s="410"/>
      <c r="K33" s="180"/>
    </row>
    <row r="34" spans="1:11" ht="18" customHeight="1" thickBot="1" x14ac:dyDescent="0.2">
      <c r="A34" s="212"/>
      <c r="B34" s="409" t="s">
        <v>203</v>
      </c>
      <c r="C34" s="408">
        <f>'６月(月間)'!B76</f>
        <v>76</v>
      </c>
      <c r="D34" s="406">
        <f>'６月(月間)'!C76</f>
        <v>87</v>
      </c>
      <c r="E34" s="405">
        <f>C34/D34</f>
        <v>0.87356321839080464</v>
      </c>
      <c r="F34" s="404">
        <f>C34-D34</f>
        <v>-11</v>
      </c>
      <c r="G34" s="407">
        <f>'６月(月間)'!F76</f>
        <v>171</v>
      </c>
      <c r="H34" s="406">
        <f>'６月(月間)'!G76</f>
        <v>207</v>
      </c>
      <c r="I34" s="405">
        <f>G34/H34</f>
        <v>0.82608695652173914</v>
      </c>
      <c r="J34" s="404">
        <f>G34-H34</f>
        <v>-36</v>
      </c>
      <c r="K34" s="180"/>
    </row>
    <row r="35" spans="1:11" x14ac:dyDescent="0.15">
      <c r="C35" s="165"/>
      <c r="G35" s="165"/>
    </row>
    <row r="36" spans="1:11" x14ac:dyDescent="0.15">
      <c r="C36" s="165"/>
      <c r="G36" s="165"/>
    </row>
    <row r="37" spans="1:11" x14ac:dyDescent="0.15">
      <c r="C37" s="165"/>
      <c r="G37" s="165"/>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3:7" x14ac:dyDescent="0.15">
      <c r="C65" s="165"/>
      <c r="G65" s="165"/>
    </row>
    <row r="66" spans="3:7" x14ac:dyDescent="0.15">
      <c r="C66" s="165"/>
      <c r="G66" s="165"/>
    </row>
    <row r="67" spans="3:7" x14ac:dyDescent="0.15">
      <c r="C67" s="165"/>
      <c r="G67" s="165"/>
    </row>
    <row r="68" spans="3:7" x14ac:dyDescent="0.15">
      <c r="C68" s="165"/>
      <c r="G68" s="165"/>
    </row>
    <row r="69" spans="3:7" x14ac:dyDescent="0.15">
      <c r="C69" s="165"/>
      <c r="G69" s="165"/>
    </row>
    <row r="70" spans="3:7" x14ac:dyDescent="0.15">
      <c r="C70" s="165"/>
      <c r="G70" s="165"/>
    </row>
  </sheetData>
  <mergeCells count="24">
    <mergeCell ref="A1:B1"/>
    <mergeCell ref="G2:J2"/>
    <mergeCell ref="C3:C4"/>
    <mergeCell ref="D3:D4"/>
    <mergeCell ref="E3:F3"/>
    <mergeCell ref="G3:G4"/>
    <mergeCell ref="H3:H4"/>
    <mergeCell ref="I3:J3"/>
    <mergeCell ref="C2:F2"/>
    <mergeCell ref="A22:B22"/>
    <mergeCell ref="A27:B27"/>
    <mergeCell ref="J5:J6"/>
    <mergeCell ref="A6:B6"/>
    <mergeCell ref="A7:B7"/>
    <mergeCell ref="A12:B12"/>
    <mergeCell ref="F5:F6"/>
    <mergeCell ref="G5:G6"/>
    <mergeCell ref="H5:H6"/>
    <mergeCell ref="I5:I6"/>
    <mergeCell ref="A5:B5"/>
    <mergeCell ref="C5:C6"/>
    <mergeCell ref="D5:D6"/>
    <mergeCell ref="E5:E6"/>
    <mergeCell ref="A17:B17"/>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76" orientation="landscape" r:id="rId1"/>
  <headerFooter alignWithMargins="0">
    <oddHeader>&amp;C2012年&amp;A航空旅客輸送実績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0"/>
  <sheetViews>
    <sheetView zoomScaleNormal="100" workbookViewId="0">
      <pane xSplit="1" ySplit="6" topLeftCell="B7"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43" customWidth="1"/>
    <col min="4" max="5" width="11.25" style="42" customWidth="1"/>
    <col min="6" max="7" width="11" style="43" customWidth="1"/>
    <col min="8" max="9" width="11.25" style="42" customWidth="1"/>
    <col min="10" max="11" width="11.25" style="43" customWidth="1"/>
    <col min="12" max="12" width="11.25" style="42" customWidth="1"/>
    <col min="13" max="13" width="9" style="42" bestFit="1" customWidth="1"/>
    <col min="14" max="14" width="6.5" style="42" bestFit="1" customWidth="1"/>
    <col min="15" max="16384" width="15.75" style="42"/>
  </cols>
  <sheetData>
    <row r="1" spans="1:12" ht="18.75" x14ac:dyDescent="0.4">
      <c r="A1" s="736" t="str">
        <f>'h24'!A1</f>
        <v>平成24年度</v>
      </c>
      <c r="B1" s="737"/>
      <c r="C1" s="737"/>
      <c r="D1" s="737"/>
      <c r="E1" s="738" t="str">
        <f ca="1">RIGHT(CELL("filename",$A$1),LEN(CELL("filename",$A$1))-FIND("]",CELL("filename",$A$1)))</f>
        <v>４月(月間)</v>
      </c>
      <c r="F1" s="739" t="s">
        <v>70</v>
      </c>
      <c r="G1" s="740"/>
      <c r="H1" s="740"/>
      <c r="I1" s="741"/>
      <c r="J1" s="740"/>
      <c r="K1" s="740"/>
      <c r="L1" s="741"/>
    </row>
    <row r="2" spans="1:12" x14ac:dyDescent="0.4">
      <c r="A2" s="658"/>
      <c r="B2" s="735" t="s">
        <v>97</v>
      </c>
      <c r="C2" s="733"/>
      <c r="D2" s="733"/>
      <c r="E2" s="734"/>
      <c r="F2" s="735" t="s">
        <v>195</v>
      </c>
      <c r="G2" s="733"/>
      <c r="H2" s="733"/>
      <c r="I2" s="734"/>
      <c r="J2" s="735" t="s">
        <v>194</v>
      </c>
      <c r="K2" s="733"/>
      <c r="L2" s="734"/>
    </row>
    <row r="3" spans="1:12" x14ac:dyDescent="0.4">
      <c r="A3" s="653"/>
      <c r="B3" s="645"/>
      <c r="C3" s="646"/>
      <c r="D3" s="646"/>
      <c r="E3" s="647"/>
      <c r="F3" s="645"/>
      <c r="G3" s="646"/>
      <c r="H3" s="646"/>
      <c r="I3" s="647"/>
      <c r="J3" s="645"/>
      <c r="K3" s="646"/>
      <c r="L3" s="647"/>
    </row>
    <row r="4" spans="1:12" x14ac:dyDescent="0.4">
      <c r="A4" s="653"/>
      <c r="B4" s="654" t="s">
        <v>193</v>
      </c>
      <c r="C4" s="655" t="s">
        <v>192</v>
      </c>
      <c r="D4" s="652" t="s">
        <v>95</v>
      </c>
      <c r="E4" s="652"/>
      <c r="F4" s="648" t="str">
        <f>+B4</f>
        <v>(12'4/1～30)</v>
      </c>
      <c r="G4" s="649" t="str">
        <f>+C4</f>
        <v>(11'4/1～30)</v>
      </c>
      <c r="H4" s="652" t="s">
        <v>95</v>
      </c>
      <c r="I4" s="652"/>
      <c r="J4" s="648" t="str">
        <f>+B4</f>
        <v>(12'4/1～30)</v>
      </c>
      <c r="K4" s="649" t="str">
        <f>+C4</f>
        <v>(11'4/1～30)</v>
      </c>
      <c r="L4" s="650" t="s">
        <v>93</v>
      </c>
    </row>
    <row r="5" spans="1:12" s="97" customFormat="1" x14ac:dyDescent="0.4">
      <c r="A5" s="653"/>
      <c r="B5" s="654"/>
      <c r="C5" s="656"/>
      <c r="D5" s="275" t="s">
        <v>94</v>
      </c>
      <c r="E5" s="328" t="s">
        <v>93</v>
      </c>
      <c r="F5" s="648"/>
      <c r="G5" s="649"/>
      <c r="H5" s="275" t="s">
        <v>94</v>
      </c>
      <c r="I5" s="275" t="s">
        <v>93</v>
      </c>
      <c r="J5" s="648"/>
      <c r="K5" s="649"/>
      <c r="L5" s="651"/>
    </row>
    <row r="6" spans="1:12" s="44" customFormat="1" x14ac:dyDescent="0.4">
      <c r="A6" s="347" t="s">
        <v>191</v>
      </c>
      <c r="B6" s="346">
        <f>+B7+B41+B67+B75</f>
        <v>482527</v>
      </c>
      <c r="C6" s="248">
        <f>+C7+C41+C67+C75</f>
        <v>384153</v>
      </c>
      <c r="D6" s="345">
        <f t="shared" ref="D6:D37" si="0">+B6/C6</f>
        <v>1.2560802596881973</v>
      </c>
      <c r="E6" s="343">
        <f t="shared" ref="E6:E37" si="1">+B6-C6</f>
        <v>98374</v>
      </c>
      <c r="F6" s="346">
        <f>+F7+F41+F67+F75</f>
        <v>682179</v>
      </c>
      <c r="G6" s="248">
        <f>+G7+G41+G67+G75</f>
        <v>615264</v>
      </c>
      <c r="H6" s="345">
        <f t="shared" ref="H6:H37" si="2">+F6/G6</f>
        <v>1.1087581916055547</v>
      </c>
      <c r="I6" s="246">
        <f t="shared" ref="I6:I37" si="3">+F6-G6</f>
        <v>66915</v>
      </c>
      <c r="J6" s="345">
        <f t="shared" ref="J6:J37" si="4">+B6/F6</f>
        <v>0.70733194660052567</v>
      </c>
      <c r="K6" s="245">
        <f t="shared" ref="K6:K37" si="5">+C6/G6</f>
        <v>0.62437100171633642</v>
      </c>
      <c r="L6" s="244">
        <f t="shared" ref="L6:L37" si="6">+J6-K6</f>
        <v>8.2960944884189258E-2</v>
      </c>
    </row>
    <row r="7" spans="1:12" s="44" customFormat="1" x14ac:dyDescent="0.4">
      <c r="A7" s="249" t="s">
        <v>91</v>
      </c>
      <c r="B7" s="248">
        <f>+B8+B18+B38</f>
        <v>199187</v>
      </c>
      <c r="C7" s="248">
        <f>+C8+C18+C38</f>
        <v>153078</v>
      </c>
      <c r="D7" s="344">
        <f t="shared" si="0"/>
        <v>1.3012124537817322</v>
      </c>
      <c r="E7" s="343">
        <f t="shared" si="1"/>
        <v>46109</v>
      </c>
      <c r="F7" s="342">
        <f>+F8+F18+F38</f>
        <v>271082</v>
      </c>
      <c r="G7" s="248">
        <f>+G8+G18+G38</f>
        <v>244553</v>
      </c>
      <c r="H7" s="247">
        <f t="shared" si="2"/>
        <v>1.1084795524896445</v>
      </c>
      <c r="I7" s="246">
        <f t="shared" si="3"/>
        <v>26529</v>
      </c>
      <c r="J7" s="245">
        <f t="shared" si="4"/>
        <v>0.73478504659106836</v>
      </c>
      <c r="K7" s="245">
        <f t="shared" si="5"/>
        <v>0.62595020302347548</v>
      </c>
      <c r="L7" s="244">
        <f t="shared" si="6"/>
        <v>0.10883484356759288</v>
      </c>
    </row>
    <row r="8" spans="1:12" x14ac:dyDescent="0.4">
      <c r="A8" s="277" t="s">
        <v>190</v>
      </c>
      <c r="B8" s="259">
        <f>SUM(B9:B17)</f>
        <v>141625</v>
      </c>
      <c r="C8" s="259">
        <f>SUM(C9:C17)</f>
        <v>101183</v>
      </c>
      <c r="D8" s="258">
        <f t="shared" si="0"/>
        <v>1.3996916478064496</v>
      </c>
      <c r="E8" s="257">
        <f t="shared" si="1"/>
        <v>40442</v>
      </c>
      <c r="F8" s="259">
        <f>SUM(F9:F17)</f>
        <v>197146</v>
      </c>
      <c r="G8" s="259">
        <f>SUM(G9:G17)</f>
        <v>165478</v>
      </c>
      <c r="H8" s="258">
        <f t="shared" si="2"/>
        <v>1.1913728713182417</v>
      </c>
      <c r="I8" s="257">
        <f t="shared" si="3"/>
        <v>31668</v>
      </c>
      <c r="J8" s="256">
        <f t="shared" si="4"/>
        <v>0.71837622878475849</v>
      </c>
      <c r="K8" s="256">
        <f t="shared" si="5"/>
        <v>0.61145892505348143</v>
      </c>
      <c r="L8" s="255">
        <f t="shared" si="6"/>
        <v>0.10691730373127706</v>
      </c>
    </row>
    <row r="9" spans="1:12" x14ac:dyDescent="0.4">
      <c r="A9" s="57" t="s">
        <v>87</v>
      </c>
      <c r="B9" s="88">
        <v>109209</v>
      </c>
      <c r="C9" s="88">
        <v>70395</v>
      </c>
      <c r="D9" s="243">
        <f t="shared" si="0"/>
        <v>1.5513743873854677</v>
      </c>
      <c r="E9" s="242">
        <f t="shared" si="1"/>
        <v>38814</v>
      </c>
      <c r="F9" s="88">
        <v>159355</v>
      </c>
      <c r="G9" s="88">
        <v>125293</v>
      </c>
      <c r="H9" s="243">
        <f t="shared" si="2"/>
        <v>1.2718587630593887</v>
      </c>
      <c r="I9" s="242">
        <f t="shared" si="3"/>
        <v>34062</v>
      </c>
      <c r="J9" s="73">
        <f t="shared" si="4"/>
        <v>0.68531894198487653</v>
      </c>
      <c r="K9" s="73">
        <f t="shared" si="5"/>
        <v>0.56184303991444051</v>
      </c>
      <c r="L9" s="254">
        <f t="shared" si="6"/>
        <v>0.12347590207043602</v>
      </c>
    </row>
    <row r="10" spans="1:12" x14ac:dyDescent="0.4">
      <c r="A10" s="58" t="s">
        <v>90</v>
      </c>
      <c r="B10" s="56">
        <v>13870</v>
      </c>
      <c r="C10" s="56">
        <v>12727</v>
      </c>
      <c r="D10" s="239">
        <f t="shared" si="0"/>
        <v>1.0898090673371572</v>
      </c>
      <c r="E10" s="242">
        <f t="shared" si="1"/>
        <v>1143</v>
      </c>
      <c r="F10" s="56">
        <v>15000</v>
      </c>
      <c r="G10" s="56">
        <v>15000</v>
      </c>
      <c r="H10" s="239">
        <f t="shared" si="2"/>
        <v>1</v>
      </c>
      <c r="I10" s="238">
        <f t="shared" si="3"/>
        <v>0</v>
      </c>
      <c r="J10" s="53">
        <f t="shared" si="4"/>
        <v>0.92466666666666664</v>
      </c>
      <c r="K10" s="53">
        <f t="shared" si="5"/>
        <v>0.8484666666666667</v>
      </c>
      <c r="L10" s="261">
        <f t="shared" si="6"/>
        <v>7.6199999999999934E-2</v>
      </c>
    </row>
    <row r="11" spans="1:12" x14ac:dyDescent="0.4">
      <c r="A11" s="58" t="s">
        <v>162</v>
      </c>
      <c r="B11" s="56">
        <v>16610</v>
      </c>
      <c r="C11" s="56">
        <v>16318</v>
      </c>
      <c r="D11" s="239">
        <f t="shared" si="0"/>
        <v>1.0178943497977693</v>
      </c>
      <c r="E11" s="242">
        <f t="shared" si="1"/>
        <v>292</v>
      </c>
      <c r="F11" s="56">
        <v>18249</v>
      </c>
      <c r="G11" s="56">
        <v>20980</v>
      </c>
      <c r="H11" s="239">
        <f t="shared" si="2"/>
        <v>0.86982840800762629</v>
      </c>
      <c r="I11" s="238">
        <f t="shared" si="3"/>
        <v>-2731</v>
      </c>
      <c r="J11" s="53">
        <f t="shared" si="4"/>
        <v>0.91018685955394818</v>
      </c>
      <c r="K11" s="53">
        <f t="shared" si="5"/>
        <v>0.77778836987607247</v>
      </c>
      <c r="L11" s="261">
        <f t="shared" si="6"/>
        <v>0.13239848967787571</v>
      </c>
    </row>
    <row r="12" spans="1:12" x14ac:dyDescent="0.4">
      <c r="A12" s="58" t="s">
        <v>85</v>
      </c>
      <c r="B12" s="92"/>
      <c r="C12" s="56"/>
      <c r="D12" s="239" t="e">
        <f t="shared" si="0"/>
        <v>#DIV/0!</v>
      </c>
      <c r="E12" s="242">
        <f t="shared" si="1"/>
        <v>0</v>
      </c>
      <c r="F12" s="92"/>
      <c r="G12" s="56"/>
      <c r="H12" s="239" t="e">
        <f t="shared" si="2"/>
        <v>#DIV/0!</v>
      </c>
      <c r="I12" s="238">
        <f t="shared" si="3"/>
        <v>0</v>
      </c>
      <c r="J12" s="53" t="e">
        <f t="shared" si="4"/>
        <v>#DIV/0!</v>
      </c>
      <c r="K12" s="53" t="e">
        <f t="shared" si="5"/>
        <v>#DIV/0!</v>
      </c>
      <c r="L12" s="261" t="e">
        <f t="shared" si="6"/>
        <v>#DIV/0!</v>
      </c>
    </row>
    <row r="13" spans="1:12" x14ac:dyDescent="0.4">
      <c r="A13" s="58" t="s">
        <v>86</v>
      </c>
      <c r="B13" s="92"/>
      <c r="C13" s="56"/>
      <c r="D13" s="239" t="e">
        <f t="shared" si="0"/>
        <v>#DIV/0!</v>
      </c>
      <c r="E13" s="242">
        <f t="shared" si="1"/>
        <v>0</v>
      </c>
      <c r="F13" s="92"/>
      <c r="G13" s="56"/>
      <c r="H13" s="239" t="e">
        <f t="shared" si="2"/>
        <v>#DIV/0!</v>
      </c>
      <c r="I13" s="238">
        <f t="shared" si="3"/>
        <v>0</v>
      </c>
      <c r="J13" s="53" t="e">
        <f t="shared" si="4"/>
        <v>#DIV/0!</v>
      </c>
      <c r="K13" s="53" t="e">
        <f t="shared" si="5"/>
        <v>#DIV/0!</v>
      </c>
      <c r="L13" s="261" t="e">
        <f t="shared" si="6"/>
        <v>#DIV/0!</v>
      </c>
    </row>
    <row r="14" spans="1:12" x14ac:dyDescent="0.4">
      <c r="A14" s="64" t="s">
        <v>189</v>
      </c>
      <c r="B14" s="69">
        <v>1936</v>
      </c>
      <c r="C14" s="69">
        <v>1743</v>
      </c>
      <c r="D14" s="253">
        <f t="shared" si="0"/>
        <v>1.1107286288009179</v>
      </c>
      <c r="E14" s="242">
        <f t="shared" si="1"/>
        <v>193</v>
      </c>
      <c r="F14" s="69">
        <v>4542</v>
      </c>
      <c r="G14" s="69">
        <v>4205</v>
      </c>
      <c r="H14" s="253">
        <f t="shared" si="2"/>
        <v>1.0801426872770512</v>
      </c>
      <c r="I14" s="252">
        <f t="shared" si="3"/>
        <v>337</v>
      </c>
      <c r="J14" s="67">
        <f t="shared" si="4"/>
        <v>0.42624394539850285</v>
      </c>
      <c r="K14" s="67">
        <f t="shared" si="5"/>
        <v>0.41450653983353153</v>
      </c>
      <c r="L14" s="251">
        <f t="shared" si="6"/>
        <v>1.1737405564971326E-2</v>
      </c>
    </row>
    <row r="15" spans="1:12" x14ac:dyDescent="0.4">
      <c r="A15" s="58" t="s">
        <v>188</v>
      </c>
      <c r="B15" s="92"/>
      <c r="C15" s="92"/>
      <c r="D15" s="239" t="e">
        <f t="shared" si="0"/>
        <v>#DIV/0!</v>
      </c>
      <c r="E15" s="242">
        <f t="shared" si="1"/>
        <v>0</v>
      </c>
      <c r="F15" s="92"/>
      <c r="G15" s="92"/>
      <c r="H15" s="239" t="e">
        <f t="shared" si="2"/>
        <v>#DIV/0!</v>
      </c>
      <c r="I15" s="238">
        <f t="shared" si="3"/>
        <v>0</v>
      </c>
      <c r="J15" s="53" t="e">
        <f t="shared" si="4"/>
        <v>#DIV/0!</v>
      </c>
      <c r="K15" s="53" t="e">
        <f t="shared" si="5"/>
        <v>#DIV/0!</v>
      </c>
      <c r="L15" s="261" t="e">
        <f t="shared" si="6"/>
        <v>#DIV/0!</v>
      </c>
    </row>
    <row r="16" spans="1:12" x14ac:dyDescent="0.4">
      <c r="A16" s="70" t="s">
        <v>187</v>
      </c>
      <c r="B16" s="92"/>
      <c r="C16" s="92"/>
      <c r="D16" s="239" t="e">
        <f t="shared" si="0"/>
        <v>#DIV/0!</v>
      </c>
      <c r="E16" s="242">
        <f t="shared" si="1"/>
        <v>0</v>
      </c>
      <c r="F16" s="92"/>
      <c r="G16" s="92"/>
      <c r="H16" s="239" t="e">
        <f t="shared" si="2"/>
        <v>#DIV/0!</v>
      </c>
      <c r="I16" s="267">
        <f t="shared" si="3"/>
        <v>0</v>
      </c>
      <c r="J16" s="53" t="e">
        <f t="shared" si="4"/>
        <v>#DIV/0!</v>
      </c>
      <c r="K16" s="53" t="e">
        <f t="shared" si="5"/>
        <v>#DIV/0!</v>
      </c>
      <c r="L16" s="261" t="e">
        <f t="shared" si="6"/>
        <v>#DIV/0!</v>
      </c>
    </row>
    <row r="17" spans="1:12" x14ac:dyDescent="0.4">
      <c r="A17" s="70" t="s">
        <v>186</v>
      </c>
      <c r="B17" s="91"/>
      <c r="C17" s="91"/>
      <c r="D17" s="253" t="e">
        <f t="shared" si="0"/>
        <v>#DIV/0!</v>
      </c>
      <c r="E17" s="328">
        <f t="shared" si="1"/>
        <v>0</v>
      </c>
      <c r="F17" s="91"/>
      <c r="G17" s="91"/>
      <c r="H17" s="253" t="e">
        <f t="shared" si="2"/>
        <v>#DIV/0!</v>
      </c>
      <c r="I17" s="252">
        <f t="shared" si="3"/>
        <v>0</v>
      </c>
      <c r="J17" s="67" t="e">
        <f t="shared" si="4"/>
        <v>#DIV/0!</v>
      </c>
      <c r="K17" s="67" t="e">
        <f t="shared" si="5"/>
        <v>#DIV/0!</v>
      </c>
      <c r="L17" s="251" t="e">
        <f t="shared" si="6"/>
        <v>#DIV/0!</v>
      </c>
    </row>
    <row r="18" spans="1:12" x14ac:dyDescent="0.4">
      <c r="A18" s="277" t="s">
        <v>185</v>
      </c>
      <c r="B18" s="259">
        <f>SUM(B19:B37)</f>
        <v>56189</v>
      </c>
      <c r="C18" s="259">
        <f>SUM(C19:C37)</f>
        <v>50694</v>
      </c>
      <c r="D18" s="258">
        <f t="shared" si="0"/>
        <v>1.1083954708644022</v>
      </c>
      <c r="E18" s="257">
        <f t="shared" si="1"/>
        <v>5495</v>
      </c>
      <c r="F18" s="259">
        <f>SUM(F19:F37)</f>
        <v>71585</v>
      </c>
      <c r="G18" s="259">
        <f>SUM(G19:G37)</f>
        <v>76305</v>
      </c>
      <c r="H18" s="258">
        <f t="shared" si="2"/>
        <v>0.93814297883493869</v>
      </c>
      <c r="I18" s="257">
        <f t="shared" si="3"/>
        <v>-4720</v>
      </c>
      <c r="J18" s="256">
        <f t="shared" si="4"/>
        <v>0.78492700984843189</v>
      </c>
      <c r="K18" s="256">
        <f t="shared" si="5"/>
        <v>0.66436013367407121</v>
      </c>
      <c r="L18" s="255">
        <f t="shared" si="6"/>
        <v>0.12056687617436068</v>
      </c>
    </row>
    <row r="19" spans="1:12" x14ac:dyDescent="0.4">
      <c r="A19" s="57" t="s">
        <v>184</v>
      </c>
      <c r="B19" s="94"/>
      <c r="C19" s="94"/>
      <c r="D19" s="243" t="e">
        <f t="shared" si="0"/>
        <v>#DIV/0!</v>
      </c>
      <c r="E19" s="242">
        <f t="shared" si="1"/>
        <v>0</v>
      </c>
      <c r="F19" s="94"/>
      <c r="G19" s="94"/>
      <c r="H19" s="243" t="e">
        <f t="shared" si="2"/>
        <v>#DIV/0!</v>
      </c>
      <c r="I19" s="242">
        <f t="shared" si="3"/>
        <v>0</v>
      </c>
      <c r="J19" s="73" t="e">
        <f t="shared" si="4"/>
        <v>#DIV/0!</v>
      </c>
      <c r="K19" s="73" t="e">
        <f t="shared" si="5"/>
        <v>#DIV/0!</v>
      </c>
      <c r="L19" s="254" t="e">
        <f t="shared" si="6"/>
        <v>#DIV/0!</v>
      </c>
    </row>
    <row r="20" spans="1:12" x14ac:dyDescent="0.4">
      <c r="A20" s="58" t="s">
        <v>162</v>
      </c>
      <c r="B20" s="92"/>
      <c r="C20" s="92"/>
      <c r="D20" s="239" t="e">
        <f t="shared" si="0"/>
        <v>#DIV/0!</v>
      </c>
      <c r="E20" s="242">
        <f t="shared" si="1"/>
        <v>0</v>
      </c>
      <c r="F20" s="92"/>
      <c r="G20" s="92"/>
      <c r="H20" s="239" t="e">
        <f t="shared" si="2"/>
        <v>#DIV/0!</v>
      </c>
      <c r="I20" s="238">
        <f t="shared" si="3"/>
        <v>0</v>
      </c>
      <c r="J20" s="53" t="e">
        <f t="shared" si="4"/>
        <v>#DIV/0!</v>
      </c>
      <c r="K20" s="53" t="e">
        <f t="shared" si="5"/>
        <v>#DIV/0!</v>
      </c>
      <c r="L20" s="261" t="e">
        <f t="shared" si="6"/>
        <v>#DIV/0!</v>
      </c>
    </row>
    <row r="21" spans="1:12" x14ac:dyDescent="0.4">
      <c r="A21" s="58" t="s">
        <v>183</v>
      </c>
      <c r="B21" s="56">
        <v>18421</v>
      </c>
      <c r="C21" s="56">
        <v>16814</v>
      </c>
      <c r="D21" s="239">
        <f t="shared" si="0"/>
        <v>1.0955751159747829</v>
      </c>
      <c r="E21" s="242">
        <f t="shared" si="1"/>
        <v>1607</v>
      </c>
      <c r="F21" s="56">
        <v>26100</v>
      </c>
      <c r="G21" s="56">
        <v>26215</v>
      </c>
      <c r="H21" s="239">
        <f t="shared" si="2"/>
        <v>0.99561319855044816</v>
      </c>
      <c r="I21" s="238">
        <f t="shared" si="3"/>
        <v>-115</v>
      </c>
      <c r="J21" s="53">
        <f t="shared" si="4"/>
        <v>0.70578544061302684</v>
      </c>
      <c r="K21" s="53">
        <f t="shared" si="5"/>
        <v>0.64138851802403207</v>
      </c>
      <c r="L21" s="261">
        <f t="shared" si="6"/>
        <v>6.4396922588994765E-2</v>
      </c>
    </row>
    <row r="22" spans="1:12" x14ac:dyDescent="0.4">
      <c r="A22" s="58" t="s">
        <v>182</v>
      </c>
      <c r="B22" s="56">
        <v>7240</v>
      </c>
      <c r="C22" s="56">
        <v>5138</v>
      </c>
      <c r="D22" s="239">
        <f t="shared" si="0"/>
        <v>1.4091086025690931</v>
      </c>
      <c r="E22" s="242">
        <f t="shared" si="1"/>
        <v>2102</v>
      </c>
      <c r="F22" s="56">
        <v>8905</v>
      </c>
      <c r="G22" s="56">
        <v>8880</v>
      </c>
      <c r="H22" s="239">
        <f t="shared" si="2"/>
        <v>1.0028153153153154</v>
      </c>
      <c r="I22" s="238">
        <f t="shared" si="3"/>
        <v>25</v>
      </c>
      <c r="J22" s="53">
        <f t="shared" si="4"/>
        <v>0.81302638966872542</v>
      </c>
      <c r="K22" s="53">
        <f t="shared" si="5"/>
        <v>0.57860360360360363</v>
      </c>
      <c r="L22" s="261">
        <f t="shared" si="6"/>
        <v>0.23442278606512179</v>
      </c>
    </row>
    <row r="23" spans="1:12" x14ac:dyDescent="0.4">
      <c r="A23" s="58" t="s">
        <v>181</v>
      </c>
      <c r="B23" s="69">
        <v>3558</v>
      </c>
      <c r="C23" s="69">
        <v>2848</v>
      </c>
      <c r="D23" s="253">
        <f t="shared" si="0"/>
        <v>1.2492977528089888</v>
      </c>
      <c r="E23" s="242">
        <f t="shared" si="1"/>
        <v>710</v>
      </c>
      <c r="F23" s="69">
        <v>4450</v>
      </c>
      <c r="G23" s="69">
        <v>4355</v>
      </c>
      <c r="H23" s="253">
        <f t="shared" si="2"/>
        <v>1.0218140068886337</v>
      </c>
      <c r="I23" s="252">
        <f t="shared" si="3"/>
        <v>95</v>
      </c>
      <c r="J23" s="67">
        <f t="shared" si="4"/>
        <v>0.79955056179775286</v>
      </c>
      <c r="K23" s="67">
        <f t="shared" si="5"/>
        <v>0.65396096440872564</v>
      </c>
      <c r="L23" s="251">
        <f t="shared" si="6"/>
        <v>0.14558959738902721</v>
      </c>
    </row>
    <row r="24" spans="1:12" x14ac:dyDescent="0.4">
      <c r="A24" s="70" t="s">
        <v>180</v>
      </c>
      <c r="B24" s="92"/>
      <c r="C24" s="92"/>
      <c r="D24" s="239" t="e">
        <f t="shared" si="0"/>
        <v>#DIV/0!</v>
      </c>
      <c r="E24" s="242">
        <f t="shared" si="1"/>
        <v>0</v>
      </c>
      <c r="F24" s="92"/>
      <c r="G24" s="92"/>
      <c r="H24" s="239" t="e">
        <f t="shared" si="2"/>
        <v>#DIV/0!</v>
      </c>
      <c r="I24" s="238">
        <f t="shared" si="3"/>
        <v>0</v>
      </c>
      <c r="J24" s="53" t="e">
        <f t="shared" si="4"/>
        <v>#DIV/0!</v>
      </c>
      <c r="K24" s="53" t="e">
        <f t="shared" si="5"/>
        <v>#DIV/0!</v>
      </c>
      <c r="L24" s="261" t="e">
        <f t="shared" si="6"/>
        <v>#DIV/0!</v>
      </c>
    </row>
    <row r="25" spans="1:12" x14ac:dyDescent="0.4">
      <c r="A25" s="70" t="s">
        <v>179</v>
      </c>
      <c r="B25" s="56">
        <v>3874</v>
      </c>
      <c r="C25" s="56">
        <v>2780</v>
      </c>
      <c r="D25" s="239">
        <f t="shared" si="0"/>
        <v>1.393525179856115</v>
      </c>
      <c r="E25" s="242">
        <f t="shared" si="1"/>
        <v>1094</v>
      </c>
      <c r="F25" s="56">
        <v>4455</v>
      </c>
      <c r="G25" s="56">
        <v>4475</v>
      </c>
      <c r="H25" s="239">
        <f t="shared" si="2"/>
        <v>0.99553072625698324</v>
      </c>
      <c r="I25" s="238">
        <f t="shared" si="3"/>
        <v>-20</v>
      </c>
      <c r="J25" s="53">
        <f t="shared" si="4"/>
        <v>0.86958473625140287</v>
      </c>
      <c r="K25" s="53">
        <f t="shared" si="5"/>
        <v>0.62122905027932962</v>
      </c>
      <c r="L25" s="261">
        <f t="shared" si="6"/>
        <v>0.24835568597207325</v>
      </c>
    </row>
    <row r="26" spans="1:12" x14ac:dyDescent="0.4">
      <c r="A26" s="70" t="s">
        <v>178</v>
      </c>
      <c r="B26" s="92"/>
      <c r="C26" s="92"/>
      <c r="D26" s="239" t="e">
        <f t="shared" si="0"/>
        <v>#DIV/0!</v>
      </c>
      <c r="E26" s="238">
        <f t="shared" si="1"/>
        <v>0</v>
      </c>
      <c r="F26" s="92"/>
      <c r="G26" s="92"/>
      <c r="H26" s="239" t="e">
        <f t="shared" si="2"/>
        <v>#DIV/0!</v>
      </c>
      <c r="I26" s="238">
        <f t="shared" si="3"/>
        <v>0</v>
      </c>
      <c r="J26" s="53" t="e">
        <f t="shared" si="4"/>
        <v>#DIV/0!</v>
      </c>
      <c r="K26" s="53" t="e">
        <f t="shared" si="5"/>
        <v>#DIV/0!</v>
      </c>
      <c r="L26" s="261" t="e">
        <f t="shared" si="6"/>
        <v>#DIV/0!</v>
      </c>
    </row>
    <row r="27" spans="1:12" x14ac:dyDescent="0.4">
      <c r="A27" s="58" t="s">
        <v>177</v>
      </c>
      <c r="B27" s="92"/>
      <c r="C27" s="92"/>
      <c r="D27" s="239" t="e">
        <f t="shared" si="0"/>
        <v>#DIV/0!</v>
      </c>
      <c r="E27" s="242">
        <f t="shared" si="1"/>
        <v>0</v>
      </c>
      <c r="F27" s="92"/>
      <c r="G27" s="92"/>
      <c r="H27" s="239" t="e">
        <f t="shared" si="2"/>
        <v>#DIV/0!</v>
      </c>
      <c r="I27" s="238">
        <f t="shared" si="3"/>
        <v>0</v>
      </c>
      <c r="J27" s="53" t="e">
        <f t="shared" si="4"/>
        <v>#DIV/0!</v>
      </c>
      <c r="K27" s="53" t="e">
        <f t="shared" si="5"/>
        <v>#DIV/0!</v>
      </c>
      <c r="L27" s="261" t="e">
        <f t="shared" si="6"/>
        <v>#DIV/0!</v>
      </c>
    </row>
    <row r="28" spans="1:12" x14ac:dyDescent="0.4">
      <c r="A28" s="58" t="s">
        <v>176</v>
      </c>
      <c r="B28" s="92"/>
      <c r="C28" s="56">
        <v>3150</v>
      </c>
      <c r="D28" s="239">
        <f t="shared" si="0"/>
        <v>0</v>
      </c>
      <c r="E28" s="242">
        <f t="shared" si="1"/>
        <v>-3150</v>
      </c>
      <c r="F28" s="92"/>
      <c r="G28" s="56">
        <v>4460</v>
      </c>
      <c r="H28" s="239">
        <f t="shared" si="2"/>
        <v>0</v>
      </c>
      <c r="I28" s="238">
        <f t="shared" si="3"/>
        <v>-4460</v>
      </c>
      <c r="J28" s="53" t="e">
        <f t="shared" si="4"/>
        <v>#DIV/0!</v>
      </c>
      <c r="K28" s="53">
        <f t="shared" si="5"/>
        <v>0.70627802690582964</v>
      </c>
      <c r="L28" s="261" t="e">
        <f t="shared" si="6"/>
        <v>#DIV/0!</v>
      </c>
    </row>
    <row r="29" spans="1:12" x14ac:dyDescent="0.4">
      <c r="A29" s="58" t="s">
        <v>175</v>
      </c>
      <c r="B29" s="93"/>
      <c r="C29" s="93"/>
      <c r="D29" s="239" t="e">
        <f t="shared" si="0"/>
        <v>#DIV/0!</v>
      </c>
      <c r="E29" s="238">
        <f t="shared" si="1"/>
        <v>0</v>
      </c>
      <c r="F29" s="93"/>
      <c r="G29" s="93"/>
      <c r="H29" s="239" t="e">
        <f t="shared" si="2"/>
        <v>#DIV/0!</v>
      </c>
      <c r="I29" s="238">
        <f t="shared" si="3"/>
        <v>0</v>
      </c>
      <c r="J29" s="53" t="e">
        <f t="shared" si="4"/>
        <v>#DIV/0!</v>
      </c>
      <c r="K29" s="53" t="e">
        <f t="shared" si="5"/>
        <v>#DIV/0!</v>
      </c>
      <c r="L29" s="261" t="e">
        <f t="shared" si="6"/>
        <v>#DIV/0!</v>
      </c>
    </row>
    <row r="30" spans="1:12" x14ac:dyDescent="0.4">
      <c r="A30" s="58" t="s">
        <v>174</v>
      </c>
      <c r="B30" s="91"/>
      <c r="C30" s="91"/>
      <c r="D30" s="253" t="e">
        <f t="shared" si="0"/>
        <v>#DIV/0!</v>
      </c>
      <c r="E30" s="242">
        <f t="shared" si="1"/>
        <v>0</v>
      </c>
      <c r="F30" s="91"/>
      <c r="G30" s="91"/>
      <c r="H30" s="253" t="e">
        <f t="shared" si="2"/>
        <v>#DIV/0!</v>
      </c>
      <c r="I30" s="252">
        <f t="shared" si="3"/>
        <v>0</v>
      </c>
      <c r="J30" s="67" t="e">
        <f t="shared" si="4"/>
        <v>#DIV/0!</v>
      </c>
      <c r="K30" s="67" t="e">
        <f t="shared" si="5"/>
        <v>#DIV/0!</v>
      </c>
      <c r="L30" s="251" t="e">
        <f t="shared" si="6"/>
        <v>#DIV/0!</v>
      </c>
    </row>
    <row r="31" spans="1:12" x14ac:dyDescent="0.4">
      <c r="A31" s="70" t="s">
        <v>173</v>
      </c>
      <c r="B31" s="92"/>
      <c r="C31" s="92"/>
      <c r="D31" s="239" t="e">
        <f t="shared" si="0"/>
        <v>#DIV/0!</v>
      </c>
      <c r="E31" s="242">
        <f t="shared" si="1"/>
        <v>0</v>
      </c>
      <c r="F31" s="92"/>
      <c r="G31" s="92"/>
      <c r="H31" s="239" t="e">
        <f t="shared" si="2"/>
        <v>#DIV/0!</v>
      </c>
      <c r="I31" s="238">
        <f t="shared" si="3"/>
        <v>0</v>
      </c>
      <c r="J31" s="53" t="e">
        <f t="shared" si="4"/>
        <v>#DIV/0!</v>
      </c>
      <c r="K31" s="53" t="e">
        <f t="shared" si="5"/>
        <v>#DIV/0!</v>
      </c>
      <c r="L31" s="261" t="e">
        <f t="shared" si="6"/>
        <v>#DIV/0!</v>
      </c>
    </row>
    <row r="32" spans="1:12" x14ac:dyDescent="0.4">
      <c r="A32" s="58" t="s">
        <v>172</v>
      </c>
      <c r="B32" s="56">
        <v>4628</v>
      </c>
      <c r="C32" s="56">
        <v>5171</v>
      </c>
      <c r="D32" s="239">
        <f t="shared" si="0"/>
        <v>0.89499129762134988</v>
      </c>
      <c r="E32" s="242">
        <f t="shared" si="1"/>
        <v>-543</v>
      </c>
      <c r="F32" s="56">
        <v>5660</v>
      </c>
      <c r="G32" s="56">
        <v>5975</v>
      </c>
      <c r="H32" s="239">
        <f t="shared" si="2"/>
        <v>0.94728033472803352</v>
      </c>
      <c r="I32" s="238">
        <f t="shared" si="3"/>
        <v>-315</v>
      </c>
      <c r="J32" s="53">
        <f t="shared" si="4"/>
        <v>0.81766784452296815</v>
      </c>
      <c r="K32" s="53">
        <f t="shared" si="5"/>
        <v>0.86543933054393307</v>
      </c>
      <c r="L32" s="261">
        <f t="shared" si="6"/>
        <v>-4.7771486020964926E-2</v>
      </c>
    </row>
    <row r="33" spans="1:12" x14ac:dyDescent="0.4">
      <c r="A33" s="70" t="s">
        <v>171</v>
      </c>
      <c r="B33" s="91"/>
      <c r="C33" s="91"/>
      <c r="D33" s="253" t="e">
        <f t="shared" si="0"/>
        <v>#DIV/0!</v>
      </c>
      <c r="E33" s="242">
        <f t="shared" si="1"/>
        <v>0</v>
      </c>
      <c r="F33" s="91"/>
      <c r="G33" s="91"/>
      <c r="H33" s="253" t="e">
        <f t="shared" si="2"/>
        <v>#DIV/0!</v>
      </c>
      <c r="I33" s="252">
        <f t="shared" si="3"/>
        <v>0</v>
      </c>
      <c r="J33" s="67" t="e">
        <f t="shared" si="4"/>
        <v>#DIV/0!</v>
      </c>
      <c r="K33" s="67" t="e">
        <f t="shared" si="5"/>
        <v>#DIV/0!</v>
      </c>
      <c r="L33" s="251" t="e">
        <f t="shared" si="6"/>
        <v>#DIV/0!</v>
      </c>
    </row>
    <row r="34" spans="1:12" x14ac:dyDescent="0.4">
      <c r="A34" s="70" t="s">
        <v>170</v>
      </c>
      <c r="B34" s="69">
        <v>3472</v>
      </c>
      <c r="C34" s="69">
        <v>2886</v>
      </c>
      <c r="D34" s="253">
        <f t="shared" si="0"/>
        <v>1.203049203049203</v>
      </c>
      <c r="E34" s="242">
        <f t="shared" si="1"/>
        <v>586</v>
      </c>
      <c r="F34" s="69">
        <v>4350</v>
      </c>
      <c r="G34" s="69">
        <v>4455</v>
      </c>
      <c r="H34" s="253">
        <f t="shared" si="2"/>
        <v>0.97643097643097643</v>
      </c>
      <c r="I34" s="252">
        <f t="shared" si="3"/>
        <v>-105</v>
      </c>
      <c r="J34" s="67">
        <f t="shared" si="4"/>
        <v>0.79816091954022983</v>
      </c>
      <c r="K34" s="67">
        <f t="shared" si="5"/>
        <v>0.64781144781144784</v>
      </c>
      <c r="L34" s="251">
        <f t="shared" si="6"/>
        <v>0.15034947172878199</v>
      </c>
    </row>
    <row r="35" spans="1:12" x14ac:dyDescent="0.4">
      <c r="A35" s="58" t="s">
        <v>169</v>
      </c>
      <c r="B35" s="92"/>
      <c r="C35" s="92"/>
      <c r="D35" s="239" t="e">
        <f t="shared" si="0"/>
        <v>#DIV/0!</v>
      </c>
      <c r="E35" s="242">
        <f t="shared" si="1"/>
        <v>0</v>
      </c>
      <c r="F35" s="92"/>
      <c r="G35" s="92"/>
      <c r="H35" s="239" t="e">
        <f t="shared" si="2"/>
        <v>#DIV/0!</v>
      </c>
      <c r="I35" s="238">
        <f t="shared" si="3"/>
        <v>0</v>
      </c>
      <c r="J35" s="53" t="e">
        <f t="shared" si="4"/>
        <v>#DIV/0!</v>
      </c>
      <c r="K35" s="53" t="e">
        <f t="shared" si="5"/>
        <v>#DIV/0!</v>
      </c>
      <c r="L35" s="261" t="e">
        <f t="shared" si="6"/>
        <v>#DIV/0!</v>
      </c>
    </row>
    <row r="36" spans="1:12" x14ac:dyDescent="0.4">
      <c r="A36" s="70" t="s">
        <v>89</v>
      </c>
      <c r="B36" s="91"/>
      <c r="C36" s="91"/>
      <c r="D36" s="253" t="e">
        <f t="shared" si="0"/>
        <v>#DIV/0!</v>
      </c>
      <c r="E36" s="242">
        <f t="shared" si="1"/>
        <v>0</v>
      </c>
      <c r="F36" s="91"/>
      <c r="G36" s="91"/>
      <c r="H36" s="253" t="e">
        <f t="shared" si="2"/>
        <v>#DIV/0!</v>
      </c>
      <c r="I36" s="252">
        <f t="shared" si="3"/>
        <v>0</v>
      </c>
      <c r="J36" s="67" t="e">
        <f t="shared" si="4"/>
        <v>#DIV/0!</v>
      </c>
      <c r="K36" s="67" t="e">
        <f t="shared" si="5"/>
        <v>#DIV/0!</v>
      </c>
      <c r="L36" s="251" t="e">
        <f t="shared" si="6"/>
        <v>#DIV/0!</v>
      </c>
    </row>
    <row r="37" spans="1:12" x14ac:dyDescent="0.4">
      <c r="A37" s="51" t="s">
        <v>168</v>
      </c>
      <c r="B37" s="50">
        <v>14996</v>
      </c>
      <c r="C37" s="50">
        <v>11907</v>
      </c>
      <c r="D37" s="253">
        <f t="shared" si="0"/>
        <v>1.259427227681196</v>
      </c>
      <c r="E37" s="328">
        <f t="shared" si="1"/>
        <v>3089</v>
      </c>
      <c r="F37" s="50">
        <v>17665</v>
      </c>
      <c r="G37" s="50">
        <v>17490</v>
      </c>
      <c r="H37" s="253">
        <f t="shared" si="2"/>
        <v>1.0100057175528874</v>
      </c>
      <c r="I37" s="252">
        <f t="shared" si="3"/>
        <v>175</v>
      </c>
      <c r="J37" s="67">
        <f t="shared" si="4"/>
        <v>0.8489102745542032</v>
      </c>
      <c r="K37" s="67">
        <f t="shared" si="5"/>
        <v>0.68078902229845628</v>
      </c>
      <c r="L37" s="251">
        <f t="shared" si="6"/>
        <v>0.16812125225574692</v>
      </c>
    </row>
    <row r="38" spans="1:12" x14ac:dyDescent="0.4">
      <c r="A38" s="277" t="s">
        <v>167</v>
      </c>
      <c r="B38" s="259">
        <f>SUM(B39:B40)</f>
        <v>1373</v>
      </c>
      <c r="C38" s="259">
        <f>SUM(C39:C40)</f>
        <v>1201</v>
      </c>
      <c r="D38" s="258">
        <f t="shared" ref="D38:D69" si="7">+B38/C38</f>
        <v>1.1432139883430474</v>
      </c>
      <c r="E38" s="257">
        <f t="shared" ref="E38:E69" si="8">+B38-C38</f>
        <v>172</v>
      </c>
      <c r="F38" s="259">
        <f>SUM(F39:F40)</f>
        <v>2351</v>
      </c>
      <c r="G38" s="259">
        <f>SUM(G39:G40)</f>
        <v>2770</v>
      </c>
      <c r="H38" s="258">
        <f t="shared" ref="H38:H69" si="9">+F38/G38</f>
        <v>0.84873646209386278</v>
      </c>
      <c r="I38" s="257">
        <f t="shared" ref="I38:I69" si="10">+F38-G38</f>
        <v>-419</v>
      </c>
      <c r="J38" s="256">
        <f t="shared" ref="J38:J69" si="11">+B38/F38</f>
        <v>0.58400680561463203</v>
      </c>
      <c r="K38" s="256">
        <f t="shared" ref="K38:K69" si="12">+C38/G38</f>
        <v>0.43357400722021661</v>
      </c>
      <c r="L38" s="255">
        <f t="shared" ref="L38:L69" si="13">+J38-K38</f>
        <v>0.15043279839441542</v>
      </c>
    </row>
    <row r="39" spans="1:12" x14ac:dyDescent="0.4">
      <c r="A39" s="57" t="s">
        <v>166</v>
      </c>
      <c r="B39" s="88">
        <v>726</v>
      </c>
      <c r="C39" s="88">
        <v>713</v>
      </c>
      <c r="D39" s="243">
        <f t="shared" si="7"/>
        <v>1.0182328190743337</v>
      </c>
      <c r="E39" s="242">
        <f t="shared" si="8"/>
        <v>13</v>
      </c>
      <c r="F39" s="88">
        <v>1170</v>
      </c>
      <c r="G39" s="88">
        <v>1600</v>
      </c>
      <c r="H39" s="243">
        <f t="shared" si="9"/>
        <v>0.73124999999999996</v>
      </c>
      <c r="I39" s="242">
        <f t="shared" si="10"/>
        <v>-430</v>
      </c>
      <c r="J39" s="73">
        <f t="shared" si="11"/>
        <v>0.62051282051282053</v>
      </c>
      <c r="K39" s="73">
        <f t="shared" si="12"/>
        <v>0.44562499999999999</v>
      </c>
      <c r="L39" s="254">
        <f t="shared" si="13"/>
        <v>0.17488782051282054</v>
      </c>
    </row>
    <row r="40" spans="1:12" x14ac:dyDescent="0.4">
      <c r="A40" s="58" t="s">
        <v>165</v>
      </c>
      <c r="B40" s="56">
        <v>647</v>
      </c>
      <c r="C40" s="56">
        <v>488</v>
      </c>
      <c r="D40" s="239">
        <f t="shared" si="7"/>
        <v>1.3258196721311475</v>
      </c>
      <c r="E40" s="328">
        <f t="shared" si="8"/>
        <v>159</v>
      </c>
      <c r="F40" s="56">
        <v>1181</v>
      </c>
      <c r="G40" s="56">
        <v>1170</v>
      </c>
      <c r="H40" s="239">
        <f t="shared" si="9"/>
        <v>1.0094017094017094</v>
      </c>
      <c r="I40" s="238">
        <f t="shared" si="10"/>
        <v>11</v>
      </c>
      <c r="J40" s="53">
        <f t="shared" si="11"/>
        <v>0.54784081287044872</v>
      </c>
      <c r="K40" s="53">
        <f t="shared" si="12"/>
        <v>0.41709401709401711</v>
      </c>
      <c r="L40" s="261">
        <f t="shared" si="13"/>
        <v>0.13074679577643161</v>
      </c>
    </row>
    <row r="41" spans="1:12" s="44" customFormat="1" x14ac:dyDescent="0.4">
      <c r="A41" s="249" t="s">
        <v>88</v>
      </c>
      <c r="B41" s="248">
        <f>B42+B62</f>
        <v>230439</v>
      </c>
      <c r="C41" s="248">
        <f>C42+C62</f>
        <v>198590</v>
      </c>
      <c r="D41" s="247">
        <f t="shared" si="7"/>
        <v>1.1603756483206606</v>
      </c>
      <c r="E41" s="257">
        <f t="shared" si="8"/>
        <v>31849</v>
      </c>
      <c r="F41" s="248">
        <f>F42+F62</f>
        <v>331567</v>
      </c>
      <c r="G41" s="248">
        <f>G42+G62</f>
        <v>330829</v>
      </c>
      <c r="H41" s="247">
        <f t="shared" si="9"/>
        <v>1.0022307596976081</v>
      </c>
      <c r="I41" s="246">
        <f t="shared" si="10"/>
        <v>738</v>
      </c>
      <c r="J41" s="245">
        <f t="shared" si="11"/>
        <v>0.69499980396119032</v>
      </c>
      <c r="K41" s="245">
        <f t="shared" si="12"/>
        <v>0.6002799029105671</v>
      </c>
      <c r="L41" s="244">
        <f t="shared" si="13"/>
        <v>9.4719901050623223E-2</v>
      </c>
    </row>
    <row r="42" spans="1:12" s="44" customFormat="1" x14ac:dyDescent="0.4">
      <c r="A42" s="277" t="s">
        <v>164</v>
      </c>
      <c r="B42" s="248">
        <f>SUM(B43:B61)</f>
        <v>227190</v>
      </c>
      <c r="C42" s="248">
        <f>SUM(C43:C61)</f>
        <v>196215</v>
      </c>
      <c r="D42" s="247">
        <f t="shared" si="7"/>
        <v>1.1578625487348062</v>
      </c>
      <c r="E42" s="257">
        <f t="shared" si="8"/>
        <v>30975</v>
      </c>
      <c r="F42" s="248">
        <f>SUM(F43:F61)</f>
        <v>326116</v>
      </c>
      <c r="G42" s="248">
        <f>SUM(G43:G61)</f>
        <v>326288</v>
      </c>
      <c r="H42" s="247">
        <f t="shared" si="9"/>
        <v>0.999472858333742</v>
      </c>
      <c r="I42" s="246">
        <f t="shared" si="10"/>
        <v>-172</v>
      </c>
      <c r="J42" s="245">
        <f t="shared" si="11"/>
        <v>0.69665395135473263</v>
      </c>
      <c r="K42" s="245">
        <f t="shared" si="12"/>
        <v>0.6013552444466238</v>
      </c>
      <c r="L42" s="244">
        <f t="shared" si="13"/>
        <v>9.5298706908108821E-2</v>
      </c>
    </row>
    <row r="43" spans="1:12" x14ac:dyDescent="0.4">
      <c r="A43" s="58" t="s">
        <v>87</v>
      </c>
      <c r="B43" s="56">
        <v>85841</v>
      </c>
      <c r="C43" s="63">
        <v>72534</v>
      </c>
      <c r="D43" s="341">
        <f t="shared" si="7"/>
        <v>1.1834587917390464</v>
      </c>
      <c r="E43" s="242">
        <f t="shared" si="8"/>
        <v>13307</v>
      </c>
      <c r="F43" s="63">
        <v>124965</v>
      </c>
      <c r="G43" s="56">
        <v>130493</v>
      </c>
      <c r="H43" s="253">
        <f t="shared" si="9"/>
        <v>0.95763757442927977</v>
      </c>
      <c r="I43" s="238">
        <f t="shared" si="10"/>
        <v>-5528</v>
      </c>
      <c r="J43" s="53">
        <f t="shared" si="11"/>
        <v>0.68692033769455452</v>
      </c>
      <c r="K43" s="53">
        <f t="shared" si="12"/>
        <v>0.55584590744331108</v>
      </c>
      <c r="L43" s="261">
        <f t="shared" si="13"/>
        <v>0.13107443025124343</v>
      </c>
    </row>
    <row r="44" spans="1:12" x14ac:dyDescent="0.4">
      <c r="A44" s="58" t="s">
        <v>163</v>
      </c>
      <c r="B44" s="56">
        <v>13569</v>
      </c>
      <c r="C44" s="56">
        <v>11838</v>
      </c>
      <c r="D44" s="243">
        <f t="shared" si="7"/>
        <v>1.1462240243284338</v>
      </c>
      <c r="E44" s="242">
        <f t="shared" si="8"/>
        <v>1731</v>
      </c>
      <c r="F44" s="56">
        <v>15420</v>
      </c>
      <c r="G44" s="56">
        <v>15420</v>
      </c>
      <c r="H44" s="253">
        <f t="shared" si="9"/>
        <v>1</v>
      </c>
      <c r="I44" s="238">
        <f t="shared" si="10"/>
        <v>0</v>
      </c>
      <c r="J44" s="53">
        <f t="shared" si="11"/>
        <v>0.87996108949416341</v>
      </c>
      <c r="K44" s="53">
        <f t="shared" si="12"/>
        <v>0.76770428015564207</v>
      </c>
      <c r="L44" s="261">
        <f t="shared" si="13"/>
        <v>0.11225680933852134</v>
      </c>
    </row>
    <row r="45" spans="1:12" x14ac:dyDescent="0.4">
      <c r="A45" s="70" t="s">
        <v>162</v>
      </c>
      <c r="B45" s="56">
        <v>21645</v>
      </c>
      <c r="C45" s="56">
        <v>19187</v>
      </c>
      <c r="D45" s="243">
        <f t="shared" si="7"/>
        <v>1.1281075728357741</v>
      </c>
      <c r="E45" s="242">
        <f t="shared" si="8"/>
        <v>2458</v>
      </c>
      <c r="F45" s="56">
        <v>27655</v>
      </c>
      <c r="G45" s="56">
        <v>29330</v>
      </c>
      <c r="H45" s="253">
        <f t="shared" si="9"/>
        <v>0.94289123764064098</v>
      </c>
      <c r="I45" s="238">
        <f t="shared" si="10"/>
        <v>-1675</v>
      </c>
      <c r="J45" s="53">
        <f t="shared" si="11"/>
        <v>0.78267944313867288</v>
      </c>
      <c r="K45" s="53">
        <f t="shared" si="12"/>
        <v>0.65417661097852031</v>
      </c>
      <c r="L45" s="261">
        <f t="shared" si="13"/>
        <v>0.12850283216015257</v>
      </c>
    </row>
    <row r="46" spans="1:12" x14ac:dyDescent="0.4">
      <c r="A46" s="70" t="s">
        <v>161</v>
      </c>
      <c r="B46" s="56">
        <v>12314</v>
      </c>
      <c r="C46" s="56">
        <v>13723</v>
      </c>
      <c r="D46" s="243">
        <f t="shared" si="7"/>
        <v>0.89732565765503169</v>
      </c>
      <c r="E46" s="242">
        <f t="shared" si="8"/>
        <v>-1409</v>
      </c>
      <c r="F46" s="56">
        <v>18932</v>
      </c>
      <c r="G46" s="56">
        <v>21523</v>
      </c>
      <c r="H46" s="253">
        <f t="shared" si="9"/>
        <v>0.87961715374250804</v>
      </c>
      <c r="I46" s="238">
        <f t="shared" si="10"/>
        <v>-2591</v>
      </c>
      <c r="J46" s="53">
        <f t="shared" si="11"/>
        <v>0.65043312909359818</v>
      </c>
      <c r="K46" s="53">
        <f t="shared" si="12"/>
        <v>0.63759698926729547</v>
      </c>
      <c r="L46" s="261">
        <f t="shared" si="13"/>
        <v>1.2836139826302717E-2</v>
      </c>
    </row>
    <row r="47" spans="1:12" x14ac:dyDescent="0.4">
      <c r="A47" s="58" t="s">
        <v>85</v>
      </c>
      <c r="B47" s="56">
        <v>30533</v>
      </c>
      <c r="C47" s="56">
        <v>31122</v>
      </c>
      <c r="D47" s="243">
        <f t="shared" si="7"/>
        <v>0.98107448107448103</v>
      </c>
      <c r="E47" s="242">
        <f t="shared" si="8"/>
        <v>-589</v>
      </c>
      <c r="F47" s="56">
        <v>45201</v>
      </c>
      <c r="G47" s="56">
        <v>52800</v>
      </c>
      <c r="H47" s="253">
        <f t="shared" si="9"/>
        <v>0.85607954545454545</v>
      </c>
      <c r="I47" s="238">
        <f t="shared" si="10"/>
        <v>-7599</v>
      </c>
      <c r="J47" s="53">
        <f t="shared" si="11"/>
        <v>0.67549390500210171</v>
      </c>
      <c r="K47" s="53">
        <f t="shared" si="12"/>
        <v>0.58943181818181822</v>
      </c>
      <c r="L47" s="261">
        <f t="shared" si="13"/>
        <v>8.606208682028349E-2</v>
      </c>
    </row>
    <row r="48" spans="1:12" x14ac:dyDescent="0.4">
      <c r="A48" s="58" t="s">
        <v>160</v>
      </c>
      <c r="B48" s="56">
        <v>4196</v>
      </c>
      <c r="C48" s="56">
        <v>4124</v>
      </c>
      <c r="D48" s="243">
        <f t="shared" si="7"/>
        <v>1.0174587778855479</v>
      </c>
      <c r="E48" s="242">
        <f t="shared" si="8"/>
        <v>72</v>
      </c>
      <c r="F48" s="56">
        <v>7830</v>
      </c>
      <c r="G48" s="56">
        <v>8100</v>
      </c>
      <c r="H48" s="253">
        <f t="shared" si="9"/>
        <v>0.96666666666666667</v>
      </c>
      <c r="I48" s="238">
        <f t="shared" si="10"/>
        <v>-270</v>
      </c>
      <c r="J48" s="53">
        <f t="shared" si="11"/>
        <v>0.53588761174968069</v>
      </c>
      <c r="K48" s="53">
        <f t="shared" si="12"/>
        <v>0.50913580246913581</v>
      </c>
      <c r="L48" s="261">
        <f t="shared" si="13"/>
        <v>2.675180928054488E-2</v>
      </c>
    </row>
    <row r="49" spans="1:12" x14ac:dyDescent="0.4">
      <c r="A49" s="58" t="s">
        <v>86</v>
      </c>
      <c r="B49" s="56">
        <v>19935</v>
      </c>
      <c r="C49" s="56">
        <v>17060</v>
      </c>
      <c r="D49" s="243">
        <f t="shared" si="7"/>
        <v>1.1685228604923799</v>
      </c>
      <c r="E49" s="242">
        <f t="shared" si="8"/>
        <v>2875</v>
      </c>
      <c r="F49" s="83">
        <v>25489</v>
      </c>
      <c r="G49" s="56">
        <v>26251</v>
      </c>
      <c r="H49" s="253">
        <f t="shared" si="9"/>
        <v>0.9709725343796427</v>
      </c>
      <c r="I49" s="238">
        <f t="shared" si="10"/>
        <v>-762</v>
      </c>
      <c r="J49" s="53">
        <f t="shared" si="11"/>
        <v>0.78210208325159869</v>
      </c>
      <c r="K49" s="53">
        <f t="shared" si="12"/>
        <v>0.64988000457125439</v>
      </c>
      <c r="L49" s="261">
        <f t="shared" si="13"/>
        <v>0.1322220786803443</v>
      </c>
    </row>
    <row r="50" spans="1:12" x14ac:dyDescent="0.4">
      <c r="A50" s="58" t="s">
        <v>84</v>
      </c>
      <c r="B50" s="56">
        <v>6610</v>
      </c>
      <c r="C50" s="56"/>
      <c r="D50" s="243" t="e">
        <f t="shared" si="7"/>
        <v>#DIV/0!</v>
      </c>
      <c r="E50" s="242">
        <f t="shared" si="8"/>
        <v>6610</v>
      </c>
      <c r="F50" s="340">
        <v>8131</v>
      </c>
      <c r="G50" s="56"/>
      <c r="H50" s="253" t="e">
        <f t="shared" si="9"/>
        <v>#DIV/0!</v>
      </c>
      <c r="I50" s="238">
        <f t="shared" si="10"/>
        <v>8131</v>
      </c>
      <c r="J50" s="53">
        <f t="shared" si="11"/>
        <v>0.81293813799040704</v>
      </c>
      <c r="K50" s="53" t="e">
        <f t="shared" si="12"/>
        <v>#DIV/0!</v>
      </c>
      <c r="L50" s="261" t="e">
        <f t="shared" si="13"/>
        <v>#DIV/0!</v>
      </c>
    </row>
    <row r="51" spans="1:12" x14ac:dyDescent="0.4">
      <c r="A51" s="58" t="s">
        <v>159</v>
      </c>
      <c r="B51" s="56">
        <v>2697</v>
      </c>
      <c r="C51" s="88">
        <v>2205</v>
      </c>
      <c r="D51" s="243">
        <f t="shared" si="7"/>
        <v>1.2231292517006802</v>
      </c>
      <c r="E51" s="242">
        <f t="shared" si="8"/>
        <v>492</v>
      </c>
      <c r="F51" s="56">
        <v>3780</v>
      </c>
      <c r="G51" s="56">
        <v>3780</v>
      </c>
      <c r="H51" s="253">
        <f t="shared" si="9"/>
        <v>1</v>
      </c>
      <c r="I51" s="238">
        <f t="shared" si="10"/>
        <v>0</v>
      </c>
      <c r="J51" s="53">
        <f t="shared" si="11"/>
        <v>0.71349206349206351</v>
      </c>
      <c r="K51" s="53">
        <f t="shared" si="12"/>
        <v>0.58333333333333337</v>
      </c>
      <c r="L51" s="261">
        <f t="shared" si="13"/>
        <v>0.13015873015873014</v>
      </c>
    </row>
    <row r="52" spans="1:12" x14ac:dyDescent="0.4">
      <c r="A52" s="58" t="s">
        <v>158</v>
      </c>
      <c r="B52" s="56">
        <v>2954</v>
      </c>
      <c r="C52" s="88">
        <v>2509</v>
      </c>
      <c r="D52" s="243">
        <f t="shared" si="7"/>
        <v>1.1773614986050218</v>
      </c>
      <c r="E52" s="242">
        <f t="shared" si="8"/>
        <v>445</v>
      </c>
      <c r="F52" s="69">
        <v>3600</v>
      </c>
      <c r="G52" s="56">
        <v>3668</v>
      </c>
      <c r="H52" s="253">
        <f t="shared" si="9"/>
        <v>0.98146128680479827</v>
      </c>
      <c r="I52" s="238">
        <f t="shared" si="10"/>
        <v>-68</v>
      </c>
      <c r="J52" s="53">
        <f t="shared" si="11"/>
        <v>0.82055555555555559</v>
      </c>
      <c r="K52" s="53">
        <f t="shared" si="12"/>
        <v>0.68402399127589963</v>
      </c>
      <c r="L52" s="261">
        <f t="shared" si="13"/>
        <v>0.13653156427965596</v>
      </c>
    </row>
    <row r="53" spans="1:12" x14ac:dyDescent="0.4">
      <c r="A53" s="58" t="s">
        <v>83</v>
      </c>
      <c r="B53" s="56">
        <v>6770</v>
      </c>
      <c r="C53" s="56">
        <v>4878</v>
      </c>
      <c r="D53" s="243">
        <f t="shared" si="7"/>
        <v>1.3878638786387865</v>
      </c>
      <c r="E53" s="242">
        <f t="shared" si="8"/>
        <v>1892</v>
      </c>
      <c r="F53" s="69">
        <v>9960</v>
      </c>
      <c r="G53" s="56">
        <v>5188</v>
      </c>
      <c r="H53" s="253">
        <f t="shared" si="9"/>
        <v>1.9198149575944488</v>
      </c>
      <c r="I53" s="238">
        <f t="shared" si="10"/>
        <v>4772</v>
      </c>
      <c r="J53" s="53">
        <f t="shared" si="11"/>
        <v>0.67971887550200805</v>
      </c>
      <c r="K53" s="53">
        <f t="shared" si="12"/>
        <v>0.94024672320740166</v>
      </c>
      <c r="L53" s="261">
        <f t="shared" si="13"/>
        <v>-0.26052784770539361</v>
      </c>
    </row>
    <row r="54" spans="1:12" x14ac:dyDescent="0.4">
      <c r="A54" s="58" t="s">
        <v>82</v>
      </c>
      <c r="B54" s="56">
        <v>5547</v>
      </c>
      <c r="C54" s="56">
        <v>6760</v>
      </c>
      <c r="D54" s="243">
        <f t="shared" si="7"/>
        <v>0.82056213017751478</v>
      </c>
      <c r="E54" s="242">
        <f t="shared" si="8"/>
        <v>-1213</v>
      </c>
      <c r="F54" s="56">
        <v>8342</v>
      </c>
      <c r="G54" s="56">
        <v>8100</v>
      </c>
      <c r="H54" s="239">
        <f t="shared" si="9"/>
        <v>1.0298765432098766</v>
      </c>
      <c r="I54" s="238">
        <f t="shared" si="10"/>
        <v>242</v>
      </c>
      <c r="J54" s="53">
        <f t="shared" si="11"/>
        <v>0.66494845360824739</v>
      </c>
      <c r="K54" s="53">
        <f t="shared" si="12"/>
        <v>0.83456790123456792</v>
      </c>
      <c r="L54" s="261">
        <f t="shared" si="13"/>
        <v>-0.16961944762632053</v>
      </c>
    </row>
    <row r="55" spans="1:12" x14ac:dyDescent="0.4">
      <c r="A55" s="58" t="s">
        <v>157</v>
      </c>
      <c r="B55" s="56">
        <v>2781</v>
      </c>
      <c r="C55" s="92"/>
      <c r="D55" s="243" t="e">
        <f t="shared" si="7"/>
        <v>#DIV/0!</v>
      </c>
      <c r="E55" s="242">
        <f t="shared" si="8"/>
        <v>2781</v>
      </c>
      <c r="F55" s="56">
        <v>3606</v>
      </c>
      <c r="G55" s="92"/>
      <c r="H55" s="239" t="e">
        <f t="shared" si="9"/>
        <v>#DIV/0!</v>
      </c>
      <c r="I55" s="238">
        <f t="shared" si="10"/>
        <v>3606</v>
      </c>
      <c r="J55" s="53">
        <f t="shared" si="11"/>
        <v>0.77121464226289516</v>
      </c>
      <c r="K55" s="53" t="e">
        <f t="shared" si="12"/>
        <v>#DIV/0!</v>
      </c>
      <c r="L55" s="261" t="e">
        <f t="shared" si="13"/>
        <v>#DIV/0!</v>
      </c>
    </row>
    <row r="56" spans="1:12" x14ac:dyDescent="0.4">
      <c r="A56" s="70" t="s">
        <v>81</v>
      </c>
      <c r="B56" s="56">
        <v>2035</v>
      </c>
      <c r="C56" s="69">
        <v>1852</v>
      </c>
      <c r="D56" s="243">
        <f t="shared" si="7"/>
        <v>1.0988120950323974</v>
      </c>
      <c r="E56" s="242">
        <f t="shared" si="8"/>
        <v>183</v>
      </c>
      <c r="F56" s="56">
        <v>3601</v>
      </c>
      <c r="G56" s="56">
        <v>3588</v>
      </c>
      <c r="H56" s="253">
        <f t="shared" si="9"/>
        <v>1.0036231884057971</v>
      </c>
      <c r="I56" s="238">
        <f t="shared" si="10"/>
        <v>13</v>
      </c>
      <c r="J56" s="53">
        <f t="shared" si="11"/>
        <v>0.56512079977783947</v>
      </c>
      <c r="K56" s="67">
        <f t="shared" si="12"/>
        <v>0.51616499442586394</v>
      </c>
      <c r="L56" s="251">
        <f t="shared" si="13"/>
        <v>4.8955805351975523E-2</v>
      </c>
    </row>
    <row r="57" spans="1:12" x14ac:dyDescent="0.4">
      <c r="A57" s="58" t="s">
        <v>80</v>
      </c>
      <c r="B57" s="56">
        <v>1853</v>
      </c>
      <c r="C57" s="56">
        <v>1466</v>
      </c>
      <c r="D57" s="243">
        <f t="shared" si="7"/>
        <v>1.2639836289222375</v>
      </c>
      <c r="E57" s="242">
        <f t="shared" si="8"/>
        <v>387</v>
      </c>
      <c r="F57" s="56">
        <v>3600</v>
      </c>
      <c r="G57" s="56">
        <v>3466</v>
      </c>
      <c r="H57" s="239">
        <f t="shared" si="9"/>
        <v>1.03866128101558</v>
      </c>
      <c r="I57" s="238">
        <f t="shared" si="10"/>
        <v>134</v>
      </c>
      <c r="J57" s="53">
        <f t="shared" si="11"/>
        <v>0.51472222222222219</v>
      </c>
      <c r="K57" s="53">
        <f t="shared" si="12"/>
        <v>0.42296595499134448</v>
      </c>
      <c r="L57" s="261">
        <f t="shared" si="13"/>
        <v>9.1756267230877708E-2</v>
      </c>
    </row>
    <row r="58" spans="1:12" x14ac:dyDescent="0.4">
      <c r="A58" s="58" t="s">
        <v>79</v>
      </c>
      <c r="B58" s="56">
        <v>2071</v>
      </c>
      <c r="C58" s="56">
        <v>2003</v>
      </c>
      <c r="D58" s="243">
        <f t="shared" si="7"/>
        <v>1.0339490763854218</v>
      </c>
      <c r="E58" s="242">
        <f t="shared" si="8"/>
        <v>68</v>
      </c>
      <c r="F58" s="56">
        <v>3593</v>
      </c>
      <c r="G58" s="56">
        <v>3578</v>
      </c>
      <c r="H58" s="239">
        <f t="shared" si="9"/>
        <v>1.0041922861934041</v>
      </c>
      <c r="I58" s="238">
        <f t="shared" si="10"/>
        <v>15</v>
      </c>
      <c r="J58" s="53">
        <f t="shared" si="11"/>
        <v>0.57639855274144169</v>
      </c>
      <c r="K58" s="53">
        <f t="shared" si="12"/>
        <v>0.5598099496925657</v>
      </c>
      <c r="L58" s="261">
        <f t="shared" si="13"/>
        <v>1.6588603048875994E-2</v>
      </c>
    </row>
    <row r="59" spans="1:12" x14ac:dyDescent="0.4">
      <c r="A59" s="58" t="s">
        <v>78</v>
      </c>
      <c r="B59" s="56">
        <v>5839</v>
      </c>
      <c r="C59" s="56">
        <v>4954</v>
      </c>
      <c r="D59" s="243">
        <f t="shared" si="7"/>
        <v>1.1786435203875656</v>
      </c>
      <c r="E59" s="242">
        <f t="shared" si="8"/>
        <v>885</v>
      </c>
      <c r="F59" s="56">
        <v>12411</v>
      </c>
      <c r="G59" s="56">
        <v>11003</v>
      </c>
      <c r="H59" s="239">
        <f t="shared" si="9"/>
        <v>1.1279651004271563</v>
      </c>
      <c r="I59" s="238">
        <f t="shared" si="10"/>
        <v>1408</v>
      </c>
      <c r="J59" s="53">
        <f t="shared" si="11"/>
        <v>0.47046974458141971</v>
      </c>
      <c r="K59" s="53">
        <f t="shared" si="12"/>
        <v>0.45024084340634374</v>
      </c>
      <c r="L59" s="261">
        <f t="shared" si="13"/>
        <v>2.0228901175075975E-2</v>
      </c>
    </row>
    <row r="60" spans="1:12" x14ac:dyDescent="0.4">
      <c r="A60" s="64" t="s">
        <v>156</v>
      </c>
      <c r="B60" s="93"/>
      <c r="C60" s="93"/>
      <c r="D60" s="339" t="e">
        <f t="shared" si="7"/>
        <v>#DIV/0!</v>
      </c>
      <c r="E60" s="242">
        <f t="shared" si="8"/>
        <v>0</v>
      </c>
      <c r="F60" s="93"/>
      <c r="G60" s="93"/>
      <c r="H60" s="339" t="e">
        <f t="shared" si="9"/>
        <v>#DIV/0!</v>
      </c>
      <c r="I60" s="328">
        <f t="shared" si="10"/>
        <v>0</v>
      </c>
      <c r="J60" s="95" t="e">
        <f t="shared" si="11"/>
        <v>#DIV/0!</v>
      </c>
      <c r="K60" s="95" t="e">
        <f t="shared" si="12"/>
        <v>#DIV/0!</v>
      </c>
      <c r="L60" s="338" t="e">
        <f t="shared" si="13"/>
        <v>#DIV/0!</v>
      </c>
    </row>
    <row r="61" spans="1:12" x14ac:dyDescent="0.4">
      <c r="A61" s="51" t="s">
        <v>155</v>
      </c>
      <c r="B61" s="65"/>
      <c r="C61" s="65"/>
      <c r="D61" s="230" t="e">
        <f t="shared" si="7"/>
        <v>#DIV/0!</v>
      </c>
      <c r="E61" s="328">
        <f t="shared" si="8"/>
        <v>0</v>
      </c>
      <c r="F61" s="65"/>
      <c r="G61" s="65"/>
      <c r="H61" s="230" t="e">
        <f t="shared" si="9"/>
        <v>#DIV/0!</v>
      </c>
      <c r="I61" s="229">
        <f t="shared" si="10"/>
        <v>0</v>
      </c>
      <c r="J61" s="47" t="e">
        <f t="shared" si="11"/>
        <v>#DIV/0!</v>
      </c>
      <c r="K61" s="47" t="e">
        <f t="shared" si="12"/>
        <v>#DIV/0!</v>
      </c>
      <c r="L61" s="260" t="e">
        <f t="shared" si="13"/>
        <v>#DIV/0!</v>
      </c>
    </row>
    <row r="62" spans="1:12" x14ac:dyDescent="0.4">
      <c r="A62" s="277" t="s">
        <v>154</v>
      </c>
      <c r="B62" s="259">
        <f>SUM(B63:B66)</f>
        <v>3249</v>
      </c>
      <c r="C62" s="259">
        <f>SUM(C63:C66)</f>
        <v>2375</v>
      </c>
      <c r="D62" s="258">
        <f t="shared" si="7"/>
        <v>1.3680000000000001</v>
      </c>
      <c r="E62" s="257">
        <f t="shared" si="8"/>
        <v>874</v>
      </c>
      <c r="F62" s="259">
        <f>SUM(F63:F66)</f>
        <v>5451</v>
      </c>
      <c r="G62" s="259">
        <f>SUM(G63:G66)</f>
        <v>4541</v>
      </c>
      <c r="H62" s="258">
        <f t="shared" si="9"/>
        <v>1.2003963884606914</v>
      </c>
      <c r="I62" s="257">
        <f t="shared" si="10"/>
        <v>910</v>
      </c>
      <c r="J62" s="256">
        <f t="shared" si="11"/>
        <v>0.59603742432581175</v>
      </c>
      <c r="K62" s="256">
        <f t="shared" si="12"/>
        <v>0.52301255230125521</v>
      </c>
      <c r="L62" s="255">
        <f t="shared" si="13"/>
        <v>7.3024872024556542E-2</v>
      </c>
    </row>
    <row r="63" spans="1:12" x14ac:dyDescent="0.4">
      <c r="A63" s="64" t="s">
        <v>77</v>
      </c>
      <c r="B63" s="80">
        <f>'４月(上旬～中旬)'!B63+'4月(下旬)'!B63</f>
        <v>725</v>
      </c>
      <c r="C63" s="80">
        <f>'４月(上旬～中旬)'!C63+'4月(下旬)'!C63</f>
        <v>568</v>
      </c>
      <c r="D63" s="243">
        <f t="shared" si="7"/>
        <v>1.2764084507042253</v>
      </c>
      <c r="E63" s="242">
        <f t="shared" si="8"/>
        <v>157</v>
      </c>
      <c r="F63" s="80">
        <f>'４月(上旬～中旬)'!F63+'4月(下旬)'!F63</f>
        <v>937</v>
      </c>
      <c r="G63" s="80">
        <f>'４月(上旬～中旬)'!G63+'4月(下旬)'!G63</f>
        <v>914</v>
      </c>
      <c r="H63" s="243">
        <f t="shared" si="9"/>
        <v>1.0251641137855581</v>
      </c>
      <c r="I63" s="242">
        <f t="shared" si="10"/>
        <v>23</v>
      </c>
      <c r="J63" s="73">
        <f t="shared" si="11"/>
        <v>0.77374599786552833</v>
      </c>
      <c r="K63" s="73">
        <f t="shared" si="12"/>
        <v>0.62144420131291034</v>
      </c>
      <c r="L63" s="254">
        <f t="shared" si="13"/>
        <v>0.152301796552618</v>
      </c>
    </row>
    <row r="64" spans="1:12" x14ac:dyDescent="0.4">
      <c r="A64" s="58" t="s">
        <v>153</v>
      </c>
      <c r="B64" s="80">
        <f>'４月(上旬～中旬)'!B64+'4月(下旬)'!B64</f>
        <v>770</v>
      </c>
      <c r="C64" s="80">
        <f>'４月(上旬～中旬)'!C64+'4月(下旬)'!C64</f>
        <v>524</v>
      </c>
      <c r="D64" s="243">
        <f t="shared" si="7"/>
        <v>1.4694656488549618</v>
      </c>
      <c r="E64" s="242">
        <f t="shared" si="8"/>
        <v>246</v>
      </c>
      <c r="F64" s="80">
        <f>'４月(上旬～中旬)'!F64+'4月(下旬)'!F64</f>
        <v>1673</v>
      </c>
      <c r="G64" s="80">
        <f>'４月(上旬～中旬)'!G64+'4月(下旬)'!G64</f>
        <v>907</v>
      </c>
      <c r="H64" s="243">
        <f t="shared" si="9"/>
        <v>1.844542447629548</v>
      </c>
      <c r="I64" s="242">
        <f t="shared" si="10"/>
        <v>766</v>
      </c>
      <c r="J64" s="73">
        <f t="shared" si="11"/>
        <v>0.46025104602510458</v>
      </c>
      <c r="K64" s="73">
        <f t="shared" si="12"/>
        <v>0.577728776185226</v>
      </c>
      <c r="L64" s="254">
        <f t="shared" si="13"/>
        <v>-0.11747773016012142</v>
      </c>
    </row>
    <row r="65" spans="1:12" x14ac:dyDescent="0.4">
      <c r="A65" s="57" t="s">
        <v>152</v>
      </c>
      <c r="B65" s="80">
        <f>'４月(上旬～中旬)'!B65+'4月(下旬)'!B65</f>
        <v>520</v>
      </c>
      <c r="C65" s="80">
        <f>'４月(上旬～中旬)'!C65+'4月(下旬)'!C65</f>
        <v>371</v>
      </c>
      <c r="D65" s="243">
        <f t="shared" si="7"/>
        <v>1.4016172506738545</v>
      </c>
      <c r="E65" s="242">
        <f t="shared" si="8"/>
        <v>149</v>
      </c>
      <c r="F65" s="80">
        <f>'４月(上旬～中旬)'!F65+'4月(下旬)'!F65</f>
        <v>930</v>
      </c>
      <c r="G65" s="80">
        <f>'４月(上旬～中旬)'!G65+'4月(下旬)'!G65</f>
        <v>877</v>
      </c>
      <c r="H65" s="243">
        <f t="shared" si="9"/>
        <v>1.0604332953249715</v>
      </c>
      <c r="I65" s="242">
        <f t="shared" si="10"/>
        <v>53</v>
      </c>
      <c r="J65" s="73">
        <f t="shared" si="11"/>
        <v>0.55913978494623651</v>
      </c>
      <c r="K65" s="73">
        <f t="shared" si="12"/>
        <v>0.42303306727480045</v>
      </c>
      <c r="L65" s="254">
        <f t="shared" si="13"/>
        <v>0.13610671767143606</v>
      </c>
    </row>
    <row r="66" spans="1:12" x14ac:dyDescent="0.4">
      <c r="A66" s="51" t="s">
        <v>151</v>
      </c>
      <c r="B66" s="55">
        <f>'４月(上旬～中旬)'!B66+'4月(下旬)'!B66</f>
        <v>1234</v>
      </c>
      <c r="C66" s="55">
        <f>'４月(上旬～中旬)'!C66+'4月(下旬)'!C66</f>
        <v>912</v>
      </c>
      <c r="D66" s="239">
        <f t="shared" si="7"/>
        <v>1.3530701754385965</v>
      </c>
      <c r="E66" s="328">
        <f t="shared" si="8"/>
        <v>322</v>
      </c>
      <c r="F66" s="55">
        <f>'４月(上旬～中旬)'!F66+'4月(下旬)'!F66</f>
        <v>1911</v>
      </c>
      <c r="G66" s="55">
        <f>'４月(上旬～中旬)'!G66+'4月(下旬)'!G66</f>
        <v>1843</v>
      </c>
      <c r="H66" s="239">
        <f t="shared" si="9"/>
        <v>1.0368963646228975</v>
      </c>
      <c r="I66" s="238">
        <f t="shared" si="10"/>
        <v>68</v>
      </c>
      <c r="J66" s="53">
        <f t="shared" si="11"/>
        <v>0.64573521716378857</v>
      </c>
      <c r="K66" s="53">
        <f t="shared" si="12"/>
        <v>0.49484536082474229</v>
      </c>
      <c r="L66" s="261">
        <f t="shared" si="13"/>
        <v>0.15088985633904628</v>
      </c>
    </row>
    <row r="67" spans="1:12" x14ac:dyDescent="0.4">
      <c r="A67" s="249" t="s">
        <v>103</v>
      </c>
      <c r="B67" s="248">
        <f>SUM(B68:B74)</f>
        <v>52819</v>
      </c>
      <c r="C67" s="248">
        <f>SUM(C68:C74)</f>
        <v>32380</v>
      </c>
      <c r="D67" s="247">
        <f t="shared" si="7"/>
        <v>1.6312229771463866</v>
      </c>
      <c r="E67" s="257">
        <f t="shared" si="8"/>
        <v>20439</v>
      </c>
      <c r="F67" s="248">
        <f>SUM(F68:F74)</f>
        <v>79296</v>
      </c>
      <c r="G67" s="248">
        <f>SUM(G68:G74)</f>
        <v>39648</v>
      </c>
      <c r="H67" s="247">
        <f t="shared" si="9"/>
        <v>2</v>
      </c>
      <c r="I67" s="246">
        <f t="shared" si="10"/>
        <v>39648</v>
      </c>
      <c r="J67" s="245">
        <f t="shared" si="11"/>
        <v>0.66609917271993546</v>
      </c>
      <c r="K67" s="245">
        <f t="shared" si="12"/>
        <v>0.81668684422921711</v>
      </c>
      <c r="L67" s="244">
        <f t="shared" si="13"/>
        <v>-0.15058767150928165</v>
      </c>
    </row>
    <row r="68" spans="1:12" x14ac:dyDescent="0.4">
      <c r="A68" s="337" t="s">
        <v>150</v>
      </c>
      <c r="B68" s="336">
        <v>15341</v>
      </c>
      <c r="C68" s="336">
        <v>16271</v>
      </c>
      <c r="D68" s="335">
        <f t="shared" si="7"/>
        <v>0.94284309507713104</v>
      </c>
      <c r="E68" s="328">
        <f t="shared" si="8"/>
        <v>-930</v>
      </c>
      <c r="F68" s="336">
        <v>20178</v>
      </c>
      <c r="G68" s="336">
        <v>18408</v>
      </c>
      <c r="H68" s="335">
        <f t="shared" si="9"/>
        <v>1.0961538461538463</v>
      </c>
      <c r="I68" s="334">
        <f t="shared" si="10"/>
        <v>1770</v>
      </c>
      <c r="J68" s="333">
        <f t="shared" si="11"/>
        <v>0.7602834770542175</v>
      </c>
      <c r="K68" s="333">
        <f t="shared" si="12"/>
        <v>0.88390916992611912</v>
      </c>
      <c r="L68" s="332">
        <f t="shared" si="13"/>
        <v>-0.12362569287190162</v>
      </c>
    </row>
    <row r="69" spans="1:12" x14ac:dyDescent="0.4">
      <c r="A69" s="58" t="s">
        <v>149</v>
      </c>
      <c r="B69" s="56">
        <v>5951</v>
      </c>
      <c r="C69" s="56"/>
      <c r="D69" s="253" t="e">
        <f t="shared" si="7"/>
        <v>#DIV/0!</v>
      </c>
      <c r="E69" s="242">
        <f t="shared" si="8"/>
        <v>5951</v>
      </c>
      <c r="F69" s="56">
        <v>15576</v>
      </c>
      <c r="G69" s="56"/>
      <c r="H69" s="253" t="e">
        <f t="shared" si="9"/>
        <v>#DIV/0!</v>
      </c>
      <c r="I69" s="252">
        <f t="shared" si="10"/>
        <v>15576</v>
      </c>
      <c r="J69" s="318">
        <f t="shared" si="11"/>
        <v>0.38206214689265539</v>
      </c>
      <c r="K69" s="318" t="e">
        <f t="shared" si="12"/>
        <v>#DIV/0!</v>
      </c>
      <c r="L69" s="326" t="e">
        <f t="shared" si="13"/>
        <v>#DIV/0!</v>
      </c>
    </row>
    <row r="70" spans="1:12" x14ac:dyDescent="0.4">
      <c r="A70" s="70" t="s">
        <v>148</v>
      </c>
      <c r="B70" s="319">
        <v>10645</v>
      </c>
      <c r="C70" s="331">
        <v>7717</v>
      </c>
      <c r="D70" s="253">
        <f t="shared" ref="D70:D76" si="14">+B70/C70</f>
        <v>1.3794220552027989</v>
      </c>
      <c r="E70" s="242">
        <f t="shared" ref="E70:E76" si="15">+B70-C70</f>
        <v>2928</v>
      </c>
      <c r="F70" s="319">
        <v>15930</v>
      </c>
      <c r="G70" s="331">
        <v>10620</v>
      </c>
      <c r="H70" s="253">
        <f t="shared" ref="H70:H76" si="16">+F70/G70</f>
        <v>1.5</v>
      </c>
      <c r="I70" s="252">
        <f t="shared" ref="I70:I76" si="17">+F70-G70</f>
        <v>5310</v>
      </c>
      <c r="J70" s="318">
        <f t="shared" ref="J70:J76" si="18">+B70/F70</f>
        <v>0.66823603264281228</v>
      </c>
      <c r="K70" s="318">
        <f t="shared" ref="K70:K76" si="19">+C70/G70</f>
        <v>0.72664783427495294</v>
      </c>
      <c r="L70" s="326">
        <f t="shared" ref="L70:L76" si="20">+J70-K70</f>
        <v>-5.8411801632140659E-2</v>
      </c>
    </row>
    <row r="71" spans="1:12" x14ac:dyDescent="0.4">
      <c r="A71" s="70" t="s">
        <v>147</v>
      </c>
      <c r="B71" s="319">
        <v>5773</v>
      </c>
      <c r="C71" s="331"/>
      <c r="D71" s="253" t="e">
        <f t="shared" si="14"/>
        <v>#DIV/0!</v>
      </c>
      <c r="E71" s="242">
        <f t="shared" si="15"/>
        <v>5773</v>
      </c>
      <c r="F71" s="319">
        <v>6726</v>
      </c>
      <c r="G71" s="331"/>
      <c r="H71" s="253" t="e">
        <f t="shared" si="16"/>
        <v>#DIV/0!</v>
      </c>
      <c r="I71" s="252">
        <f t="shared" si="17"/>
        <v>6726</v>
      </c>
      <c r="J71" s="318">
        <f t="shared" si="18"/>
        <v>0.85831103181683022</v>
      </c>
      <c r="K71" s="318" t="e">
        <f t="shared" si="19"/>
        <v>#DIV/0!</v>
      </c>
      <c r="L71" s="326" t="e">
        <f t="shared" si="20"/>
        <v>#DIV/0!</v>
      </c>
    </row>
    <row r="72" spans="1:12" x14ac:dyDescent="0.4">
      <c r="A72" s="70" t="s">
        <v>102</v>
      </c>
      <c r="B72" s="319">
        <v>7840</v>
      </c>
      <c r="C72" s="331">
        <v>8392</v>
      </c>
      <c r="D72" s="253">
        <f t="shared" si="14"/>
        <v>0.93422306959008583</v>
      </c>
      <c r="E72" s="242">
        <f t="shared" si="15"/>
        <v>-552</v>
      </c>
      <c r="F72" s="319">
        <v>10620</v>
      </c>
      <c r="G72" s="331">
        <v>10620</v>
      </c>
      <c r="H72" s="253">
        <f t="shared" si="16"/>
        <v>1</v>
      </c>
      <c r="I72" s="252">
        <f t="shared" si="17"/>
        <v>0</v>
      </c>
      <c r="J72" s="318">
        <f t="shared" si="18"/>
        <v>0.73822975517890776</v>
      </c>
      <c r="K72" s="318">
        <f t="shared" si="19"/>
        <v>0.79020715630885119</v>
      </c>
      <c r="L72" s="326">
        <f t="shared" si="20"/>
        <v>-5.1977401129943424E-2</v>
      </c>
    </row>
    <row r="73" spans="1:12" x14ac:dyDescent="0.4">
      <c r="A73" s="70" t="s">
        <v>146</v>
      </c>
      <c r="B73" s="330"/>
      <c r="C73" s="329"/>
      <c r="D73" s="253" t="e">
        <f t="shared" si="14"/>
        <v>#DIV/0!</v>
      </c>
      <c r="E73" s="242">
        <f t="shared" si="15"/>
        <v>0</v>
      </c>
      <c r="F73" s="330"/>
      <c r="G73" s="329"/>
      <c r="H73" s="253" t="e">
        <f t="shared" si="16"/>
        <v>#DIV/0!</v>
      </c>
      <c r="I73" s="252">
        <f t="shared" si="17"/>
        <v>0</v>
      </c>
      <c r="J73" s="318" t="e">
        <f t="shared" si="18"/>
        <v>#DIV/0!</v>
      </c>
      <c r="K73" s="318" t="e">
        <f t="shared" si="19"/>
        <v>#DIV/0!</v>
      </c>
      <c r="L73" s="326" t="e">
        <f t="shared" si="20"/>
        <v>#DIV/0!</v>
      </c>
    </row>
    <row r="74" spans="1:12" x14ac:dyDescent="0.4">
      <c r="A74" s="51" t="s">
        <v>101</v>
      </c>
      <c r="B74" s="154">
        <v>7269</v>
      </c>
      <c r="C74" s="327"/>
      <c r="D74" s="253" t="e">
        <f t="shared" si="14"/>
        <v>#DIV/0!</v>
      </c>
      <c r="E74" s="328">
        <f t="shared" si="15"/>
        <v>7269</v>
      </c>
      <c r="F74" s="154">
        <v>10266</v>
      </c>
      <c r="G74" s="327"/>
      <c r="H74" s="253" t="e">
        <f t="shared" si="16"/>
        <v>#DIV/0!</v>
      </c>
      <c r="I74" s="252">
        <f t="shared" si="17"/>
        <v>10266</v>
      </c>
      <c r="J74" s="318">
        <f t="shared" si="18"/>
        <v>0.70806545879602567</v>
      </c>
      <c r="K74" s="318" t="e">
        <f t="shared" si="19"/>
        <v>#DIV/0!</v>
      </c>
      <c r="L74" s="326" t="e">
        <f t="shared" si="20"/>
        <v>#DIV/0!</v>
      </c>
    </row>
    <row r="75" spans="1:12" x14ac:dyDescent="0.4">
      <c r="A75" s="249" t="s">
        <v>145</v>
      </c>
      <c r="B75" s="248">
        <f>B76</f>
        <v>82</v>
      </c>
      <c r="C75" s="248">
        <f>C76</f>
        <v>105</v>
      </c>
      <c r="D75" s="247">
        <f t="shared" si="14"/>
        <v>0.78095238095238095</v>
      </c>
      <c r="E75" s="257">
        <f t="shared" si="15"/>
        <v>-23</v>
      </c>
      <c r="F75" s="248">
        <f>F76</f>
        <v>234</v>
      </c>
      <c r="G75" s="248">
        <f>G76</f>
        <v>234</v>
      </c>
      <c r="H75" s="247">
        <f t="shared" si="16"/>
        <v>1</v>
      </c>
      <c r="I75" s="246">
        <f t="shared" si="17"/>
        <v>0</v>
      </c>
      <c r="J75" s="245">
        <f t="shared" si="18"/>
        <v>0.3504273504273504</v>
      </c>
      <c r="K75" s="245">
        <f t="shared" si="19"/>
        <v>0.44871794871794873</v>
      </c>
      <c r="L75" s="244">
        <f t="shared" si="20"/>
        <v>-9.829059829059833E-2</v>
      </c>
    </row>
    <row r="76" spans="1:12" x14ac:dyDescent="0.4">
      <c r="A76" s="325" t="s">
        <v>144</v>
      </c>
      <c r="B76" s="320">
        <v>82</v>
      </c>
      <c r="C76" s="323">
        <v>105</v>
      </c>
      <c r="D76" s="230">
        <f t="shared" si="14"/>
        <v>0.78095238095238095</v>
      </c>
      <c r="E76" s="257">
        <f t="shared" si="15"/>
        <v>-23</v>
      </c>
      <c r="F76" s="324">
        <v>234</v>
      </c>
      <c r="G76" s="323">
        <v>234</v>
      </c>
      <c r="H76" s="258">
        <f t="shared" si="16"/>
        <v>1</v>
      </c>
      <c r="I76" s="257">
        <f t="shared" si="17"/>
        <v>0</v>
      </c>
      <c r="J76" s="322">
        <f t="shared" si="18"/>
        <v>0.3504273504273504</v>
      </c>
      <c r="K76" s="322">
        <f t="shared" si="19"/>
        <v>0.44871794871794873</v>
      </c>
      <c r="L76" s="321">
        <f t="shared" si="20"/>
        <v>-9.829059829059833E-2</v>
      </c>
    </row>
    <row r="77" spans="1:12" x14ac:dyDescent="0.4">
      <c r="A77" s="42" t="s">
        <v>143</v>
      </c>
      <c r="C77" s="42"/>
      <c r="E77" s="43"/>
      <c r="G77" s="42"/>
      <c r="I77" s="43"/>
      <c r="K77" s="42"/>
    </row>
    <row r="78" spans="1:12" x14ac:dyDescent="0.4">
      <c r="A78" s="44" t="s">
        <v>142</v>
      </c>
    </row>
    <row r="79" spans="1:12" x14ac:dyDescent="0.4">
      <c r="A79" s="42" t="s">
        <v>141</v>
      </c>
    </row>
    <row r="80" spans="1:12" x14ac:dyDescent="0.4">
      <c r="A80" s="42" t="s">
        <v>98</v>
      </c>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2011年&amp;A航空旅客輸送実績</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0"/>
  <sheetViews>
    <sheetView showGridLines="0" view="pageBreakPreview" zoomScale="85"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６月上旬</v>
      </c>
      <c r="G1" s="4" t="s">
        <v>69</v>
      </c>
      <c r="H1" s="2"/>
      <c r="I1" s="2"/>
      <c r="J1" s="2"/>
    </row>
    <row r="2" spans="1:11" ht="18" customHeight="1" x14ac:dyDescent="0.15">
      <c r="A2" s="206"/>
      <c r="B2" s="461"/>
      <c r="C2" s="683" t="s">
        <v>219</v>
      </c>
      <c r="D2" s="684"/>
      <c r="E2" s="700"/>
      <c r="F2" s="701"/>
      <c r="G2" s="684" t="s">
        <v>218</v>
      </c>
      <c r="H2" s="684"/>
      <c r="I2" s="700"/>
      <c r="J2" s="701"/>
    </row>
    <row r="3" spans="1:11" ht="18.75" customHeight="1" x14ac:dyDescent="0.15">
      <c r="A3" s="186"/>
      <c r="B3" s="460"/>
      <c r="C3" s="702" t="s">
        <v>238</v>
      </c>
      <c r="D3" s="703" t="s">
        <v>237</v>
      </c>
      <c r="E3" s="664" t="s">
        <v>215</v>
      </c>
      <c r="F3" s="665"/>
      <c r="G3" s="692" t="str">
        <f>C3</f>
        <v>12.5月
上・中旬</v>
      </c>
      <c r="H3" s="694" t="str">
        <f>D3</f>
        <v>11.5月
上・中旬</v>
      </c>
      <c r="I3" s="664" t="s">
        <v>215</v>
      </c>
      <c r="J3" s="665"/>
    </row>
    <row r="4" spans="1:11" ht="18" customHeight="1" x14ac:dyDescent="0.15">
      <c r="A4" s="202"/>
      <c r="B4" s="459"/>
      <c r="C4" s="688"/>
      <c r="D4" s="704"/>
      <c r="E4" s="203" t="s">
        <v>214</v>
      </c>
      <c r="F4" s="458" t="s">
        <v>213</v>
      </c>
      <c r="G4" s="693"/>
      <c r="H4" s="695"/>
      <c r="I4" s="203" t="s">
        <v>214</v>
      </c>
      <c r="J4" s="458" t="s">
        <v>213</v>
      </c>
    </row>
    <row r="5" spans="1:11" ht="13.5" customHeight="1" x14ac:dyDescent="0.15">
      <c r="A5" s="668" t="s">
        <v>212</v>
      </c>
      <c r="B5" s="669"/>
      <c r="C5" s="670">
        <f>C7+C12+C17+C22+C27</f>
        <v>119243</v>
      </c>
      <c r="D5" s="681">
        <f>D7+D12+D17+D22+D27</f>
        <v>108200</v>
      </c>
      <c r="E5" s="666">
        <f>C5/D5</f>
        <v>1.1020609981515712</v>
      </c>
      <c r="F5" s="677">
        <f>C5-D5</f>
        <v>11043</v>
      </c>
      <c r="G5" s="670">
        <f>G7+G12+G17+G22+G27</f>
        <v>195912</v>
      </c>
      <c r="H5" s="681">
        <f>H7+H12+H17+H22+H27</f>
        <v>189794</v>
      </c>
      <c r="I5" s="666">
        <f>G5/H5</f>
        <v>1.0322349494715324</v>
      </c>
      <c r="J5" s="677">
        <f>G5-H5</f>
        <v>6118</v>
      </c>
    </row>
    <row r="6" spans="1:11" ht="13.5" customHeight="1" thickBot="1" x14ac:dyDescent="0.2">
      <c r="A6" s="698" t="s">
        <v>113</v>
      </c>
      <c r="B6" s="699"/>
      <c r="C6" s="671"/>
      <c r="D6" s="682"/>
      <c r="E6" s="667"/>
      <c r="F6" s="678"/>
      <c r="G6" s="671"/>
      <c r="H6" s="682"/>
      <c r="I6" s="667"/>
      <c r="J6" s="678"/>
    </row>
    <row r="7" spans="1:11" s="477" customFormat="1" ht="18" customHeight="1" x14ac:dyDescent="0.15">
      <c r="A7" s="696" t="s">
        <v>211</v>
      </c>
      <c r="B7" s="697"/>
      <c r="C7" s="434">
        <f>SUM(C8:C11)</f>
        <v>57840</v>
      </c>
      <c r="D7" s="435">
        <f>SUM(D8:D11)</f>
        <v>47750</v>
      </c>
      <c r="E7" s="432">
        <f>C7/D7</f>
        <v>1.2113089005235602</v>
      </c>
      <c r="F7" s="431">
        <f>C7-D7</f>
        <v>10090</v>
      </c>
      <c r="G7" s="434">
        <f>SUM(G8:G11)</f>
        <v>97067</v>
      </c>
      <c r="H7" s="433">
        <f>SUM(H8:H11)</f>
        <v>84700</v>
      </c>
      <c r="I7" s="432">
        <f>G7/H7</f>
        <v>1.1460094451003542</v>
      </c>
      <c r="J7" s="431">
        <f>G7-H7</f>
        <v>12367</v>
      </c>
      <c r="K7" s="478"/>
    </row>
    <row r="8" spans="1:11" ht="18" customHeight="1" x14ac:dyDescent="0.15">
      <c r="A8" s="476" t="s">
        <v>210</v>
      </c>
      <c r="B8" s="198" t="s">
        <v>111</v>
      </c>
      <c r="C8" s="444">
        <f>'６月(上旬)'!B9+'６月(上旬)'!B14</f>
        <v>28172</v>
      </c>
      <c r="D8" s="445">
        <f>'６月(上旬)'!C9+'６月(上旬)'!C14</f>
        <v>21850</v>
      </c>
      <c r="E8" s="442">
        <f>C8/D8</f>
        <v>1.2893363844393593</v>
      </c>
      <c r="F8" s="441">
        <f>C8-D8</f>
        <v>6322</v>
      </c>
      <c r="G8" s="444">
        <f>'６月(上旬)'!F9+'６月(上旬)'!F14</f>
        <v>49916</v>
      </c>
      <c r="H8" s="443">
        <f>'６月(上旬)'!G9+'６月(上旬)'!G14</f>
        <v>37977</v>
      </c>
      <c r="I8" s="442">
        <f>G8/H8</f>
        <v>1.3143744898227874</v>
      </c>
      <c r="J8" s="441">
        <f>G8-H8</f>
        <v>11939</v>
      </c>
      <c r="K8" s="180"/>
    </row>
    <row r="9" spans="1:11" ht="18" customHeight="1" x14ac:dyDescent="0.15">
      <c r="A9" s="475"/>
      <c r="B9" s="421" t="s">
        <v>110</v>
      </c>
      <c r="C9" s="419">
        <f>'６月(上旬)'!B19+'６月(上旬)'!B22+'６月(上旬)'!B23+'６月(上旬)'!B24</f>
        <v>3255</v>
      </c>
      <c r="D9" s="420">
        <f>'６月(上旬)'!C19+'６月(上旬)'!C22+'６月(上旬)'!C23+'６月(上旬)'!C24</f>
        <v>2747</v>
      </c>
      <c r="E9" s="417">
        <f>C9/D9</f>
        <v>1.1849290134692392</v>
      </c>
      <c r="F9" s="416">
        <f>C9-D9</f>
        <v>508</v>
      </c>
      <c r="G9" s="419">
        <f>'６月(上旬)'!F19+'６月(上旬)'!F22+'６月(上旬)'!F23+'６月(上旬)'!F24</f>
        <v>4450</v>
      </c>
      <c r="H9" s="418">
        <f>'６月(上旬)'!G19+'６月(上旬)'!G22+'６月(上旬)'!G23+'６月(上旬)'!G24</f>
        <v>4420</v>
      </c>
      <c r="I9" s="417">
        <f>G9/H9</f>
        <v>1.0067873303167421</v>
      </c>
      <c r="J9" s="416">
        <f>G9-H9</f>
        <v>30</v>
      </c>
      <c r="K9" s="180"/>
    </row>
    <row r="10" spans="1:11" ht="18" customHeight="1" x14ac:dyDescent="0.15">
      <c r="A10" s="475"/>
      <c r="B10" s="421" t="s">
        <v>108</v>
      </c>
      <c r="C10" s="419">
        <f>'６月(上旬)'!B43+'６月(上旬)'!B48</f>
        <v>26413</v>
      </c>
      <c r="D10" s="420">
        <f>'６月(上旬)'!C43+'６月(上旬)'!C48</f>
        <v>23153</v>
      </c>
      <c r="E10" s="417">
        <f>C10/D10</f>
        <v>1.1408024877985574</v>
      </c>
      <c r="F10" s="416">
        <f>C10-D10</f>
        <v>3260</v>
      </c>
      <c r="G10" s="419">
        <f>'６月(上旬)'!F43+'６月(上旬)'!F48</f>
        <v>42701</v>
      </c>
      <c r="H10" s="418">
        <f>'６月(上旬)'!G43+'６月(上旬)'!G48</f>
        <v>42303</v>
      </c>
      <c r="I10" s="417">
        <f>G10/H10</f>
        <v>1.0094083161950689</v>
      </c>
      <c r="J10" s="416">
        <f>G10-H10</f>
        <v>398</v>
      </c>
      <c r="K10" s="180"/>
    </row>
    <row r="11" spans="1:11" ht="18" customHeight="1" thickBot="1" x14ac:dyDescent="0.2">
      <c r="A11" s="468"/>
      <c r="B11" s="474" t="s">
        <v>112</v>
      </c>
      <c r="C11" s="483"/>
      <c r="D11" s="481"/>
      <c r="E11" s="480"/>
      <c r="F11" s="479"/>
      <c r="G11" s="483"/>
      <c r="H11" s="481"/>
      <c r="I11" s="480"/>
      <c r="J11" s="479"/>
      <c r="K11" s="180"/>
    </row>
    <row r="12" spans="1:11" s="477" customFormat="1" ht="18" customHeight="1" x14ac:dyDescent="0.15">
      <c r="A12" s="696" t="s">
        <v>209</v>
      </c>
      <c r="B12" s="697"/>
      <c r="C12" s="457">
        <f>SUM(C13:C16)</f>
        <v>26103</v>
      </c>
      <c r="D12" s="456">
        <f>SUM(D13:D16)</f>
        <v>27443</v>
      </c>
      <c r="E12" s="455">
        <f>C12/D12</f>
        <v>0.95117151914878106</v>
      </c>
      <c r="F12" s="454">
        <f>C12-D12</f>
        <v>-1340</v>
      </c>
      <c r="G12" s="457">
        <f>SUM(G13:G16)</f>
        <v>38310</v>
      </c>
      <c r="H12" s="456">
        <f>SUM(H13:H16)</f>
        <v>39494</v>
      </c>
      <c r="I12" s="455">
        <f>G12/H12</f>
        <v>0.97002076264749071</v>
      </c>
      <c r="J12" s="454">
        <f>G12-H12</f>
        <v>-1184</v>
      </c>
      <c r="K12" s="478"/>
    </row>
    <row r="13" spans="1:11" ht="18" customHeight="1" x14ac:dyDescent="0.15">
      <c r="A13" s="476" t="s">
        <v>208</v>
      </c>
      <c r="B13" s="453" t="s">
        <v>111</v>
      </c>
      <c r="C13" s="451">
        <f>'６月(上旬)'!B10+'６月(上旬)'!B11+'６月(上旬)'!B16</f>
        <v>9107</v>
      </c>
      <c r="D13" s="452">
        <f>'６月(上旬)'!C10+'６月(上旬)'!C11+'６月(上旬)'!C16</f>
        <v>9797</v>
      </c>
      <c r="E13" s="449">
        <f>C13/D13</f>
        <v>0.92957027661529035</v>
      </c>
      <c r="F13" s="448">
        <f>C13-D13</f>
        <v>-690</v>
      </c>
      <c r="G13" s="451">
        <f>'６月(上旬)'!F10+'６月(上旬)'!F11+'６月(上旬)'!F16</f>
        <v>11012</v>
      </c>
      <c r="H13" s="452">
        <f>'６月(上旬)'!G10+'６月(上旬)'!G11+'６月(上旬)'!G16</f>
        <v>10915</v>
      </c>
      <c r="I13" s="449">
        <f>G13/H13</f>
        <v>1.0088868529546495</v>
      </c>
      <c r="J13" s="448">
        <f>G13-H13</f>
        <v>97</v>
      </c>
      <c r="K13" s="180"/>
    </row>
    <row r="14" spans="1:11" ht="18" customHeight="1" x14ac:dyDescent="0.15">
      <c r="A14" s="475"/>
      <c r="B14" s="421" t="s">
        <v>110</v>
      </c>
      <c r="C14" s="419">
        <f>'６月(上旬)'!B20+'６月(上旬)'!B25+'６月(上旬)'!B26+'６月(上旬)'!B27+'６月(上旬)'!B36</f>
        <v>1047</v>
      </c>
      <c r="D14" s="420">
        <f>'６月(上旬)'!C20+'６月(上旬)'!C25+'６月(上旬)'!C26+'６月(上旬)'!C27+'６月(上旬)'!C36</f>
        <v>681</v>
      </c>
      <c r="E14" s="417">
        <f>C14/D14</f>
        <v>1.5374449339207048</v>
      </c>
      <c r="F14" s="416">
        <f>C14-D14</f>
        <v>366</v>
      </c>
      <c r="G14" s="419">
        <f>'６月(上旬)'!F20+'６月(上旬)'!F25+'６月(上旬)'!F26+'６月(上旬)'!F27+'６月(上旬)'!F36</f>
        <v>1490</v>
      </c>
      <c r="H14" s="420">
        <f>'６月(上旬)'!G20+'６月(上旬)'!G25+'６月(上旬)'!G26+'６月(上旬)'!G27+'６月(上旬)'!G36</f>
        <v>1485</v>
      </c>
      <c r="I14" s="417">
        <f>G14/H14</f>
        <v>1.0033670033670035</v>
      </c>
      <c r="J14" s="416">
        <f>G14-H14</f>
        <v>5</v>
      </c>
      <c r="K14" s="180"/>
    </row>
    <row r="15" spans="1:11" ht="18" customHeight="1" x14ac:dyDescent="0.15">
      <c r="A15" s="475"/>
      <c r="B15" s="421" t="s">
        <v>108</v>
      </c>
      <c r="C15" s="419">
        <f>'６月(上旬)'!B44+'６月(上旬)'!B45+'６月(上旬)'!B46+'６月(上旬)'!B61</f>
        <v>15949</v>
      </c>
      <c r="D15" s="420">
        <f>'６月(上旬)'!C44+'６月(上旬)'!C45+'６月(上旬)'!C46+'６月(上旬)'!C61</f>
        <v>16965</v>
      </c>
      <c r="E15" s="417">
        <f>C15/D15</f>
        <v>0.94011199528440903</v>
      </c>
      <c r="F15" s="416">
        <f>C15-D15</f>
        <v>-1016</v>
      </c>
      <c r="G15" s="419">
        <f>'６月(上旬)'!F44+'６月(上旬)'!F45+'６月(上旬)'!F46+'６月(上旬)'!F61</f>
        <v>25808</v>
      </c>
      <c r="H15" s="420">
        <f>'６月(上旬)'!G44+'６月(上旬)'!G45+'６月(上旬)'!G46+'６月(上旬)'!G61</f>
        <v>27094</v>
      </c>
      <c r="I15" s="417">
        <f>G15/H15</f>
        <v>0.95253561674171405</v>
      </c>
      <c r="J15" s="416">
        <f>G15-H15</f>
        <v>-1286</v>
      </c>
      <c r="K15" s="180"/>
    </row>
    <row r="16" spans="1:11" ht="18" customHeight="1" thickBot="1" x14ac:dyDescent="0.2">
      <c r="A16" s="468"/>
      <c r="B16" s="474" t="s">
        <v>112</v>
      </c>
      <c r="C16" s="483"/>
      <c r="D16" s="481"/>
      <c r="E16" s="480"/>
      <c r="F16" s="479"/>
      <c r="G16" s="483"/>
      <c r="H16" s="481"/>
      <c r="I16" s="480"/>
      <c r="J16" s="479"/>
      <c r="K16" s="180"/>
    </row>
    <row r="17" spans="1:11" s="477" customFormat="1" ht="18" customHeight="1" x14ac:dyDescent="0.15">
      <c r="A17" s="696" t="s">
        <v>207</v>
      </c>
      <c r="B17" s="697"/>
      <c r="C17" s="434">
        <f>SUM(C18:C21)</f>
        <v>12907</v>
      </c>
      <c r="D17" s="435">
        <f>SUM(D18:D21)</f>
        <v>13140</v>
      </c>
      <c r="E17" s="432">
        <f>C17/D17</f>
        <v>0.98226788432267886</v>
      </c>
      <c r="F17" s="431">
        <f>C17-D17</f>
        <v>-233</v>
      </c>
      <c r="G17" s="434">
        <f>SUM(G18:G21)</f>
        <v>21928</v>
      </c>
      <c r="H17" s="433">
        <f>SUM(H18:H21)</f>
        <v>28444</v>
      </c>
      <c r="I17" s="432">
        <f>G17/H17</f>
        <v>0.77091829559836877</v>
      </c>
      <c r="J17" s="431">
        <f>G17-H17</f>
        <v>-6516</v>
      </c>
      <c r="K17" s="478"/>
    </row>
    <row r="18" spans="1:11" ht="18" customHeight="1" x14ac:dyDescent="0.15">
      <c r="A18" s="476" t="s">
        <v>206</v>
      </c>
      <c r="B18" s="453" t="s">
        <v>111</v>
      </c>
      <c r="C18" s="451">
        <f>'６月(上旬)'!B12</f>
        <v>0</v>
      </c>
      <c r="D18" s="452">
        <f>'６月(上旬)'!C12</f>
        <v>0</v>
      </c>
      <c r="E18" s="449" t="e">
        <f>C18/D18</f>
        <v>#DIV/0!</v>
      </c>
      <c r="F18" s="448">
        <f>C18-D18</f>
        <v>0</v>
      </c>
      <c r="G18" s="451">
        <f>'６月(上旬)'!F12</f>
        <v>0</v>
      </c>
      <c r="H18" s="450">
        <f>'６月(上旬)'!G12</f>
        <v>0</v>
      </c>
      <c r="I18" s="449" t="e">
        <f>G18/H18</f>
        <v>#DIV/0!</v>
      </c>
      <c r="J18" s="448">
        <f>G18-H18</f>
        <v>0</v>
      </c>
      <c r="K18" s="180"/>
    </row>
    <row r="19" spans="1:11" ht="18" customHeight="1" x14ac:dyDescent="0.15">
      <c r="A19" s="475"/>
      <c r="B19" s="421" t="s">
        <v>110</v>
      </c>
      <c r="C19" s="419">
        <f>'６月(上旬)'!B21+'６月(上旬)'!B35</f>
        <v>5208</v>
      </c>
      <c r="D19" s="420">
        <f>'６月(上旬)'!C21+'６月(上旬)'!C35</f>
        <v>5053</v>
      </c>
      <c r="E19" s="417">
        <f>C19/D19</f>
        <v>1.0306748466257669</v>
      </c>
      <c r="F19" s="416">
        <f>C19-D19</f>
        <v>155</v>
      </c>
      <c r="G19" s="419">
        <f>'６月(上旬)'!F21+'６月(上旬)'!F35</f>
        <v>8705</v>
      </c>
      <c r="H19" s="418">
        <f>'６月(上旬)'!G21+'６月(上旬)'!G35</f>
        <v>8740</v>
      </c>
      <c r="I19" s="417">
        <f>G19/H19</f>
        <v>0.99599542334096114</v>
      </c>
      <c r="J19" s="416">
        <f>G19-H19</f>
        <v>-35</v>
      </c>
      <c r="K19" s="180"/>
    </row>
    <row r="20" spans="1:11" ht="18" customHeight="1" x14ac:dyDescent="0.15">
      <c r="A20" s="475"/>
      <c r="B20" s="421" t="s">
        <v>108</v>
      </c>
      <c r="C20" s="419">
        <f>'６月(上旬)'!B47+'６月(上旬)'!B60</f>
        <v>7699</v>
      </c>
      <c r="D20" s="420">
        <f>'６月(上旬)'!C47+'６月(上旬)'!C60</f>
        <v>8087</v>
      </c>
      <c r="E20" s="417">
        <f>C20/D20</f>
        <v>0.95202176332385313</v>
      </c>
      <c r="F20" s="416">
        <f>C20-D20</f>
        <v>-388</v>
      </c>
      <c r="G20" s="419">
        <f>'６月(上旬)'!F47+'６月(上旬)'!F60</f>
        <v>13223</v>
      </c>
      <c r="H20" s="418">
        <f>'６月(上旬)'!G47+'６月(上旬)'!G60</f>
        <v>19704</v>
      </c>
      <c r="I20" s="417">
        <f>G20/H20</f>
        <v>0.67108201380430366</v>
      </c>
      <c r="J20" s="416">
        <f>G20-H20</f>
        <v>-6481</v>
      </c>
      <c r="K20" s="180"/>
    </row>
    <row r="21" spans="1:11" ht="18" customHeight="1" thickBot="1" x14ac:dyDescent="0.2">
      <c r="A21" s="468"/>
      <c r="B21" s="474" t="s">
        <v>112</v>
      </c>
      <c r="C21" s="483"/>
      <c r="D21" s="481"/>
      <c r="E21" s="480"/>
      <c r="F21" s="479"/>
      <c r="G21" s="483"/>
      <c r="H21" s="485"/>
      <c r="I21" s="484"/>
      <c r="J21" s="479"/>
      <c r="K21" s="180"/>
    </row>
    <row r="22" spans="1:11" s="477" customFormat="1" ht="18" customHeight="1" x14ac:dyDescent="0.15">
      <c r="A22" s="696" t="s">
        <v>205</v>
      </c>
      <c r="B22" s="697"/>
      <c r="C22" s="434">
        <f>SUM(C23:C26)</f>
        <v>9881</v>
      </c>
      <c r="D22" s="435">
        <f>SUM(D23:D26)</f>
        <v>10219</v>
      </c>
      <c r="E22" s="432">
        <f>C22/D22</f>
        <v>0.96692435659066445</v>
      </c>
      <c r="F22" s="431">
        <f>C22-D22</f>
        <v>-338</v>
      </c>
      <c r="G22" s="434">
        <f>SUM(G23:G26)</f>
        <v>14420</v>
      </c>
      <c r="H22" s="433">
        <f>SUM(H23:H26)</f>
        <v>18469</v>
      </c>
      <c r="I22" s="432">
        <f>G22/H22</f>
        <v>0.78076777302506906</v>
      </c>
      <c r="J22" s="431">
        <f>G22-H22</f>
        <v>-4049</v>
      </c>
      <c r="K22" s="478"/>
    </row>
    <row r="23" spans="1:11" ht="18" customHeight="1" x14ac:dyDescent="0.15">
      <c r="A23" s="476"/>
      <c r="B23" s="198" t="s">
        <v>111</v>
      </c>
      <c r="C23" s="444">
        <f>'６月(上旬)'!B13</f>
        <v>0</v>
      </c>
      <c r="D23" s="445">
        <f>'６月(上旬)'!C13</f>
        <v>0</v>
      </c>
      <c r="E23" s="442" t="e">
        <f>C23/D23</f>
        <v>#DIV/0!</v>
      </c>
      <c r="F23" s="441">
        <f>C23-D23</f>
        <v>0</v>
      </c>
      <c r="G23" s="444">
        <f>'６月(上旬)'!F13</f>
        <v>0</v>
      </c>
      <c r="H23" s="443">
        <f>'６月(上旬)'!G13</f>
        <v>0</v>
      </c>
      <c r="I23" s="442" t="e">
        <f>G23/H23</f>
        <v>#DIV/0!</v>
      </c>
      <c r="J23" s="441">
        <f>G23-H23</f>
        <v>0</v>
      </c>
      <c r="K23" s="180"/>
    </row>
    <row r="24" spans="1:11" ht="18" customHeight="1" x14ac:dyDescent="0.15">
      <c r="A24" s="475"/>
      <c r="B24" s="421" t="s">
        <v>110</v>
      </c>
      <c r="C24" s="419">
        <f>'６月(上旬)'!B28+'６月(上旬)'!B37</f>
        <v>4409</v>
      </c>
      <c r="D24" s="420">
        <f>'６月(上旬)'!C28+'６月(上旬)'!C37</f>
        <v>4645</v>
      </c>
      <c r="E24" s="417">
        <f>C24/D24</f>
        <v>0.94919268030139936</v>
      </c>
      <c r="F24" s="416">
        <f>C24-D24</f>
        <v>-236</v>
      </c>
      <c r="G24" s="419">
        <f>'６月(上旬)'!F28+'６月(上旬)'!F37</f>
        <v>5830</v>
      </c>
      <c r="H24" s="418">
        <f>'６月(上旬)'!G28+'６月(上旬)'!G37</f>
        <v>7325</v>
      </c>
      <c r="I24" s="417">
        <f>G24/H24</f>
        <v>0.79590443686006829</v>
      </c>
      <c r="J24" s="416">
        <f>G24-H24</f>
        <v>-1495</v>
      </c>
      <c r="K24" s="180"/>
    </row>
    <row r="25" spans="1:11" ht="18" customHeight="1" x14ac:dyDescent="0.15">
      <c r="A25" s="475"/>
      <c r="B25" s="421" t="s">
        <v>108</v>
      </c>
      <c r="C25" s="419">
        <f>'６月(上旬)'!B49</f>
        <v>5472</v>
      </c>
      <c r="D25" s="420">
        <f>'６月(上旬)'!C49</f>
        <v>5574</v>
      </c>
      <c r="E25" s="417">
        <f>C25/D25</f>
        <v>0.98170075349838537</v>
      </c>
      <c r="F25" s="416">
        <f>C25-D25</f>
        <v>-102</v>
      </c>
      <c r="G25" s="419">
        <f>'６月(上旬)'!F49</f>
        <v>8590</v>
      </c>
      <c r="H25" s="418">
        <f>'６月(上旬)'!G49</f>
        <v>11144</v>
      </c>
      <c r="I25" s="417">
        <f>G25/H25</f>
        <v>0.77081837760229721</v>
      </c>
      <c r="J25" s="416">
        <f>G25-H25</f>
        <v>-2554</v>
      </c>
      <c r="K25" s="180"/>
    </row>
    <row r="26" spans="1:11" ht="18" customHeight="1" thickBot="1" x14ac:dyDescent="0.2">
      <c r="A26" s="468"/>
      <c r="B26" s="474" t="s">
        <v>112</v>
      </c>
      <c r="C26" s="483"/>
      <c r="D26" s="481"/>
      <c r="E26" s="480"/>
      <c r="F26" s="479"/>
      <c r="G26" s="482"/>
      <c r="H26" s="481"/>
      <c r="I26" s="480"/>
      <c r="J26" s="479"/>
      <c r="K26" s="180"/>
    </row>
    <row r="27" spans="1:11" s="477" customFormat="1" ht="18" customHeight="1" x14ac:dyDescent="0.15">
      <c r="A27" s="696" t="s">
        <v>204</v>
      </c>
      <c r="B27" s="697"/>
      <c r="C27" s="434">
        <f>SUM(C28:C34)</f>
        <v>12512</v>
      </c>
      <c r="D27" s="435">
        <f>SUM(D28:D34)</f>
        <v>9648</v>
      </c>
      <c r="E27" s="432">
        <f t="shared" ref="E27:E32" si="0">C27/D27</f>
        <v>1.2968490878938641</v>
      </c>
      <c r="F27" s="431">
        <f t="shared" ref="F27:F32" si="1">C27-D27</f>
        <v>2864</v>
      </c>
      <c r="G27" s="434">
        <f>SUM(G28:G34)</f>
        <v>24187</v>
      </c>
      <c r="H27" s="433">
        <f>SUM(H28:H34)</f>
        <v>18687</v>
      </c>
      <c r="I27" s="432">
        <f t="shared" ref="I27:I32" si="2">G27/H27</f>
        <v>1.2943222561138759</v>
      </c>
      <c r="J27" s="431">
        <f t="shared" ref="J27:J32" si="3">G27-H27</f>
        <v>5500</v>
      </c>
      <c r="K27" s="478"/>
    </row>
    <row r="28" spans="1:11" ht="18" customHeight="1" x14ac:dyDescent="0.15">
      <c r="A28" s="476"/>
      <c r="B28" s="429" t="s">
        <v>111</v>
      </c>
      <c r="C28" s="427">
        <f>'６月(上旬)'!B15+'６月(上旬)'!B17</f>
        <v>0</v>
      </c>
      <c r="D28" s="428">
        <f>'６月(上旬)'!C15+'６月(上旬)'!C17</f>
        <v>0</v>
      </c>
      <c r="E28" s="425" t="e">
        <f t="shared" si="0"/>
        <v>#DIV/0!</v>
      </c>
      <c r="F28" s="424">
        <f t="shared" si="1"/>
        <v>0</v>
      </c>
      <c r="G28" s="427">
        <f>'６月(上旬)'!F15+'６月(上旬)'!F17</f>
        <v>0</v>
      </c>
      <c r="H28" s="426">
        <f>'６月(上旬)'!G15+'６月(上旬)'!G17</f>
        <v>0</v>
      </c>
      <c r="I28" s="425" t="e">
        <f t="shared" si="2"/>
        <v>#DIV/0!</v>
      </c>
      <c r="J28" s="424">
        <f t="shared" si="3"/>
        <v>0</v>
      </c>
      <c r="K28" s="180"/>
    </row>
    <row r="29" spans="1:11" ht="18" customHeight="1" x14ac:dyDescent="0.15">
      <c r="A29" s="475"/>
      <c r="B29" s="186" t="s">
        <v>110</v>
      </c>
      <c r="C29" s="184">
        <f>'６月(上旬)'!B29+'６月(上旬)'!B30+'６月(上旬)'!B31+'６月(上旬)'!B32+'６月(上旬)'!B33+'６月(上旬)'!B34</f>
        <v>2214</v>
      </c>
      <c r="D29" s="188">
        <f>'６月(上旬)'!C29+'６月(上旬)'!C30+'６月(上旬)'!C31+'６月(上旬)'!C32+'６月(上旬)'!C33+'６月(上旬)'!C34</f>
        <v>2094</v>
      </c>
      <c r="E29" s="423">
        <f t="shared" si="0"/>
        <v>1.0573065902578798</v>
      </c>
      <c r="F29" s="422">
        <f t="shared" si="1"/>
        <v>120</v>
      </c>
      <c r="G29" s="184">
        <f>'６月(上旬)'!F29+'６月(上旬)'!F30+'６月(上旬)'!F31+'６月(上旬)'!F32+'６月(上旬)'!F33+'６月(上旬)'!F34</f>
        <v>3050</v>
      </c>
      <c r="H29" s="183">
        <f>'６月(上旬)'!G29+'６月(上旬)'!G30+'６月(上旬)'!G31+'６月(上旬)'!G32+'６月(上旬)'!G33+'６月(上旬)'!G34</f>
        <v>3285</v>
      </c>
      <c r="I29" s="423">
        <f t="shared" si="2"/>
        <v>0.92846270928462704</v>
      </c>
      <c r="J29" s="422">
        <f t="shared" si="3"/>
        <v>-235</v>
      </c>
      <c r="K29" s="180"/>
    </row>
    <row r="30" spans="1:11" ht="18" customHeight="1" x14ac:dyDescent="0.15">
      <c r="A30" s="475"/>
      <c r="B30" s="421" t="s">
        <v>109</v>
      </c>
      <c r="C30" s="419">
        <f>'６月(上旬)'!B38</f>
        <v>391</v>
      </c>
      <c r="D30" s="420">
        <f>'６月(上旬)'!C38</f>
        <v>366</v>
      </c>
      <c r="E30" s="417">
        <f t="shared" si="0"/>
        <v>1.0683060109289617</v>
      </c>
      <c r="F30" s="416">
        <f t="shared" si="1"/>
        <v>25</v>
      </c>
      <c r="G30" s="419">
        <f>'６月(上旬)'!F38</f>
        <v>741</v>
      </c>
      <c r="H30" s="418">
        <f>'６月(上旬)'!G38</f>
        <v>890</v>
      </c>
      <c r="I30" s="417">
        <f t="shared" si="2"/>
        <v>0.83258426966292132</v>
      </c>
      <c r="J30" s="416">
        <f t="shared" si="3"/>
        <v>-149</v>
      </c>
      <c r="K30" s="180"/>
    </row>
    <row r="31" spans="1:11" ht="18" customHeight="1" x14ac:dyDescent="0.15">
      <c r="A31" s="475"/>
      <c r="B31" s="421" t="s">
        <v>108</v>
      </c>
      <c r="C31" s="419">
        <f>'６月(上旬)'!B50+'６月(上旬)'!B51+'６月(上旬)'!B52+'６月(上旬)'!B53+'６月(上旬)'!B56+'６月(上旬)'!B54+'６月(上旬)'!B55+'６月(上旬)'!B59+'６月(上旬)'!B57+'６月(上旬)'!B58</f>
        <v>9013</v>
      </c>
      <c r="D31" s="420">
        <f>'６月(上旬)'!C50+'６月(上旬)'!C51+'６月(上旬)'!C52+'６月(上旬)'!C53+'６月(上旬)'!C56+'６月(上旬)'!C54+'６月(上旬)'!C55+'６月(上旬)'!C59+'６月(上旬)'!C57+'６月(上旬)'!C58</f>
        <v>6641</v>
      </c>
      <c r="E31" s="417">
        <f t="shared" si="0"/>
        <v>1.3571751242282788</v>
      </c>
      <c r="F31" s="416">
        <f t="shared" si="1"/>
        <v>2372</v>
      </c>
      <c r="G31" s="419">
        <f>'６月(上旬)'!F50+'６月(上旬)'!F51+'６月(上旬)'!F52+'６月(上旬)'!F53+'６月(上旬)'!F56+'６月(上旬)'!F54+'６月(上旬)'!F55+'６月(上旬)'!F59+'６月(上旬)'!F57+'６月(上旬)'!F58</f>
        <v>18646</v>
      </c>
      <c r="H31" s="418">
        <f>'６月(上旬)'!G50+'６月(上旬)'!G51+'６月(上旬)'!G52+'６月(上旬)'!G53+'６月(上旬)'!G56+'６月(上旬)'!G54+'６月(上旬)'!G55+'６月(上旬)'!G59+'６月(上旬)'!G57+'６月(上旬)'!G58</f>
        <v>13014</v>
      </c>
      <c r="I31" s="417">
        <f t="shared" si="2"/>
        <v>1.4327647149223912</v>
      </c>
      <c r="J31" s="416">
        <f t="shared" si="3"/>
        <v>5632</v>
      </c>
      <c r="K31" s="180"/>
    </row>
    <row r="32" spans="1:11" ht="18" customHeight="1" x14ac:dyDescent="0.15">
      <c r="A32" s="475"/>
      <c r="B32" s="421" t="s">
        <v>107</v>
      </c>
      <c r="C32" s="419">
        <f>'６月(上旬)'!B62</f>
        <v>894</v>
      </c>
      <c r="D32" s="420">
        <f>'６月(上旬)'!C62</f>
        <v>547</v>
      </c>
      <c r="E32" s="417">
        <f t="shared" si="0"/>
        <v>1.6343692870201096</v>
      </c>
      <c r="F32" s="416">
        <f t="shared" si="1"/>
        <v>347</v>
      </c>
      <c r="G32" s="419">
        <f>'６月(上旬)'!F62</f>
        <v>1750</v>
      </c>
      <c r="H32" s="418">
        <f>'６月(上旬)'!G62</f>
        <v>1498</v>
      </c>
      <c r="I32" s="417">
        <f t="shared" si="2"/>
        <v>1.1682242990654206</v>
      </c>
      <c r="J32" s="416">
        <f t="shared" si="3"/>
        <v>252</v>
      </c>
      <c r="K32" s="180"/>
    </row>
    <row r="33" spans="1:11" ht="18" customHeight="1" x14ac:dyDescent="0.15">
      <c r="A33" s="475"/>
      <c r="B33" s="474" t="s">
        <v>112</v>
      </c>
      <c r="C33" s="472"/>
      <c r="D33" s="473"/>
      <c r="E33" s="470"/>
      <c r="F33" s="469"/>
      <c r="G33" s="472"/>
      <c r="H33" s="471"/>
      <c r="I33" s="470"/>
      <c r="J33" s="469"/>
      <c r="K33" s="180"/>
    </row>
    <row r="34" spans="1:11" ht="18" customHeight="1" thickBot="1" x14ac:dyDescent="0.2">
      <c r="A34" s="468"/>
      <c r="B34" s="467" t="s">
        <v>203</v>
      </c>
      <c r="C34" s="466"/>
      <c r="D34" s="464"/>
      <c r="E34" s="463"/>
      <c r="F34" s="462"/>
      <c r="G34" s="465"/>
      <c r="H34" s="464"/>
      <c r="I34" s="463"/>
      <c r="J34" s="462"/>
      <c r="K34" s="180"/>
    </row>
    <row r="35" spans="1:11" x14ac:dyDescent="0.15">
      <c r="C35" s="165"/>
      <c r="G35" s="165"/>
    </row>
    <row r="36" spans="1:11" x14ac:dyDescent="0.15">
      <c r="C36" s="165"/>
      <c r="G36" s="165"/>
    </row>
    <row r="37" spans="1:11" x14ac:dyDescent="0.15">
      <c r="C37" s="165"/>
      <c r="G37" s="165"/>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3:7" x14ac:dyDescent="0.15">
      <c r="C65" s="165"/>
      <c r="G65" s="165"/>
    </row>
    <row r="66" spans="3:7" x14ac:dyDescent="0.15">
      <c r="C66" s="165"/>
      <c r="G66" s="165"/>
    </row>
    <row r="67" spans="3:7" x14ac:dyDescent="0.15">
      <c r="C67" s="165"/>
      <c r="G67" s="165"/>
    </row>
    <row r="68" spans="3:7" x14ac:dyDescent="0.15">
      <c r="C68" s="165"/>
      <c r="G68" s="165"/>
    </row>
    <row r="69" spans="3:7" x14ac:dyDescent="0.15">
      <c r="C69" s="165"/>
      <c r="G69" s="165"/>
    </row>
    <row r="70" spans="3:7" x14ac:dyDescent="0.15">
      <c r="C70" s="165"/>
      <c r="G70" s="165"/>
    </row>
  </sheetData>
  <mergeCells count="24">
    <mergeCell ref="A1:B1"/>
    <mergeCell ref="A22:B22"/>
    <mergeCell ref="A27:B27"/>
    <mergeCell ref="J5:J6"/>
    <mergeCell ref="A6:B6"/>
    <mergeCell ref="A7:B7"/>
    <mergeCell ref="A12:B12"/>
    <mergeCell ref="F5:F6"/>
    <mergeCell ref="G5:G6"/>
    <mergeCell ref="H5:H6"/>
    <mergeCell ref="C2:F2"/>
    <mergeCell ref="G2:J2"/>
    <mergeCell ref="C3:C4"/>
    <mergeCell ref="D3:D4"/>
    <mergeCell ref="E3:F3"/>
    <mergeCell ref="A17:B17"/>
    <mergeCell ref="G3:G4"/>
    <mergeCell ref="H3:H4"/>
    <mergeCell ref="I3:J3"/>
    <mergeCell ref="I5:I6"/>
    <mergeCell ref="A5:B5"/>
    <mergeCell ref="C5:C6"/>
    <mergeCell ref="D5:D6"/>
    <mergeCell ref="E5:E6"/>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76" orientation="landscape" r:id="rId1"/>
  <headerFooter alignWithMargins="0">
    <oddHeader>&amp;C2012年&amp;A航空旅客輸送実績</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0"/>
  <sheetViews>
    <sheetView showGridLines="0" view="pageBreakPreview" zoomScale="85"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６月中旬</v>
      </c>
      <c r="G1" s="4" t="s">
        <v>69</v>
      </c>
      <c r="H1" s="2"/>
      <c r="I1" s="2"/>
      <c r="J1" s="2"/>
    </row>
    <row r="2" spans="1:11" ht="18" customHeight="1" x14ac:dyDescent="0.15">
      <c r="A2" s="206"/>
      <c r="B2" s="461"/>
      <c r="C2" s="683" t="s">
        <v>219</v>
      </c>
      <c r="D2" s="684"/>
      <c r="E2" s="700"/>
      <c r="F2" s="701"/>
      <c r="G2" s="684" t="s">
        <v>218</v>
      </c>
      <c r="H2" s="684"/>
      <c r="I2" s="700"/>
      <c r="J2" s="701"/>
    </row>
    <row r="3" spans="1:11" ht="18.75" customHeight="1" x14ac:dyDescent="0.15">
      <c r="A3" s="186"/>
      <c r="B3" s="460"/>
      <c r="C3" s="702" t="s">
        <v>238</v>
      </c>
      <c r="D3" s="703" t="s">
        <v>237</v>
      </c>
      <c r="E3" s="664" t="s">
        <v>215</v>
      </c>
      <c r="F3" s="665"/>
      <c r="G3" s="692" t="str">
        <f>C3</f>
        <v>12.5月
上・中旬</v>
      </c>
      <c r="H3" s="694" t="str">
        <f>D3</f>
        <v>11.5月
上・中旬</v>
      </c>
      <c r="I3" s="664" t="s">
        <v>215</v>
      </c>
      <c r="J3" s="665"/>
    </row>
    <row r="4" spans="1:11" ht="18" customHeight="1" x14ac:dyDescent="0.15">
      <c r="A4" s="202"/>
      <c r="B4" s="459"/>
      <c r="C4" s="688"/>
      <c r="D4" s="704"/>
      <c r="E4" s="203" t="s">
        <v>214</v>
      </c>
      <c r="F4" s="458" t="s">
        <v>213</v>
      </c>
      <c r="G4" s="693"/>
      <c r="H4" s="695"/>
      <c r="I4" s="203" t="s">
        <v>214</v>
      </c>
      <c r="J4" s="458" t="s">
        <v>213</v>
      </c>
    </row>
    <row r="5" spans="1:11" ht="13.5" customHeight="1" x14ac:dyDescent="0.15">
      <c r="A5" s="668" t="s">
        <v>212</v>
      </c>
      <c r="B5" s="669"/>
      <c r="C5" s="670">
        <f>C7+C12+C17+C22+C27</f>
        <v>105431</v>
      </c>
      <c r="D5" s="681">
        <f>D7+D12+D17+D22+D27</f>
        <v>109884</v>
      </c>
      <c r="E5" s="666">
        <f>C5/D5</f>
        <v>0.95947544683484398</v>
      </c>
      <c r="F5" s="677">
        <f>C5-D5</f>
        <v>-4453</v>
      </c>
      <c r="G5" s="670">
        <f>G7+G12+G17+G22+G27</f>
        <v>190118</v>
      </c>
      <c r="H5" s="681">
        <f>H7+H12+H17+H22+H27</f>
        <v>188688</v>
      </c>
      <c r="I5" s="666">
        <f>G5/H5</f>
        <v>1.0075786483507165</v>
      </c>
      <c r="J5" s="677">
        <f>G5-H5</f>
        <v>1430</v>
      </c>
    </row>
    <row r="6" spans="1:11" ht="13.5" customHeight="1" thickBot="1" x14ac:dyDescent="0.2">
      <c r="A6" s="698" t="s">
        <v>113</v>
      </c>
      <c r="B6" s="699"/>
      <c r="C6" s="671"/>
      <c r="D6" s="682"/>
      <c r="E6" s="667"/>
      <c r="F6" s="678"/>
      <c r="G6" s="671"/>
      <c r="H6" s="682"/>
      <c r="I6" s="667"/>
      <c r="J6" s="678"/>
    </row>
    <row r="7" spans="1:11" s="477" customFormat="1" ht="18" customHeight="1" x14ac:dyDescent="0.15">
      <c r="A7" s="696" t="s">
        <v>211</v>
      </c>
      <c r="B7" s="697"/>
      <c r="C7" s="434">
        <f>SUM(C8:C11)</f>
        <v>51243</v>
      </c>
      <c r="D7" s="435">
        <f>SUM(D8:D11)</f>
        <v>53112</v>
      </c>
      <c r="E7" s="432">
        <f>C7/D7</f>
        <v>0.96481021238138276</v>
      </c>
      <c r="F7" s="431">
        <f>C7-D7</f>
        <v>-1869</v>
      </c>
      <c r="G7" s="434">
        <f>SUM(G8:G11)</f>
        <v>95061</v>
      </c>
      <c r="H7" s="433">
        <f>SUM(H8:H11)</f>
        <v>85058</v>
      </c>
      <c r="I7" s="432">
        <f>G7/H7</f>
        <v>1.1176021067977144</v>
      </c>
      <c r="J7" s="431">
        <f>G7-H7</f>
        <v>10003</v>
      </c>
      <c r="K7" s="478"/>
    </row>
    <row r="8" spans="1:11" ht="18" customHeight="1" x14ac:dyDescent="0.15">
      <c r="A8" s="476" t="s">
        <v>210</v>
      </c>
      <c r="B8" s="198" t="s">
        <v>111</v>
      </c>
      <c r="C8" s="444">
        <f>'６月(中旬)'!B9+'６月(中旬)'!B14</f>
        <v>24344</v>
      </c>
      <c r="D8" s="445">
        <f>'６月(中旬)'!C9+'６月(中旬)'!C14</f>
        <v>23551</v>
      </c>
      <c r="E8" s="442">
        <f>C8/D8</f>
        <v>1.0336716063012186</v>
      </c>
      <c r="F8" s="441">
        <f>C8-D8</f>
        <v>793</v>
      </c>
      <c r="G8" s="444">
        <f>'６月(中旬)'!F9+'６月(中旬)'!F14</f>
        <v>49226</v>
      </c>
      <c r="H8" s="443">
        <f>'６月(中旬)'!G9+'６月(中旬)'!G14</f>
        <v>37594</v>
      </c>
      <c r="I8" s="442">
        <f>G8/H8</f>
        <v>1.3094110762355695</v>
      </c>
      <c r="J8" s="441">
        <f>G8-H8</f>
        <v>11632</v>
      </c>
      <c r="K8" s="180"/>
    </row>
    <row r="9" spans="1:11" ht="18" customHeight="1" x14ac:dyDescent="0.15">
      <c r="A9" s="475"/>
      <c r="B9" s="421" t="s">
        <v>110</v>
      </c>
      <c r="C9" s="419">
        <f>'６月(中旬)'!B19+'６月(中旬)'!B22+'６月(中旬)'!B23+'６月(中旬)'!B24</f>
        <v>2917</v>
      </c>
      <c r="D9" s="420">
        <f>'６月(中旬)'!C19+'６月(中旬)'!C22+'６月(中旬)'!C23+'６月(中旬)'!C24</f>
        <v>3325</v>
      </c>
      <c r="E9" s="417">
        <f>C9/D9</f>
        <v>0.87729323308270679</v>
      </c>
      <c r="F9" s="416">
        <f>C9-D9</f>
        <v>-408</v>
      </c>
      <c r="G9" s="419">
        <f>'６月(中旬)'!F19+'６月(中旬)'!F22+'６月(中旬)'!F23+'６月(中旬)'!F24</f>
        <v>4290</v>
      </c>
      <c r="H9" s="418">
        <f>'６月(中旬)'!G19+'６月(中旬)'!G22+'６月(中旬)'!G23+'６月(中旬)'!G24</f>
        <v>4410</v>
      </c>
      <c r="I9" s="417">
        <f>G9/H9</f>
        <v>0.97278911564625847</v>
      </c>
      <c r="J9" s="416">
        <f>G9-H9</f>
        <v>-120</v>
      </c>
      <c r="K9" s="180"/>
    </row>
    <row r="10" spans="1:11" ht="18" customHeight="1" x14ac:dyDescent="0.15">
      <c r="A10" s="475"/>
      <c r="B10" s="421" t="s">
        <v>108</v>
      </c>
      <c r="C10" s="419">
        <f>'６月(中旬)'!B43+'６月(中旬)'!B48</f>
        <v>23982</v>
      </c>
      <c r="D10" s="420">
        <f>'６月(中旬)'!C43+'６月(中旬)'!C48</f>
        <v>26236</v>
      </c>
      <c r="E10" s="417">
        <f>C10/D10</f>
        <v>0.91408751334044824</v>
      </c>
      <c r="F10" s="416">
        <f>C10-D10</f>
        <v>-2254</v>
      </c>
      <c r="G10" s="419">
        <f>'６月(中旬)'!F43+'６月(中旬)'!F48</f>
        <v>41545</v>
      </c>
      <c r="H10" s="418">
        <f>'６月(中旬)'!G43+'６月(中旬)'!G48</f>
        <v>43054</v>
      </c>
      <c r="I10" s="417">
        <f>G10/H10</f>
        <v>0.96495099177776744</v>
      </c>
      <c r="J10" s="416">
        <f>G10-H10</f>
        <v>-1509</v>
      </c>
      <c r="K10" s="180"/>
    </row>
    <row r="11" spans="1:11" ht="18" customHeight="1" thickBot="1" x14ac:dyDescent="0.2">
      <c r="A11" s="468"/>
      <c r="B11" s="474" t="s">
        <v>112</v>
      </c>
      <c r="C11" s="483"/>
      <c r="D11" s="481"/>
      <c r="E11" s="480"/>
      <c r="F11" s="479"/>
      <c r="G11" s="483"/>
      <c r="H11" s="481"/>
      <c r="I11" s="480"/>
      <c r="J11" s="479"/>
      <c r="K11" s="180"/>
    </row>
    <row r="12" spans="1:11" s="477" customFormat="1" ht="18" customHeight="1" x14ac:dyDescent="0.15">
      <c r="A12" s="696" t="s">
        <v>209</v>
      </c>
      <c r="B12" s="697"/>
      <c r="C12" s="457">
        <f>SUM(C13:C16)</f>
        <v>18227</v>
      </c>
      <c r="D12" s="456">
        <f>SUM(D13:D16)</f>
        <v>20987</v>
      </c>
      <c r="E12" s="455">
        <f>C12/D12</f>
        <v>0.86849001762996136</v>
      </c>
      <c r="F12" s="454">
        <f>C12-D12</f>
        <v>-2760</v>
      </c>
      <c r="G12" s="457">
        <f>SUM(G13:G16)</f>
        <v>33209</v>
      </c>
      <c r="H12" s="456">
        <f>SUM(H13:H16)</f>
        <v>39013</v>
      </c>
      <c r="I12" s="455">
        <f>G12/H12</f>
        <v>0.8512290774869915</v>
      </c>
      <c r="J12" s="454">
        <f>G12-H12</f>
        <v>-5804</v>
      </c>
      <c r="K12" s="478"/>
    </row>
    <row r="13" spans="1:11" ht="18" customHeight="1" x14ac:dyDescent="0.15">
      <c r="A13" s="476" t="s">
        <v>208</v>
      </c>
      <c r="B13" s="453" t="s">
        <v>111</v>
      </c>
      <c r="C13" s="451">
        <f>'６月(中旬)'!B10+'６月(中旬)'!B11+'６月(中旬)'!B16</f>
        <v>6478</v>
      </c>
      <c r="D13" s="452">
        <f>'６月(中旬)'!C10+'６月(中旬)'!C11+'６月(中旬)'!C16</f>
        <v>7975</v>
      </c>
      <c r="E13" s="449">
        <f>C13/D13</f>
        <v>0.81228840125391855</v>
      </c>
      <c r="F13" s="448">
        <f>C13-D13</f>
        <v>-1497</v>
      </c>
      <c r="G13" s="451">
        <f>'６月(中旬)'!F10+'６月(中旬)'!F11+'６月(中旬)'!F16</f>
        <v>10095</v>
      </c>
      <c r="H13" s="452">
        <f>'６月(中旬)'!G10+'６月(中旬)'!G11+'６月(中旬)'!G16</f>
        <v>10700</v>
      </c>
      <c r="I13" s="449">
        <f>G13/H13</f>
        <v>0.94345794392523363</v>
      </c>
      <c r="J13" s="448">
        <f>G13-H13</f>
        <v>-605</v>
      </c>
      <c r="K13" s="180"/>
    </row>
    <row r="14" spans="1:11" ht="18" customHeight="1" x14ac:dyDescent="0.15">
      <c r="A14" s="475"/>
      <c r="B14" s="421" t="s">
        <v>110</v>
      </c>
      <c r="C14" s="419">
        <f>'６月(中旬)'!B20+'６月(中旬)'!B25+'６月(中旬)'!B26+'６月(中旬)'!B27+'６月(中旬)'!B36</f>
        <v>656</v>
      </c>
      <c r="D14" s="420">
        <f>'６月(中旬)'!C20+'６月(中旬)'!C25+'６月(中旬)'!C26+'６月(中旬)'!C27+'６月(中旬)'!C36</f>
        <v>1021</v>
      </c>
      <c r="E14" s="417">
        <f>C14/D14</f>
        <v>0.6425073457394711</v>
      </c>
      <c r="F14" s="416">
        <f>C14-D14</f>
        <v>-365</v>
      </c>
      <c r="G14" s="419">
        <f>'６月(中旬)'!F20+'６月(中旬)'!F25+'６月(中旬)'!F26+'６月(中旬)'!F27+'６月(中旬)'!F36</f>
        <v>1485</v>
      </c>
      <c r="H14" s="420">
        <f>'６月(中旬)'!G20+'６月(中旬)'!G25+'６月(中旬)'!G26+'６月(中旬)'!G27+'６月(中旬)'!G36</f>
        <v>1485</v>
      </c>
      <c r="I14" s="417">
        <f>G14/H14</f>
        <v>1</v>
      </c>
      <c r="J14" s="416">
        <f>G14-H14</f>
        <v>0</v>
      </c>
      <c r="K14" s="180"/>
    </row>
    <row r="15" spans="1:11" ht="18" customHeight="1" x14ac:dyDescent="0.15">
      <c r="A15" s="475"/>
      <c r="B15" s="421" t="s">
        <v>108</v>
      </c>
      <c r="C15" s="419">
        <f>'６月(中旬)'!B44+'６月(中旬)'!B45+'６月(中旬)'!B46+'６月(中旬)'!B61</f>
        <v>11093</v>
      </c>
      <c r="D15" s="420">
        <f>'６月(中旬)'!C44+'６月(中旬)'!C45+'６月(中旬)'!C46+'６月(中旬)'!C61</f>
        <v>11991</v>
      </c>
      <c r="E15" s="417">
        <f>C15/D15</f>
        <v>0.92511049954132263</v>
      </c>
      <c r="F15" s="416">
        <f>C15-D15</f>
        <v>-898</v>
      </c>
      <c r="G15" s="419">
        <f>'６月(中旬)'!F44+'６月(中旬)'!F45+'６月(中旬)'!F46+'６月(中旬)'!F61</f>
        <v>21629</v>
      </c>
      <c r="H15" s="420">
        <f>'６月(中旬)'!G44+'６月(中旬)'!G45+'６月(中旬)'!G46+'６月(中旬)'!G61</f>
        <v>26828</v>
      </c>
      <c r="I15" s="417">
        <f>G15/H15</f>
        <v>0.80620992992396001</v>
      </c>
      <c r="J15" s="416">
        <f>G15-H15</f>
        <v>-5199</v>
      </c>
      <c r="K15" s="180"/>
    </row>
    <row r="16" spans="1:11" ht="18" customHeight="1" thickBot="1" x14ac:dyDescent="0.2">
      <c r="A16" s="468"/>
      <c r="B16" s="474" t="s">
        <v>112</v>
      </c>
      <c r="C16" s="483"/>
      <c r="D16" s="481"/>
      <c r="E16" s="480"/>
      <c r="F16" s="479"/>
      <c r="G16" s="483"/>
      <c r="H16" s="481"/>
      <c r="I16" s="480"/>
      <c r="J16" s="479"/>
      <c r="K16" s="180"/>
    </row>
    <row r="17" spans="1:11" s="477" customFormat="1" ht="18" customHeight="1" x14ac:dyDescent="0.15">
      <c r="A17" s="696" t="s">
        <v>207</v>
      </c>
      <c r="B17" s="697"/>
      <c r="C17" s="434">
        <f>SUM(C18:C21)</f>
        <v>13821</v>
      </c>
      <c r="D17" s="435">
        <f>SUM(D18:D21)</f>
        <v>15438</v>
      </c>
      <c r="E17" s="432">
        <f>C17/D17</f>
        <v>0.89525845316750874</v>
      </c>
      <c r="F17" s="431">
        <f>C17-D17</f>
        <v>-1617</v>
      </c>
      <c r="G17" s="434">
        <f>SUM(G18:G21)</f>
        <v>24121</v>
      </c>
      <c r="H17" s="433">
        <f>SUM(H18:H21)</f>
        <v>28765</v>
      </c>
      <c r="I17" s="432">
        <f>G17/H17</f>
        <v>0.83855379801842522</v>
      </c>
      <c r="J17" s="431">
        <f>G17-H17</f>
        <v>-4644</v>
      </c>
      <c r="K17" s="478"/>
    </row>
    <row r="18" spans="1:11" ht="18" customHeight="1" x14ac:dyDescent="0.15">
      <c r="A18" s="476" t="s">
        <v>206</v>
      </c>
      <c r="B18" s="453" t="s">
        <v>111</v>
      </c>
      <c r="C18" s="451">
        <f>'６月(中旬)'!B12</f>
        <v>0</v>
      </c>
      <c r="D18" s="452">
        <f>'６月(中旬)'!C12</f>
        <v>0</v>
      </c>
      <c r="E18" s="449" t="e">
        <f>C18/D18</f>
        <v>#DIV/0!</v>
      </c>
      <c r="F18" s="448">
        <f>C18-D18</f>
        <v>0</v>
      </c>
      <c r="G18" s="451">
        <f>'６月(中旬)'!F12</f>
        <v>0</v>
      </c>
      <c r="H18" s="450">
        <f>'６月(中旬)'!G12</f>
        <v>0</v>
      </c>
      <c r="I18" s="449" t="e">
        <f>G18/H18</f>
        <v>#DIV/0!</v>
      </c>
      <c r="J18" s="448">
        <f>G18-H18</f>
        <v>0</v>
      </c>
      <c r="K18" s="180"/>
    </row>
    <row r="19" spans="1:11" ht="18" customHeight="1" x14ac:dyDescent="0.15">
      <c r="A19" s="475"/>
      <c r="B19" s="421" t="s">
        <v>110</v>
      </c>
      <c r="C19" s="419">
        <f>'６月(中旬)'!B21+'６月(中旬)'!B35</f>
        <v>5138</v>
      </c>
      <c r="D19" s="420">
        <f>'６月(中旬)'!C21+'６月(中旬)'!C35</f>
        <v>5311</v>
      </c>
      <c r="E19" s="417">
        <f>C19/D19</f>
        <v>0.96742609678026736</v>
      </c>
      <c r="F19" s="416">
        <f>C19-D19</f>
        <v>-173</v>
      </c>
      <c r="G19" s="419">
        <f>'６月(中旬)'!F21+'６月(中旬)'!F35</f>
        <v>8555</v>
      </c>
      <c r="H19" s="418">
        <f>'６月(中旬)'!G21+'６月(中旬)'!G35</f>
        <v>8735</v>
      </c>
      <c r="I19" s="417">
        <f>G19/H19</f>
        <v>0.97939324556382368</v>
      </c>
      <c r="J19" s="416">
        <f>G19-H19</f>
        <v>-180</v>
      </c>
      <c r="K19" s="180"/>
    </row>
    <row r="20" spans="1:11" ht="18" customHeight="1" x14ac:dyDescent="0.15">
      <c r="A20" s="475"/>
      <c r="B20" s="421" t="s">
        <v>108</v>
      </c>
      <c r="C20" s="419">
        <f>'６月(中旬)'!B47+'６月(中旬)'!B60</f>
        <v>8683</v>
      </c>
      <c r="D20" s="420">
        <f>'６月(中旬)'!C47+'６月(中旬)'!C60</f>
        <v>10127</v>
      </c>
      <c r="E20" s="417">
        <f>C20/D20</f>
        <v>0.85741088180112568</v>
      </c>
      <c r="F20" s="416">
        <f>C20-D20</f>
        <v>-1444</v>
      </c>
      <c r="G20" s="419">
        <f>'６月(中旬)'!F47+'６月(中旬)'!F60</f>
        <v>15566</v>
      </c>
      <c r="H20" s="418">
        <f>'６月(中旬)'!G47+'６月(中旬)'!G60</f>
        <v>20030</v>
      </c>
      <c r="I20" s="417">
        <f>G20/H20</f>
        <v>0.77713429855217175</v>
      </c>
      <c r="J20" s="416">
        <f>G20-H20</f>
        <v>-4464</v>
      </c>
      <c r="K20" s="180"/>
    </row>
    <row r="21" spans="1:11" ht="18" customHeight="1" thickBot="1" x14ac:dyDescent="0.2">
      <c r="A21" s="468"/>
      <c r="B21" s="474" t="s">
        <v>112</v>
      </c>
      <c r="C21" s="483"/>
      <c r="D21" s="481"/>
      <c r="E21" s="480"/>
      <c r="F21" s="479"/>
      <c r="G21" s="483"/>
      <c r="H21" s="485"/>
      <c r="I21" s="484"/>
      <c r="J21" s="479"/>
      <c r="K21" s="180"/>
    </row>
    <row r="22" spans="1:11" s="477" customFormat="1" ht="18" customHeight="1" x14ac:dyDescent="0.15">
      <c r="A22" s="696" t="s">
        <v>205</v>
      </c>
      <c r="B22" s="697"/>
      <c r="C22" s="434">
        <f>SUM(C23:C26)</f>
        <v>8635</v>
      </c>
      <c r="D22" s="435">
        <f>SUM(D23:D26)</f>
        <v>8585</v>
      </c>
      <c r="E22" s="432">
        <f>C22/D22</f>
        <v>1.005824111822947</v>
      </c>
      <c r="F22" s="431">
        <f>C22-D22</f>
        <v>50</v>
      </c>
      <c r="G22" s="434">
        <f>SUM(G23:G26)</f>
        <v>14202</v>
      </c>
      <c r="H22" s="433">
        <f>SUM(H23:H26)</f>
        <v>17596</v>
      </c>
      <c r="I22" s="432">
        <f>G22/H22</f>
        <v>0.80711525346669699</v>
      </c>
      <c r="J22" s="431">
        <f>G22-H22</f>
        <v>-3394</v>
      </c>
      <c r="K22" s="478"/>
    </row>
    <row r="23" spans="1:11" ht="18" customHeight="1" x14ac:dyDescent="0.15">
      <c r="A23" s="476"/>
      <c r="B23" s="198" t="s">
        <v>111</v>
      </c>
      <c r="C23" s="444">
        <f>'６月(中旬)'!B13</f>
        <v>0</v>
      </c>
      <c r="D23" s="445">
        <f>'６月(中旬)'!C13</f>
        <v>0</v>
      </c>
      <c r="E23" s="442" t="e">
        <f>C23/D23</f>
        <v>#DIV/0!</v>
      </c>
      <c r="F23" s="441">
        <f>C23-D23</f>
        <v>0</v>
      </c>
      <c r="G23" s="444">
        <f>'６月(中旬)'!F13</f>
        <v>0</v>
      </c>
      <c r="H23" s="443">
        <f>'６月(中旬)'!G13</f>
        <v>0</v>
      </c>
      <c r="I23" s="442" t="e">
        <f>G23/H23</f>
        <v>#DIV/0!</v>
      </c>
      <c r="J23" s="441">
        <f>G23-H23</f>
        <v>0</v>
      </c>
      <c r="K23" s="180"/>
    </row>
    <row r="24" spans="1:11" ht="18" customHeight="1" x14ac:dyDescent="0.15">
      <c r="A24" s="475"/>
      <c r="B24" s="421" t="s">
        <v>110</v>
      </c>
      <c r="C24" s="419">
        <f>'６月(中旬)'!B28+'６月(中旬)'!B37</f>
        <v>3520</v>
      </c>
      <c r="D24" s="420">
        <f>'６月(中旬)'!C28+'６月(中旬)'!C37</f>
        <v>4333</v>
      </c>
      <c r="E24" s="417">
        <f>C24/D24</f>
        <v>0.81237018232171709</v>
      </c>
      <c r="F24" s="416">
        <f>C24-D24</f>
        <v>-813</v>
      </c>
      <c r="G24" s="419">
        <f>'６月(中旬)'!F28+'６月(中旬)'!F37</f>
        <v>5400</v>
      </c>
      <c r="H24" s="418">
        <f>'６月(中旬)'!G28+'６月(中旬)'!G37</f>
        <v>7030</v>
      </c>
      <c r="I24" s="417">
        <f>G24/H24</f>
        <v>0.7681365576102418</v>
      </c>
      <c r="J24" s="416">
        <f>G24-H24</f>
        <v>-1630</v>
      </c>
      <c r="K24" s="180"/>
    </row>
    <row r="25" spans="1:11" ht="18" customHeight="1" x14ac:dyDescent="0.15">
      <c r="A25" s="475"/>
      <c r="B25" s="421" t="s">
        <v>108</v>
      </c>
      <c r="C25" s="419">
        <f>'６月(中旬)'!B49</f>
        <v>5115</v>
      </c>
      <c r="D25" s="420">
        <f>'６月(中旬)'!C49</f>
        <v>4252</v>
      </c>
      <c r="E25" s="417">
        <f>C25/D25</f>
        <v>1.2029633113828786</v>
      </c>
      <c r="F25" s="416">
        <f>C25-D25</f>
        <v>863</v>
      </c>
      <c r="G25" s="419">
        <f>'６月(中旬)'!F49</f>
        <v>8802</v>
      </c>
      <c r="H25" s="418">
        <f>'６月(中旬)'!G49</f>
        <v>10566</v>
      </c>
      <c r="I25" s="417">
        <f>G25/H25</f>
        <v>0.83304940374787051</v>
      </c>
      <c r="J25" s="416">
        <f>G25-H25</f>
        <v>-1764</v>
      </c>
      <c r="K25" s="180"/>
    </row>
    <row r="26" spans="1:11" ht="18" customHeight="1" thickBot="1" x14ac:dyDescent="0.2">
      <c r="A26" s="468"/>
      <c r="B26" s="474" t="s">
        <v>112</v>
      </c>
      <c r="C26" s="483"/>
      <c r="D26" s="481"/>
      <c r="E26" s="480"/>
      <c r="F26" s="479"/>
      <c r="G26" s="482"/>
      <c r="H26" s="481"/>
      <c r="I26" s="480"/>
      <c r="J26" s="479"/>
      <c r="K26" s="180"/>
    </row>
    <row r="27" spans="1:11" s="477" customFormat="1" ht="18" customHeight="1" x14ac:dyDescent="0.15">
      <c r="A27" s="696" t="s">
        <v>204</v>
      </c>
      <c r="B27" s="697"/>
      <c r="C27" s="434">
        <f>SUM(C28:C34)</f>
        <v>13505</v>
      </c>
      <c r="D27" s="435">
        <f>SUM(D28:D34)</f>
        <v>11762</v>
      </c>
      <c r="E27" s="432">
        <f t="shared" ref="E27:E32" si="0">C27/D27</f>
        <v>1.1481890834892026</v>
      </c>
      <c r="F27" s="431">
        <f t="shared" ref="F27:F32" si="1">C27-D27</f>
        <v>1743</v>
      </c>
      <c r="G27" s="434">
        <f>SUM(G28:G34)</f>
        <v>23525</v>
      </c>
      <c r="H27" s="433">
        <f>SUM(H28:H34)</f>
        <v>18256</v>
      </c>
      <c r="I27" s="432">
        <f t="shared" ref="I27:I32" si="2">G27/H27</f>
        <v>1.2886174408413673</v>
      </c>
      <c r="J27" s="431">
        <f t="shared" ref="J27:J32" si="3">G27-H27</f>
        <v>5269</v>
      </c>
      <c r="K27" s="478"/>
    </row>
    <row r="28" spans="1:11" ht="18" customHeight="1" x14ac:dyDescent="0.15">
      <c r="A28" s="476"/>
      <c r="B28" s="429" t="s">
        <v>111</v>
      </c>
      <c r="C28" s="427">
        <f>'６月(中旬)'!B15+'６月(中旬)'!B17</f>
        <v>0</v>
      </c>
      <c r="D28" s="428">
        <f>'６月(中旬)'!C15+'６月(中旬)'!C17</f>
        <v>0</v>
      </c>
      <c r="E28" s="425" t="e">
        <f t="shared" si="0"/>
        <v>#DIV/0!</v>
      </c>
      <c r="F28" s="424">
        <f t="shared" si="1"/>
        <v>0</v>
      </c>
      <c r="G28" s="427">
        <f>'６月(中旬)'!F15+'６月(中旬)'!F17</f>
        <v>0</v>
      </c>
      <c r="H28" s="426">
        <f>'６月(中旬)'!G15+'６月(中旬)'!G17</f>
        <v>0</v>
      </c>
      <c r="I28" s="425" t="e">
        <f t="shared" si="2"/>
        <v>#DIV/0!</v>
      </c>
      <c r="J28" s="424">
        <f t="shared" si="3"/>
        <v>0</v>
      </c>
      <c r="K28" s="180"/>
    </row>
    <row r="29" spans="1:11" ht="18" customHeight="1" x14ac:dyDescent="0.15">
      <c r="A29" s="475"/>
      <c r="B29" s="186" t="s">
        <v>110</v>
      </c>
      <c r="C29" s="184">
        <f>'６月(中旬)'!B29+'６月(中旬)'!B30+'６月(中旬)'!B31+'６月(中旬)'!B32+'６月(中旬)'!B33+'６月(中旬)'!B34</f>
        <v>2520</v>
      </c>
      <c r="D29" s="188">
        <f>'６月(中旬)'!C29+'６月(中旬)'!C30+'６月(中旬)'!C31+'６月(中旬)'!C32+'６月(中旬)'!C33+'６月(中旬)'!C34</f>
        <v>2316</v>
      </c>
      <c r="E29" s="423">
        <f t="shared" si="0"/>
        <v>1.0880829015544042</v>
      </c>
      <c r="F29" s="422">
        <f t="shared" si="1"/>
        <v>204</v>
      </c>
      <c r="G29" s="184">
        <f>'６月(中旬)'!F29+'６月(中旬)'!F30+'６月(中旬)'!F31+'６月(中旬)'!F32+'６月(中旬)'!F33+'６月(中旬)'!F34</f>
        <v>3195</v>
      </c>
      <c r="H29" s="183">
        <f>'６月(中旬)'!G29+'６月(中旬)'!G30+'６月(中旬)'!G31+'６月(中旬)'!G32+'６月(中旬)'!G33+'６月(中旬)'!G34</f>
        <v>2995</v>
      </c>
      <c r="I29" s="423">
        <f t="shared" si="2"/>
        <v>1.0667779632721202</v>
      </c>
      <c r="J29" s="422">
        <f t="shared" si="3"/>
        <v>200</v>
      </c>
      <c r="K29" s="180"/>
    </row>
    <row r="30" spans="1:11" ht="18" customHeight="1" x14ac:dyDescent="0.15">
      <c r="A30" s="475"/>
      <c r="B30" s="421" t="s">
        <v>109</v>
      </c>
      <c r="C30" s="419">
        <f>'６月(中旬)'!B38</f>
        <v>427</v>
      </c>
      <c r="D30" s="420">
        <f>'６月(中旬)'!C38</f>
        <v>505</v>
      </c>
      <c r="E30" s="417">
        <f t="shared" si="0"/>
        <v>0.84554455445544552</v>
      </c>
      <c r="F30" s="416">
        <f t="shared" si="1"/>
        <v>-78</v>
      </c>
      <c r="G30" s="419">
        <f>'６月(中旬)'!F38</f>
        <v>852</v>
      </c>
      <c r="H30" s="418">
        <f>'６月(中旬)'!G38</f>
        <v>879</v>
      </c>
      <c r="I30" s="417">
        <f t="shared" si="2"/>
        <v>0.96928327645051193</v>
      </c>
      <c r="J30" s="416">
        <f t="shared" si="3"/>
        <v>-27</v>
      </c>
      <c r="K30" s="180"/>
    </row>
    <row r="31" spans="1:11" ht="18" customHeight="1" x14ac:dyDescent="0.15">
      <c r="A31" s="475"/>
      <c r="B31" s="421" t="s">
        <v>108</v>
      </c>
      <c r="C31" s="419">
        <f>'６月(中旬)'!B50+'６月(中旬)'!B51+'６月(中旬)'!B52+'６月(中旬)'!B53+'６月(中旬)'!B56+'６月(中旬)'!B54+'６月(中旬)'!B55+'６月(中旬)'!B59+'６月(中旬)'!B57+'６月(中旬)'!B58</f>
        <v>9665</v>
      </c>
      <c r="D31" s="420">
        <f>'６月(中旬)'!C50+'６月(中旬)'!C51+'６月(中旬)'!C52+'６月(中旬)'!C53+'６月(中旬)'!C56+'６月(中旬)'!C54+'６月(中旬)'!C55+'６月(中旬)'!C59+'６月(中旬)'!C57+'６月(中旬)'!C58</f>
        <v>8137</v>
      </c>
      <c r="E31" s="417">
        <f t="shared" si="0"/>
        <v>1.1877841956495023</v>
      </c>
      <c r="F31" s="416">
        <f t="shared" si="1"/>
        <v>1528</v>
      </c>
      <c r="G31" s="419">
        <f>'６月(中旬)'!F50+'６月(中旬)'!F51+'６月(中旬)'!F52+'６月(中旬)'!F53+'６月(中旬)'!F56+'６月(中旬)'!F54+'６月(中旬)'!F55+'６月(中旬)'!F59+'６月(中旬)'!F57+'６月(中旬)'!F58</f>
        <v>17847</v>
      </c>
      <c r="H31" s="418">
        <f>'６月(中旬)'!G50+'６月(中旬)'!G51+'６月(中旬)'!G52+'６月(中旬)'!G53+'６月(中旬)'!G56+'６月(中旬)'!G54+'６月(中旬)'!G55+'６月(中旬)'!G59+'６月(中旬)'!G57+'６月(中旬)'!G58</f>
        <v>12891</v>
      </c>
      <c r="I31" s="417">
        <f t="shared" si="2"/>
        <v>1.3844542704212242</v>
      </c>
      <c r="J31" s="416">
        <f t="shared" si="3"/>
        <v>4956</v>
      </c>
      <c r="K31" s="180"/>
    </row>
    <row r="32" spans="1:11" ht="18" customHeight="1" x14ac:dyDescent="0.15">
      <c r="A32" s="475"/>
      <c r="B32" s="421" t="s">
        <v>107</v>
      </c>
      <c r="C32" s="419">
        <f>'６月(中旬)'!B62</f>
        <v>893</v>
      </c>
      <c r="D32" s="420">
        <f>'６月(中旬)'!C62</f>
        <v>804</v>
      </c>
      <c r="E32" s="417">
        <f t="shared" si="0"/>
        <v>1.1106965174129353</v>
      </c>
      <c r="F32" s="416">
        <f t="shared" si="1"/>
        <v>89</v>
      </c>
      <c r="G32" s="419">
        <f>'６月(中旬)'!F62</f>
        <v>1631</v>
      </c>
      <c r="H32" s="418">
        <f>'６月(中旬)'!G62</f>
        <v>1491</v>
      </c>
      <c r="I32" s="417">
        <f t="shared" si="2"/>
        <v>1.0938967136150235</v>
      </c>
      <c r="J32" s="416">
        <f t="shared" si="3"/>
        <v>140</v>
      </c>
      <c r="K32" s="180"/>
    </row>
    <row r="33" spans="1:11" ht="18" customHeight="1" x14ac:dyDescent="0.15">
      <c r="A33" s="475"/>
      <c r="B33" s="474" t="s">
        <v>112</v>
      </c>
      <c r="C33" s="472"/>
      <c r="D33" s="473"/>
      <c r="E33" s="470"/>
      <c r="F33" s="469"/>
      <c r="G33" s="472"/>
      <c r="H33" s="471"/>
      <c r="I33" s="470"/>
      <c r="J33" s="469"/>
      <c r="K33" s="180"/>
    </row>
    <row r="34" spans="1:11" ht="18" customHeight="1" thickBot="1" x14ac:dyDescent="0.2">
      <c r="A34" s="468"/>
      <c r="B34" s="467" t="s">
        <v>203</v>
      </c>
      <c r="C34" s="466"/>
      <c r="D34" s="464"/>
      <c r="E34" s="463"/>
      <c r="F34" s="462"/>
      <c r="G34" s="465"/>
      <c r="H34" s="464"/>
      <c r="I34" s="463"/>
      <c r="J34" s="462"/>
      <c r="K34" s="180"/>
    </row>
    <row r="35" spans="1:11" x14ac:dyDescent="0.15">
      <c r="C35" s="165"/>
      <c r="G35" s="165"/>
    </row>
    <row r="36" spans="1:11" x14ac:dyDescent="0.15">
      <c r="C36" s="165"/>
      <c r="G36" s="165"/>
    </row>
    <row r="37" spans="1:11" x14ac:dyDescent="0.15">
      <c r="C37" s="165"/>
      <c r="G37" s="165"/>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3:7" x14ac:dyDescent="0.15">
      <c r="C65" s="165"/>
      <c r="G65" s="165"/>
    </row>
    <row r="66" spans="3:7" x14ac:dyDescent="0.15">
      <c r="C66" s="165"/>
      <c r="G66" s="165"/>
    </row>
    <row r="67" spans="3:7" x14ac:dyDescent="0.15">
      <c r="C67" s="165"/>
      <c r="G67" s="165"/>
    </row>
    <row r="68" spans="3:7" x14ac:dyDescent="0.15">
      <c r="C68" s="165"/>
      <c r="G68" s="165"/>
    </row>
    <row r="69" spans="3:7" x14ac:dyDescent="0.15">
      <c r="C69" s="165"/>
      <c r="G69" s="165"/>
    </row>
    <row r="70" spans="3:7" x14ac:dyDescent="0.15">
      <c r="C70" s="165"/>
      <c r="G70" s="165"/>
    </row>
  </sheetData>
  <mergeCells count="24">
    <mergeCell ref="A1:B1"/>
    <mergeCell ref="G2:J2"/>
    <mergeCell ref="C3:C4"/>
    <mergeCell ref="D3:D4"/>
    <mergeCell ref="E3:F3"/>
    <mergeCell ref="G3:G4"/>
    <mergeCell ref="H3:H4"/>
    <mergeCell ref="I3:J3"/>
    <mergeCell ref="C2:F2"/>
    <mergeCell ref="A22:B22"/>
    <mergeCell ref="A27:B27"/>
    <mergeCell ref="J5:J6"/>
    <mergeCell ref="A6:B6"/>
    <mergeCell ref="A7:B7"/>
    <mergeCell ref="A12:B12"/>
    <mergeCell ref="F5:F6"/>
    <mergeCell ref="G5:G6"/>
    <mergeCell ref="H5:H6"/>
    <mergeCell ref="I5:I6"/>
    <mergeCell ref="A5:B5"/>
    <mergeCell ref="C5:C6"/>
    <mergeCell ref="D5:D6"/>
    <mergeCell ref="E5:E6"/>
    <mergeCell ref="A17:B17"/>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76" orientation="landscape" r:id="rId1"/>
  <headerFooter alignWithMargins="0">
    <oddHeader>&amp;C2012年&amp;A航空旅客輸送実績</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4"/>
  <sheetViews>
    <sheetView zoomScaleNormal="100" workbookViewId="0">
      <pane xSplit="1" ySplit="6" topLeftCell="B7" activePane="bottomRight" state="frozen"/>
      <selection sqref="A1:J1"/>
      <selection pane="topRight" sqref="A1:J1"/>
      <selection pane="bottomLeft" sqref="A1:J1"/>
      <selection pane="bottomRight" sqref="A1:J1"/>
    </sheetView>
  </sheetViews>
  <sheetFormatPr defaultColWidth="15.75" defaultRowHeight="10.5" x14ac:dyDescent="0.4"/>
  <cols>
    <col min="1" max="1" width="23.375" style="42" customWidth="1"/>
    <col min="2" max="3" width="11" style="98" customWidth="1"/>
    <col min="4" max="5" width="11.25" style="42" customWidth="1"/>
    <col min="6" max="7" width="11" style="98" customWidth="1"/>
    <col min="8" max="9" width="11.25" style="42" customWidth="1"/>
    <col min="10" max="11" width="11.25" style="98" customWidth="1"/>
    <col min="12" max="12" width="11.25" style="42"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７月(月間)</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x14ac:dyDescent="0.4">
      <c r="A4" s="653"/>
      <c r="B4" s="654" t="s">
        <v>122</v>
      </c>
      <c r="C4" s="655" t="s">
        <v>245</v>
      </c>
      <c r="D4" s="652" t="s">
        <v>95</v>
      </c>
      <c r="E4" s="652"/>
      <c r="F4" s="648" t="str">
        <f>+B4</f>
        <v>(12'7/1～31)</v>
      </c>
      <c r="G4" s="691" t="str">
        <f>+C4</f>
        <v>(11'7/1～30)</v>
      </c>
      <c r="H4" s="652" t="s">
        <v>95</v>
      </c>
      <c r="I4" s="652"/>
      <c r="J4" s="648" t="str">
        <f>+B4</f>
        <v>(12'7/1～31)</v>
      </c>
      <c r="K4" s="691" t="str">
        <f>+C4</f>
        <v>(11'7/1～30)</v>
      </c>
      <c r="L4" s="650" t="s">
        <v>93</v>
      </c>
    </row>
    <row r="5" spans="1:12" s="161" customFormat="1" x14ac:dyDescent="0.4">
      <c r="A5" s="653"/>
      <c r="B5" s="654"/>
      <c r="C5" s="656"/>
      <c r="D5" s="275" t="s">
        <v>94</v>
      </c>
      <c r="E5" s="328" t="s">
        <v>93</v>
      </c>
      <c r="F5" s="648"/>
      <c r="G5" s="691"/>
      <c r="H5" s="275" t="s">
        <v>94</v>
      </c>
      <c r="I5" s="275" t="s">
        <v>93</v>
      </c>
      <c r="J5" s="648"/>
      <c r="K5" s="691"/>
      <c r="L5" s="651"/>
    </row>
    <row r="6" spans="1:12" s="44" customFormat="1" x14ac:dyDescent="0.4">
      <c r="A6" s="249" t="s">
        <v>191</v>
      </c>
      <c r="B6" s="346">
        <f>+B7+B41+B67+B76+B78</f>
        <v>535636</v>
      </c>
      <c r="C6" s="346">
        <f>+C7+C41+C67+C76+C78</f>
        <v>509866</v>
      </c>
      <c r="D6" s="511">
        <f t="shared" ref="D6:D37" si="0">+B6/C6</f>
        <v>1.0505426916091678</v>
      </c>
      <c r="E6" s="343">
        <f t="shared" ref="E6:E37" si="1">+B6-C6</f>
        <v>25770</v>
      </c>
      <c r="F6" s="346">
        <f>+F7+F41+F67+F76+F78</f>
        <v>786491</v>
      </c>
      <c r="G6" s="346">
        <f>+G7+G41+G67+G76+G78</f>
        <v>726476</v>
      </c>
      <c r="H6" s="247">
        <f t="shared" ref="H6:H37" si="2">+F6/G6</f>
        <v>1.082611125487972</v>
      </c>
      <c r="I6" s="246">
        <f t="shared" ref="I6:I37" si="3">+F6-G6</f>
        <v>60015</v>
      </c>
      <c r="J6" s="345">
        <f t="shared" ref="J6:J37" si="4">+B6/F6</f>
        <v>0.68104530121768714</v>
      </c>
      <c r="K6" s="345">
        <f t="shared" ref="K6:K37" si="5">+C6/G6</f>
        <v>0.70183460981505241</v>
      </c>
      <c r="L6" s="244">
        <f t="shared" ref="L6:L37" si="6">+J6-K6</f>
        <v>-2.0789308597365275E-2</v>
      </c>
    </row>
    <row r="7" spans="1:12" s="89" customFormat="1" x14ac:dyDescent="0.4">
      <c r="A7" s="249" t="s">
        <v>91</v>
      </c>
      <c r="B7" s="268">
        <f>+B8+B18+B38</f>
        <v>205191</v>
      </c>
      <c r="C7" s="268">
        <f>+C8+C18+C38</f>
        <v>208302</v>
      </c>
      <c r="D7" s="344">
        <f t="shared" si="0"/>
        <v>0.9850649537690469</v>
      </c>
      <c r="E7" s="343">
        <f t="shared" si="1"/>
        <v>-3111</v>
      </c>
      <c r="F7" s="269">
        <f>+F8+F18+F38</f>
        <v>289378</v>
      </c>
      <c r="G7" s="268">
        <f>+G8+G18+G38</f>
        <v>287590</v>
      </c>
      <c r="H7" s="247">
        <f t="shared" si="2"/>
        <v>1.0062171841858201</v>
      </c>
      <c r="I7" s="246">
        <f t="shared" si="3"/>
        <v>1788</v>
      </c>
      <c r="J7" s="284">
        <f t="shared" si="4"/>
        <v>0.70907601821838562</v>
      </c>
      <c r="K7" s="284">
        <f t="shared" si="5"/>
        <v>0.72430195764804062</v>
      </c>
      <c r="L7" s="244">
        <f t="shared" si="6"/>
        <v>-1.5225939429655E-2</v>
      </c>
    </row>
    <row r="8" spans="1:12" x14ac:dyDescent="0.4">
      <c r="A8" s="277" t="s">
        <v>190</v>
      </c>
      <c r="B8" s="259">
        <f>SUM(B9:B17)</f>
        <v>143088</v>
      </c>
      <c r="C8" s="310">
        <f>SUM(C9:C17)</f>
        <v>149616</v>
      </c>
      <c r="D8" s="258">
        <f t="shared" si="0"/>
        <v>0.9563683028553096</v>
      </c>
      <c r="E8" s="257">
        <f t="shared" si="1"/>
        <v>-6528</v>
      </c>
      <c r="F8" s="310">
        <f>SUM(F9:F17)</f>
        <v>202753</v>
      </c>
      <c r="G8" s="310">
        <f>SUM(G9:G17)</f>
        <v>204092</v>
      </c>
      <c r="H8" s="258">
        <f t="shared" si="2"/>
        <v>0.99343923328694905</v>
      </c>
      <c r="I8" s="257">
        <f t="shared" si="3"/>
        <v>-1339</v>
      </c>
      <c r="J8" s="306">
        <f t="shared" si="4"/>
        <v>0.70572568593313045</v>
      </c>
      <c r="K8" s="306">
        <f t="shared" si="5"/>
        <v>0.73308115947709851</v>
      </c>
      <c r="L8" s="255">
        <f t="shared" si="6"/>
        <v>-2.7355473543968056E-2</v>
      </c>
    </row>
    <row r="9" spans="1:12" x14ac:dyDescent="0.4">
      <c r="A9" s="57" t="s">
        <v>87</v>
      </c>
      <c r="B9" s="88">
        <v>115870</v>
      </c>
      <c r="C9" s="265">
        <v>110720</v>
      </c>
      <c r="D9" s="243">
        <f t="shared" si="0"/>
        <v>1.0465137283236994</v>
      </c>
      <c r="E9" s="242">
        <f t="shared" si="1"/>
        <v>5150</v>
      </c>
      <c r="F9" s="265">
        <v>164102</v>
      </c>
      <c r="G9" s="265">
        <v>142863</v>
      </c>
      <c r="H9" s="243">
        <f t="shared" si="2"/>
        <v>1.1486669046569091</v>
      </c>
      <c r="I9" s="242">
        <f t="shared" si="3"/>
        <v>21239</v>
      </c>
      <c r="J9" s="73">
        <f t="shared" si="4"/>
        <v>0.7060852396680114</v>
      </c>
      <c r="K9" s="300">
        <f t="shared" si="5"/>
        <v>0.77500822466278885</v>
      </c>
      <c r="L9" s="254">
        <f t="shared" si="6"/>
        <v>-6.8922984994777448E-2</v>
      </c>
    </row>
    <row r="10" spans="1:12" x14ac:dyDescent="0.4">
      <c r="A10" s="58" t="s">
        <v>90</v>
      </c>
      <c r="B10" s="56">
        <v>14211</v>
      </c>
      <c r="C10" s="263">
        <v>16404</v>
      </c>
      <c r="D10" s="239">
        <f t="shared" si="0"/>
        <v>0.86631309436722748</v>
      </c>
      <c r="E10" s="242">
        <f t="shared" si="1"/>
        <v>-2193</v>
      </c>
      <c r="F10" s="263">
        <v>18767</v>
      </c>
      <c r="G10" s="263">
        <v>19937</v>
      </c>
      <c r="H10" s="239">
        <f t="shared" si="2"/>
        <v>0.94131514269950345</v>
      </c>
      <c r="I10" s="238">
        <f t="shared" si="3"/>
        <v>-1170</v>
      </c>
      <c r="J10" s="53">
        <f t="shared" si="4"/>
        <v>0.75723344167954387</v>
      </c>
      <c r="K10" s="302">
        <f t="shared" si="5"/>
        <v>0.82279179415157744</v>
      </c>
      <c r="L10" s="261">
        <f t="shared" si="6"/>
        <v>-6.5558352472033565E-2</v>
      </c>
    </row>
    <row r="11" spans="1:12" x14ac:dyDescent="0.4">
      <c r="A11" s="58" t="s">
        <v>162</v>
      </c>
      <c r="B11" s="56">
        <v>9817</v>
      </c>
      <c r="C11" s="263">
        <v>19617</v>
      </c>
      <c r="D11" s="239">
        <f t="shared" si="0"/>
        <v>0.50043329764999744</v>
      </c>
      <c r="E11" s="242">
        <f t="shared" si="1"/>
        <v>-9800</v>
      </c>
      <c r="F11" s="263">
        <v>15416</v>
      </c>
      <c r="G11" s="263">
        <v>36797</v>
      </c>
      <c r="H11" s="239">
        <f t="shared" si="2"/>
        <v>0.41894719678234638</v>
      </c>
      <c r="I11" s="238">
        <f t="shared" si="3"/>
        <v>-21381</v>
      </c>
      <c r="J11" s="53">
        <f t="shared" si="4"/>
        <v>0.63680591593149971</v>
      </c>
      <c r="K11" s="53">
        <f t="shared" si="5"/>
        <v>0.53311411256352415</v>
      </c>
      <c r="L11" s="261">
        <f t="shared" si="6"/>
        <v>0.10369180336797557</v>
      </c>
    </row>
    <row r="12" spans="1:12" x14ac:dyDescent="0.4">
      <c r="A12" s="58" t="s">
        <v>85</v>
      </c>
      <c r="B12" s="92"/>
      <c r="C12" s="263"/>
      <c r="D12" s="239" t="e">
        <f t="shared" si="0"/>
        <v>#DIV/0!</v>
      </c>
      <c r="E12" s="242">
        <f t="shared" si="1"/>
        <v>0</v>
      </c>
      <c r="F12" s="288"/>
      <c r="G12" s="263"/>
      <c r="H12" s="239" t="e">
        <f t="shared" si="2"/>
        <v>#DIV/0!</v>
      </c>
      <c r="I12" s="238">
        <f t="shared" si="3"/>
        <v>0</v>
      </c>
      <c r="J12" s="53" t="e">
        <f t="shared" si="4"/>
        <v>#DIV/0!</v>
      </c>
      <c r="K12" s="53" t="e">
        <f t="shared" si="5"/>
        <v>#DIV/0!</v>
      </c>
      <c r="L12" s="261" t="e">
        <f t="shared" si="6"/>
        <v>#DIV/0!</v>
      </c>
    </row>
    <row r="13" spans="1:12" x14ac:dyDescent="0.4">
      <c r="A13" s="58" t="s">
        <v>86</v>
      </c>
      <c r="B13" s="92"/>
      <c r="C13" s="263"/>
      <c r="D13" s="239" t="e">
        <f t="shared" si="0"/>
        <v>#DIV/0!</v>
      </c>
      <c r="E13" s="242">
        <f t="shared" si="1"/>
        <v>0</v>
      </c>
      <c r="F13" s="288"/>
      <c r="G13" s="263"/>
      <c r="H13" s="239" t="e">
        <f t="shared" si="2"/>
        <v>#DIV/0!</v>
      </c>
      <c r="I13" s="238">
        <f t="shared" si="3"/>
        <v>0</v>
      </c>
      <c r="J13" s="53" t="e">
        <f t="shared" si="4"/>
        <v>#DIV/0!</v>
      </c>
      <c r="K13" s="53" t="e">
        <f t="shared" si="5"/>
        <v>#DIV/0!</v>
      </c>
      <c r="L13" s="261" t="e">
        <f t="shared" si="6"/>
        <v>#DIV/0!</v>
      </c>
    </row>
    <row r="14" spans="1:12" x14ac:dyDescent="0.4">
      <c r="A14" s="64" t="s">
        <v>189</v>
      </c>
      <c r="B14" s="69">
        <v>3190</v>
      </c>
      <c r="C14" s="491">
        <v>2875</v>
      </c>
      <c r="D14" s="253">
        <f t="shared" si="0"/>
        <v>1.1095652173913044</v>
      </c>
      <c r="E14" s="242">
        <f t="shared" si="1"/>
        <v>315</v>
      </c>
      <c r="F14" s="491">
        <v>4468</v>
      </c>
      <c r="G14" s="491">
        <v>4495</v>
      </c>
      <c r="H14" s="253">
        <f t="shared" si="2"/>
        <v>0.9939933259176863</v>
      </c>
      <c r="I14" s="252">
        <f t="shared" si="3"/>
        <v>-27</v>
      </c>
      <c r="J14" s="67">
        <f t="shared" si="4"/>
        <v>0.71396598030438674</v>
      </c>
      <c r="K14" s="67">
        <f t="shared" si="5"/>
        <v>0.63959955506117905</v>
      </c>
      <c r="L14" s="251">
        <f t="shared" si="6"/>
        <v>7.436642524320769E-2</v>
      </c>
    </row>
    <row r="15" spans="1:12" x14ac:dyDescent="0.4">
      <c r="A15" s="58" t="s">
        <v>188</v>
      </c>
      <c r="B15" s="92"/>
      <c r="C15" s="92"/>
      <c r="D15" s="239" t="e">
        <f t="shared" si="0"/>
        <v>#DIV/0!</v>
      </c>
      <c r="E15" s="242">
        <f t="shared" si="1"/>
        <v>0</v>
      </c>
      <c r="F15" s="288"/>
      <c r="G15" s="92"/>
      <c r="H15" s="239" t="e">
        <f t="shared" si="2"/>
        <v>#DIV/0!</v>
      </c>
      <c r="I15" s="238">
        <f t="shared" si="3"/>
        <v>0</v>
      </c>
      <c r="J15" s="53" t="e">
        <f t="shared" si="4"/>
        <v>#DIV/0!</v>
      </c>
      <c r="K15" s="53" t="e">
        <f t="shared" si="5"/>
        <v>#DIV/0!</v>
      </c>
      <c r="L15" s="261" t="e">
        <f t="shared" si="6"/>
        <v>#DIV/0!</v>
      </c>
    </row>
    <row r="16" spans="1:12" s="42" customFormat="1" x14ac:dyDescent="0.4">
      <c r="A16" s="70" t="s">
        <v>187</v>
      </c>
      <c r="B16" s="92"/>
      <c r="C16" s="92"/>
      <c r="D16" s="239" t="e">
        <f t="shared" si="0"/>
        <v>#DIV/0!</v>
      </c>
      <c r="E16" s="242">
        <f t="shared" si="1"/>
        <v>0</v>
      </c>
      <c r="F16" s="92"/>
      <c r="G16" s="92"/>
      <c r="H16" s="239" t="e">
        <f t="shared" si="2"/>
        <v>#DIV/0!</v>
      </c>
      <c r="I16" s="267">
        <f t="shared" si="3"/>
        <v>0</v>
      </c>
      <c r="J16" s="53" t="e">
        <f t="shared" si="4"/>
        <v>#DIV/0!</v>
      </c>
      <c r="K16" s="53" t="e">
        <f t="shared" si="5"/>
        <v>#DIV/0!</v>
      </c>
      <c r="L16" s="261" t="e">
        <f t="shared" si="6"/>
        <v>#DIV/0!</v>
      </c>
    </row>
    <row r="17" spans="1:12" x14ac:dyDescent="0.4">
      <c r="A17" s="70" t="s">
        <v>186</v>
      </c>
      <c r="B17" s="91"/>
      <c r="C17" s="266"/>
      <c r="D17" s="253" t="e">
        <f t="shared" si="0"/>
        <v>#DIV/0!</v>
      </c>
      <c r="E17" s="328">
        <f t="shared" si="1"/>
        <v>0</v>
      </c>
      <c r="F17" s="266"/>
      <c r="G17" s="266"/>
      <c r="H17" s="253" t="e">
        <f t="shared" si="2"/>
        <v>#DIV/0!</v>
      </c>
      <c r="I17" s="252">
        <f t="shared" si="3"/>
        <v>0</v>
      </c>
      <c r="J17" s="67" t="e">
        <f t="shared" si="4"/>
        <v>#DIV/0!</v>
      </c>
      <c r="K17" s="67" t="e">
        <f t="shared" si="5"/>
        <v>#DIV/0!</v>
      </c>
      <c r="L17" s="251" t="e">
        <f t="shared" si="6"/>
        <v>#DIV/0!</v>
      </c>
    </row>
    <row r="18" spans="1:12" x14ac:dyDescent="0.4">
      <c r="A18" s="277" t="s">
        <v>185</v>
      </c>
      <c r="B18" s="259">
        <f>SUM(B19:B37)</f>
        <v>60075</v>
      </c>
      <c r="C18" s="310">
        <f>SUM(C19:C37)</f>
        <v>56541</v>
      </c>
      <c r="D18" s="258">
        <f t="shared" si="0"/>
        <v>1.0625033161776409</v>
      </c>
      <c r="E18" s="257">
        <f t="shared" si="1"/>
        <v>3534</v>
      </c>
      <c r="F18" s="310">
        <f>SUM(F19:F37)</f>
        <v>83485</v>
      </c>
      <c r="G18" s="310">
        <f>SUM(G19:G37)</f>
        <v>79305</v>
      </c>
      <c r="H18" s="258">
        <f t="shared" si="2"/>
        <v>1.0527078998802093</v>
      </c>
      <c r="I18" s="257">
        <f t="shared" si="3"/>
        <v>4180</v>
      </c>
      <c r="J18" s="256">
        <f t="shared" si="4"/>
        <v>0.71959034557106072</v>
      </c>
      <c r="K18" s="256">
        <f t="shared" si="5"/>
        <v>0.71295630792509934</v>
      </c>
      <c r="L18" s="255">
        <f t="shared" si="6"/>
        <v>6.634037645961377E-3</v>
      </c>
    </row>
    <row r="19" spans="1:12" x14ac:dyDescent="0.4">
      <c r="A19" s="57" t="s">
        <v>184</v>
      </c>
      <c r="B19" s="94"/>
      <c r="C19" s="94"/>
      <c r="D19" s="243" t="e">
        <f t="shared" si="0"/>
        <v>#DIV/0!</v>
      </c>
      <c r="E19" s="242">
        <f t="shared" si="1"/>
        <v>0</v>
      </c>
      <c r="F19" s="296"/>
      <c r="G19" s="94"/>
      <c r="H19" s="243" t="e">
        <f t="shared" si="2"/>
        <v>#DIV/0!</v>
      </c>
      <c r="I19" s="242">
        <f t="shared" si="3"/>
        <v>0</v>
      </c>
      <c r="J19" s="73" t="e">
        <f t="shared" si="4"/>
        <v>#DIV/0!</v>
      </c>
      <c r="K19" s="73" t="e">
        <f t="shared" si="5"/>
        <v>#DIV/0!</v>
      </c>
      <c r="L19" s="254" t="e">
        <f t="shared" si="6"/>
        <v>#DIV/0!</v>
      </c>
    </row>
    <row r="20" spans="1:12" x14ac:dyDescent="0.4">
      <c r="A20" s="58" t="s">
        <v>244</v>
      </c>
      <c r="B20" s="56">
        <v>5744</v>
      </c>
      <c r="C20" s="92"/>
      <c r="D20" s="239" t="e">
        <f t="shared" si="0"/>
        <v>#DIV/0!</v>
      </c>
      <c r="E20" s="242">
        <f t="shared" si="1"/>
        <v>5744</v>
      </c>
      <c r="F20" s="263">
        <v>8310</v>
      </c>
      <c r="G20" s="92"/>
      <c r="H20" s="239" t="e">
        <f t="shared" si="2"/>
        <v>#DIV/0!</v>
      </c>
      <c r="I20" s="238">
        <f t="shared" si="3"/>
        <v>8310</v>
      </c>
      <c r="J20" s="53">
        <f t="shared" si="4"/>
        <v>0.69121540312876051</v>
      </c>
      <c r="K20" s="53" t="e">
        <f t="shared" si="5"/>
        <v>#DIV/0!</v>
      </c>
      <c r="L20" s="261" t="e">
        <f t="shared" si="6"/>
        <v>#DIV/0!</v>
      </c>
    </row>
    <row r="21" spans="1:12" x14ac:dyDescent="0.4">
      <c r="A21" s="58" t="s">
        <v>183</v>
      </c>
      <c r="B21" s="56">
        <v>18653</v>
      </c>
      <c r="C21" s="56">
        <v>18310</v>
      </c>
      <c r="D21" s="239">
        <f t="shared" si="0"/>
        <v>1.0187329328235937</v>
      </c>
      <c r="E21" s="242">
        <f t="shared" si="1"/>
        <v>343</v>
      </c>
      <c r="F21" s="263">
        <v>29780</v>
      </c>
      <c r="G21" s="56">
        <v>29555</v>
      </c>
      <c r="H21" s="239">
        <f t="shared" si="2"/>
        <v>1.0076129250549823</v>
      </c>
      <c r="I21" s="238">
        <f t="shared" si="3"/>
        <v>225</v>
      </c>
      <c r="J21" s="53">
        <f t="shared" si="4"/>
        <v>0.62635997313633307</v>
      </c>
      <c r="K21" s="53">
        <f t="shared" si="5"/>
        <v>0.61952292336322112</v>
      </c>
      <c r="L21" s="261">
        <f t="shared" si="6"/>
        <v>6.8370497731119473E-3</v>
      </c>
    </row>
    <row r="22" spans="1:12" x14ac:dyDescent="0.4">
      <c r="A22" s="58" t="s">
        <v>182</v>
      </c>
      <c r="B22" s="56">
        <v>5865</v>
      </c>
      <c r="C22" s="56">
        <v>5915</v>
      </c>
      <c r="D22" s="239">
        <f t="shared" si="0"/>
        <v>0.99154691462383771</v>
      </c>
      <c r="E22" s="242">
        <f t="shared" si="1"/>
        <v>-50</v>
      </c>
      <c r="F22" s="263">
        <v>6355</v>
      </c>
      <c r="G22" s="56">
        <v>6715</v>
      </c>
      <c r="H22" s="239">
        <f t="shared" si="2"/>
        <v>0.94638868205510052</v>
      </c>
      <c r="I22" s="238">
        <f t="shared" si="3"/>
        <v>-360</v>
      </c>
      <c r="J22" s="53">
        <f t="shared" si="4"/>
        <v>0.92289535798583788</v>
      </c>
      <c r="K22" s="53">
        <f t="shared" si="5"/>
        <v>0.88086373790022343</v>
      </c>
      <c r="L22" s="261">
        <f t="shared" si="6"/>
        <v>4.2031620085614452E-2</v>
      </c>
    </row>
    <row r="23" spans="1:12" x14ac:dyDescent="0.4">
      <c r="A23" s="58" t="s">
        <v>181</v>
      </c>
      <c r="B23" s="69">
        <v>4296</v>
      </c>
      <c r="C23" s="69">
        <v>4113</v>
      </c>
      <c r="D23" s="253">
        <f t="shared" si="0"/>
        <v>1.0444930707512765</v>
      </c>
      <c r="E23" s="242">
        <f t="shared" si="1"/>
        <v>183</v>
      </c>
      <c r="F23" s="491">
        <v>4590</v>
      </c>
      <c r="G23" s="69">
        <v>4525</v>
      </c>
      <c r="H23" s="253">
        <f t="shared" si="2"/>
        <v>1.0143646408839779</v>
      </c>
      <c r="I23" s="252">
        <f t="shared" si="3"/>
        <v>65</v>
      </c>
      <c r="J23" s="67">
        <f t="shared" si="4"/>
        <v>0.93594771241830066</v>
      </c>
      <c r="K23" s="67">
        <f t="shared" si="5"/>
        <v>0.90895027624309388</v>
      </c>
      <c r="L23" s="251">
        <f t="shared" si="6"/>
        <v>2.6997436175206779E-2</v>
      </c>
    </row>
    <row r="24" spans="1:12" x14ac:dyDescent="0.4">
      <c r="A24" s="70" t="s">
        <v>180</v>
      </c>
      <c r="B24" s="56">
        <v>1278</v>
      </c>
      <c r="C24" s="56">
        <v>967</v>
      </c>
      <c r="D24" s="239">
        <f t="shared" si="0"/>
        <v>1.3216132368148914</v>
      </c>
      <c r="E24" s="242">
        <f t="shared" si="1"/>
        <v>311</v>
      </c>
      <c r="F24" s="263">
        <v>2800</v>
      </c>
      <c r="G24" s="56">
        <v>2480</v>
      </c>
      <c r="H24" s="239">
        <f t="shared" si="2"/>
        <v>1.1290322580645162</v>
      </c>
      <c r="I24" s="238">
        <f t="shared" si="3"/>
        <v>320</v>
      </c>
      <c r="J24" s="53">
        <f t="shared" si="4"/>
        <v>0.45642857142857141</v>
      </c>
      <c r="K24" s="53">
        <f t="shared" si="5"/>
        <v>0.38991935483870965</v>
      </c>
      <c r="L24" s="261">
        <f t="shared" si="6"/>
        <v>6.6509216589861753E-2</v>
      </c>
    </row>
    <row r="25" spans="1:12" x14ac:dyDescent="0.4">
      <c r="A25" s="70" t="s">
        <v>179</v>
      </c>
      <c r="B25" s="56">
        <v>3755</v>
      </c>
      <c r="C25" s="56">
        <v>3809</v>
      </c>
      <c r="D25" s="239">
        <f t="shared" si="0"/>
        <v>0.98582305066946707</v>
      </c>
      <c r="E25" s="242">
        <f t="shared" si="1"/>
        <v>-54</v>
      </c>
      <c r="F25" s="263">
        <v>4580</v>
      </c>
      <c r="G25" s="56">
        <v>4630</v>
      </c>
      <c r="H25" s="239">
        <f t="shared" si="2"/>
        <v>0.98920086393088558</v>
      </c>
      <c r="I25" s="238">
        <f t="shared" si="3"/>
        <v>-50</v>
      </c>
      <c r="J25" s="53">
        <f t="shared" si="4"/>
        <v>0.81986899563318782</v>
      </c>
      <c r="K25" s="53">
        <f t="shared" si="5"/>
        <v>0.8226781857451404</v>
      </c>
      <c r="L25" s="261">
        <f t="shared" si="6"/>
        <v>-2.8091901119525753E-3</v>
      </c>
    </row>
    <row r="26" spans="1:12" s="42" customFormat="1" x14ac:dyDescent="0.4">
      <c r="A26" s="70" t="s">
        <v>178</v>
      </c>
      <c r="B26" s="92"/>
      <c r="C26" s="92"/>
      <c r="D26" s="239" t="e">
        <f t="shared" si="0"/>
        <v>#DIV/0!</v>
      </c>
      <c r="E26" s="238">
        <f t="shared" si="1"/>
        <v>0</v>
      </c>
      <c r="F26" s="92"/>
      <c r="G26" s="92"/>
      <c r="H26" s="239" t="e">
        <f t="shared" si="2"/>
        <v>#DIV/0!</v>
      </c>
      <c r="I26" s="238">
        <f t="shared" si="3"/>
        <v>0</v>
      </c>
      <c r="J26" s="53" t="e">
        <f t="shared" si="4"/>
        <v>#DIV/0!</v>
      </c>
      <c r="K26" s="53" t="e">
        <f t="shared" si="5"/>
        <v>#DIV/0!</v>
      </c>
      <c r="L26" s="261" t="e">
        <f t="shared" si="6"/>
        <v>#DIV/0!</v>
      </c>
    </row>
    <row r="27" spans="1:12" x14ac:dyDescent="0.4">
      <c r="A27" s="58" t="s">
        <v>177</v>
      </c>
      <c r="B27" s="92"/>
      <c r="C27" s="92"/>
      <c r="D27" s="239" t="e">
        <f t="shared" si="0"/>
        <v>#DIV/0!</v>
      </c>
      <c r="E27" s="242">
        <f t="shared" si="1"/>
        <v>0</v>
      </c>
      <c r="F27" s="288"/>
      <c r="G27" s="92"/>
      <c r="H27" s="239" t="e">
        <f t="shared" si="2"/>
        <v>#DIV/0!</v>
      </c>
      <c r="I27" s="238">
        <f t="shared" si="3"/>
        <v>0</v>
      </c>
      <c r="J27" s="53" t="e">
        <f t="shared" si="4"/>
        <v>#DIV/0!</v>
      </c>
      <c r="K27" s="53" t="e">
        <f t="shared" si="5"/>
        <v>#DIV/0!</v>
      </c>
      <c r="L27" s="261" t="e">
        <f t="shared" si="6"/>
        <v>#DIV/0!</v>
      </c>
    </row>
    <row r="28" spans="1:12" x14ac:dyDescent="0.4">
      <c r="A28" s="58" t="s">
        <v>176</v>
      </c>
      <c r="B28" s="92"/>
      <c r="C28" s="56">
        <v>3322</v>
      </c>
      <c r="D28" s="239">
        <f t="shared" si="0"/>
        <v>0</v>
      </c>
      <c r="E28" s="242">
        <f t="shared" si="1"/>
        <v>-3322</v>
      </c>
      <c r="F28" s="288"/>
      <c r="G28" s="56">
        <v>4455</v>
      </c>
      <c r="H28" s="239">
        <f t="shared" si="2"/>
        <v>0</v>
      </c>
      <c r="I28" s="238">
        <f t="shared" si="3"/>
        <v>-4455</v>
      </c>
      <c r="J28" s="53" t="e">
        <f t="shared" si="4"/>
        <v>#DIV/0!</v>
      </c>
      <c r="K28" s="53">
        <f t="shared" si="5"/>
        <v>0.74567901234567902</v>
      </c>
      <c r="L28" s="261" t="e">
        <f t="shared" si="6"/>
        <v>#DIV/0!</v>
      </c>
    </row>
    <row r="29" spans="1:12" x14ac:dyDescent="0.4">
      <c r="A29" s="58" t="s">
        <v>175</v>
      </c>
      <c r="B29" s="93"/>
      <c r="C29" s="93"/>
      <c r="D29" s="239" t="e">
        <f t="shared" si="0"/>
        <v>#DIV/0!</v>
      </c>
      <c r="E29" s="238">
        <f t="shared" si="1"/>
        <v>0</v>
      </c>
      <c r="F29" s="93"/>
      <c r="G29" s="93"/>
      <c r="H29" s="239" t="e">
        <f t="shared" si="2"/>
        <v>#DIV/0!</v>
      </c>
      <c r="I29" s="238">
        <f t="shared" si="3"/>
        <v>0</v>
      </c>
      <c r="J29" s="53" t="e">
        <f t="shared" si="4"/>
        <v>#DIV/0!</v>
      </c>
      <c r="K29" s="53" t="e">
        <f t="shared" si="5"/>
        <v>#DIV/0!</v>
      </c>
      <c r="L29" s="261" t="e">
        <f t="shared" si="6"/>
        <v>#DIV/0!</v>
      </c>
    </row>
    <row r="30" spans="1:12" x14ac:dyDescent="0.4">
      <c r="A30" s="58" t="s">
        <v>174</v>
      </c>
      <c r="B30" s="91"/>
      <c r="C30" s="91"/>
      <c r="D30" s="253" t="e">
        <f t="shared" si="0"/>
        <v>#DIV/0!</v>
      </c>
      <c r="E30" s="242">
        <f t="shared" si="1"/>
        <v>0</v>
      </c>
      <c r="F30" s="266"/>
      <c r="G30" s="91"/>
      <c r="H30" s="253" t="e">
        <f t="shared" si="2"/>
        <v>#DIV/0!</v>
      </c>
      <c r="I30" s="252">
        <f t="shared" si="3"/>
        <v>0</v>
      </c>
      <c r="J30" s="67" t="e">
        <f t="shared" si="4"/>
        <v>#DIV/0!</v>
      </c>
      <c r="K30" s="67" t="e">
        <f t="shared" si="5"/>
        <v>#DIV/0!</v>
      </c>
      <c r="L30" s="251" t="e">
        <f t="shared" si="6"/>
        <v>#DIV/0!</v>
      </c>
    </row>
    <row r="31" spans="1:12" x14ac:dyDescent="0.4">
      <c r="A31" s="70" t="s">
        <v>173</v>
      </c>
      <c r="B31" s="92"/>
      <c r="C31" s="92"/>
      <c r="D31" s="239" t="e">
        <f t="shared" si="0"/>
        <v>#DIV/0!</v>
      </c>
      <c r="E31" s="242">
        <f t="shared" si="1"/>
        <v>0</v>
      </c>
      <c r="F31" s="288"/>
      <c r="G31" s="92"/>
      <c r="H31" s="239" t="e">
        <f t="shared" si="2"/>
        <v>#DIV/0!</v>
      </c>
      <c r="I31" s="238">
        <f t="shared" si="3"/>
        <v>0</v>
      </c>
      <c r="J31" s="53" t="e">
        <f t="shared" si="4"/>
        <v>#DIV/0!</v>
      </c>
      <c r="K31" s="53" t="e">
        <f t="shared" si="5"/>
        <v>#DIV/0!</v>
      </c>
      <c r="L31" s="261" t="e">
        <f t="shared" si="6"/>
        <v>#DIV/0!</v>
      </c>
    </row>
    <row r="32" spans="1:12" x14ac:dyDescent="0.4">
      <c r="A32" s="58" t="s">
        <v>172</v>
      </c>
      <c r="B32" s="56">
        <v>3631</v>
      </c>
      <c r="C32" s="56">
        <v>3896</v>
      </c>
      <c r="D32" s="239">
        <f t="shared" si="0"/>
        <v>0.93198151950718688</v>
      </c>
      <c r="E32" s="242">
        <f t="shared" si="1"/>
        <v>-265</v>
      </c>
      <c r="F32" s="263">
        <v>4495</v>
      </c>
      <c r="G32" s="56">
        <v>4880</v>
      </c>
      <c r="H32" s="239">
        <f t="shared" si="2"/>
        <v>0.92110655737704916</v>
      </c>
      <c r="I32" s="238">
        <f t="shared" si="3"/>
        <v>-385</v>
      </c>
      <c r="J32" s="53">
        <f t="shared" si="4"/>
        <v>0.80778642936596223</v>
      </c>
      <c r="K32" s="53">
        <f t="shared" si="5"/>
        <v>0.79836065573770487</v>
      </c>
      <c r="L32" s="261">
        <f t="shared" si="6"/>
        <v>9.4257736282573612E-3</v>
      </c>
    </row>
    <row r="33" spans="1:12" x14ac:dyDescent="0.4">
      <c r="A33" s="70" t="s">
        <v>171</v>
      </c>
      <c r="B33" s="91"/>
      <c r="C33" s="91"/>
      <c r="D33" s="253" t="e">
        <f t="shared" si="0"/>
        <v>#DIV/0!</v>
      </c>
      <c r="E33" s="242">
        <f t="shared" si="1"/>
        <v>0</v>
      </c>
      <c r="F33" s="266"/>
      <c r="G33" s="91"/>
      <c r="H33" s="253" t="e">
        <f t="shared" si="2"/>
        <v>#DIV/0!</v>
      </c>
      <c r="I33" s="252">
        <f t="shared" si="3"/>
        <v>0</v>
      </c>
      <c r="J33" s="67" t="e">
        <f t="shared" si="4"/>
        <v>#DIV/0!</v>
      </c>
      <c r="K33" s="67" t="e">
        <f t="shared" si="5"/>
        <v>#DIV/0!</v>
      </c>
      <c r="L33" s="251" t="e">
        <f t="shared" si="6"/>
        <v>#DIV/0!</v>
      </c>
    </row>
    <row r="34" spans="1:12" x14ac:dyDescent="0.4">
      <c r="A34" s="70" t="s">
        <v>170</v>
      </c>
      <c r="B34" s="69">
        <v>2994</v>
      </c>
      <c r="C34" s="69">
        <v>3508</v>
      </c>
      <c r="D34" s="253">
        <f t="shared" si="0"/>
        <v>0.85347776510832385</v>
      </c>
      <c r="E34" s="242">
        <f t="shared" si="1"/>
        <v>-514</v>
      </c>
      <c r="F34" s="491">
        <v>4555</v>
      </c>
      <c r="G34" s="69">
        <v>4570</v>
      </c>
      <c r="H34" s="253">
        <f t="shared" si="2"/>
        <v>0.99671772428884031</v>
      </c>
      <c r="I34" s="252">
        <f t="shared" si="3"/>
        <v>-15</v>
      </c>
      <c r="J34" s="67">
        <f t="shared" si="4"/>
        <v>0.65729967069154771</v>
      </c>
      <c r="K34" s="67">
        <f t="shared" si="5"/>
        <v>0.76761487964989061</v>
      </c>
      <c r="L34" s="251">
        <f t="shared" si="6"/>
        <v>-0.1103152089583429</v>
      </c>
    </row>
    <row r="35" spans="1:12" x14ac:dyDescent="0.4">
      <c r="A35" s="58" t="s">
        <v>169</v>
      </c>
      <c r="B35" s="92"/>
      <c r="C35" s="92"/>
      <c r="D35" s="239" t="e">
        <f t="shared" si="0"/>
        <v>#DIV/0!</v>
      </c>
      <c r="E35" s="242">
        <f t="shared" si="1"/>
        <v>0</v>
      </c>
      <c r="F35" s="288"/>
      <c r="G35" s="92"/>
      <c r="H35" s="239" t="e">
        <f t="shared" si="2"/>
        <v>#DIV/0!</v>
      </c>
      <c r="I35" s="238">
        <f t="shared" si="3"/>
        <v>0</v>
      </c>
      <c r="J35" s="53" t="e">
        <f t="shared" si="4"/>
        <v>#DIV/0!</v>
      </c>
      <c r="K35" s="53" t="e">
        <f t="shared" si="5"/>
        <v>#DIV/0!</v>
      </c>
      <c r="L35" s="261" t="e">
        <f t="shared" si="6"/>
        <v>#DIV/0!</v>
      </c>
    </row>
    <row r="36" spans="1:12" x14ac:dyDescent="0.4">
      <c r="A36" s="70" t="s">
        <v>89</v>
      </c>
      <c r="B36" s="91"/>
      <c r="C36" s="91"/>
      <c r="D36" s="253" t="e">
        <f t="shared" si="0"/>
        <v>#DIV/0!</v>
      </c>
      <c r="E36" s="242">
        <f t="shared" si="1"/>
        <v>0</v>
      </c>
      <c r="F36" s="266"/>
      <c r="G36" s="91"/>
      <c r="H36" s="253" t="e">
        <f t="shared" si="2"/>
        <v>#DIV/0!</v>
      </c>
      <c r="I36" s="252">
        <f t="shared" si="3"/>
        <v>0</v>
      </c>
      <c r="J36" s="67" t="e">
        <f t="shared" si="4"/>
        <v>#DIV/0!</v>
      </c>
      <c r="K36" s="67" t="e">
        <f t="shared" si="5"/>
        <v>#DIV/0!</v>
      </c>
      <c r="L36" s="251" t="e">
        <f t="shared" si="6"/>
        <v>#DIV/0!</v>
      </c>
    </row>
    <row r="37" spans="1:12" x14ac:dyDescent="0.4">
      <c r="A37" s="51" t="s">
        <v>168</v>
      </c>
      <c r="B37" s="50">
        <v>13859</v>
      </c>
      <c r="C37" s="50">
        <v>12701</v>
      </c>
      <c r="D37" s="253">
        <f t="shared" si="0"/>
        <v>1.091173923313125</v>
      </c>
      <c r="E37" s="328">
        <f t="shared" si="1"/>
        <v>1158</v>
      </c>
      <c r="F37" s="494">
        <v>18020</v>
      </c>
      <c r="G37" s="50">
        <v>17495</v>
      </c>
      <c r="H37" s="253">
        <f t="shared" si="2"/>
        <v>1.030008573878251</v>
      </c>
      <c r="I37" s="252">
        <f t="shared" si="3"/>
        <v>525</v>
      </c>
      <c r="J37" s="67">
        <f t="shared" si="4"/>
        <v>0.76908990011098777</v>
      </c>
      <c r="K37" s="67">
        <f t="shared" si="5"/>
        <v>0.72597885110031435</v>
      </c>
      <c r="L37" s="251">
        <f t="shared" si="6"/>
        <v>4.3111049010673419E-2</v>
      </c>
    </row>
    <row r="38" spans="1:12" x14ac:dyDescent="0.4">
      <c r="A38" s="277" t="s">
        <v>167</v>
      </c>
      <c r="B38" s="259">
        <f>SUM(B39:B40)</f>
        <v>2028</v>
      </c>
      <c r="C38" s="310">
        <f>SUM(C39:C40)</f>
        <v>2145</v>
      </c>
      <c r="D38" s="258">
        <f t="shared" ref="D38:D69" si="7">+B38/C38</f>
        <v>0.94545454545454544</v>
      </c>
      <c r="E38" s="257">
        <f t="shared" ref="E38:E69" si="8">+B38-C38</f>
        <v>-117</v>
      </c>
      <c r="F38" s="310">
        <f>SUM(F39:F40)</f>
        <v>3140</v>
      </c>
      <c r="G38" s="310">
        <f>SUM(G39:G40)</f>
        <v>4193</v>
      </c>
      <c r="H38" s="258">
        <f t="shared" ref="H38:H69" si="9">+F38/G38</f>
        <v>0.74886715955163363</v>
      </c>
      <c r="I38" s="257">
        <f t="shared" ref="I38:I69" si="10">+F38-G38</f>
        <v>-1053</v>
      </c>
      <c r="J38" s="256">
        <f t="shared" ref="J38:J69" si="11">+B38/F38</f>
        <v>0.64585987261146494</v>
      </c>
      <c r="K38" s="256">
        <f t="shared" ref="K38:K69" si="12">+C38/G38</f>
        <v>0.51156689720963511</v>
      </c>
      <c r="L38" s="255">
        <f t="shared" ref="L38:L69" si="13">+J38-K38</f>
        <v>0.13429297540182983</v>
      </c>
    </row>
    <row r="39" spans="1:12" x14ac:dyDescent="0.4">
      <c r="A39" s="57" t="s">
        <v>166</v>
      </c>
      <c r="B39" s="88">
        <v>1398</v>
      </c>
      <c r="C39" s="88">
        <v>1493</v>
      </c>
      <c r="D39" s="243">
        <f t="shared" si="7"/>
        <v>0.93636972538513064</v>
      </c>
      <c r="E39" s="242">
        <f t="shared" si="8"/>
        <v>-95</v>
      </c>
      <c r="F39" s="265">
        <v>2065</v>
      </c>
      <c r="G39" s="88">
        <v>3023</v>
      </c>
      <c r="H39" s="243">
        <f t="shared" si="9"/>
        <v>0.68309626199139928</v>
      </c>
      <c r="I39" s="242">
        <f t="shared" si="10"/>
        <v>-958</v>
      </c>
      <c r="J39" s="73">
        <f t="shared" si="11"/>
        <v>0.676997578692494</v>
      </c>
      <c r="K39" s="73">
        <f t="shared" si="12"/>
        <v>0.4938802514058882</v>
      </c>
      <c r="L39" s="254">
        <f t="shared" si="13"/>
        <v>0.18311732728660579</v>
      </c>
    </row>
    <row r="40" spans="1:12" x14ac:dyDescent="0.4">
      <c r="A40" s="58" t="s">
        <v>165</v>
      </c>
      <c r="B40" s="56">
        <v>630</v>
      </c>
      <c r="C40" s="56">
        <v>652</v>
      </c>
      <c r="D40" s="239">
        <f t="shared" si="7"/>
        <v>0.96625766871165641</v>
      </c>
      <c r="E40" s="328">
        <f t="shared" si="8"/>
        <v>-22</v>
      </c>
      <c r="F40" s="263">
        <v>1075</v>
      </c>
      <c r="G40" s="56">
        <v>1170</v>
      </c>
      <c r="H40" s="239">
        <f t="shared" si="9"/>
        <v>0.91880341880341876</v>
      </c>
      <c r="I40" s="238">
        <f t="shared" si="10"/>
        <v>-95</v>
      </c>
      <c r="J40" s="53">
        <f t="shared" si="11"/>
        <v>0.586046511627907</v>
      </c>
      <c r="K40" s="53">
        <f t="shared" si="12"/>
        <v>0.55726495726495728</v>
      </c>
      <c r="L40" s="261">
        <f t="shared" si="13"/>
        <v>2.8781554362949713E-2</v>
      </c>
    </row>
    <row r="41" spans="1:12" s="89" customFormat="1" x14ac:dyDescent="0.4">
      <c r="A41" s="249" t="s">
        <v>88</v>
      </c>
      <c r="B41" s="248">
        <f>B42+B62</f>
        <v>258492</v>
      </c>
      <c r="C41" s="248">
        <f>C42+C62</f>
        <v>250810</v>
      </c>
      <c r="D41" s="247">
        <f t="shared" si="7"/>
        <v>1.0306287628085005</v>
      </c>
      <c r="E41" s="257">
        <f t="shared" si="8"/>
        <v>7682</v>
      </c>
      <c r="F41" s="248">
        <f>F42+F62</f>
        <v>393139</v>
      </c>
      <c r="G41" s="248">
        <f>G42+G62</f>
        <v>373852</v>
      </c>
      <c r="H41" s="247">
        <f t="shared" si="9"/>
        <v>1.0515899339845713</v>
      </c>
      <c r="I41" s="246">
        <f t="shared" si="10"/>
        <v>19287</v>
      </c>
      <c r="J41" s="245">
        <f t="shared" si="11"/>
        <v>0.65750790432900319</v>
      </c>
      <c r="K41" s="245">
        <f t="shared" si="12"/>
        <v>0.67088045536736463</v>
      </c>
      <c r="L41" s="244">
        <f t="shared" si="13"/>
        <v>-1.3372551038361435E-2</v>
      </c>
    </row>
    <row r="42" spans="1:12" s="89" customFormat="1" x14ac:dyDescent="0.4">
      <c r="A42" s="277" t="s">
        <v>164</v>
      </c>
      <c r="B42" s="248">
        <f>SUM(B43:B61)</f>
        <v>255326</v>
      </c>
      <c r="C42" s="268">
        <f>SUM(C43:C61)</f>
        <v>248303</v>
      </c>
      <c r="D42" s="247">
        <f t="shared" si="7"/>
        <v>1.0282839917359032</v>
      </c>
      <c r="E42" s="257">
        <f t="shared" si="8"/>
        <v>7023</v>
      </c>
      <c r="F42" s="268">
        <f>SUM(F43:F61)</f>
        <v>387748</v>
      </c>
      <c r="G42" s="268">
        <f>SUM(G43:G61)</f>
        <v>369327</v>
      </c>
      <c r="H42" s="247">
        <f t="shared" si="9"/>
        <v>1.0498772090857154</v>
      </c>
      <c r="I42" s="246">
        <f t="shared" si="10"/>
        <v>18421</v>
      </c>
      <c r="J42" s="245">
        <f t="shared" si="11"/>
        <v>0.65848437645068447</v>
      </c>
      <c r="K42" s="245">
        <f t="shared" si="12"/>
        <v>0.67231207033333606</v>
      </c>
      <c r="L42" s="244">
        <f t="shared" si="13"/>
        <v>-1.3827693882651593E-2</v>
      </c>
    </row>
    <row r="43" spans="1:12" x14ac:dyDescent="0.4">
      <c r="A43" s="58" t="s">
        <v>87</v>
      </c>
      <c r="B43" s="56">
        <v>109633</v>
      </c>
      <c r="C43" s="63">
        <v>115412</v>
      </c>
      <c r="D43" s="341">
        <f t="shared" si="7"/>
        <v>0.94992721727376705</v>
      </c>
      <c r="E43" s="242">
        <f t="shared" si="8"/>
        <v>-5779</v>
      </c>
      <c r="F43" s="308">
        <v>145199</v>
      </c>
      <c r="G43" s="56">
        <v>150346</v>
      </c>
      <c r="H43" s="253">
        <f t="shared" si="9"/>
        <v>0.96576563393771697</v>
      </c>
      <c r="I43" s="238">
        <f t="shared" si="10"/>
        <v>-5147</v>
      </c>
      <c r="J43" s="53">
        <f t="shared" si="11"/>
        <v>0.75505340945874277</v>
      </c>
      <c r="K43" s="53">
        <f t="shared" si="12"/>
        <v>0.76764263764915597</v>
      </c>
      <c r="L43" s="261">
        <f t="shared" si="13"/>
        <v>-1.2589228190413193E-2</v>
      </c>
    </row>
    <row r="44" spans="1:12" x14ac:dyDescent="0.4">
      <c r="A44" s="58" t="s">
        <v>163</v>
      </c>
      <c r="B44" s="56">
        <v>13256</v>
      </c>
      <c r="C44" s="56">
        <v>12950</v>
      </c>
      <c r="D44" s="243">
        <f t="shared" si="7"/>
        <v>1.0236293436293435</v>
      </c>
      <c r="E44" s="242">
        <f t="shared" si="8"/>
        <v>306</v>
      </c>
      <c r="F44" s="263">
        <v>20955</v>
      </c>
      <c r="G44" s="56">
        <v>17970</v>
      </c>
      <c r="H44" s="253">
        <f t="shared" si="9"/>
        <v>1.166110183639399</v>
      </c>
      <c r="I44" s="238">
        <f t="shared" si="10"/>
        <v>2985</v>
      </c>
      <c r="J44" s="53">
        <f t="shared" si="11"/>
        <v>0.63259365306609405</v>
      </c>
      <c r="K44" s="53">
        <f t="shared" si="12"/>
        <v>0.72064552031163054</v>
      </c>
      <c r="L44" s="261">
        <f t="shared" si="13"/>
        <v>-8.8051867245536486E-2</v>
      </c>
    </row>
    <row r="45" spans="1:12" x14ac:dyDescent="0.4">
      <c r="A45" s="70" t="s">
        <v>162</v>
      </c>
      <c r="B45" s="56">
        <v>21599</v>
      </c>
      <c r="C45" s="56">
        <v>22584</v>
      </c>
      <c r="D45" s="243">
        <f t="shared" si="7"/>
        <v>0.95638505136379737</v>
      </c>
      <c r="E45" s="242">
        <f t="shared" si="8"/>
        <v>-985</v>
      </c>
      <c r="F45" s="263">
        <v>35029</v>
      </c>
      <c r="G45" s="56">
        <v>36985</v>
      </c>
      <c r="H45" s="253">
        <f t="shared" si="9"/>
        <v>0.94711369474111129</v>
      </c>
      <c r="I45" s="238">
        <f t="shared" si="10"/>
        <v>-1956</v>
      </c>
      <c r="J45" s="53">
        <f t="shared" si="11"/>
        <v>0.61660338576607954</v>
      </c>
      <c r="K45" s="53">
        <f t="shared" si="12"/>
        <v>0.61062592943085037</v>
      </c>
      <c r="L45" s="261">
        <f t="shared" si="13"/>
        <v>5.9774563352291699E-3</v>
      </c>
    </row>
    <row r="46" spans="1:12" x14ac:dyDescent="0.4">
      <c r="A46" s="70" t="s">
        <v>161</v>
      </c>
      <c r="B46" s="56">
        <v>11147</v>
      </c>
      <c r="C46" s="56">
        <v>13008</v>
      </c>
      <c r="D46" s="243">
        <f t="shared" si="7"/>
        <v>0.8569341943419434</v>
      </c>
      <c r="E46" s="242">
        <f t="shared" si="8"/>
        <v>-1861</v>
      </c>
      <c r="F46" s="263">
        <v>19173</v>
      </c>
      <c r="G46" s="56">
        <v>21886</v>
      </c>
      <c r="H46" s="253">
        <f t="shared" si="9"/>
        <v>0.87603947729141918</v>
      </c>
      <c r="I46" s="238">
        <f t="shared" si="10"/>
        <v>-2713</v>
      </c>
      <c r="J46" s="53">
        <f t="shared" si="11"/>
        <v>0.5813904970531476</v>
      </c>
      <c r="K46" s="53">
        <f t="shared" si="12"/>
        <v>0.59435255414420174</v>
      </c>
      <c r="L46" s="261">
        <f t="shared" si="13"/>
        <v>-1.2962057091054136E-2</v>
      </c>
    </row>
    <row r="47" spans="1:12" x14ac:dyDescent="0.4">
      <c r="A47" s="58" t="s">
        <v>85</v>
      </c>
      <c r="B47" s="56">
        <v>32994</v>
      </c>
      <c r="C47" s="56">
        <v>32650</v>
      </c>
      <c r="D47" s="243">
        <f t="shared" si="7"/>
        <v>1.0105359877488516</v>
      </c>
      <c r="E47" s="242">
        <f t="shared" si="8"/>
        <v>344</v>
      </c>
      <c r="F47" s="263">
        <v>54656</v>
      </c>
      <c r="G47" s="56">
        <v>61585</v>
      </c>
      <c r="H47" s="253">
        <f t="shared" si="9"/>
        <v>0.8874888365673459</v>
      </c>
      <c r="I47" s="238">
        <f t="shared" si="10"/>
        <v>-6929</v>
      </c>
      <c r="J47" s="53">
        <f t="shared" si="11"/>
        <v>0.60366656908665106</v>
      </c>
      <c r="K47" s="53">
        <f t="shared" si="12"/>
        <v>0.5301615653162296</v>
      </c>
      <c r="L47" s="261">
        <f t="shared" si="13"/>
        <v>7.3505003770421462E-2</v>
      </c>
    </row>
    <row r="48" spans="1:12" x14ac:dyDescent="0.4">
      <c r="A48" s="58" t="s">
        <v>160</v>
      </c>
      <c r="B48" s="56">
        <v>5465</v>
      </c>
      <c r="C48" s="56">
        <v>5346</v>
      </c>
      <c r="D48" s="243">
        <f t="shared" si="7"/>
        <v>1.0222596333707445</v>
      </c>
      <c r="E48" s="242">
        <f t="shared" si="8"/>
        <v>119</v>
      </c>
      <c r="F48" s="263">
        <v>8370</v>
      </c>
      <c r="G48" s="56">
        <v>8364</v>
      </c>
      <c r="H48" s="253">
        <f t="shared" si="9"/>
        <v>1.0007173601147776</v>
      </c>
      <c r="I48" s="238">
        <f t="shared" si="10"/>
        <v>6</v>
      </c>
      <c r="J48" s="53">
        <f t="shared" si="11"/>
        <v>0.65292712066905612</v>
      </c>
      <c r="K48" s="53">
        <f t="shared" si="12"/>
        <v>0.63916786226685796</v>
      </c>
      <c r="L48" s="261">
        <f t="shared" si="13"/>
        <v>1.375925840219816E-2</v>
      </c>
    </row>
    <row r="49" spans="1:12" x14ac:dyDescent="0.4">
      <c r="A49" s="58" t="s">
        <v>86</v>
      </c>
      <c r="B49" s="56">
        <v>20863</v>
      </c>
      <c r="C49" s="56">
        <v>18184</v>
      </c>
      <c r="D49" s="243">
        <f t="shared" si="7"/>
        <v>1.1473273207215133</v>
      </c>
      <c r="E49" s="242">
        <f t="shared" si="8"/>
        <v>2679</v>
      </c>
      <c r="F49" s="493">
        <v>32114</v>
      </c>
      <c r="G49" s="56">
        <v>27222</v>
      </c>
      <c r="H49" s="253">
        <f t="shared" si="9"/>
        <v>1.1797075894497098</v>
      </c>
      <c r="I49" s="238">
        <f t="shared" si="10"/>
        <v>4892</v>
      </c>
      <c r="J49" s="53">
        <f t="shared" si="11"/>
        <v>0.64965435635548363</v>
      </c>
      <c r="K49" s="53">
        <f t="shared" si="12"/>
        <v>0.66798912644184849</v>
      </c>
      <c r="L49" s="261">
        <f t="shared" si="13"/>
        <v>-1.833477008636486E-2</v>
      </c>
    </row>
    <row r="50" spans="1:12" x14ac:dyDescent="0.4">
      <c r="A50" s="58" t="s">
        <v>84</v>
      </c>
      <c r="B50" s="56">
        <v>5986</v>
      </c>
      <c r="C50" s="56">
        <v>823</v>
      </c>
      <c r="D50" s="243">
        <f t="shared" si="7"/>
        <v>7.273390036452005</v>
      </c>
      <c r="E50" s="242">
        <f t="shared" si="8"/>
        <v>5163</v>
      </c>
      <c r="F50" s="492">
        <v>8124</v>
      </c>
      <c r="G50" s="56">
        <v>882</v>
      </c>
      <c r="H50" s="253">
        <f t="shared" si="9"/>
        <v>9.2108843537414966</v>
      </c>
      <c r="I50" s="238">
        <f t="shared" si="10"/>
        <v>7242</v>
      </c>
      <c r="J50" s="53">
        <f t="shared" si="11"/>
        <v>0.73682914820285572</v>
      </c>
      <c r="K50" s="53">
        <f t="shared" si="12"/>
        <v>0.93310657596371882</v>
      </c>
      <c r="L50" s="261">
        <f t="shared" si="13"/>
        <v>-0.1962774277608631</v>
      </c>
    </row>
    <row r="51" spans="1:12" s="42" customFormat="1" x14ac:dyDescent="0.4">
      <c r="A51" s="58" t="s">
        <v>159</v>
      </c>
      <c r="B51" s="92"/>
      <c r="C51" s="94"/>
      <c r="D51" s="243" t="e">
        <f t="shared" si="7"/>
        <v>#DIV/0!</v>
      </c>
      <c r="E51" s="242">
        <f t="shared" si="8"/>
        <v>0</v>
      </c>
      <c r="F51" s="92"/>
      <c r="G51" s="92"/>
      <c r="H51" s="253" t="e">
        <f t="shared" si="9"/>
        <v>#DIV/0!</v>
      </c>
      <c r="I51" s="238">
        <f t="shared" si="10"/>
        <v>0</v>
      </c>
      <c r="J51" s="53" t="e">
        <f t="shared" si="11"/>
        <v>#DIV/0!</v>
      </c>
      <c r="K51" s="53" t="e">
        <f t="shared" si="12"/>
        <v>#DIV/0!</v>
      </c>
      <c r="L51" s="261" t="e">
        <f t="shared" si="13"/>
        <v>#DIV/0!</v>
      </c>
    </row>
    <row r="52" spans="1:12" x14ac:dyDescent="0.4">
      <c r="A52" s="58" t="s">
        <v>158</v>
      </c>
      <c r="B52" s="56">
        <v>2693</v>
      </c>
      <c r="C52" s="88">
        <v>2484</v>
      </c>
      <c r="D52" s="243">
        <f t="shared" si="7"/>
        <v>1.0841384863123993</v>
      </c>
      <c r="E52" s="242">
        <f t="shared" si="8"/>
        <v>209</v>
      </c>
      <c r="F52" s="491">
        <v>3720</v>
      </c>
      <c r="G52" s="56">
        <v>3611</v>
      </c>
      <c r="H52" s="253">
        <f t="shared" si="9"/>
        <v>1.0301855441705898</v>
      </c>
      <c r="I52" s="238">
        <f t="shared" si="10"/>
        <v>109</v>
      </c>
      <c r="J52" s="53">
        <f t="shared" si="11"/>
        <v>0.72392473118279566</v>
      </c>
      <c r="K52" s="53">
        <f t="shared" si="12"/>
        <v>0.68789808917197448</v>
      </c>
      <c r="L52" s="261">
        <f t="shared" si="13"/>
        <v>3.6026642010821175E-2</v>
      </c>
    </row>
    <row r="53" spans="1:12" x14ac:dyDescent="0.4">
      <c r="A53" s="58" t="s">
        <v>83</v>
      </c>
      <c r="B53" s="56">
        <v>8291</v>
      </c>
      <c r="C53" s="56">
        <v>6189</v>
      </c>
      <c r="D53" s="243">
        <f t="shared" si="7"/>
        <v>1.3396348359993537</v>
      </c>
      <c r="E53" s="242">
        <f t="shared" si="8"/>
        <v>2102</v>
      </c>
      <c r="F53" s="491">
        <v>16740</v>
      </c>
      <c r="G53" s="56">
        <v>8100</v>
      </c>
      <c r="H53" s="253">
        <f t="shared" si="9"/>
        <v>2.0666666666666669</v>
      </c>
      <c r="I53" s="238">
        <f t="shared" si="10"/>
        <v>8640</v>
      </c>
      <c r="J53" s="53">
        <f t="shared" si="11"/>
        <v>0.49528076463560333</v>
      </c>
      <c r="K53" s="53">
        <f t="shared" si="12"/>
        <v>0.76407407407407413</v>
      </c>
      <c r="L53" s="261">
        <f t="shared" si="13"/>
        <v>-0.2687933094384708</v>
      </c>
    </row>
    <row r="54" spans="1:12" x14ac:dyDescent="0.4">
      <c r="A54" s="58" t="s">
        <v>82</v>
      </c>
      <c r="B54" s="56">
        <v>4174</v>
      </c>
      <c r="C54" s="56">
        <v>4904</v>
      </c>
      <c r="D54" s="243">
        <f t="shared" si="7"/>
        <v>0.85114192495921692</v>
      </c>
      <c r="E54" s="242">
        <f t="shared" si="8"/>
        <v>-730</v>
      </c>
      <c r="F54" s="263">
        <v>8362</v>
      </c>
      <c r="G54" s="56">
        <v>8095</v>
      </c>
      <c r="H54" s="239">
        <f t="shared" si="9"/>
        <v>1.0329833230389129</v>
      </c>
      <c r="I54" s="238">
        <f t="shared" si="10"/>
        <v>267</v>
      </c>
      <c r="J54" s="53">
        <f t="shared" si="11"/>
        <v>0.49916287969385315</v>
      </c>
      <c r="K54" s="53">
        <f t="shared" si="12"/>
        <v>0.60580605311920943</v>
      </c>
      <c r="L54" s="261">
        <f t="shared" si="13"/>
        <v>-0.10664317342535629</v>
      </c>
    </row>
    <row r="55" spans="1:12" x14ac:dyDescent="0.4">
      <c r="A55" s="58" t="s">
        <v>157</v>
      </c>
      <c r="B55" s="56">
        <v>2509</v>
      </c>
      <c r="C55" s="92"/>
      <c r="D55" s="243" t="e">
        <f t="shared" si="7"/>
        <v>#DIV/0!</v>
      </c>
      <c r="E55" s="242">
        <f t="shared" si="8"/>
        <v>2509</v>
      </c>
      <c r="F55" s="263">
        <v>3876</v>
      </c>
      <c r="G55" s="92"/>
      <c r="H55" s="239" t="e">
        <f t="shared" si="9"/>
        <v>#DIV/0!</v>
      </c>
      <c r="I55" s="238">
        <f t="shared" si="10"/>
        <v>3876</v>
      </c>
      <c r="J55" s="53">
        <f t="shared" si="11"/>
        <v>0.64731682146542824</v>
      </c>
      <c r="K55" s="53" t="e">
        <f t="shared" si="12"/>
        <v>#DIV/0!</v>
      </c>
      <c r="L55" s="261" t="e">
        <f t="shared" si="13"/>
        <v>#DIV/0!</v>
      </c>
    </row>
    <row r="56" spans="1:12" x14ac:dyDescent="0.4">
      <c r="A56" s="70" t="s">
        <v>81</v>
      </c>
      <c r="B56" s="56">
        <v>2117</v>
      </c>
      <c r="C56" s="69">
        <v>1974</v>
      </c>
      <c r="D56" s="243">
        <f t="shared" si="7"/>
        <v>1.0724417426545085</v>
      </c>
      <c r="E56" s="242">
        <f t="shared" si="8"/>
        <v>143</v>
      </c>
      <c r="F56" s="263">
        <v>3724</v>
      </c>
      <c r="G56" s="56">
        <v>3600</v>
      </c>
      <c r="H56" s="253">
        <f t="shared" si="9"/>
        <v>1.0344444444444445</v>
      </c>
      <c r="I56" s="238">
        <f t="shared" si="10"/>
        <v>124</v>
      </c>
      <c r="J56" s="53">
        <f t="shared" si="11"/>
        <v>0.56847475832438243</v>
      </c>
      <c r="K56" s="67">
        <f t="shared" si="12"/>
        <v>0.54833333333333334</v>
      </c>
      <c r="L56" s="251">
        <f t="shared" si="13"/>
        <v>2.0141424991049095E-2</v>
      </c>
    </row>
    <row r="57" spans="1:12" x14ac:dyDescent="0.4">
      <c r="A57" s="58" t="s">
        <v>80</v>
      </c>
      <c r="B57" s="56">
        <v>2134</v>
      </c>
      <c r="C57" s="56">
        <v>1907</v>
      </c>
      <c r="D57" s="243">
        <f t="shared" si="7"/>
        <v>1.1190351337178814</v>
      </c>
      <c r="E57" s="242">
        <f t="shared" si="8"/>
        <v>227</v>
      </c>
      <c r="F57" s="263">
        <v>3720</v>
      </c>
      <c r="G57" s="56">
        <v>3720</v>
      </c>
      <c r="H57" s="239">
        <f t="shared" si="9"/>
        <v>1</v>
      </c>
      <c r="I57" s="238">
        <f t="shared" si="10"/>
        <v>0</v>
      </c>
      <c r="J57" s="53">
        <f t="shared" si="11"/>
        <v>0.57365591397849458</v>
      </c>
      <c r="K57" s="53">
        <f t="shared" si="12"/>
        <v>0.51263440860215059</v>
      </c>
      <c r="L57" s="261">
        <f t="shared" si="13"/>
        <v>6.1021505376343987E-2</v>
      </c>
    </row>
    <row r="58" spans="1:12" x14ac:dyDescent="0.4">
      <c r="A58" s="58" t="s">
        <v>79</v>
      </c>
      <c r="B58" s="56">
        <v>2310</v>
      </c>
      <c r="C58" s="56">
        <v>2184</v>
      </c>
      <c r="D58" s="243">
        <f t="shared" si="7"/>
        <v>1.0576923076923077</v>
      </c>
      <c r="E58" s="242">
        <f t="shared" si="8"/>
        <v>126</v>
      </c>
      <c r="F58" s="263">
        <v>3715</v>
      </c>
      <c r="G58" s="56">
        <v>3476</v>
      </c>
      <c r="H58" s="239">
        <f t="shared" si="9"/>
        <v>1.0687571921749137</v>
      </c>
      <c r="I58" s="238">
        <f t="shared" si="10"/>
        <v>239</v>
      </c>
      <c r="J58" s="53">
        <f t="shared" si="11"/>
        <v>0.62180349932705248</v>
      </c>
      <c r="K58" s="53">
        <f t="shared" si="12"/>
        <v>0.62830840046029923</v>
      </c>
      <c r="L58" s="261">
        <f t="shared" si="13"/>
        <v>-6.5049011332467543E-3</v>
      </c>
    </row>
    <row r="59" spans="1:12" x14ac:dyDescent="0.4">
      <c r="A59" s="58" t="s">
        <v>78</v>
      </c>
      <c r="B59" s="56">
        <v>6297</v>
      </c>
      <c r="C59" s="56">
        <v>6335</v>
      </c>
      <c r="D59" s="243">
        <f t="shared" si="7"/>
        <v>0.99400157853196525</v>
      </c>
      <c r="E59" s="242">
        <f t="shared" si="8"/>
        <v>-38</v>
      </c>
      <c r="F59" s="263">
        <v>12765</v>
      </c>
      <c r="G59" s="56">
        <v>11291</v>
      </c>
      <c r="H59" s="239">
        <f t="shared" si="9"/>
        <v>1.1305464529271101</v>
      </c>
      <c r="I59" s="238">
        <f t="shared" si="10"/>
        <v>1474</v>
      </c>
      <c r="J59" s="53">
        <f t="shared" si="11"/>
        <v>0.49330199764982374</v>
      </c>
      <c r="K59" s="53">
        <f t="shared" si="12"/>
        <v>0.5610663360198388</v>
      </c>
      <c r="L59" s="261">
        <f t="shared" si="13"/>
        <v>-6.7764338370015054E-2</v>
      </c>
    </row>
    <row r="60" spans="1:12" x14ac:dyDescent="0.4">
      <c r="A60" s="64" t="s">
        <v>156</v>
      </c>
      <c r="B60" s="112">
        <v>2294</v>
      </c>
      <c r="C60" s="112">
        <v>1369</v>
      </c>
      <c r="D60" s="339">
        <f t="shared" si="7"/>
        <v>1.6756756756756757</v>
      </c>
      <c r="E60" s="242">
        <f t="shared" si="8"/>
        <v>925</v>
      </c>
      <c r="F60" s="500">
        <v>3906</v>
      </c>
      <c r="G60" s="112">
        <v>2194</v>
      </c>
      <c r="H60" s="339">
        <f t="shared" si="9"/>
        <v>1.780309936189608</v>
      </c>
      <c r="I60" s="328">
        <f t="shared" si="10"/>
        <v>1712</v>
      </c>
      <c r="J60" s="95">
        <f t="shared" si="11"/>
        <v>0.58730158730158732</v>
      </c>
      <c r="K60" s="95">
        <f t="shared" si="12"/>
        <v>0.62397447584320875</v>
      </c>
      <c r="L60" s="338">
        <f t="shared" si="13"/>
        <v>-3.6672888541621429E-2</v>
      </c>
    </row>
    <row r="61" spans="1:12" x14ac:dyDescent="0.4">
      <c r="A61" s="51" t="s">
        <v>155</v>
      </c>
      <c r="B61" s="50">
        <v>1564</v>
      </c>
      <c r="C61" s="49"/>
      <c r="D61" s="230" t="e">
        <f t="shared" si="7"/>
        <v>#DIV/0!</v>
      </c>
      <c r="E61" s="328">
        <f t="shared" si="8"/>
        <v>1564</v>
      </c>
      <c r="F61" s="50">
        <v>3600</v>
      </c>
      <c r="G61" s="49"/>
      <c r="H61" s="230" t="e">
        <f t="shared" si="9"/>
        <v>#DIV/0!</v>
      </c>
      <c r="I61" s="229">
        <f t="shared" si="10"/>
        <v>3600</v>
      </c>
      <c r="J61" s="47">
        <f t="shared" si="11"/>
        <v>0.43444444444444447</v>
      </c>
      <c r="K61" s="47" t="e">
        <f t="shared" si="12"/>
        <v>#DIV/0!</v>
      </c>
      <c r="L61" s="260" t="e">
        <f t="shared" si="13"/>
        <v>#DIV/0!</v>
      </c>
    </row>
    <row r="62" spans="1:12" x14ac:dyDescent="0.4">
      <c r="A62" s="277" t="s">
        <v>154</v>
      </c>
      <c r="B62" s="259">
        <f>SUM(B63:B66)</f>
        <v>3166</v>
      </c>
      <c r="C62" s="259">
        <f>SUM(C63:C66)</f>
        <v>2507</v>
      </c>
      <c r="D62" s="258">
        <f t="shared" si="7"/>
        <v>1.26286398085361</v>
      </c>
      <c r="E62" s="257">
        <f t="shared" si="8"/>
        <v>659</v>
      </c>
      <c r="F62" s="259">
        <f>SUM(F63:F66)</f>
        <v>5391</v>
      </c>
      <c r="G62" s="259">
        <f>SUM(G63:G66)</f>
        <v>4525</v>
      </c>
      <c r="H62" s="258">
        <f t="shared" si="9"/>
        <v>1.1913812154696133</v>
      </c>
      <c r="I62" s="257">
        <f t="shared" si="10"/>
        <v>866</v>
      </c>
      <c r="J62" s="256">
        <f t="shared" si="11"/>
        <v>0.58727508810981266</v>
      </c>
      <c r="K62" s="256">
        <f t="shared" si="12"/>
        <v>0.55403314917127067</v>
      </c>
      <c r="L62" s="255">
        <f t="shared" si="13"/>
        <v>3.3241938938541993E-2</v>
      </c>
    </row>
    <row r="63" spans="1:12" x14ac:dyDescent="0.4">
      <c r="A63" s="64" t="s">
        <v>77</v>
      </c>
      <c r="B63" s="80">
        <f>'７月(上旬～中旬)'!B63+'７月(下旬)'!B63</f>
        <v>676</v>
      </c>
      <c r="C63" s="80">
        <f>'７月(上旬～中旬)'!C63+'７月(下旬)'!C63</f>
        <v>634</v>
      </c>
      <c r="D63" s="243">
        <f t="shared" si="7"/>
        <v>1.0662460567823344</v>
      </c>
      <c r="E63" s="242">
        <f t="shared" si="8"/>
        <v>42</v>
      </c>
      <c r="F63" s="80">
        <f>'７月(上旬～中旬)'!F63+'７月(下旬)'!F63</f>
        <v>935</v>
      </c>
      <c r="G63" s="80">
        <f>'７月(上旬～中旬)'!G63+'７月(下旬)'!G63</f>
        <v>872</v>
      </c>
      <c r="H63" s="243">
        <f t="shared" si="9"/>
        <v>1.0722477064220184</v>
      </c>
      <c r="I63" s="242">
        <f t="shared" si="10"/>
        <v>63</v>
      </c>
      <c r="J63" s="73">
        <f t="shared" si="11"/>
        <v>0.72299465240641714</v>
      </c>
      <c r="K63" s="73">
        <f t="shared" si="12"/>
        <v>0.72706422018348627</v>
      </c>
      <c r="L63" s="254">
        <f t="shared" si="13"/>
        <v>-4.0695677770691274E-3</v>
      </c>
    </row>
    <row r="64" spans="1:12" x14ac:dyDescent="0.4">
      <c r="A64" s="58" t="s">
        <v>153</v>
      </c>
      <c r="B64" s="80">
        <f>'７月(上旬～中旬)'!B64+'７月(下旬)'!B64</f>
        <v>744</v>
      </c>
      <c r="C64" s="80">
        <f>'７月(上旬～中旬)'!C64+'７月(下旬)'!C64</f>
        <v>482</v>
      </c>
      <c r="D64" s="243">
        <f t="shared" si="7"/>
        <v>1.5435684647302905</v>
      </c>
      <c r="E64" s="242">
        <f t="shared" si="8"/>
        <v>262</v>
      </c>
      <c r="F64" s="80">
        <f>'７月(上旬～中旬)'!F64+'７月(下旬)'!F64</f>
        <v>1670</v>
      </c>
      <c r="G64" s="80">
        <f>'７月(上旬～中旬)'!G64+'７月(下旬)'!G64</f>
        <v>898</v>
      </c>
      <c r="H64" s="243">
        <f t="shared" si="9"/>
        <v>1.8596881959910914</v>
      </c>
      <c r="I64" s="242">
        <f t="shared" si="10"/>
        <v>772</v>
      </c>
      <c r="J64" s="73">
        <f t="shared" si="11"/>
        <v>0.44550898203592815</v>
      </c>
      <c r="K64" s="73">
        <f t="shared" si="12"/>
        <v>0.53674832962138086</v>
      </c>
      <c r="L64" s="254">
        <f t="shared" si="13"/>
        <v>-9.1239347585452713E-2</v>
      </c>
    </row>
    <row r="65" spans="1:12" x14ac:dyDescent="0.4">
      <c r="A65" s="57" t="s">
        <v>152</v>
      </c>
      <c r="B65" s="80">
        <f>'７月(上旬～中旬)'!B65+'７月(下旬)'!B65</f>
        <v>580</v>
      </c>
      <c r="C65" s="80">
        <f>'７月(上旬～中旬)'!C65+'７月(下旬)'!C65</f>
        <v>400</v>
      </c>
      <c r="D65" s="243">
        <f t="shared" si="7"/>
        <v>1.45</v>
      </c>
      <c r="E65" s="242">
        <f t="shared" si="8"/>
        <v>180</v>
      </c>
      <c r="F65" s="80">
        <f>'７月(上旬～中旬)'!F65+'７月(下旬)'!F65</f>
        <v>954</v>
      </c>
      <c r="G65" s="80">
        <f>'７月(上旬～中旬)'!G65+'７月(下旬)'!G65</f>
        <v>929</v>
      </c>
      <c r="H65" s="243">
        <f t="shared" si="9"/>
        <v>1.0269106566200215</v>
      </c>
      <c r="I65" s="242">
        <f t="shared" si="10"/>
        <v>25</v>
      </c>
      <c r="J65" s="73">
        <f t="shared" si="11"/>
        <v>0.60796645702306085</v>
      </c>
      <c r="K65" s="73">
        <f t="shared" si="12"/>
        <v>0.43057050592034446</v>
      </c>
      <c r="L65" s="254">
        <f t="shared" si="13"/>
        <v>0.17739595110271639</v>
      </c>
    </row>
    <row r="66" spans="1:12" x14ac:dyDescent="0.4">
      <c r="A66" s="51" t="s">
        <v>151</v>
      </c>
      <c r="B66" s="55">
        <f>'７月(上旬～中旬)'!B66+'７月(下旬)'!B66</f>
        <v>1166</v>
      </c>
      <c r="C66" s="55">
        <f>'７月(上旬～中旬)'!C66+'７月(下旬)'!C66</f>
        <v>991</v>
      </c>
      <c r="D66" s="239">
        <f t="shared" si="7"/>
        <v>1.1765893037336024</v>
      </c>
      <c r="E66" s="328">
        <f t="shared" si="8"/>
        <v>175</v>
      </c>
      <c r="F66" s="55">
        <f>'７月(上旬～中旬)'!F66+'７月(下旬)'!F66</f>
        <v>1832</v>
      </c>
      <c r="G66" s="55">
        <f>'７月(上旬～中旬)'!G66+'７月(下旬)'!G66</f>
        <v>1826</v>
      </c>
      <c r="H66" s="239">
        <f t="shared" si="9"/>
        <v>1.0032858707557504</v>
      </c>
      <c r="I66" s="238">
        <f t="shared" si="10"/>
        <v>6</v>
      </c>
      <c r="J66" s="53">
        <f t="shared" si="11"/>
        <v>0.63646288209606983</v>
      </c>
      <c r="K66" s="53">
        <f t="shared" si="12"/>
        <v>0.54271631982475355</v>
      </c>
      <c r="L66" s="261">
        <f t="shared" si="13"/>
        <v>9.3746562271316281E-2</v>
      </c>
    </row>
    <row r="67" spans="1:12" x14ac:dyDescent="0.4">
      <c r="A67" s="249" t="s">
        <v>103</v>
      </c>
      <c r="B67" s="248">
        <f>SUM(B68:B75)</f>
        <v>66965</v>
      </c>
      <c r="C67" s="268">
        <f>SUM(C68:C75)</f>
        <v>50608</v>
      </c>
      <c r="D67" s="247">
        <f t="shared" si="7"/>
        <v>1.3232097692064495</v>
      </c>
      <c r="E67" s="257">
        <f t="shared" si="8"/>
        <v>16357</v>
      </c>
      <c r="F67" s="268">
        <f>SUM(F68:F75)</f>
        <v>103722</v>
      </c>
      <c r="G67" s="268">
        <f>SUM(G68:G75)</f>
        <v>64782</v>
      </c>
      <c r="H67" s="247">
        <f t="shared" si="9"/>
        <v>1.6010928961748634</v>
      </c>
      <c r="I67" s="246">
        <f t="shared" si="10"/>
        <v>38940</v>
      </c>
      <c r="J67" s="245">
        <f t="shared" si="11"/>
        <v>0.64562002275312858</v>
      </c>
      <c r="K67" s="245">
        <f t="shared" si="12"/>
        <v>0.78120465561421382</v>
      </c>
      <c r="L67" s="244">
        <f t="shared" si="13"/>
        <v>-0.13558463286108524</v>
      </c>
    </row>
    <row r="68" spans="1:12" x14ac:dyDescent="0.4">
      <c r="A68" s="337" t="s">
        <v>150</v>
      </c>
      <c r="B68" s="336">
        <v>22051</v>
      </c>
      <c r="C68" s="489">
        <v>22974</v>
      </c>
      <c r="D68" s="335">
        <f t="shared" si="7"/>
        <v>0.95982414903804303</v>
      </c>
      <c r="E68" s="499">
        <f t="shared" si="8"/>
        <v>-923</v>
      </c>
      <c r="F68" s="489">
        <v>25488</v>
      </c>
      <c r="G68" s="489">
        <v>25134</v>
      </c>
      <c r="H68" s="335">
        <f t="shared" si="9"/>
        <v>1.0140845070422535</v>
      </c>
      <c r="I68" s="334">
        <f t="shared" si="10"/>
        <v>354</v>
      </c>
      <c r="J68" s="333">
        <f t="shared" si="11"/>
        <v>0.86515222849968609</v>
      </c>
      <c r="K68" s="333">
        <f t="shared" si="12"/>
        <v>0.91406063499641921</v>
      </c>
      <c r="L68" s="332">
        <f t="shared" si="13"/>
        <v>-4.8908406496733114E-2</v>
      </c>
    </row>
    <row r="69" spans="1:12" x14ac:dyDescent="0.4">
      <c r="A69" s="58" t="s">
        <v>149</v>
      </c>
      <c r="B69" s="56">
        <v>7833</v>
      </c>
      <c r="C69" s="263"/>
      <c r="D69" s="253" t="e">
        <f t="shared" si="7"/>
        <v>#DIV/0!</v>
      </c>
      <c r="E69" s="238">
        <f t="shared" si="8"/>
        <v>7833</v>
      </c>
      <c r="F69" s="263">
        <v>10974</v>
      </c>
      <c r="G69" s="263"/>
      <c r="H69" s="253" t="e">
        <f t="shared" si="9"/>
        <v>#DIV/0!</v>
      </c>
      <c r="I69" s="252">
        <f t="shared" si="10"/>
        <v>10974</v>
      </c>
      <c r="J69" s="318">
        <f t="shared" si="11"/>
        <v>0.71377802077638053</v>
      </c>
      <c r="K69" s="318" t="e">
        <f t="shared" si="12"/>
        <v>#DIV/0!</v>
      </c>
      <c r="L69" s="326" t="e">
        <f t="shared" si="13"/>
        <v>#DIV/0!</v>
      </c>
    </row>
    <row r="70" spans="1:12" s="42" customFormat="1" x14ac:dyDescent="0.4">
      <c r="A70" s="70" t="s">
        <v>148</v>
      </c>
      <c r="B70" s="319">
        <v>9644</v>
      </c>
      <c r="C70" s="331">
        <v>10394</v>
      </c>
      <c r="D70" s="253">
        <f t="shared" ref="D70:D79" si="14">+B70/C70</f>
        <v>0.92784298633827211</v>
      </c>
      <c r="E70" s="242">
        <f t="shared" ref="E70:E79" si="15">+B70-C70</f>
        <v>-750</v>
      </c>
      <c r="F70" s="319">
        <v>16284</v>
      </c>
      <c r="G70" s="331">
        <v>16461</v>
      </c>
      <c r="H70" s="253">
        <f t="shared" ref="H70:H79" si="16">+F70/G70</f>
        <v>0.989247311827957</v>
      </c>
      <c r="I70" s="252">
        <f t="shared" ref="I70:I79" si="17">+F70-G70</f>
        <v>-177</v>
      </c>
      <c r="J70" s="318">
        <f t="shared" ref="J70:J79" si="18">+B70/F70</f>
        <v>0.59223777941537703</v>
      </c>
      <c r="K70" s="318">
        <f t="shared" ref="K70:K79" si="19">+C70/G70</f>
        <v>0.63143186926675177</v>
      </c>
      <c r="L70" s="326">
        <f t="shared" ref="L70:L79" si="20">+J70-K70</f>
        <v>-3.9194089851374736E-2</v>
      </c>
    </row>
    <row r="71" spans="1:12" s="42" customFormat="1" x14ac:dyDescent="0.4">
      <c r="A71" s="70" t="s">
        <v>147</v>
      </c>
      <c r="B71" s="319">
        <v>9318</v>
      </c>
      <c r="C71" s="331"/>
      <c r="D71" s="253" t="e">
        <f t="shared" si="14"/>
        <v>#DIV/0!</v>
      </c>
      <c r="E71" s="242">
        <f t="shared" si="15"/>
        <v>9318</v>
      </c>
      <c r="F71" s="319">
        <v>16461</v>
      </c>
      <c r="G71" s="331"/>
      <c r="H71" s="253" t="e">
        <f t="shared" si="16"/>
        <v>#DIV/0!</v>
      </c>
      <c r="I71" s="252">
        <f t="shared" si="17"/>
        <v>16461</v>
      </c>
      <c r="J71" s="318">
        <f t="shared" si="18"/>
        <v>0.56606524512484058</v>
      </c>
      <c r="K71" s="318" t="e">
        <f t="shared" si="19"/>
        <v>#DIV/0!</v>
      </c>
      <c r="L71" s="326" t="e">
        <f t="shared" si="20"/>
        <v>#DIV/0!</v>
      </c>
    </row>
    <row r="72" spans="1:12" s="42" customFormat="1" ht="11.25" customHeight="1" x14ac:dyDescent="0.4">
      <c r="A72" s="70" t="s">
        <v>102</v>
      </c>
      <c r="B72" s="319">
        <v>8074</v>
      </c>
      <c r="C72" s="331">
        <v>8637</v>
      </c>
      <c r="D72" s="253">
        <f t="shared" si="14"/>
        <v>0.93481532939678125</v>
      </c>
      <c r="E72" s="242">
        <f t="shared" si="15"/>
        <v>-563</v>
      </c>
      <c r="F72" s="319">
        <v>16461</v>
      </c>
      <c r="G72" s="331">
        <v>10620</v>
      </c>
      <c r="H72" s="253">
        <f t="shared" si="16"/>
        <v>1.55</v>
      </c>
      <c r="I72" s="252">
        <f t="shared" si="17"/>
        <v>5841</v>
      </c>
      <c r="J72" s="318">
        <f t="shared" si="18"/>
        <v>0.49049267966709192</v>
      </c>
      <c r="K72" s="318">
        <f t="shared" si="19"/>
        <v>0.81327683615819213</v>
      </c>
      <c r="L72" s="326">
        <f t="shared" si="20"/>
        <v>-0.3227841564911002</v>
      </c>
    </row>
    <row r="73" spans="1:12" s="42" customFormat="1" ht="11.25" customHeight="1" x14ac:dyDescent="0.4">
      <c r="A73" s="70" t="s">
        <v>243</v>
      </c>
      <c r="B73" s="319">
        <v>1830</v>
      </c>
      <c r="C73" s="331"/>
      <c r="D73" s="253" t="e">
        <f t="shared" si="14"/>
        <v>#DIV/0!</v>
      </c>
      <c r="E73" s="242">
        <f t="shared" si="15"/>
        <v>1830</v>
      </c>
      <c r="F73" s="319">
        <v>5310</v>
      </c>
      <c r="G73" s="331"/>
      <c r="H73" s="253" t="e">
        <f t="shared" si="16"/>
        <v>#DIV/0!</v>
      </c>
      <c r="I73" s="252">
        <f t="shared" si="17"/>
        <v>5310</v>
      </c>
      <c r="J73" s="318">
        <f t="shared" si="18"/>
        <v>0.34463276836158191</v>
      </c>
      <c r="K73" s="318" t="e">
        <f t="shared" si="19"/>
        <v>#DIV/0!</v>
      </c>
      <c r="L73" s="326" t="e">
        <f t="shared" si="20"/>
        <v>#DIV/0!</v>
      </c>
    </row>
    <row r="74" spans="1:12" s="42" customFormat="1" x14ac:dyDescent="0.4">
      <c r="A74" s="70" t="s">
        <v>242</v>
      </c>
      <c r="B74" s="319">
        <v>285</v>
      </c>
      <c r="C74" s="329"/>
      <c r="D74" s="253" t="e">
        <f t="shared" si="14"/>
        <v>#DIV/0!</v>
      </c>
      <c r="E74" s="242">
        <f t="shared" si="15"/>
        <v>285</v>
      </c>
      <c r="F74" s="319">
        <v>1770</v>
      </c>
      <c r="G74" s="329"/>
      <c r="H74" s="253" t="e">
        <f t="shared" si="16"/>
        <v>#DIV/0!</v>
      </c>
      <c r="I74" s="252">
        <f t="shared" si="17"/>
        <v>1770</v>
      </c>
      <c r="J74" s="318">
        <f t="shared" si="18"/>
        <v>0.16101694915254236</v>
      </c>
      <c r="K74" s="318" t="e">
        <f t="shared" si="19"/>
        <v>#DIV/0!</v>
      </c>
      <c r="L74" s="326" t="e">
        <f t="shared" si="20"/>
        <v>#DIV/0!</v>
      </c>
    </row>
    <row r="75" spans="1:12" s="42" customFormat="1" x14ac:dyDescent="0.4">
      <c r="A75" s="51" t="s">
        <v>101</v>
      </c>
      <c r="B75" s="154">
        <v>7930</v>
      </c>
      <c r="C75" s="498">
        <v>8603</v>
      </c>
      <c r="D75" s="253">
        <f t="shared" si="14"/>
        <v>0.9217714750668371</v>
      </c>
      <c r="E75" s="328">
        <f t="shared" si="15"/>
        <v>-673</v>
      </c>
      <c r="F75" s="154">
        <v>10974</v>
      </c>
      <c r="G75" s="498">
        <v>12567</v>
      </c>
      <c r="H75" s="253">
        <f t="shared" si="16"/>
        <v>0.87323943661971826</v>
      </c>
      <c r="I75" s="252">
        <f t="shared" si="17"/>
        <v>-1593</v>
      </c>
      <c r="J75" s="318">
        <f t="shared" si="18"/>
        <v>0.72261709495170401</v>
      </c>
      <c r="K75" s="318">
        <f t="shared" si="19"/>
        <v>0.68457070104241269</v>
      </c>
      <c r="L75" s="326">
        <f t="shared" si="20"/>
        <v>3.8046393909291321E-2</v>
      </c>
    </row>
    <row r="76" spans="1:12" s="42" customFormat="1" x14ac:dyDescent="0.4">
      <c r="A76" s="249" t="s">
        <v>145</v>
      </c>
      <c r="B76" s="248">
        <f>B77</f>
        <v>135</v>
      </c>
      <c r="C76" s="268">
        <f>C77</f>
        <v>146</v>
      </c>
      <c r="D76" s="247">
        <f t="shared" si="14"/>
        <v>0.92465753424657537</v>
      </c>
      <c r="E76" s="257">
        <f t="shared" si="15"/>
        <v>-11</v>
      </c>
      <c r="F76" s="268">
        <f>F77</f>
        <v>252</v>
      </c>
      <c r="G76" s="268">
        <f>G77</f>
        <v>252</v>
      </c>
      <c r="H76" s="247">
        <f t="shared" si="16"/>
        <v>1</v>
      </c>
      <c r="I76" s="246">
        <f t="shared" si="17"/>
        <v>0</v>
      </c>
      <c r="J76" s="245">
        <f t="shared" si="18"/>
        <v>0.5357142857142857</v>
      </c>
      <c r="K76" s="245">
        <f t="shared" si="19"/>
        <v>0.57936507936507942</v>
      </c>
      <c r="L76" s="244">
        <f t="shared" si="20"/>
        <v>-4.3650793650793718E-2</v>
      </c>
    </row>
    <row r="77" spans="1:12" s="42" customFormat="1" x14ac:dyDescent="0.4">
      <c r="A77" s="325" t="s">
        <v>144</v>
      </c>
      <c r="B77" s="320">
        <v>135</v>
      </c>
      <c r="C77" s="323">
        <v>146</v>
      </c>
      <c r="D77" s="230">
        <f t="shared" si="14"/>
        <v>0.92465753424657537</v>
      </c>
      <c r="E77" s="257">
        <f t="shared" si="15"/>
        <v>-11</v>
      </c>
      <c r="F77" s="324">
        <v>252</v>
      </c>
      <c r="G77" s="323">
        <v>252</v>
      </c>
      <c r="H77" s="258">
        <f t="shared" si="16"/>
        <v>1</v>
      </c>
      <c r="I77" s="257">
        <f t="shared" si="17"/>
        <v>0</v>
      </c>
      <c r="J77" s="322">
        <f t="shared" si="18"/>
        <v>0.5357142857142857</v>
      </c>
      <c r="K77" s="322">
        <f t="shared" si="19"/>
        <v>0.57936507936507942</v>
      </c>
      <c r="L77" s="321">
        <f t="shared" si="20"/>
        <v>-4.3650793650793718E-2</v>
      </c>
    </row>
    <row r="78" spans="1:12" s="42" customFormat="1" x14ac:dyDescent="0.4">
      <c r="A78" s="249" t="s">
        <v>241</v>
      </c>
      <c r="B78" s="510">
        <f>SUM(B79)</f>
        <v>4853</v>
      </c>
      <c r="C78" s="510">
        <f>SUM(C79)</f>
        <v>0</v>
      </c>
      <c r="D78" s="247" t="e">
        <f t="shared" si="14"/>
        <v>#DIV/0!</v>
      </c>
      <c r="E78" s="246">
        <f t="shared" si="15"/>
        <v>4853</v>
      </c>
      <c r="F78" s="510">
        <f>SUM(F79)</f>
        <v>0</v>
      </c>
      <c r="G78" s="510">
        <f>SUM(G79)</f>
        <v>0</v>
      </c>
      <c r="H78" s="247" t="e">
        <f t="shared" si="16"/>
        <v>#DIV/0!</v>
      </c>
      <c r="I78" s="246">
        <f t="shared" si="17"/>
        <v>0</v>
      </c>
      <c r="J78" s="245" t="e">
        <f t="shared" si="18"/>
        <v>#DIV/0!</v>
      </c>
      <c r="K78" s="245" t="e">
        <f t="shared" si="19"/>
        <v>#DIV/0!</v>
      </c>
      <c r="L78" s="244" t="e">
        <f t="shared" si="20"/>
        <v>#DIV/0!</v>
      </c>
    </row>
    <row r="79" spans="1:12" s="42" customFormat="1" x14ac:dyDescent="0.4">
      <c r="A79" s="325" t="s">
        <v>240</v>
      </c>
      <c r="B79" s="509">
        <v>4853</v>
      </c>
      <c r="C79" s="507"/>
      <c r="D79" s="506" t="e">
        <f t="shared" si="14"/>
        <v>#DIV/0!</v>
      </c>
      <c r="E79" s="505">
        <f t="shared" si="15"/>
        <v>4853</v>
      </c>
      <c r="F79" s="508" t="s">
        <v>105</v>
      </c>
      <c r="G79" s="507"/>
      <c r="H79" s="506" t="e">
        <f t="shared" si="16"/>
        <v>#VALUE!</v>
      </c>
      <c r="I79" s="505" t="e">
        <f t="shared" si="17"/>
        <v>#VALUE!</v>
      </c>
      <c r="J79" s="312" t="e">
        <f t="shared" si="18"/>
        <v>#VALUE!</v>
      </c>
      <c r="K79" s="312" t="e">
        <f t="shared" si="19"/>
        <v>#DIV/0!</v>
      </c>
      <c r="L79" s="504" t="e">
        <f t="shared" si="20"/>
        <v>#VALUE!</v>
      </c>
    </row>
    <row r="80" spans="1:12" x14ac:dyDescent="0.4">
      <c r="A80" s="42" t="s">
        <v>143</v>
      </c>
      <c r="C80" s="45"/>
      <c r="E80" s="43"/>
      <c r="G80" s="45"/>
      <c r="I80" s="43"/>
      <c r="K80" s="45"/>
    </row>
    <row r="81" spans="1:11" x14ac:dyDescent="0.4">
      <c r="A81" s="44" t="s">
        <v>142</v>
      </c>
    </row>
    <row r="82" spans="1:11" x14ac:dyDescent="0.4">
      <c r="A82" s="42" t="s">
        <v>141</v>
      </c>
      <c r="B82" s="43"/>
      <c r="C82" s="43"/>
      <c r="F82" s="43"/>
      <c r="G82" s="43"/>
      <c r="J82" s="43"/>
      <c r="K82" s="43"/>
    </row>
    <row r="83" spans="1:11" x14ac:dyDescent="0.4">
      <c r="A83" s="42" t="s">
        <v>98</v>
      </c>
    </row>
    <row r="84" spans="1:11" x14ac:dyDescent="0.4">
      <c r="A84" s="44" t="s">
        <v>239</v>
      </c>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83"/>
  <sheetViews>
    <sheetView zoomScaleNormal="100" workbookViewId="0">
      <pane xSplit="1" ySplit="7" topLeftCell="B8" activePane="bottomRight" state="frozen"/>
      <selection sqref="A1:J1"/>
      <selection pane="topRight" sqref="A1:J1"/>
      <selection pane="bottomLeft" sqref="A1:J1"/>
      <selection pane="bottomRight" sqref="A1:J1"/>
    </sheetView>
  </sheetViews>
  <sheetFormatPr defaultColWidth="15.75" defaultRowHeight="10.5" x14ac:dyDescent="0.4"/>
  <cols>
    <col min="1" max="1" width="23.375" style="42" customWidth="1"/>
    <col min="2" max="3" width="11" style="43" customWidth="1"/>
    <col min="4" max="5" width="11.25" style="42" customWidth="1"/>
    <col min="6" max="7" width="11" style="43" customWidth="1"/>
    <col min="8" max="9" width="11.25" style="42" customWidth="1"/>
    <col min="10" max="11" width="11.25" style="43" customWidth="1"/>
    <col min="12" max="12" width="11.25" style="42" customWidth="1"/>
    <col min="13" max="13" width="9" style="42" customWidth="1"/>
    <col min="14" max="14" width="6.5" style="42" bestFit="1" customWidth="1"/>
    <col min="15" max="16384" width="15.75" style="42"/>
  </cols>
  <sheetData>
    <row r="1" spans="1:12" ht="18.75" x14ac:dyDescent="0.4">
      <c r="A1" s="736" t="str">
        <f>'h24'!A1</f>
        <v>平成24年度</v>
      </c>
      <c r="B1" s="737"/>
      <c r="C1" s="737"/>
      <c r="D1" s="737"/>
      <c r="E1" s="738" t="str">
        <f ca="1">RIGHT(CELL("filename",$A$1),LEN(CELL("filename",$A$1))-FIND("]",CELL("filename",$A$1)))</f>
        <v>７月(上旬)</v>
      </c>
      <c r="F1" s="739" t="s">
        <v>70</v>
      </c>
      <c r="G1" s="740"/>
      <c r="H1" s="740"/>
      <c r="I1" s="741"/>
      <c r="J1" s="740"/>
      <c r="K1" s="740"/>
      <c r="L1" s="741"/>
    </row>
    <row r="2" spans="1:12" x14ac:dyDescent="0.4">
      <c r="A2" s="658"/>
      <c r="B2" s="735" t="s">
        <v>97</v>
      </c>
      <c r="C2" s="733"/>
      <c r="D2" s="733"/>
      <c r="E2" s="734"/>
      <c r="F2" s="735" t="s">
        <v>195</v>
      </c>
      <c r="G2" s="733"/>
      <c r="H2" s="733"/>
      <c r="I2" s="734"/>
      <c r="J2" s="735" t="s">
        <v>194</v>
      </c>
      <c r="K2" s="733"/>
      <c r="L2" s="734"/>
    </row>
    <row r="3" spans="1:12" x14ac:dyDescent="0.4">
      <c r="A3" s="653"/>
      <c r="B3" s="645"/>
      <c r="C3" s="646"/>
      <c r="D3" s="646"/>
      <c r="E3" s="647"/>
      <c r="F3" s="645"/>
      <c r="G3" s="646"/>
      <c r="H3" s="646"/>
      <c r="I3" s="647"/>
      <c r="J3" s="645"/>
      <c r="K3" s="646"/>
      <c r="L3" s="647"/>
    </row>
    <row r="4" spans="1:12" x14ac:dyDescent="0.4">
      <c r="A4" s="653"/>
      <c r="B4" s="659" t="s">
        <v>123</v>
      </c>
      <c r="C4" s="655" t="s">
        <v>248</v>
      </c>
      <c r="D4" s="653" t="s">
        <v>95</v>
      </c>
      <c r="E4" s="653"/>
      <c r="F4" s="649" t="str">
        <f>+B4</f>
        <v>(12'7/1～10)</v>
      </c>
      <c r="G4" s="649" t="str">
        <f>+C4</f>
        <v>(11'7/1～10)</v>
      </c>
      <c r="H4" s="653" t="s">
        <v>95</v>
      </c>
      <c r="I4" s="653"/>
      <c r="J4" s="649" t="str">
        <f>+B4</f>
        <v>(12'7/1～10)</v>
      </c>
      <c r="K4" s="649" t="str">
        <f>+C4</f>
        <v>(11'7/1～10)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191</v>
      </c>
      <c r="B6" s="248">
        <f>+B7+B41+B67</f>
        <v>141941</v>
      </c>
      <c r="C6" s="248">
        <f>+C7+C41+C67</f>
        <v>150459</v>
      </c>
      <c r="D6" s="245">
        <f t="shared" ref="D6:D37" si="0">+B6/C6</f>
        <v>0.94338657042782414</v>
      </c>
      <c r="E6" s="289">
        <f t="shared" ref="E6:E37" si="1">+B6-C6</f>
        <v>-8518</v>
      </c>
      <c r="F6" s="248">
        <f>+F7+F41+F67</f>
        <v>211500</v>
      </c>
      <c r="G6" s="248">
        <f>+G7+G41+G67</f>
        <v>208030</v>
      </c>
      <c r="H6" s="245">
        <f t="shared" ref="H6:H37" si="2">+F6/G6</f>
        <v>1.0166802864971398</v>
      </c>
      <c r="I6" s="289">
        <f t="shared" ref="I6:I37" si="3">+F6-G6</f>
        <v>3470</v>
      </c>
      <c r="J6" s="245">
        <f t="shared" ref="J6:J37" si="4">+B6/F6</f>
        <v>0.67111583924349882</v>
      </c>
      <c r="K6" s="245">
        <f t="shared" ref="K6:K37" si="5">+C6/G6</f>
        <v>0.72325626111618513</v>
      </c>
      <c r="L6" s="283">
        <f t="shared" ref="L6:L37" si="6">+J6-K6</f>
        <v>-5.2140421872686304E-2</v>
      </c>
    </row>
    <row r="7" spans="1:12" s="44" customFormat="1" x14ac:dyDescent="0.4">
      <c r="A7" s="249" t="s">
        <v>91</v>
      </c>
      <c r="B7" s="248">
        <f>B8+B18+B38</f>
        <v>62919</v>
      </c>
      <c r="C7" s="248">
        <f>C8+C18+C38</f>
        <v>68261</v>
      </c>
      <c r="D7" s="245">
        <f t="shared" si="0"/>
        <v>0.92174155081232334</v>
      </c>
      <c r="E7" s="289">
        <f t="shared" si="1"/>
        <v>-5342</v>
      </c>
      <c r="F7" s="248">
        <f>F8+F18+F38</f>
        <v>90433</v>
      </c>
      <c r="G7" s="248">
        <f>G8+G18+G38</f>
        <v>89044</v>
      </c>
      <c r="H7" s="245">
        <f t="shared" si="2"/>
        <v>1.0155990296931854</v>
      </c>
      <c r="I7" s="289">
        <f t="shared" si="3"/>
        <v>1389</v>
      </c>
      <c r="J7" s="245">
        <f t="shared" si="4"/>
        <v>0.69575265666294384</v>
      </c>
      <c r="K7" s="245">
        <f t="shared" si="5"/>
        <v>0.76659853555545576</v>
      </c>
      <c r="L7" s="283">
        <f t="shared" si="6"/>
        <v>-7.0845878892511926E-2</v>
      </c>
    </row>
    <row r="8" spans="1:12" x14ac:dyDescent="0.4">
      <c r="A8" s="277" t="s">
        <v>190</v>
      </c>
      <c r="B8" s="259">
        <f>SUM(B9:B17)</f>
        <v>43901</v>
      </c>
      <c r="C8" s="259">
        <f>SUM(C9:C17)</f>
        <v>47532</v>
      </c>
      <c r="D8" s="256">
        <f t="shared" si="0"/>
        <v>0.92360935790625265</v>
      </c>
      <c r="E8" s="281">
        <f t="shared" si="1"/>
        <v>-3631</v>
      </c>
      <c r="F8" s="259">
        <f>SUM(F9:F17)</f>
        <v>66352</v>
      </c>
      <c r="G8" s="259">
        <f>SUM(G9:G17)</f>
        <v>62593</v>
      </c>
      <c r="H8" s="256">
        <f t="shared" si="2"/>
        <v>1.060054638697618</v>
      </c>
      <c r="I8" s="281">
        <f t="shared" si="3"/>
        <v>3759</v>
      </c>
      <c r="J8" s="256">
        <f t="shared" si="4"/>
        <v>0.66163793103448276</v>
      </c>
      <c r="K8" s="256">
        <f t="shared" si="5"/>
        <v>0.75938203952518657</v>
      </c>
      <c r="L8" s="280">
        <f t="shared" si="6"/>
        <v>-9.7744108490703807E-2</v>
      </c>
    </row>
    <row r="9" spans="1:12" x14ac:dyDescent="0.4">
      <c r="A9" s="57" t="s">
        <v>87</v>
      </c>
      <c r="B9" s="88">
        <v>33884</v>
      </c>
      <c r="C9" s="88">
        <v>34871</v>
      </c>
      <c r="D9" s="73">
        <f t="shared" si="0"/>
        <v>0.97169567835737436</v>
      </c>
      <c r="E9" s="81">
        <f t="shared" si="1"/>
        <v>-987</v>
      </c>
      <c r="F9" s="88">
        <v>52082</v>
      </c>
      <c r="G9" s="88">
        <v>44273</v>
      </c>
      <c r="H9" s="73">
        <f t="shared" si="2"/>
        <v>1.176382897025275</v>
      </c>
      <c r="I9" s="81">
        <f t="shared" si="3"/>
        <v>7809</v>
      </c>
      <c r="J9" s="73">
        <f t="shared" si="4"/>
        <v>0.65058945509005028</v>
      </c>
      <c r="K9" s="73">
        <f t="shared" si="5"/>
        <v>0.7876358051182436</v>
      </c>
      <c r="L9" s="90">
        <f t="shared" si="6"/>
        <v>-0.13704635002819332</v>
      </c>
    </row>
    <row r="10" spans="1:12" x14ac:dyDescent="0.4">
      <c r="A10" s="58" t="s">
        <v>90</v>
      </c>
      <c r="B10" s="56">
        <v>4143</v>
      </c>
      <c r="C10" s="56">
        <v>4617</v>
      </c>
      <c r="D10" s="53">
        <f t="shared" si="0"/>
        <v>0.89733593242365173</v>
      </c>
      <c r="E10" s="54">
        <f t="shared" si="1"/>
        <v>-474</v>
      </c>
      <c r="F10" s="56">
        <v>5000</v>
      </c>
      <c r="G10" s="56">
        <v>5000</v>
      </c>
      <c r="H10" s="53">
        <f t="shared" si="2"/>
        <v>1</v>
      </c>
      <c r="I10" s="54">
        <f t="shared" si="3"/>
        <v>0</v>
      </c>
      <c r="J10" s="53">
        <f t="shared" si="4"/>
        <v>0.8286</v>
      </c>
      <c r="K10" s="53">
        <f t="shared" si="5"/>
        <v>0.9234</v>
      </c>
      <c r="L10" s="52">
        <f t="shared" si="6"/>
        <v>-9.4799999999999995E-2</v>
      </c>
    </row>
    <row r="11" spans="1:12" x14ac:dyDescent="0.4">
      <c r="A11" s="58" t="s">
        <v>162</v>
      </c>
      <c r="B11" s="56">
        <v>4890</v>
      </c>
      <c r="C11" s="56">
        <v>7045</v>
      </c>
      <c r="D11" s="53">
        <f t="shared" si="0"/>
        <v>0.69410929737402416</v>
      </c>
      <c r="E11" s="54">
        <f t="shared" si="1"/>
        <v>-2155</v>
      </c>
      <c r="F11" s="56">
        <v>7830</v>
      </c>
      <c r="G11" s="56">
        <v>11870</v>
      </c>
      <c r="H11" s="53">
        <f t="shared" si="2"/>
        <v>0.65964616680707666</v>
      </c>
      <c r="I11" s="54">
        <f t="shared" si="3"/>
        <v>-4040</v>
      </c>
      <c r="J11" s="53">
        <f t="shared" si="4"/>
        <v>0.62452107279693492</v>
      </c>
      <c r="K11" s="53">
        <f t="shared" si="5"/>
        <v>0.59351305812973887</v>
      </c>
      <c r="L11" s="52">
        <f t="shared" si="6"/>
        <v>3.1008014667196049E-2</v>
      </c>
    </row>
    <row r="12" spans="1:12" x14ac:dyDescent="0.4">
      <c r="A12" s="58" t="s">
        <v>85</v>
      </c>
      <c r="B12" s="92"/>
      <c r="C12" s="56"/>
      <c r="D12" s="53" t="e">
        <f t="shared" si="0"/>
        <v>#DIV/0!</v>
      </c>
      <c r="E12" s="54">
        <f t="shared" si="1"/>
        <v>0</v>
      </c>
      <c r="F12" s="92"/>
      <c r="G12" s="56"/>
      <c r="H12" s="53" t="e">
        <f t="shared" si="2"/>
        <v>#DIV/0!</v>
      </c>
      <c r="I12" s="54">
        <f t="shared" si="3"/>
        <v>0</v>
      </c>
      <c r="J12" s="53" t="e">
        <f t="shared" si="4"/>
        <v>#DIV/0!</v>
      </c>
      <c r="K12" s="53" t="e">
        <f t="shared" si="5"/>
        <v>#DIV/0!</v>
      </c>
      <c r="L12" s="52" t="e">
        <f t="shared" si="6"/>
        <v>#DIV/0!</v>
      </c>
    </row>
    <row r="13" spans="1:12" x14ac:dyDescent="0.4">
      <c r="A13" s="58" t="s">
        <v>86</v>
      </c>
      <c r="B13" s="92"/>
      <c r="C13" s="56"/>
      <c r="D13" s="53" t="e">
        <f t="shared" si="0"/>
        <v>#DIV/0!</v>
      </c>
      <c r="E13" s="54">
        <f t="shared" si="1"/>
        <v>0</v>
      </c>
      <c r="F13" s="92"/>
      <c r="G13" s="56"/>
      <c r="H13" s="53" t="e">
        <f t="shared" si="2"/>
        <v>#DIV/0!</v>
      </c>
      <c r="I13" s="54">
        <f t="shared" si="3"/>
        <v>0</v>
      </c>
      <c r="J13" s="53" t="e">
        <f t="shared" si="4"/>
        <v>#DIV/0!</v>
      </c>
      <c r="K13" s="53" t="e">
        <f t="shared" si="5"/>
        <v>#DIV/0!</v>
      </c>
      <c r="L13" s="52" t="e">
        <f t="shared" si="6"/>
        <v>#DIV/0!</v>
      </c>
    </row>
    <row r="14" spans="1:12" x14ac:dyDescent="0.4">
      <c r="A14" s="64" t="s">
        <v>189</v>
      </c>
      <c r="B14" s="69">
        <v>984</v>
      </c>
      <c r="C14" s="69">
        <v>999</v>
      </c>
      <c r="D14" s="67">
        <f t="shared" si="0"/>
        <v>0.98498498498498499</v>
      </c>
      <c r="E14" s="68">
        <f t="shared" si="1"/>
        <v>-15</v>
      </c>
      <c r="F14" s="69">
        <v>1440</v>
      </c>
      <c r="G14" s="69">
        <v>1450</v>
      </c>
      <c r="H14" s="67">
        <f t="shared" si="2"/>
        <v>0.99310344827586206</v>
      </c>
      <c r="I14" s="68">
        <f t="shared" si="3"/>
        <v>-10</v>
      </c>
      <c r="J14" s="67">
        <f t="shared" si="4"/>
        <v>0.68333333333333335</v>
      </c>
      <c r="K14" s="67">
        <f t="shared" si="5"/>
        <v>0.68896551724137933</v>
      </c>
      <c r="L14" s="66">
        <f t="shared" si="6"/>
        <v>-5.6321839080459846E-3</v>
      </c>
    </row>
    <row r="15" spans="1:12" x14ac:dyDescent="0.4">
      <c r="A15" s="58" t="s">
        <v>188</v>
      </c>
      <c r="B15" s="92"/>
      <c r="C15" s="92"/>
      <c r="D15" s="53" t="e">
        <f t="shared" si="0"/>
        <v>#DIV/0!</v>
      </c>
      <c r="E15" s="54">
        <f t="shared" si="1"/>
        <v>0</v>
      </c>
      <c r="F15" s="92"/>
      <c r="G15" s="92"/>
      <c r="H15" s="53" t="e">
        <f t="shared" si="2"/>
        <v>#DIV/0!</v>
      </c>
      <c r="I15" s="54">
        <f t="shared" si="3"/>
        <v>0</v>
      </c>
      <c r="J15" s="53" t="e">
        <f t="shared" si="4"/>
        <v>#DIV/0!</v>
      </c>
      <c r="K15" s="53" t="e">
        <f t="shared" si="5"/>
        <v>#DIV/0!</v>
      </c>
      <c r="L15" s="52" t="e">
        <f t="shared" si="6"/>
        <v>#DIV/0!</v>
      </c>
    </row>
    <row r="16" spans="1:12" x14ac:dyDescent="0.4">
      <c r="A16" s="70" t="s">
        <v>187</v>
      </c>
      <c r="B16" s="92"/>
      <c r="C16" s="92"/>
      <c r="D16" s="95" t="e">
        <f t="shared" si="0"/>
        <v>#DIV/0!</v>
      </c>
      <c r="E16" s="54">
        <f t="shared" si="1"/>
        <v>0</v>
      </c>
      <c r="F16" s="92"/>
      <c r="G16" s="92"/>
      <c r="H16" s="73" t="e">
        <f t="shared" si="2"/>
        <v>#DIV/0!</v>
      </c>
      <c r="I16" s="81">
        <f t="shared" si="3"/>
        <v>0</v>
      </c>
      <c r="J16" s="53" t="e">
        <f t="shared" si="4"/>
        <v>#DIV/0!</v>
      </c>
      <c r="K16" s="53" t="e">
        <f t="shared" si="5"/>
        <v>#DIV/0!</v>
      </c>
      <c r="L16" s="52" t="e">
        <f t="shared" si="6"/>
        <v>#DIV/0!</v>
      </c>
    </row>
    <row r="17" spans="1:12" s="45" customFormat="1" x14ac:dyDescent="0.4">
      <c r="A17" s="70" t="s">
        <v>186</v>
      </c>
      <c r="B17" s="91"/>
      <c r="C17" s="91"/>
      <c r="D17" s="67" t="e">
        <f t="shared" si="0"/>
        <v>#DIV/0!</v>
      </c>
      <c r="E17" s="68">
        <f t="shared" si="1"/>
        <v>0</v>
      </c>
      <c r="F17" s="91"/>
      <c r="G17" s="91"/>
      <c r="H17" s="73" t="e">
        <f t="shared" si="2"/>
        <v>#DIV/0!</v>
      </c>
      <c r="I17" s="68">
        <f t="shared" si="3"/>
        <v>0</v>
      </c>
      <c r="J17" s="67" t="e">
        <f t="shared" si="4"/>
        <v>#DIV/0!</v>
      </c>
      <c r="K17" s="67" t="e">
        <f t="shared" si="5"/>
        <v>#DIV/0!</v>
      </c>
      <c r="L17" s="66" t="e">
        <f t="shared" si="6"/>
        <v>#DIV/0!</v>
      </c>
    </row>
    <row r="18" spans="1:12" x14ac:dyDescent="0.4">
      <c r="A18" s="277" t="s">
        <v>185</v>
      </c>
      <c r="B18" s="259">
        <f>SUM(B19:B37)</f>
        <v>18425</v>
      </c>
      <c r="C18" s="259">
        <f>SUM(C19:C37)</f>
        <v>20054</v>
      </c>
      <c r="D18" s="256">
        <f t="shared" si="0"/>
        <v>0.91876932282836343</v>
      </c>
      <c r="E18" s="281">
        <f t="shared" si="1"/>
        <v>-1629</v>
      </c>
      <c r="F18" s="259">
        <f>SUM(F19:F37)</f>
        <v>23340</v>
      </c>
      <c r="G18" s="259">
        <f>SUM(G19:G37)</f>
        <v>25105</v>
      </c>
      <c r="H18" s="256">
        <f t="shared" si="2"/>
        <v>0.9296952798247361</v>
      </c>
      <c r="I18" s="281">
        <f t="shared" si="3"/>
        <v>-1765</v>
      </c>
      <c r="J18" s="256">
        <f t="shared" si="4"/>
        <v>0.7894173093401885</v>
      </c>
      <c r="K18" s="256">
        <f t="shared" si="5"/>
        <v>0.79880501892053379</v>
      </c>
      <c r="L18" s="280">
        <f t="shared" si="6"/>
        <v>-9.3877095803452937E-3</v>
      </c>
    </row>
    <row r="19" spans="1:12" x14ac:dyDescent="0.4">
      <c r="A19" s="57" t="s">
        <v>184</v>
      </c>
      <c r="B19" s="94"/>
      <c r="C19" s="94"/>
      <c r="D19" s="53" t="e">
        <f t="shared" si="0"/>
        <v>#DIV/0!</v>
      </c>
      <c r="E19" s="54">
        <f t="shared" si="1"/>
        <v>0</v>
      </c>
      <c r="F19" s="94"/>
      <c r="G19" s="94"/>
      <c r="H19" s="73" t="e">
        <f t="shared" si="2"/>
        <v>#DIV/0!</v>
      </c>
      <c r="I19" s="54">
        <f t="shared" si="3"/>
        <v>0</v>
      </c>
      <c r="J19" s="53" t="e">
        <f t="shared" si="4"/>
        <v>#DIV/0!</v>
      </c>
      <c r="K19" s="53" t="e">
        <f t="shared" si="5"/>
        <v>#DIV/0!</v>
      </c>
      <c r="L19" s="90" t="e">
        <f t="shared" si="6"/>
        <v>#DIV/0!</v>
      </c>
    </row>
    <row r="20" spans="1:12" x14ac:dyDescent="0.4">
      <c r="A20" s="58" t="s">
        <v>244</v>
      </c>
      <c r="B20" s="92"/>
      <c r="C20" s="92"/>
      <c r="D20" s="53" t="e">
        <f t="shared" si="0"/>
        <v>#DIV/0!</v>
      </c>
      <c r="E20" s="54">
        <f t="shared" si="1"/>
        <v>0</v>
      </c>
      <c r="F20" s="92"/>
      <c r="G20" s="92"/>
      <c r="H20" s="53" t="e">
        <f t="shared" si="2"/>
        <v>#DIV/0!</v>
      </c>
      <c r="I20" s="54">
        <f t="shared" si="3"/>
        <v>0</v>
      </c>
      <c r="J20" s="67" t="e">
        <f t="shared" si="4"/>
        <v>#DIV/0!</v>
      </c>
      <c r="K20" s="53" t="e">
        <f t="shared" si="5"/>
        <v>#DIV/0!</v>
      </c>
      <c r="L20" s="52" t="e">
        <f t="shared" si="6"/>
        <v>#DIV/0!</v>
      </c>
    </row>
    <row r="21" spans="1:12" x14ac:dyDescent="0.4">
      <c r="A21" s="58" t="s">
        <v>183</v>
      </c>
      <c r="B21" s="56">
        <v>5751</v>
      </c>
      <c r="C21" s="56">
        <v>6023</v>
      </c>
      <c r="D21" s="53">
        <f t="shared" si="0"/>
        <v>0.95483978084011289</v>
      </c>
      <c r="E21" s="54">
        <f t="shared" si="1"/>
        <v>-272</v>
      </c>
      <c r="F21" s="56">
        <v>8700</v>
      </c>
      <c r="G21" s="56">
        <v>8740</v>
      </c>
      <c r="H21" s="67">
        <f t="shared" si="2"/>
        <v>0.99542334096109841</v>
      </c>
      <c r="I21" s="54">
        <f t="shared" si="3"/>
        <v>-40</v>
      </c>
      <c r="J21" s="53">
        <f t="shared" si="4"/>
        <v>0.66103448275862065</v>
      </c>
      <c r="K21" s="53">
        <f t="shared" si="5"/>
        <v>0.68913043478260871</v>
      </c>
      <c r="L21" s="52">
        <f t="shared" si="6"/>
        <v>-2.8095952023988069E-2</v>
      </c>
    </row>
    <row r="22" spans="1:12" x14ac:dyDescent="0.4">
      <c r="A22" s="58" t="s">
        <v>182</v>
      </c>
      <c r="B22" s="56">
        <v>2739</v>
      </c>
      <c r="C22" s="56">
        <v>2655</v>
      </c>
      <c r="D22" s="53">
        <f t="shared" si="0"/>
        <v>1.0316384180790961</v>
      </c>
      <c r="E22" s="54">
        <f t="shared" si="1"/>
        <v>84</v>
      </c>
      <c r="F22" s="56">
        <v>2960</v>
      </c>
      <c r="G22" s="56">
        <v>2980</v>
      </c>
      <c r="H22" s="53">
        <f t="shared" si="2"/>
        <v>0.99328859060402686</v>
      </c>
      <c r="I22" s="54">
        <f t="shared" si="3"/>
        <v>-20</v>
      </c>
      <c r="J22" s="53">
        <f t="shared" si="4"/>
        <v>0.92533783783783785</v>
      </c>
      <c r="K22" s="53">
        <f t="shared" si="5"/>
        <v>0.89093959731543626</v>
      </c>
      <c r="L22" s="52">
        <f t="shared" si="6"/>
        <v>3.4398240522401591E-2</v>
      </c>
    </row>
    <row r="23" spans="1:12" x14ac:dyDescent="0.4">
      <c r="A23" s="58" t="s">
        <v>181</v>
      </c>
      <c r="B23" s="69">
        <v>1453</v>
      </c>
      <c r="C23" s="69">
        <v>1419</v>
      </c>
      <c r="D23" s="53">
        <f t="shared" si="0"/>
        <v>1.0239605355884425</v>
      </c>
      <c r="E23" s="68">
        <f t="shared" si="1"/>
        <v>34</v>
      </c>
      <c r="F23" s="69">
        <v>1480</v>
      </c>
      <c r="G23" s="69">
        <v>1450</v>
      </c>
      <c r="H23" s="67">
        <f t="shared" si="2"/>
        <v>1.0206896551724138</v>
      </c>
      <c r="I23" s="68">
        <f t="shared" si="3"/>
        <v>30</v>
      </c>
      <c r="J23" s="67">
        <f t="shared" si="4"/>
        <v>0.98175675675675678</v>
      </c>
      <c r="K23" s="53">
        <f t="shared" si="5"/>
        <v>0.97862068965517246</v>
      </c>
      <c r="L23" s="66">
        <f t="shared" si="6"/>
        <v>3.1360671015843167E-3</v>
      </c>
    </row>
    <row r="24" spans="1:12" x14ac:dyDescent="0.4">
      <c r="A24" s="70" t="s">
        <v>180</v>
      </c>
      <c r="B24" s="92"/>
      <c r="C24" s="92"/>
      <c r="D24" s="53" t="e">
        <f t="shared" si="0"/>
        <v>#DIV/0!</v>
      </c>
      <c r="E24" s="54">
        <f t="shared" si="1"/>
        <v>0</v>
      </c>
      <c r="F24" s="92"/>
      <c r="G24" s="92"/>
      <c r="H24" s="53" t="e">
        <f t="shared" si="2"/>
        <v>#DIV/0!</v>
      </c>
      <c r="I24" s="54">
        <f t="shared" si="3"/>
        <v>0</v>
      </c>
      <c r="J24" s="53" t="e">
        <f t="shared" si="4"/>
        <v>#DIV/0!</v>
      </c>
      <c r="K24" s="53" t="e">
        <f t="shared" si="5"/>
        <v>#DIV/0!</v>
      </c>
      <c r="L24" s="52" t="e">
        <f t="shared" si="6"/>
        <v>#DIV/0!</v>
      </c>
    </row>
    <row r="25" spans="1:12" x14ac:dyDescent="0.4">
      <c r="A25" s="70" t="s">
        <v>179</v>
      </c>
      <c r="B25" s="56">
        <v>1399</v>
      </c>
      <c r="C25" s="56">
        <v>1349</v>
      </c>
      <c r="D25" s="53">
        <f t="shared" si="0"/>
        <v>1.0370644922164567</v>
      </c>
      <c r="E25" s="54">
        <f t="shared" si="1"/>
        <v>50</v>
      </c>
      <c r="F25" s="56">
        <v>1475</v>
      </c>
      <c r="G25" s="56">
        <v>1495</v>
      </c>
      <c r="H25" s="53">
        <f t="shared" si="2"/>
        <v>0.98662207357859533</v>
      </c>
      <c r="I25" s="54">
        <f t="shared" si="3"/>
        <v>-20</v>
      </c>
      <c r="J25" s="53">
        <f t="shared" si="4"/>
        <v>0.94847457627118648</v>
      </c>
      <c r="K25" s="53">
        <f t="shared" si="5"/>
        <v>0.90234113712374586</v>
      </c>
      <c r="L25" s="52">
        <f t="shared" si="6"/>
        <v>4.6133439147440614E-2</v>
      </c>
    </row>
    <row r="26" spans="1:12" x14ac:dyDescent="0.4">
      <c r="A26" s="70" t="s">
        <v>178</v>
      </c>
      <c r="B26" s="92"/>
      <c r="C26" s="92"/>
      <c r="D26" s="53" t="e">
        <f t="shared" si="0"/>
        <v>#DIV/0!</v>
      </c>
      <c r="E26" s="54">
        <f t="shared" si="1"/>
        <v>0</v>
      </c>
      <c r="F26" s="56"/>
      <c r="G26" s="92"/>
      <c r="H26" s="53" t="e">
        <f t="shared" si="2"/>
        <v>#DIV/0!</v>
      </c>
      <c r="I26" s="54">
        <f t="shared" si="3"/>
        <v>0</v>
      </c>
      <c r="J26" s="53" t="e">
        <f t="shared" si="4"/>
        <v>#DIV/0!</v>
      </c>
      <c r="K26" s="53" t="e">
        <f t="shared" si="5"/>
        <v>#DIV/0!</v>
      </c>
      <c r="L26" s="52" t="e">
        <f t="shared" si="6"/>
        <v>#DIV/0!</v>
      </c>
    </row>
    <row r="27" spans="1:12" x14ac:dyDescent="0.4">
      <c r="A27" s="58" t="s">
        <v>177</v>
      </c>
      <c r="B27" s="92"/>
      <c r="C27" s="92"/>
      <c r="D27" s="53" t="e">
        <f t="shared" si="0"/>
        <v>#DIV/0!</v>
      </c>
      <c r="E27" s="54">
        <f t="shared" si="1"/>
        <v>0</v>
      </c>
      <c r="F27" s="92"/>
      <c r="G27" s="92"/>
      <c r="H27" s="53" t="e">
        <f t="shared" si="2"/>
        <v>#DIV/0!</v>
      </c>
      <c r="I27" s="54">
        <f t="shared" si="3"/>
        <v>0</v>
      </c>
      <c r="J27" s="53" t="e">
        <f t="shared" si="4"/>
        <v>#DIV/0!</v>
      </c>
      <c r="K27" s="53" t="e">
        <f t="shared" si="5"/>
        <v>#DIV/0!</v>
      </c>
      <c r="L27" s="52" t="e">
        <f t="shared" si="6"/>
        <v>#DIV/0!</v>
      </c>
    </row>
    <row r="28" spans="1:12" x14ac:dyDescent="0.4">
      <c r="A28" s="58" t="s">
        <v>176</v>
      </c>
      <c r="B28" s="94"/>
      <c r="C28" s="88">
        <v>1219</v>
      </c>
      <c r="D28" s="53">
        <f t="shared" si="0"/>
        <v>0</v>
      </c>
      <c r="E28" s="54">
        <f t="shared" si="1"/>
        <v>-1219</v>
      </c>
      <c r="F28" s="88"/>
      <c r="G28" s="88">
        <v>1475</v>
      </c>
      <c r="H28" s="53">
        <f t="shared" si="2"/>
        <v>0</v>
      </c>
      <c r="I28" s="54">
        <f t="shared" si="3"/>
        <v>-1475</v>
      </c>
      <c r="J28" s="53" t="e">
        <f t="shared" si="4"/>
        <v>#DIV/0!</v>
      </c>
      <c r="K28" s="53">
        <f t="shared" si="5"/>
        <v>0.82644067796610166</v>
      </c>
      <c r="L28" s="52" t="e">
        <f t="shared" si="6"/>
        <v>#DIV/0!</v>
      </c>
    </row>
    <row r="29" spans="1:12" x14ac:dyDescent="0.4">
      <c r="A29" s="58" t="s">
        <v>175</v>
      </c>
      <c r="B29" s="93"/>
      <c r="C29" s="93"/>
      <c r="D29" s="53" t="e">
        <f t="shared" si="0"/>
        <v>#DIV/0!</v>
      </c>
      <c r="E29" s="54">
        <f t="shared" si="1"/>
        <v>0</v>
      </c>
      <c r="F29" s="93"/>
      <c r="G29" s="93"/>
      <c r="H29" s="53" t="e">
        <f t="shared" si="2"/>
        <v>#DIV/0!</v>
      </c>
      <c r="I29" s="54">
        <f t="shared" si="3"/>
        <v>0</v>
      </c>
      <c r="J29" s="53" t="e">
        <f t="shared" si="4"/>
        <v>#DIV/0!</v>
      </c>
      <c r="K29" s="53" t="e">
        <f t="shared" si="5"/>
        <v>#DIV/0!</v>
      </c>
      <c r="L29" s="52" t="e">
        <f t="shared" si="6"/>
        <v>#DIV/0!</v>
      </c>
    </row>
    <row r="30" spans="1:12" x14ac:dyDescent="0.4">
      <c r="A30" s="58" t="s">
        <v>174</v>
      </c>
      <c r="B30" s="91"/>
      <c r="C30" s="91"/>
      <c r="D30" s="53" t="e">
        <f t="shared" si="0"/>
        <v>#DIV/0!</v>
      </c>
      <c r="E30" s="68">
        <f t="shared" si="1"/>
        <v>0</v>
      </c>
      <c r="F30" s="91"/>
      <c r="G30" s="91"/>
      <c r="H30" s="67" t="e">
        <f t="shared" si="2"/>
        <v>#DIV/0!</v>
      </c>
      <c r="I30" s="68">
        <f t="shared" si="3"/>
        <v>0</v>
      </c>
      <c r="J30" s="67" t="e">
        <f t="shared" si="4"/>
        <v>#DIV/0!</v>
      </c>
      <c r="K30" s="53" t="e">
        <f t="shared" si="5"/>
        <v>#DIV/0!</v>
      </c>
      <c r="L30" s="66" t="e">
        <f t="shared" si="6"/>
        <v>#DIV/0!</v>
      </c>
    </row>
    <row r="31" spans="1:12" x14ac:dyDescent="0.4">
      <c r="A31" s="70" t="s">
        <v>173</v>
      </c>
      <c r="B31" s="92"/>
      <c r="C31" s="92"/>
      <c r="D31" s="53" t="e">
        <f t="shared" si="0"/>
        <v>#DIV/0!</v>
      </c>
      <c r="E31" s="54">
        <f t="shared" si="1"/>
        <v>0</v>
      </c>
      <c r="F31" s="92"/>
      <c r="G31" s="92"/>
      <c r="H31" s="53" t="e">
        <f t="shared" si="2"/>
        <v>#DIV/0!</v>
      </c>
      <c r="I31" s="54">
        <f t="shared" si="3"/>
        <v>0</v>
      </c>
      <c r="J31" s="53" t="e">
        <f t="shared" si="4"/>
        <v>#DIV/0!</v>
      </c>
      <c r="K31" s="53" t="e">
        <f t="shared" si="5"/>
        <v>#DIV/0!</v>
      </c>
      <c r="L31" s="52" t="e">
        <f t="shared" si="6"/>
        <v>#DIV/0!</v>
      </c>
    </row>
    <row r="32" spans="1:12" x14ac:dyDescent="0.4">
      <c r="A32" s="58" t="s">
        <v>172</v>
      </c>
      <c r="B32" s="56">
        <v>1252</v>
      </c>
      <c r="C32" s="56">
        <v>1450</v>
      </c>
      <c r="D32" s="53">
        <f t="shared" si="0"/>
        <v>0.86344827586206896</v>
      </c>
      <c r="E32" s="54">
        <f t="shared" si="1"/>
        <v>-198</v>
      </c>
      <c r="F32" s="56">
        <v>1450</v>
      </c>
      <c r="G32" s="56">
        <v>1645</v>
      </c>
      <c r="H32" s="53">
        <f t="shared" si="2"/>
        <v>0.8814589665653495</v>
      </c>
      <c r="I32" s="54">
        <f t="shared" si="3"/>
        <v>-195</v>
      </c>
      <c r="J32" s="53">
        <f t="shared" si="4"/>
        <v>0.86344827586206896</v>
      </c>
      <c r="K32" s="53">
        <f t="shared" si="5"/>
        <v>0.8814589665653495</v>
      </c>
      <c r="L32" s="52">
        <f t="shared" si="6"/>
        <v>-1.8010690703280541E-2</v>
      </c>
    </row>
    <row r="33" spans="1:64" x14ac:dyDescent="0.4">
      <c r="A33" s="70" t="s">
        <v>171</v>
      </c>
      <c r="B33" s="91"/>
      <c r="C33" s="91"/>
      <c r="D33" s="53" t="e">
        <f t="shared" si="0"/>
        <v>#DIV/0!</v>
      </c>
      <c r="E33" s="68">
        <f t="shared" si="1"/>
        <v>0</v>
      </c>
      <c r="F33" s="91"/>
      <c r="G33" s="91"/>
      <c r="H33" s="67" t="e">
        <f t="shared" si="2"/>
        <v>#DIV/0!</v>
      </c>
      <c r="I33" s="68">
        <f t="shared" si="3"/>
        <v>0</v>
      </c>
      <c r="J33" s="67" t="e">
        <f t="shared" si="4"/>
        <v>#DIV/0!</v>
      </c>
      <c r="K33" s="53" t="e">
        <f t="shared" si="5"/>
        <v>#DIV/0!</v>
      </c>
      <c r="L33" s="66" t="e">
        <f t="shared" si="6"/>
        <v>#DIV/0!</v>
      </c>
    </row>
    <row r="34" spans="1:64" x14ac:dyDescent="0.4">
      <c r="A34" s="70" t="s">
        <v>170</v>
      </c>
      <c r="B34" s="69">
        <v>1367</v>
      </c>
      <c r="C34" s="69">
        <v>1323</v>
      </c>
      <c r="D34" s="67">
        <f t="shared" si="0"/>
        <v>1.0332577475434619</v>
      </c>
      <c r="E34" s="68">
        <f t="shared" si="1"/>
        <v>44</v>
      </c>
      <c r="F34" s="69">
        <v>1450</v>
      </c>
      <c r="G34" s="69">
        <v>1480</v>
      </c>
      <c r="H34" s="67">
        <f t="shared" si="2"/>
        <v>0.97972972972972971</v>
      </c>
      <c r="I34" s="68">
        <f t="shared" si="3"/>
        <v>-30</v>
      </c>
      <c r="J34" s="67">
        <f t="shared" si="4"/>
        <v>0.94275862068965521</v>
      </c>
      <c r="K34" s="67">
        <f t="shared" si="5"/>
        <v>0.89391891891891895</v>
      </c>
      <c r="L34" s="66">
        <f t="shared" si="6"/>
        <v>4.8839701770736266E-2</v>
      </c>
    </row>
    <row r="35" spans="1:64" x14ac:dyDescent="0.4">
      <c r="A35" s="58" t="s">
        <v>169</v>
      </c>
      <c r="B35" s="92"/>
      <c r="C35" s="92"/>
      <c r="D35" s="53" t="e">
        <f t="shared" si="0"/>
        <v>#DIV/0!</v>
      </c>
      <c r="E35" s="54">
        <f t="shared" si="1"/>
        <v>0</v>
      </c>
      <c r="F35" s="92"/>
      <c r="G35" s="92"/>
      <c r="H35" s="53" t="e">
        <f t="shared" si="2"/>
        <v>#DIV/0!</v>
      </c>
      <c r="I35" s="54">
        <f t="shared" si="3"/>
        <v>0</v>
      </c>
      <c r="J35" s="53" t="e">
        <f t="shared" si="4"/>
        <v>#DIV/0!</v>
      </c>
      <c r="K35" s="53" t="e">
        <f t="shared" si="5"/>
        <v>#DIV/0!</v>
      </c>
      <c r="L35" s="52" t="e">
        <f t="shared" si="6"/>
        <v>#DIV/0!</v>
      </c>
    </row>
    <row r="36" spans="1:64" x14ac:dyDescent="0.4">
      <c r="A36" s="70" t="s">
        <v>89</v>
      </c>
      <c r="B36" s="91"/>
      <c r="C36" s="91"/>
      <c r="D36" s="67" t="e">
        <f t="shared" si="0"/>
        <v>#DIV/0!</v>
      </c>
      <c r="E36" s="68">
        <f t="shared" si="1"/>
        <v>0</v>
      </c>
      <c r="F36" s="91"/>
      <c r="G36" s="91"/>
      <c r="H36" s="67" t="e">
        <f t="shared" si="2"/>
        <v>#DIV/0!</v>
      </c>
      <c r="I36" s="68">
        <f t="shared" si="3"/>
        <v>0</v>
      </c>
      <c r="J36" s="67" t="e">
        <f t="shared" si="4"/>
        <v>#DIV/0!</v>
      </c>
      <c r="K36" s="67" t="e">
        <f t="shared" si="5"/>
        <v>#DIV/0!</v>
      </c>
      <c r="L36" s="66" t="e">
        <f t="shared" si="6"/>
        <v>#DIV/0!</v>
      </c>
    </row>
    <row r="37" spans="1:64" x14ac:dyDescent="0.4">
      <c r="A37" s="51" t="s">
        <v>168</v>
      </c>
      <c r="B37" s="50">
        <v>4464</v>
      </c>
      <c r="C37" s="50">
        <v>4616</v>
      </c>
      <c r="D37" s="67">
        <f t="shared" si="0"/>
        <v>0.96707105719237429</v>
      </c>
      <c r="E37" s="68">
        <f t="shared" si="1"/>
        <v>-152</v>
      </c>
      <c r="F37" s="50">
        <v>5825</v>
      </c>
      <c r="G37" s="50">
        <v>5840</v>
      </c>
      <c r="H37" s="67">
        <f t="shared" si="2"/>
        <v>0.99743150684931503</v>
      </c>
      <c r="I37" s="68">
        <f t="shared" si="3"/>
        <v>-15</v>
      </c>
      <c r="J37" s="67">
        <f t="shared" si="4"/>
        <v>0.76635193133047208</v>
      </c>
      <c r="K37" s="67">
        <f t="shared" si="5"/>
        <v>0.79041095890410962</v>
      </c>
      <c r="L37" s="66">
        <f t="shared" si="6"/>
        <v>-2.4059027573637537E-2</v>
      </c>
    </row>
    <row r="38" spans="1:64" x14ac:dyDescent="0.4">
      <c r="A38" s="277" t="s">
        <v>167</v>
      </c>
      <c r="B38" s="259">
        <f>SUM(B39:B40)</f>
        <v>593</v>
      </c>
      <c r="C38" s="259">
        <f>SUM(C39:C40)</f>
        <v>675</v>
      </c>
      <c r="D38" s="256">
        <f t="shared" ref="D38:D66" si="7">+B38/C38</f>
        <v>0.87851851851851848</v>
      </c>
      <c r="E38" s="281">
        <f t="shared" ref="E38:E66" si="8">+B38-C38</f>
        <v>-82</v>
      </c>
      <c r="F38" s="259">
        <f>SUM(F39:F40)</f>
        <v>741</v>
      </c>
      <c r="G38" s="259">
        <f>SUM(G39:G40)</f>
        <v>1346</v>
      </c>
      <c r="H38" s="256">
        <f t="shared" ref="H38:H66" si="9">+F38/G38</f>
        <v>0.55052005943536408</v>
      </c>
      <c r="I38" s="281">
        <f t="shared" ref="I38:I66" si="10">+F38-G38</f>
        <v>-605</v>
      </c>
      <c r="J38" s="256">
        <f t="shared" ref="J38:J66" si="11">+B38/F38</f>
        <v>0.80026990553306343</v>
      </c>
      <c r="K38" s="256">
        <f t="shared" ref="K38:K66" si="12">+C38/G38</f>
        <v>0.50148588410104011</v>
      </c>
      <c r="L38" s="280">
        <f t="shared" ref="L38:L66" si="13">+J38-K38</f>
        <v>0.29878402143202332</v>
      </c>
    </row>
    <row r="39" spans="1:64" x14ac:dyDescent="0.4">
      <c r="A39" s="57" t="s">
        <v>166</v>
      </c>
      <c r="B39" s="88">
        <v>352</v>
      </c>
      <c r="C39" s="88">
        <v>464</v>
      </c>
      <c r="D39" s="73">
        <f t="shared" si="7"/>
        <v>0.75862068965517238</v>
      </c>
      <c r="E39" s="81">
        <f t="shared" si="8"/>
        <v>-112</v>
      </c>
      <c r="F39" s="88">
        <v>390</v>
      </c>
      <c r="G39" s="88">
        <v>956</v>
      </c>
      <c r="H39" s="73">
        <f t="shared" si="9"/>
        <v>0.40794979079497906</v>
      </c>
      <c r="I39" s="81">
        <f t="shared" si="10"/>
        <v>-566</v>
      </c>
      <c r="J39" s="73">
        <f t="shared" si="11"/>
        <v>0.90256410256410258</v>
      </c>
      <c r="K39" s="73">
        <f t="shared" si="12"/>
        <v>0.48535564853556484</v>
      </c>
      <c r="L39" s="90">
        <f t="shared" si="13"/>
        <v>0.41720845402853773</v>
      </c>
    </row>
    <row r="40" spans="1:64" x14ac:dyDescent="0.4">
      <c r="A40" s="58" t="s">
        <v>165</v>
      </c>
      <c r="B40" s="56">
        <v>241</v>
      </c>
      <c r="C40" s="56">
        <v>211</v>
      </c>
      <c r="D40" s="53">
        <f t="shared" si="7"/>
        <v>1.1421800947867298</v>
      </c>
      <c r="E40" s="54">
        <f t="shared" si="8"/>
        <v>30</v>
      </c>
      <c r="F40" s="56">
        <v>351</v>
      </c>
      <c r="G40" s="56">
        <v>390</v>
      </c>
      <c r="H40" s="53">
        <f t="shared" si="9"/>
        <v>0.9</v>
      </c>
      <c r="I40" s="54">
        <f t="shared" si="10"/>
        <v>-39</v>
      </c>
      <c r="J40" s="53">
        <f t="shared" si="11"/>
        <v>0.68660968660968658</v>
      </c>
      <c r="K40" s="53">
        <f t="shared" si="12"/>
        <v>0.54102564102564099</v>
      </c>
      <c r="L40" s="52">
        <f t="shared" si="13"/>
        <v>0.14558404558404558</v>
      </c>
    </row>
    <row r="41" spans="1:64" s="89" customFormat="1" x14ac:dyDescent="0.4">
      <c r="A41" s="249" t="s">
        <v>88</v>
      </c>
      <c r="B41" s="248">
        <f>B42+B62</f>
        <v>79022</v>
      </c>
      <c r="C41" s="248">
        <f>C42+C62</f>
        <v>82198</v>
      </c>
      <c r="D41" s="245">
        <f t="shared" si="7"/>
        <v>0.9613615903063335</v>
      </c>
      <c r="E41" s="289">
        <f t="shared" si="8"/>
        <v>-3176</v>
      </c>
      <c r="F41" s="248">
        <f>F42+F62</f>
        <v>121067</v>
      </c>
      <c r="G41" s="248">
        <f>G42+G62</f>
        <v>118986</v>
      </c>
      <c r="H41" s="245">
        <f t="shared" si="9"/>
        <v>1.0174894525406351</v>
      </c>
      <c r="I41" s="289">
        <f t="shared" si="10"/>
        <v>2081</v>
      </c>
      <c r="J41" s="245">
        <f t="shared" si="11"/>
        <v>0.65271296059206885</v>
      </c>
      <c r="K41" s="245">
        <f t="shared" si="12"/>
        <v>0.69082076882994636</v>
      </c>
      <c r="L41" s="283">
        <f t="shared" si="13"/>
        <v>-3.8107808237877516E-2</v>
      </c>
    </row>
    <row r="42" spans="1:64" s="44" customFormat="1" x14ac:dyDescent="0.4">
      <c r="A42" s="277" t="s">
        <v>164</v>
      </c>
      <c r="B42" s="248">
        <f>SUM(B43:B61)</f>
        <v>78042</v>
      </c>
      <c r="C42" s="248">
        <f>SUM(C43:C61)</f>
        <v>81412</v>
      </c>
      <c r="D42" s="245">
        <f t="shared" si="7"/>
        <v>0.95860561096644226</v>
      </c>
      <c r="E42" s="289">
        <f t="shared" si="8"/>
        <v>-3370</v>
      </c>
      <c r="F42" s="248">
        <f>SUM(F43:F61)</f>
        <v>119324</v>
      </c>
      <c r="G42" s="248">
        <f>SUM(G43:G61)</f>
        <v>117521</v>
      </c>
      <c r="H42" s="245">
        <f t="shared" si="9"/>
        <v>1.015341938887518</v>
      </c>
      <c r="I42" s="289">
        <f t="shared" si="10"/>
        <v>1803</v>
      </c>
      <c r="J42" s="245">
        <f t="shared" si="11"/>
        <v>0.65403439375146655</v>
      </c>
      <c r="K42" s="245">
        <f t="shared" si="12"/>
        <v>0.69274427549118878</v>
      </c>
      <c r="L42" s="283">
        <f t="shared" si="13"/>
        <v>-3.8709881739722229E-2</v>
      </c>
    </row>
    <row r="43" spans="1:64" x14ac:dyDescent="0.4">
      <c r="A43" s="58" t="s">
        <v>87</v>
      </c>
      <c r="B43" s="88">
        <v>31687</v>
      </c>
      <c r="C43" s="63">
        <v>37491</v>
      </c>
      <c r="D43" s="60">
        <f t="shared" si="7"/>
        <v>0.8451895121495826</v>
      </c>
      <c r="E43" s="68">
        <f t="shared" si="8"/>
        <v>-5804</v>
      </c>
      <c r="F43" s="63">
        <v>43410</v>
      </c>
      <c r="G43" s="56">
        <v>47927</v>
      </c>
      <c r="H43" s="67">
        <f t="shared" si="9"/>
        <v>0.90575249859160811</v>
      </c>
      <c r="I43" s="77">
        <f t="shared" si="10"/>
        <v>-4517</v>
      </c>
      <c r="J43" s="53">
        <f t="shared" si="11"/>
        <v>0.72994701681640173</v>
      </c>
      <c r="K43" s="53">
        <f t="shared" si="12"/>
        <v>0.78225217518309098</v>
      </c>
      <c r="L43" s="75">
        <f t="shared" si="13"/>
        <v>-5.2305158366689253E-2</v>
      </c>
    </row>
    <row r="44" spans="1:64" x14ac:dyDescent="0.4">
      <c r="A44" s="58" t="s">
        <v>163</v>
      </c>
      <c r="B44" s="56">
        <v>3857</v>
      </c>
      <c r="C44" s="146">
        <v>4464</v>
      </c>
      <c r="D44" s="73">
        <f t="shared" si="7"/>
        <v>0.86402329749103945</v>
      </c>
      <c r="E44" s="68">
        <f t="shared" si="8"/>
        <v>-607</v>
      </c>
      <c r="F44" s="56">
        <v>5140</v>
      </c>
      <c r="G44" s="146">
        <v>5140</v>
      </c>
      <c r="H44" s="79">
        <f t="shared" si="9"/>
        <v>1</v>
      </c>
      <c r="I44" s="77">
        <f t="shared" si="10"/>
        <v>0</v>
      </c>
      <c r="J44" s="53">
        <f t="shared" si="11"/>
        <v>0.75038910505836576</v>
      </c>
      <c r="K44" s="53">
        <f t="shared" si="12"/>
        <v>0.86848249027237356</v>
      </c>
      <c r="L44" s="75">
        <f t="shared" si="13"/>
        <v>-0.11809338521400781</v>
      </c>
    </row>
    <row r="45" spans="1:64" x14ac:dyDescent="0.4">
      <c r="A45" s="70" t="s">
        <v>162</v>
      </c>
      <c r="B45" s="56">
        <v>7209</v>
      </c>
      <c r="C45" s="146">
        <v>7519</v>
      </c>
      <c r="D45" s="76">
        <f t="shared" si="7"/>
        <v>0.95877111317994412</v>
      </c>
      <c r="E45" s="77">
        <f t="shared" si="8"/>
        <v>-310</v>
      </c>
      <c r="F45" s="56">
        <v>12299</v>
      </c>
      <c r="G45" s="382">
        <v>11910</v>
      </c>
      <c r="H45" s="79">
        <f t="shared" si="9"/>
        <v>1.0326616288832913</v>
      </c>
      <c r="I45" s="84">
        <f t="shared" si="10"/>
        <v>389</v>
      </c>
      <c r="J45" s="76">
        <f t="shared" si="11"/>
        <v>0.58614521505813477</v>
      </c>
      <c r="K45" s="76">
        <f t="shared" si="12"/>
        <v>0.63131821998320736</v>
      </c>
      <c r="L45" s="86">
        <f t="shared" si="13"/>
        <v>-4.5173004925072591E-2</v>
      </c>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row>
    <row r="46" spans="1:64" s="85" customFormat="1" x14ac:dyDescent="0.4">
      <c r="A46" s="70" t="s">
        <v>161</v>
      </c>
      <c r="B46" s="56">
        <v>3303</v>
      </c>
      <c r="C46" s="148">
        <v>3958</v>
      </c>
      <c r="D46" s="76">
        <f t="shared" si="7"/>
        <v>0.83451237998989392</v>
      </c>
      <c r="E46" s="77">
        <f t="shared" si="8"/>
        <v>-655</v>
      </c>
      <c r="F46" s="56">
        <v>6115</v>
      </c>
      <c r="G46" s="146">
        <v>7060</v>
      </c>
      <c r="H46" s="79">
        <f t="shared" si="9"/>
        <v>0.86614730878186974</v>
      </c>
      <c r="I46" s="84">
        <f t="shared" si="10"/>
        <v>-945</v>
      </c>
      <c r="J46" s="76">
        <f t="shared" si="11"/>
        <v>0.54014717906786591</v>
      </c>
      <c r="K46" s="87">
        <f t="shared" si="12"/>
        <v>0.56062322946175636</v>
      </c>
      <c r="L46" s="86">
        <f t="shared" si="13"/>
        <v>-2.0476050393890444E-2</v>
      </c>
    </row>
    <row r="47" spans="1:64" x14ac:dyDescent="0.4">
      <c r="A47" s="58" t="s">
        <v>85</v>
      </c>
      <c r="B47" s="56">
        <v>10809</v>
      </c>
      <c r="C47" s="146">
        <v>11628</v>
      </c>
      <c r="D47" s="78">
        <f t="shared" si="7"/>
        <v>0.92956656346749222</v>
      </c>
      <c r="E47" s="82">
        <f t="shared" si="8"/>
        <v>-819</v>
      </c>
      <c r="F47" s="56">
        <v>17644</v>
      </c>
      <c r="G47" s="144">
        <v>19904</v>
      </c>
      <c r="H47" s="76">
        <f t="shared" si="9"/>
        <v>0.88645498392282962</v>
      </c>
      <c r="I47" s="77">
        <f t="shared" si="10"/>
        <v>-2260</v>
      </c>
      <c r="J47" s="78">
        <f t="shared" si="11"/>
        <v>0.61261618680571295</v>
      </c>
      <c r="K47" s="76">
        <f t="shared" si="12"/>
        <v>0.58420418006430863</v>
      </c>
      <c r="L47" s="75">
        <f t="shared" si="13"/>
        <v>2.8412006741404316E-2</v>
      </c>
    </row>
    <row r="48" spans="1:64" x14ac:dyDescent="0.4">
      <c r="A48" s="58" t="s">
        <v>160</v>
      </c>
      <c r="B48" s="56">
        <v>1660</v>
      </c>
      <c r="C48" s="144">
        <v>1737</v>
      </c>
      <c r="D48" s="73">
        <f t="shared" si="7"/>
        <v>0.95567069660333914</v>
      </c>
      <c r="E48" s="68">
        <f t="shared" si="8"/>
        <v>-77</v>
      </c>
      <c r="F48" s="56">
        <v>2700</v>
      </c>
      <c r="G48" s="146">
        <v>2696</v>
      </c>
      <c r="H48" s="67">
        <f t="shared" si="9"/>
        <v>1.0014836795252227</v>
      </c>
      <c r="I48" s="77">
        <f t="shared" si="10"/>
        <v>4</v>
      </c>
      <c r="J48" s="53">
        <f t="shared" si="11"/>
        <v>0.61481481481481481</v>
      </c>
      <c r="K48" s="53">
        <f t="shared" si="12"/>
        <v>0.64428783382789323</v>
      </c>
      <c r="L48" s="75">
        <f t="shared" si="13"/>
        <v>-2.9473019013078416E-2</v>
      </c>
    </row>
    <row r="49" spans="1:12" x14ac:dyDescent="0.4">
      <c r="A49" s="58" t="s">
        <v>86</v>
      </c>
      <c r="B49" s="83">
        <v>5871</v>
      </c>
      <c r="C49" s="56">
        <v>5708</v>
      </c>
      <c r="D49" s="78">
        <f t="shared" si="7"/>
        <v>1.0285564120532587</v>
      </c>
      <c r="E49" s="84">
        <f t="shared" si="8"/>
        <v>163</v>
      </c>
      <c r="F49" s="83">
        <v>8736</v>
      </c>
      <c r="G49" s="56">
        <v>9143</v>
      </c>
      <c r="H49" s="76">
        <f t="shared" si="9"/>
        <v>0.9554850705457727</v>
      </c>
      <c r="I49" s="77">
        <f t="shared" si="10"/>
        <v>-407</v>
      </c>
      <c r="J49" s="76">
        <f t="shared" si="11"/>
        <v>0.67204670329670335</v>
      </c>
      <c r="K49" s="76">
        <f t="shared" si="12"/>
        <v>0.62430274526960516</v>
      </c>
      <c r="L49" s="75">
        <f t="shared" si="13"/>
        <v>4.7743958027098188E-2</v>
      </c>
    </row>
    <row r="50" spans="1:12" x14ac:dyDescent="0.4">
      <c r="A50" s="58" t="s">
        <v>84</v>
      </c>
      <c r="B50" s="340">
        <v>1705</v>
      </c>
      <c r="C50" s="56"/>
      <c r="D50" s="78" t="e">
        <f t="shared" si="7"/>
        <v>#DIV/0!</v>
      </c>
      <c r="E50" s="77">
        <f t="shared" si="8"/>
        <v>1705</v>
      </c>
      <c r="F50" s="340">
        <v>2548</v>
      </c>
      <c r="G50" s="56"/>
      <c r="H50" s="67" t="e">
        <f t="shared" si="9"/>
        <v>#DIV/0!</v>
      </c>
      <c r="I50" s="54">
        <f t="shared" si="10"/>
        <v>2548</v>
      </c>
      <c r="J50" s="53">
        <f t="shared" si="11"/>
        <v>0.66915227629513341</v>
      </c>
      <c r="K50" s="76" t="e">
        <f t="shared" si="12"/>
        <v>#DIV/0!</v>
      </c>
      <c r="L50" s="75" t="e">
        <f t="shared" si="13"/>
        <v>#DIV/0!</v>
      </c>
    </row>
    <row r="51" spans="1:12" x14ac:dyDescent="0.4">
      <c r="A51" s="58" t="s">
        <v>159</v>
      </c>
      <c r="B51" s="92"/>
      <c r="C51" s="94"/>
      <c r="D51" s="73" t="e">
        <f t="shared" si="7"/>
        <v>#DIV/0!</v>
      </c>
      <c r="E51" s="68">
        <f t="shared" si="8"/>
        <v>0</v>
      </c>
      <c r="F51" s="92"/>
      <c r="G51" s="94"/>
      <c r="H51" s="67" t="e">
        <f t="shared" si="9"/>
        <v>#DIV/0!</v>
      </c>
      <c r="I51" s="54">
        <f t="shared" si="10"/>
        <v>0</v>
      </c>
      <c r="J51" s="53" t="e">
        <f t="shared" si="11"/>
        <v>#DIV/0!</v>
      </c>
      <c r="K51" s="53" t="e">
        <f t="shared" si="12"/>
        <v>#DIV/0!</v>
      </c>
      <c r="L51" s="52" t="e">
        <f t="shared" si="13"/>
        <v>#DIV/0!</v>
      </c>
    </row>
    <row r="52" spans="1:12" x14ac:dyDescent="0.4">
      <c r="A52" s="58" t="s">
        <v>158</v>
      </c>
      <c r="B52" s="69">
        <v>861</v>
      </c>
      <c r="C52" s="88">
        <v>884</v>
      </c>
      <c r="D52" s="78">
        <f t="shared" si="7"/>
        <v>0.97398190045248867</v>
      </c>
      <c r="E52" s="77">
        <f t="shared" si="8"/>
        <v>-23</v>
      </c>
      <c r="F52" s="69">
        <v>1200</v>
      </c>
      <c r="G52" s="146">
        <v>1260</v>
      </c>
      <c r="H52" s="67">
        <f t="shared" si="9"/>
        <v>0.95238095238095233</v>
      </c>
      <c r="I52" s="54">
        <f t="shared" si="10"/>
        <v>-60</v>
      </c>
      <c r="J52" s="53">
        <f t="shared" si="11"/>
        <v>0.71750000000000003</v>
      </c>
      <c r="K52" s="76">
        <f t="shared" si="12"/>
        <v>0.70158730158730154</v>
      </c>
      <c r="L52" s="75">
        <f t="shared" si="13"/>
        <v>1.5912698412698489E-2</v>
      </c>
    </row>
    <row r="53" spans="1:12" x14ac:dyDescent="0.4">
      <c r="A53" s="58" t="s">
        <v>83</v>
      </c>
      <c r="B53" s="69">
        <v>2944</v>
      </c>
      <c r="C53" s="56">
        <v>2068</v>
      </c>
      <c r="D53" s="73">
        <f t="shared" si="7"/>
        <v>1.4235976789168279</v>
      </c>
      <c r="E53" s="68">
        <f t="shared" si="8"/>
        <v>876</v>
      </c>
      <c r="F53" s="69">
        <v>5400</v>
      </c>
      <c r="G53" s="56">
        <v>2700</v>
      </c>
      <c r="H53" s="67">
        <f t="shared" si="9"/>
        <v>2</v>
      </c>
      <c r="I53" s="54">
        <f t="shared" si="10"/>
        <v>2700</v>
      </c>
      <c r="J53" s="53">
        <f t="shared" si="11"/>
        <v>0.54518518518518522</v>
      </c>
      <c r="K53" s="53">
        <f t="shared" si="12"/>
        <v>0.7659259259259259</v>
      </c>
      <c r="L53" s="52">
        <f t="shared" si="13"/>
        <v>-0.22074074074074068</v>
      </c>
    </row>
    <row r="54" spans="1:12" x14ac:dyDescent="0.4">
      <c r="A54" s="58" t="s">
        <v>82</v>
      </c>
      <c r="B54" s="56">
        <v>1687</v>
      </c>
      <c r="C54" s="56">
        <v>1813</v>
      </c>
      <c r="D54" s="73">
        <f t="shared" si="7"/>
        <v>0.93050193050193053</v>
      </c>
      <c r="E54" s="54">
        <f t="shared" si="8"/>
        <v>-126</v>
      </c>
      <c r="F54" s="56">
        <v>2700</v>
      </c>
      <c r="G54" s="56">
        <v>2700</v>
      </c>
      <c r="H54" s="53">
        <f t="shared" si="9"/>
        <v>1</v>
      </c>
      <c r="I54" s="54">
        <f t="shared" si="10"/>
        <v>0</v>
      </c>
      <c r="J54" s="53">
        <f t="shared" si="11"/>
        <v>0.62481481481481482</v>
      </c>
      <c r="K54" s="53">
        <f t="shared" si="12"/>
        <v>0.67148148148148146</v>
      </c>
      <c r="L54" s="52">
        <f t="shared" si="13"/>
        <v>-4.6666666666666634E-2</v>
      </c>
    </row>
    <row r="55" spans="1:12" x14ac:dyDescent="0.4">
      <c r="A55" s="58" t="s">
        <v>157</v>
      </c>
      <c r="B55" s="56">
        <v>961</v>
      </c>
      <c r="C55" s="92"/>
      <c r="D55" s="73" t="e">
        <f t="shared" si="7"/>
        <v>#DIV/0!</v>
      </c>
      <c r="E55" s="54">
        <f t="shared" si="8"/>
        <v>961</v>
      </c>
      <c r="F55" s="56">
        <v>1350</v>
      </c>
      <c r="G55" s="92"/>
      <c r="H55" s="53" t="e">
        <f t="shared" si="9"/>
        <v>#DIV/0!</v>
      </c>
      <c r="I55" s="54">
        <f t="shared" si="10"/>
        <v>1350</v>
      </c>
      <c r="J55" s="53">
        <f t="shared" si="11"/>
        <v>0.71185185185185185</v>
      </c>
      <c r="K55" s="53" t="e">
        <f t="shared" si="12"/>
        <v>#DIV/0!</v>
      </c>
      <c r="L55" s="52" t="e">
        <f t="shared" si="13"/>
        <v>#DIV/0!</v>
      </c>
    </row>
    <row r="56" spans="1:12" x14ac:dyDescent="0.4">
      <c r="A56" s="70" t="s">
        <v>81</v>
      </c>
      <c r="B56" s="56">
        <v>723</v>
      </c>
      <c r="C56" s="69">
        <v>601</v>
      </c>
      <c r="D56" s="73">
        <f t="shared" si="7"/>
        <v>1.2029950083194676</v>
      </c>
      <c r="E56" s="68">
        <f t="shared" si="8"/>
        <v>122</v>
      </c>
      <c r="F56" s="56">
        <v>1200</v>
      </c>
      <c r="G56" s="69">
        <v>1080</v>
      </c>
      <c r="H56" s="67">
        <f t="shared" si="9"/>
        <v>1.1111111111111112</v>
      </c>
      <c r="I56" s="54">
        <f t="shared" si="10"/>
        <v>120</v>
      </c>
      <c r="J56" s="53">
        <f t="shared" si="11"/>
        <v>0.60250000000000004</v>
      </c>
      <c r="K56" s="67">
        <f t="shared" si="12"/>
        <v>0.55648148148148147</v>
      </c>
      <c r="L56" s="66">
        <f t="shared" si="13"/>
        <v>4.601851851851857E-2</v>
      </c>
    </row>
    <row r="57" spans="1:12" x14ac:dyDescent="0.4">
      <c r="A57" s="58" t="s">
        <v>80</v>
      </c>
      <c r="B57" s="56">
        <v>729</v>
      </c>
      <c r="C57" s="56">
        <v>658</v>
      </c>
      <c r="D57" s="73">
        <f t="shared" si="7"/>
        <v>1.1079027355623101</v>
      </c>
      <c r="E57" s="54">
        <f t="shared" si="8"/>
        <v>71</v>
      </c>
      <c r="F57" s="56">
        <v>1200</v>
      </c>
      <c r="G57" s="56">
        <v>1200</v>
      </c>
      <c r="H57" s="53">
        <f t="shared" si="9"/>
        <v>1</v>
      </c>
      <c r="I57" s="54">
        <f t="shared" si="10"/>
        <v>0</v>
      </c>
      <c r="J57" s="53">
        <f t="shared" si="11"/>
        <v>0.60750000000000004</v>
      </c>
      <c r="K57" s="53">
        <f t="shared" si="12"/>
        <v>0.54833333333333334</v>
      </c>
      <c r="L57" s="52">
        <f t="shared" si="13"/>
        <v>5.9166666666666701E-2</v>
      </c>
    </row>
    <row r="58" spans="1:12" x14ac:dyDescent="0.4">
      <c r="A58" s="58" t="s">
        <v>79</v>
      </c>
      <c r="B58" s="69">
        <v>738</v>
      </c>
      <c r="C58" s="69">
        <v>833</v>
      </c>
      <c r="D58" s="95">
        <f t="shared" si="7"/>
        <v>0.88595438175270103</v>
      </c>
      <c r="E58" s="68">
        <f t="shared" si="8"/>
        <v>-95</v>
      </c>
      <c r="F58" s="69">
        <v>1191</v>
      </c>
      <c r="G58" s="69">
        <v>1201</v>
      </c>
      <c r="H58" s="67">
        <f t="shared" si="9"/>
        <v>0.99167360532889259</v>
      </c>
      <c r="I58" s="68">
        <f t="shared" si="10"/>
        <v>-10</v>
      </c>
      <c r="J58" s="67">
        <f t="shared" si="11"/>
        <v>0.61964735516372793</v>
      </c>
      <c r="K58" s="67">
        <f t="shared" si="12"/>
        <v>0.69358867610324726</v>
      </c>
      <c r="L58" s="66">
        <f t="shared" si="13"/>
        <v>-7.3941320939519328E-2</v>
      </c>
    </row>
    <row r="59" spans="1:12" x14ac:dyDescent="0.4">
      <c r="A59" s="58" t="s">
        <v>78</v>
      </c>
      <c r="B59" s="56">
        <v>2026</v>
      </c>
      <c r="C59" s="56">
        <v>2050</v>
      </c>
      <c r="D59" s="73">
        <f t="shared" si="7"/>
        <v>0.98829268292682926</v>
      </c>
      <c r="E59" s="54">
        <f t="shared" si="8"/>
        <v>-24</v>
      </c>
      <c r="F59" s="56">
        <v>4031</v>
      </c>
      <c r="G59" s="56">
        <v>3600</v>
      </c>
      <c r="H59" s="53">
        <f t="shared" si="9"/>
        <v>1.1197222222222223</v>
      </c>
      <c r="I59" s="54">
        <f t="shared" si="10"/>
        <v>431</v>
      </c>
      <c r="J59" s="53">
        <f t="shared" si="11"/>
        <v>0.50260481270156288</v>
      </c>
      <c r="K59" s="53">
        <f t="shared" si="12"/>
        <v>0.56944444444444442</v>
      </c>
      <c r="L59" s="52">
        <f t="shared" si="13"/>
        <v>-6.6839631742881545E-2</v>
      </c>
    </row>
    <row r="60" spans="1:12" x14ac:dyDescent="0.4">
      <c r="A60" s="64" t="s">
        <v>156</v>
      </c>
      <c r="B60" s="69">
        <v>738</v>
      </c>
      <c r="C60" s="69"/>
      <c r="D60" s="67" t="e">
        <f t="shared" si="7"/>
        <v>#DIV/0!</v>
      </c>
      <c r="E60" s="68">
        <f t="shared" si="8"/>
        <v>738</v>
      </c>
      <c r="F60" s="69">
        <v>1260</v>
      </c>
      <c r="G60" s="69"/>
      <c r="H60" s="67" t="e">
        <f t="shared" si="9"/>
        <v>#DIV/0!</v>
      </c>
      <c r="I60" s="68">
        <f t="shared" si="10"/>
        <v>1260</v>
      </c>
      <c r="J60" s="67">
        <f t="shared" si="11"/>
        <v>0.58571428571428574</v>
      </c>
      <c r="K60" s="67" t="e">
        <f t="shared" si="12"/>
        <v>#DIV/0!</v>
      </c>
      <c r="L60" s="66" t="e">
        <f t="shared" si="13"/>
        <v>#DIV/0!</v>
      </c>
    </row>
    <row r="61" spans="1:12" x14ac:dyDescent="0.4">
      <c r="A61" s="51" t="s">
        <v>155</v>
      </c>
      <c r="B61" s="50">
        <v>534</v>
      </c>
      <c r="C61" s="50"/>
      <c r="D61" s="47" t="e">
        <f t="shared" si="7"/>
        <v>#DIV/0!</v>
      </c>
      <c r="E61" s="48">
        <f t="shared" si="8"/>
        <v>534</v>
      </c>
      <c r="F61" s="50">
        <v>1200</v>
      </c>
      <c r="G61" s="50"/>
      <c r="H61" s="47" t="e">
        <f t="shared" si="9"/>
        <v>#DIV/0!</v>
      </c>
      <c r="I61" s="48">
        <f t="shared" si="10"/>
        <v>1200</v>
      </c>
      <c r="J61" s="47">
        <f t="shared" si="11"/>
        <v>0.44500000000000001</v>
      </c>
      <c r="K61" s="47" t="e">
        <f t="shared" si="12"/>
        <v>#DIV/0!</v>
      </c>
      <c r="L61" s="46" t="e">
        <f t="shared" si="13"/>
        <v>#DIV/0!</v>
      </c>
    </row>
    <row r="62" spans="1:12" s="45" customFormat="1" x14ac:dyDescent="0.4">
      <c r="A62" s="277" t="s">
        <v>154</v>
      </c>
      <c r="B62" s="259">
        <f>SUM(B63:B66)</f>
        <v>980</v>
      </c>
      <c r="C62" s="259">
        <f>SUM(C63:C66)</f>
        <v>786</v>
      </c>
      <c r="D62" s="256">
        <f t="shared" si="7"/>
        <v>1.2468193384223918</v>
      </c>
      <c r="E62" s="281">
        <f t="shared" si="8"/>
        <v>194</v>
      </c>
      <c r="F62" s="259">
        <f>SUM(F63:F66)</f>
        <v>1743</v>
      </c>
      <c r="G62" s="259">
        <f>SUM(G63:G66)</f>
        <v>1465</v>
      </c>
      <c r="H62" s="256">
        <f t="shared" si="9"/>
        <v>1.1897610921501707</v>
      </c>
      <c r="I62" s="281">
        <f t="shared" si="10"/>
        <v>278</v>
      </c>
      <c r="J62" s="256">
        <f t="shared" si="11"/>
        <v>0.56224899598393574</v>
      </c>
      <c r="K62" s="256">
        <f t="shared" si="12"/>
        <v>0.53651877133105808</v>
      </c>
      <c r="L62" s="280">
        <f t="shared" si="13"/>
        <v>2.5730224652877665E-2</v>
      </c>
    </row>
    <row r="63" spans="1:12" s="45" customFormat="1" x14ac:dyDescent="0.4">
      <c r="A63" s="64" t="s">
        <v>77</v>
      </c>
      <c r="B63" s="63">
        <v>230</v>
      </c>
      <c r="C63" s="63">
        <v>241</v>
      </c>
      <c r="D63" s="60">
        <f t="shared" si="7"/>
        <v>0.9543568464730291</v>
      </c>
      <c r="E63" s="61">
        <f t="shared" si="8"/>
        <v>-11</v>
      </c>
      <c r="F63" s="63">
        <v>309</v>
      </c>
      <c r="G63" s="63">
        <v>298</v>
      </c>
      <c r="H63" s="60">
        <f t="shared" si="9"/>
        <v>1.0369127516778522</v>
      </c>
      <c r="I63" s="61">
        <f t="shared" si="10"/>
        <v>11</v>
      </c>
      <c r="J63" s="60">
        <f t="shared" si="11"/>
        <v>0.74433656957928807</v>
      </c>
      <c r="K63" s="60">
        <f t="shared" si="12"/>
        <v>0.8087248322147651</v>
      </c>
      <c r="L63" s="59">
        <f t="shared" si="13"/>
        <v>-6.4388262635477034E-2</v>
      </c>
    </row>
    <row r="64" spans="1:12" s="45" customFormat="1" x14ac:dyDescent="0.4">
      <c r="A64" s="58" t="s">
        <v>153</v>
      </c>
      <c r="B64" s="56">
        <v>225</v>
      </c>
      <c r="C64" s="56">
        <v>135</v>
      </c>
      <c r="D64" s="53">
        <f t="shared" si="7"/>
        <v>1.6666666666666667</v>
      </c>
      <c r="E64" s="54">
        <f t="shared" si="8"/>
        <v>90</v>
      </c>
      <c r="F64" s="56">
        <v>540</v>
      </c>
      <c r="G64" s="56">
        <v>270</v>
      </c>
      <c r="H64" s="53">
        <f t="shared" si="9"/>
        <v>2</v>
      </c>
      <c r="I64" s="54">
        <f t="shared" si="10"/>
        <v>270</v>
      </c>
      <c r="J64" s="53">
        <f t="shared" si="11"/>
        <v>0.41666666666666669</v>
      </c>
      <c r="K64" s="53">
        <f t="shared" si="12"/>
        <v>0.5</v>
      </c>
      <c r="L64" s="52">
        <f t="shared" si="13"/>
        <v>-8.3333333333333315E-2</v>
      </c>
    </row>
    <row r="65" spans="1:12" s="45" customFormat="1" x14ac:dyDescent="0.4">
      <c r="A65" s="57" t="s">
        <v>152</v>
      </c>
      <c r="B65" s="56">
        <v>201</v>
      </c>
      <c r="C65" s="56">
        <v>118</v>
      </c>
      <c r="D65" s="53">
        <f t="shared" si="7"/>
        <v>1.7033898305084745</v>
      </c>
      <c r="E65" s="54">
        <f t="shared" si="8"/>
        <v>83</v>
      </c>
      <c r="F65" s="56">
        <v>324</v>
      </c>
      <c r="G65" s="56">
        <v>300</v>
      </c>
      <c r="H65" s="53">
        <f t="shared" si="9"/>
        <v>1.08</v>
      </c>
      <c r="I65" s="54">
        <f t="shared" si="10"/>
        <v>24</v>
      </c>
      <c r="J65" s="53">
        <f t="shared" si="11"/>
        <v>0.62037037037037035</v>
      </c>
      <c r="K65" s="53">
        <f t="shared" si="12"/>
        <v>0.39333333333333331</v>
      </c>
      <c r="L65" s="52">
        <f t="shared" si="13"/>
        <v>0.22703703703703704</v>
      </c>
    </row>
    <row r="66" spans="1:12" s="45" customFormat="1" x14ac:dyDescent="0.4">
      <c r="A66" s="51" t="s">
        <v>151</v>
      </c>
      <c r="B66" s="50">
        <v>324</v>
      </c>
      <c r="C66" s="50">
        <v>292</v>
      </c>
      <c r="D66" s="47">
        <f t="shared" si="7"/>
        <v>1.1095890410958904</v>
      </c>
      <c r="E66" s="48">
        <f t="shared" si="8"/>
        <v>32</v>
      </c>
      <c r="F66" s="50">
        <v>570</v>
      </c>
      <c r="G66" s="50">
        <v>597</v>
      </c>
      <c r="H66" s="47">
        <f t="shared" si="9"/>
        <v>0.95477386934673369</v>
      </c>
      <c r="I66" s="48">
        <f t="shared" si="10"/>
        <v>-27</v>
      </c>
      <c r="J66" s="47">
        <f t="shared" si="11"/>
        <v>0.56842105263157894</v>
      </c>
      <c r="K66" s="47">
        <f t="shared" si="12"/>
        <v>0.48911222780569513</v>
      </c>
      <c r="L66" s="46">
        <f t="shared" si="13"/>
        <v>7.9308824825883806E-2</v>
      </c>
    </row>
    <row r="67" spans="1:12" x14ac:dyDescent="0.4">
      <c r="A67" s="249" t="s">
        <v>103</v>
      </c>
      <c r="B67" s="380"/>
      <c r="C67" s="380"/>
      <c r="D67" s="378"/>
      <c r="E67" s="381"/>
      <c r="F67" s="380"/>
      <c r="G67" s="380"/>
      <c r="H67" s="378"/>
      <c r="I67" s="379"/>
      <c r="J67" s="378"/>
      <c r="K67" s="378"/>
      <c r="L67" s="377"/>
    </row>
    <row r="68" spans="1:12" x14ac:dyDescent="0.4">
      <c r="A68" s="337" t="s">
        <v>150</v>
      </c>
      <c r="B68" s="375"/>
      <c r="C68" s="374"/>
      <c r="D68" s="373"/>
      <c r="E68" s="376"/>
      <c r="F68" s="375"/>
      <c r="G68" s="374"/>
      <c r="H68" s="373"/>
      <c r="I68" s="372"/>
      <c r="J68" s="371"/>
      <c r="K68" s="371"/>
      <c r="L68" s="370"/>
    </row>
    <row r="69" spans="1:12" s="45" customFormat="1" x14ac:dyDescent="0.4">
      <c r="A69" s="58" t="s">
        <v>149</v>
      </c>
      <c r="B69" s="369"/>
      <c r="C69" s="369"/>
      <c r="D69" s="368"/>
      <c r="E69" s="367"/>
      <c r="F69" s="369"/>
      <c r="G69" s="369"/>
      <c r="H69" s="368"/>
      <c r="I69" s="367"/>
      <c r="J69" s="366"/>
      <c r="K69" s="366"/>
      <c r="L69" s="365"/>
    </row>
    <row r="70" spans="1:12" x14ac:dyDescent="0.4">
      <c r="A70" s="70" t="s">
        <v>183</v>
      </c>
      <c r="B70" s="364"/>
      <c r="C70" s="363"/>
      <c r="D70" s="359"/>
      <c r="E70" s="362"/>
      <c r="F70" s="364"/>
      <c r="G70" s="363"/>
      <c r="H70" s="359"/>
      <c r="I70" s="358"/>
      <c r="J70" s="357"/>
      <c r="K70" s="357"/>
      <c r="L70" s="356"/>
    </row>
    <row r="71" spans="1:12" x14ac:dyDescent="0.4">
      <c r="A71" s="70" t="s">
        <v>147</v>
      </c>
      <c r="B71" s="364"/>
      <c r="C71" s="363"/>
      <c r="D71" s="359"/>
      <c r="E71" s="362"/>
      <c r="F71" s="364"/>
      <c r="G71" s="363"/>
      <c r="H71" s="359"/>
      <c r="I71" s="358"/>
      <c r="J71" s="357"/>
      <c r="K71" s="357"/>
      <c r="L71" s="356"/>
    </row>
    <row r="72" spans="1:12" x14ac:dyDescent="0.4">
      <c r="A72" s="70" t="s">
        <v>102</v>
      </c>
      <c r="B72" s="364"/>
      <c r="C72" s="363"/>
      <c r="D72" s="359"/>
      <c r="E72" s="362"/>
      <c r="F72" s="364"/>
      <c r="G72" s="363"/>
      <c r="H72" s="359"/>
      <c r="I72" s="358"/>
      <c r="J72" s="357"/>
      <c r="K72" s="357"/>
      <c r="L72" s="356"/>
    </row>
    <row r="73" spans="1:12" x14ac:dyDescent="0.4">
      <c r="A73" s="70" t="s">
        <v>197</v>
      </c>
      <c r="B73" s="364"/>
      <c r="C73" s="363"/>
      <c r="D73" s="359"/>
      <c r="E73" s="362"/>
      <c r="F73" s="364"/>
      <c r="G73" s="363"/>
      <c r="H73" s="359"/>
      <c r="I73" s="358"/>
      <c r="J73" s="357"/>
      <c r="K73" s="357"/>
      <c r="L73" s="356"/>
    </row>
    <row r="74" spans="1:12" x14ac:dyDescent="0.4">
      <c r="A74" s="51" t="s">
        <v>101</v>
      </c>
      <c r="B74" s="361"/>
      <c r="C74" s="360"/>
      <c r="D74" s="359"/>
      <c r="E74" s="362"/>
      <c r="F74" s="361"/>
      <c r="G74" s="360"/>
      <c r="H74" s="359"/>
      <c r="I74" s="358">
        <f>+F74-G74</f>
        <v>0</v>
      </c>
      <c r="J74" s="357"/>
      <c r="K74" s="357"/>
      <c r="L74" s="356"/>
    </row>
    <row r="75" spans="1:12" x14ac:dyDescent="0.4">
      <c r="A75" s="249" t="s">
        <v>145</v>
      </c>
      <c r="B75" s="353"/>
      <c r="C75" s="352"/>
      <c r="D75" s="351"/>
      <c r="E75" s="354"/>
      <c r="F75" s="353"/>
      <c r="G75" s="352"/>
      <c r="H75" s="351"/>
      <c r="I75" s="350"/>
      <c r="J75" s="349"/>
      <c r="K75" s="349"/>
      <c r="L75" s="348"/>
    </row>
    <row r="76" spans="1:12" x14ac:dyDescent="0.4">
      <c r="A76" s="325" t="s">
        <v>144</v>
      </c>
      <c r="B76" s="355"/>
      <c r="C76" s="352"/>
      <c r="D76" s="351"/>
      <c r="E76" s="354"/>
      <c r="F76" s="353"/>
      <c r="G76" s="352"/>
      <c r="H76" s="351"/>
      <c r="I76" s="350"/>
      <c r="J76" s="349"/>
      <c r="K76" s="349"/>
      <c r="L76" s="348"/>
    </row>
    <row r="77" spans="1:12" x14ac:dyDescent="0.4">
      <c r="A77" s="277" t="s">
        <v>247</v>
      </c>
      <c r="B77" s="353"/>
      <c r="C77" s="352"/>
      <c r="D77" s="351"/>
      <c r="E77" s="354"/>
      <c r="F77" s="353"/>
      <c r="G77" s="352"/>
      <c r="H77" s="351"/>
      <c r="I77" s="350"/>
      <c r="J77" s="349"/>
      <c r="K77" s="349"/>
      <c r="L77" s="348"/>
    </row>
    <row r="78" spans="1:12" x14ac:dyDescent="0.4">
      <c r="A78" s="325" t="s">
        <v>240</v>
      </c>
      <c r="B78" s="355"/>
      <c r="C78" s="352"/>
      <c r="D78" s="351"/>
      <c r="E78" s="354"/>
      <c r="F78" s="353"/>
      <c r="G78" s="352"/>
      <c r="H78" s="351"/>
      <c r="I78" s="350"/>
      <c r="J78" s="349"/>
      <c r="K78" s="349"/>
      <c r="L78" s="348"/>
    </row>
    <row r="79" spans="1:12" x14ac:dyDescent="0.4">
      <c r="A79" s="42" t="s">
        <v>143</v>
      </c>
      <c r="C79" s="42"/>
      <c r="E79" s="43"/>
      <c r="G79" s="42"/>
      <c r="I79" s="43"/>
      <c r="K79" s="42"/>
    </row>
    <row r="80" spans="1:12" x14ac:dyDescent="0.4">
      <c r="A80" s="44" t="s">
        <v>142</v>
      </c>
      <c r="C80" s="42"/>
      <c r="E80" s="43"/>
      <c r="G80" s="42"/>
      <c r="I80" s="43"/>
      <c r="K80" s="42"/>
    </row>
    <row r="81" spans="1:1" x14ac:dyDescent="0.4">
      <c r="A81" s="42" t="s">
        <v>141</v>
      </c>
    </row>
    <row r="82" spans="1:1" x14ac:dyDescent="0.4">
      <c r="A82" s="42" t="s">
        <v>196</v>
      </c>
    </row>
    <row r="83" spans="1:1" x14ac:dyDescent="0.4">
      <c r="A83" s="42" t="s">
        <v>246</v>
      </c>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3"/>
  <sheetViews>
    <sheetView zoomScaleNormal="100" workbookViewId="0">
      <pane xSplit="1" ySplit="7" topLeftCell="B8" activePane="bottomRight" state="frozen"/>
      <selection sqref="A1:J1"/>
      <selection pane="topRight" sqref="A1:J1"/>
      <selection pane="bottomLeft" sqref="A1:J1"/>
      <selection pane="bottomRight" sqref="A1:J1"/>
    </sheetView>
  </sheetViews>
  <sheetFormatPr defaultColWidth="15.75" defaultRowHeight="10.5" x14ac:dyDescent="0.4"/>
  <cols>
    <col min="1" max="1" width="23.375" style="42" customWidth="1"/>
    <col min="2" max="3" width="11" style="98"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７月(中旬)</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s="42" customFormat="1" x14ac:dyDescent="0.4">
      <c r="A4" s="653"/>
      <c r="B4" s="659" t="s">
        <v>124</v>
      </c>
      <c r="C4" s="655" t="s">
        <v>249</v>
      </c>
      <c r="D4" s="653" t="s">
        <v>95</v>
      </c>
      <c r="E4" s="653"/>
      <c r="F4" s="649" t="str">
        <f>+B4</f>
        <v>(12'7/11～20)</v>
      </c>
      <c r="G4" s="649" t="str">
        <f>+C4</f>
        <v>(11'7/11～20)</v>
      </c>
      <c r="H4" s="653" t="s">
        <v>95</v>
      </c>
      <c r="I4" s="653"/>
      <c r="J4" s="649" t="str">
        <f>+B4</f>
        <v>(12'7/11～20)</v>
      </c>
      <c r="K4" s="649" t="str">
        <f>+C4</f>
        <v>(11'7/11～20)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191</v>
      </c>
      <c r="B6" s="248">
        <f>+B7+B41+B67</f>
        <v>131422</v>
      </c>
      <c r="C6" s="248">
        <f>+C7+C41+C67</f>
        <v>117359</v>
      </c>
      <c r="D6" s="245">
        <f t="shared" ref="D6:D37" si="0">+B6/C6</f>
        <v>1.1198289010642559</v>
      </c>
      <c r="E6" s="289">
        <f t="shared" ref="E6:E37" si="1">+B6-C6</f>
        <v>14063</v>
      </c>
      <c r="F6" s="248">
        <f>+F7+F41+F67</f>
        <v>221850</v>
      </c>
      <c r="G6" s="248">
        <f>+G7+G41+G67</f>
        <v>209586</v>
      </c>
      <c r="H6" s="245">
        <f t="shared" ref="H6:H37" si="2">+F6/G6</f>
        <v>1.0585153588503049</v>
      </c>
      <c r="I6" s="289">
        <f t="shared" ref="I6:I37" si="3">+F6-G6</f>
        <v>12264</v>
      </c>
      <c r="J6" s="245">
        <f t="shared" ref="J6:J37" si="4">+B6/F6</f>
        <v>0.59239125535271575</v>
      </c>
      <c r="K6" s="245">
        <f t="shared" ref="K6:K37" si="5">+C6/G6</f>
        <v>0.55995629479068254</v>
      </c>
      <c r="L6" s="283">
        <f t="shared" ref="L6:L37" si="6">+J6-K6</f>
        <v>3.243496056203321E-2</v>
      </c>
    </row>
    <row r="7" spans="1:12" s="44" customFormat="1" x14ac:dyDescent="0.4">
      <c r="A7" s="249" t="s">
        <v>91</v>
      </c>
      <c r="B7" s="248">
        <f>+B8+B18+B38</f>
        <v>57825</v>
      </c>
      <c r="C7" s="248">
        <f>+C8+C18+C38</f>
        <v>52945</v>
      </c>
      <c r="D7" s="245">
        <f t="shared" si="0"/>
        <v>1.0921711209745963</v>
      </c>
      <c r="E7" s="289">
        <f t="shared" si="1"/>
        <v>4880</v>
      </c>
      <c r="F7" s="248">
        <f>+F8+F18+F38</f>
        <v>93148</v>
      </c>
      <c r="G7" s="248">
        <f>+G8+G18+G38</f>
        <v>91602</v>
      </c>
      <c r="H7" s="245">
        <f t="shared" si="2"/>
        <v>1.0168773607563153</v>
      </c>
      <c r="I7" s="289">
        <f t="shared" si="3"/>
        <v>1546</v>
      </c>
      <c r="J7" s="245">
        <f t="shared" si="4"/>
        <v>0.62078627560441446</v>
      </c>
      <c r="K7" s="245">
        <f t="shared" si="5"/>
        <v>0.57798956354664743</v>
      </c>
      <c r="L7" s="283">
        <f t="shared" si="6"/>
        <v>4.2796712057767028E-2</v>
      </c>
    </row>
    <row r="8" spans="1:12" x14ac:dyDescent="0.4">
      <c r="A8" s="277" t="s">
        <v>190</v>
      </c>
      <c r="B8" s="259">
        <f>SUM(B9:B17)</f>
        <v>38978</v>
      </c>
      <c r="C8" s="259">
        <f>SUM(C9:C17)</f>
        <v>37640</v>
      </c>
      <c r="D8" s="256">
        <f t="shared" si="0"/>
        <v>1.0355472901168969</v>
      </c>
      <c r="E8" s="281">
        <f t="shared" si="1"/>
        <v>1338</v>
      </c>
      <c r="F8" s="259">
        <f>SUM(F9:F17)</f>
        <v>63993</v>
      </c>
      <c r="G8" s="259">
        <f>SUM(G9:G17)</f>
        <v>65099</v>
      </c>
      <c r="H8" s="256">
        <f t="shared" si="2"/>
        <v>0.98301049171262234</v>
      </c>
      <c r="I8" s="281">
        <f t="shared" si="3"/>
        <v>-1106</v>
      </c>
      <c r="J8" s="256">
        <f t="shared" si="4"/>
        <v>0.60909787007953997</v>
      </c>
      <c r="K8" s="256">
        <f t="shared" si="5"/>
        <v>0.5781962856572298</v>
      </c>
      <c r="L8" s="280">
        <f t="shared" si="6"/>
        <v>3.0901584422310169E-2</v>
      </c>
    </row>
    <row r="9" spans="1:12" x14ac:dyDescent="0.4">
      <c r="A9" s="57" t="s">
        <v>87</v>
      </c>
      <c r="B9" s="88">
        <v>31652</v>
      </c>
      <c r="C9" s="88">
        <v>27663</v>
      </c>
      <c r="D9" s="73">
        <f t="shared" si="0"/>
        <v>1.1441998337129018</v>
      </c>
      <c r="E9" s="81">
        <f t="shared" si="1"/>
        <v>3989</v>
      </c>
      <c r="F9" s="88">
        <v>52020</v>
      </c>
      <c r="G9" s="88">
        <v>45213</v>
      </c>
      <c r="H9" s="73">
        <f t="shared" si="2"/>
        <v>1.15055404419083</v>
      </c>
      <c r="I9" s="81">
        <f t="shared" si="3"/>
        <v>6807</v>
      </c>
      <c r="J9" s="73">
        <f t="shared" si="4"/>
        <v>0.60845828527489432</v>
      </c>
      <c r="K9" s="73">
        <f t="shared" si="5"/>
        <v>0.6118373034304293</v>
      </c>
      <c r="L9" s="90">
        <f t="shared" si="6"/>
        <v>-3.3790181555349852E-3</v>
      </c>
    </row>
    <row r="10" spans="1:12" x14ac:dyDescent="0.4">
      <c r="A10" s="58" t="s">
        <v>90</v>
      </c>
      <c r="B10" s="88">
        <v>3809</v>
      </c>
      <c r="C10" s="88">
        <v>4148</v>
      </c>
      <c r="D10" s="53">
        <f t="shared" si="0"/>
        <v>0.91827386692381874</v>
      </c>
      <c r="E10" s="54">
        <f t="shared" si="1"/>
        <v>-339</v>
      </c>
      <c r="F10" s="88">
        <v>6408</v>
      </c>
      <c r="G10" s="88">
        <v>6566</v>
      </c>
      <c r="H10" s="53">
        <f t="shared" si="2"/>
        <v>0.97593664331404206</v>
      </c>
      <c r="I10" s="54">
        <f t="shared" si="3"/>
        <v>-158</v>
      </c>
      <c r="J10" s="53">
        <f t="shared" si="4"/>
        <v>0.59441323345817731</v>
      </c>
      <c r="K10" s="53">
        <f t="shared" si="5"/>
        <v>0.6317392628693268</v>
      </c>
      <c r="L10" s="52">
        <f t="shared" si="6"/>
        <v>-3.7326029411149486E-2</v>
      </c>
    </row>
    <row r="11" spans="1:12" x14ac:dyDescent="0.4">
      <c r="A11" s="58" t="s">
        <v>162</v>
      </c>
      <c r="B11" s="88">
        <v>2403</v>
      </c>
      <c r="C11" s="88">
        <v>5070</v>
      </c>
      <c r="D11" s="53">
        <f t="shared" si="0"/>
        <v>0.47396449704142013</v>
      </c>
      <c r="E11" s="54">
        <f t="shared" si="1"/>
        <v>-2667</v>
      </c>
      <c r="F11" s="88">
        <v>4121</v>
      </c>
      <c r="G11" s="88">
        <v>11870</v>
      </c>
      <c r="H11" s="53">
        <f t="shared" si="2"/>
        <v>0.34717775905644482</v>
      </c>
      <c r="I11" s="54">
        <f t="shared" si="3"/>
        <v>-7749</v>
      </c>
      <c r="J11" s="53">
        <f t="shared" si="4"/>
        <v>0.58311089541373451</v>
      </c>
      <c r="K11" s="53">
        <f t="shared" si="5"/>
        <v>0.42712721145745575</v>
      </c>
      <c r="L11" s="52">
        <f t="shared" si="6"/>
        <v>0.15598368395627876</v>
      </c>
    </row>
    <row r="12" spans="1:12" x14ac:dyDescent="0.4">
      <c r="A12" s="58" t="s">
        <v>85</v>
      </c>
      <c r="B12" s="94"/>
      <c r="C12" s="88"/>
      <c r="D12" s="53" t="e">
        <f t="shared" si="0"/>
        <v>#DIV/0!</v>
      </c>
      <c r="E12" s="54">
        <f t="shared" si="1"/>
        <v>0</v>
      </c>
      <c r="F12" s="94"/>
      <c r="G12" s="88"/>
      <c r="H12" s="53" t="e">
        <f t="shared" si="2"/>
        <v>#DIV/0!</v>
      </c>
      <c r="I12" s="54">
        <f t="shared" si="3"/>
        <v>0</v>
      </c>
      <c r="J12" s="53" t="e">
        <f t="shared" si="4"/>
        <v>#DIV/0!</v>
      </c>
      <c r="K12" s="53" t="e">
        <f t="shared" si="5"/>
        <v>#DIV/0!</v>
      </c>
      <c r="L12" s="52" t="e">
        <f t="shared" si="6"/>
        <v>#DIV/0!</v>
      </c>
    </row>
    <row r="13" spans="1:12" x14ac:dyDescent="0.4">
      <c r="A13" s="58" t="s">
        <v>86</v>
      </c>
      <c r="B13" s="94"/>
      <c r="C13" s="88"/>
      <c r="D13" s="53" t="e">
        <f t="shared" si="0"/>
        <v>#DIV/0!</v>
      </c>
      <c r="E13" s="54">
        <f t="shared" si="1"/>
        <v>0</v>
      </c>
      <c r="F13" s="94"/>
      <c r="G13" s="88"/>
      <c r="H13" s="53" t="e">
        <f t="shared" si="2"/>
        <v>#DIV/0!</v>
      </c>
      <c r="I13" s="54">
        <f t="shared" si="3"/>
        <v>0</v>
      </c>
      <c r="J13" s="53" t="e">
        <f t="shared" si="4"/>
        <v>#DIV/0!</v>
      </c>
      <c r="K13" s="53" t="e">
        <f t="shared" si="5"/>
        <v>#DIV/0!</v>
      </c>
      <c r="L13" s="52" t="e">
        <f t="shared" si="6"/>
        <v>#DIV/0!</v>
      </c>
    </row>
    <row r="14" spans="1:12" x14ac:dyDescent="0.4">
      <c r="A14" s="64" t="s">
        <v>189</v>
      </c>
      <c r="B14" s="112">
        <v>1114</v>
      </c>
      <c r="C14" s="112">
        <v>759</v>
      </c>
      <c r="D14" s="67">
        <f t="shared" si="0"/>
        <v>1.4677206851119895</v>
      </c>
      <c r="E14" s="68">
        <f t="shared" si="1"/>
        <v>355</v>
      </c>
      <c r="F14" s="112">
        <v>1444</v>
      </c>
      <c r="G14" s="112">
        <v>1450</v>
      </c>
      <c r="H14" s="67">
        <f t="shared" si="2"/>
        <v>0.99586206896551721</v>
      </c>
      <c r="I14" s="68">
        <f t="shared" si="3"/>
        <v>-6</v>
      </c>
      <c r="J14" s="67">
        <f t="shared" si="4"/>
        <v>0.77146814404432129</v>
      </c>
      <c r="K14" s="67">
        <f t="shared" si="5"/>
        <v>0.52344827586206899</v>
      </c>
      <c r="L14" s="66">
        <f t="shared" si="6"/>
        <v>0.2480198681822523</v>
      </c>
    </row>
    <row r="15" spans="1:12" x14ac:dyDescent="0.4">
      <c r="A15" s="58" t="s">
        <v>188</v>
      </c>
      <c r="B15" s="92"/>
      <c r="C15" s="92"/>
      <c r="D15" s="53" t="e">
        <f t="shared" si="0"/>
        <v>#DIV/0!</v>
      </c>
      <c r="E15" s="54">
        <f t="shared" si="1"/>
        <v>0</v>
      </c>
      <c r="F15" s="92"/>
      <c r="G15" s="92"/>
      <c r="H15" s="53" t="e">
        <f t="shared" si="2"/>
        <v>#DIV/0!</v>
      </c>
      <c r="I15" s="54">
        <f t="shared" si="3"/>
        <v>0</v>
      </c>
      <c r="J15" s="53" t="e">
        <f t="shared" si="4"/>
        <v>#DIV/0!</v>
      </c>
      <c r="K15" s="53" t="e">
        <f t="shared" si="5"/>
        <v>#DIV/0!</v>
      </c>
      <c r="L15" s="52" t="e">
        <f t="shared" si="6"/>
        <v>#DIV/0!</v>
      </c>
    </row>
    <row r="16" spans="1:12" x14ac:dyDescent="0.4">
      <c r="A16" s="70" t="s">
        <v>187</v>
      </c>
      <c r="B16" s="94"/>
      <c r="C16" s="94"/>
      <c r="D16" s="53" t="e">
        <f t="shared" si="0"/>
        <v>#DIV/0!</v>
      </c>
      <c r="E16" s="54">
        <f t="shared" si="1"/>
        <v>0</v>
      </c>
      <c r="F16" s="94"/>
      <c r="G16" s="94"/>
      <c r="H16" s="73" t="e">
        <f t="shared" si="2"/>
        <v>#DIV/0!</v>
      </c>
      <c r="I16" s="81">
        <f t="shared" si="3"/>
        <v>0</v>
      </c>
      <c r="J16" s="95" t="e">
        <f t="shared" si="4"/>
        <v>#DIV/0!</v>
      </c>
      <c r="K16" s="95" t="e">
        <f t="shared" si="5"/>
        <v>#DIV/0!</v>
      </c>
      <c r="L16" s="66" t="e">
        <f t="shared" si="6"/>
        <v>#DIV/0!</v>
      </c>
    </row>
    <row r="17" spans="1:12" x14ac:dyDescent="0.4">
      <c r="A17" s="70" t="s">
        <v>186</v>
      </c>
      <c r="B17" s="93"/>
      <c r="C17" s="93"/>
      <c r="D17" s="95" t="e">
        <f t="shared" si="0"/>
        <v>#DIV/0!</v>
      </c>
      <c r="E17" s="68">
        <f t="shared" si="1"/>
        <v>0</v>
      </c>
      <c r="F17" s="93"/>
      <c r="G17" s="93"/>
      <c r="H17" s="95" t="e">
        <f t="shared" si="2"/>
        <v>#DIV/0!</v>
      </c>
      <c r="I17" s="140">
        <f t="shared" si="3"/>
        <v>0</v>
      </c>
      <c r="J17" s="67" t="e">
        <f t="shared" si="4"/>
        <v>#DIV/0!</v>
      </c>
      <c r="K17" s="67" t="e">
        <f t="shared" si="5"/>
        <v>#DIV/0!</v>
      </c>
      <c r="L17" s="66" t="e">
        <f t="shared" si="6"/>
        <v>#DIV/0!</v>
      </c>
    </row>
    <row r="18" spans="1:12" x14ac:dyDescent="0.4">
      <c r="A18" s="277" t="s">
        <v>185</v>
      </c>
      <c r="B18" s="259">
        <f>SUM(B19:B37)</f>
        <v>18189</v>
      </c>
      <c r="C18" s="259">
        <f>SUM(C19:C37)</f>
        <v>14650</v>
      </c>
      <c r="D18" s="256">
        <f t="shared" si="0"/>
        <v>1.2415699658703072</v>
      </c>
      <c r="E18" s="281">
        <f t="shared" si="1"/>
        <v>3539</v>
      </c>
      <c r="F18" s="259">
        <f>SUM(F19:F37)</f>
        <v>28025</v>
      </c>
      <c r="G18" s="259">
        <f>SUM(G19:G37)</f>
        <v>25185</v>
      </c>
      <c r="H18" s="256">
        <f t="shared" si="2"/>
        <v>1.1127655350406989</v>
      </c>
      <c r="I18" s="281">
        <f t="shared" si="3"/>
        <v>2840</v>
      </c>
      <c r="J18" s="256">
        <f t="shared" si="4"/>
        <v>0.64902765388046391</v>
      </c>
      <c r="K18" s="256">
        <f t="shared" si="5"/>
        <v>0.58169545364304154</v>
      </c>
      <c r="L18" s="280">
        <f t="shared" si="6"/>
        <v>6.7332200237422368E-2</v>
      </c>
    </row>
    <row r="19" spans="1:12" x14ac:dyDescent="0.4">
      <c r="A19" s="57" t="s">
        <v>184</v>
      </c>
      <c r="B19" s="92"/>
      <c r="C19" s="94"/>
      <c r="D19" s="73" t="e">
        <f t="shared" si="0"/>
        <v>#DIV/0!</v>
      </c>
      <c r="E19" s="81">
        <f t="shared" si="1"/>
        <v>0</v>
      </c>
      <c r="F19" s="94"/>
      <c r="G19" s="94"/>
      <c r="H19" s="73" t="e">
        <f t="shared" si="2"/>
        <v>#DIV/0!</v>
      </c>
      <c r="I19" s="81">
        <f t="shared" si="3"/>
        <v>0</v>
      </c>
      <c r="J19" s="73" t="e">
        <f t="shared" si="4"/>
        <v>#DIV/0!</v>
      </c>
      <c r="K19" s="73" t="e">
        <f t="shared" si="5"/>
        <v>#DIV/0!</v>
      </c>
      <c r="L19" s="90" t="e">
        <f t="shared" si="6"/>
        <v>#DIV/0!</v>
      </c>
    </row>
    <row r="20" spans="1:12" x14ac:dyDescent="0.4">
      <c r="A20" s="58" t="s">
        <v>244</v>
      </c>
      <c r="B20" s="340">
        <v>2196</v>
      </c>
      <c r="C20" s="88"/>
      <c r="D20" s="53" t="e">
        <f t="shared" si="0"/>
        <v>#DIV/0!</v>
      </c>
      <c r="E20" s="54">
        <f t="shared" si="1"/>
        <v>2196</v>
      </c>
      <c r="F20" s="88">
        <v>3500</v>
      </c>
      <c r="G20" s="88"/>
      <c r="H20" s="53" t="e">
        <f t="shared" si="2"/>
        <v>#DIV/0!</v>
      </c>
      <c r="I20" s="54">
        <f t="shared" si="3"/>
        <v>3500</v>
      </c>
      <c r="J20" s="53">
        <f t="shared" si="4"/>
        <v>0.62742857142857145</v>
      </c>
      <c r="K20" s="53" t="e">
        <f t="shared" si="5"/>
        <v>#DIV/0!</v>
      </c>
      <c r="L20" s="52" t="e">
        <f t="shared" si="6"/>
        <v>#DIV/0!</v>
      </c>
    </row>
    <row r="21" spans="1:12" x14ac:dyDescent="0.4">
      <c r="A21" s="58" t="s">
        <v>183</v>
      </c>
      <c r="B21" s="56">
        <v>6092</v>
      </c>
      <c r="C21" s="88">
        <v>5192</v>
      </c>
      <c r="D21" s="53">
        <f t="shared" si="0"/>
        <v>1.1733436055469955</v>
      </c>
      <c r="E21" s="54">
        <f t="shared" si="1"/>
        <v>900</v>
      </c>
      <c r="F21" s="88">
        <v>9880</v>
      </c>
      <c r="G21" s="88">
        <v>9605</v>
      </c>
      <c r="H21" s="53">
        <f t="shared" si="2"/>
        <v>1.0286309213951068</v>
      </c>
      <c r="I21" s="54">
        <f t="shared" si="3"/>
        <v>275</v>
      </c>
      <c r="J21" s="53">
        <f t="shared" si="4"/>
        <v>0.61659919028340082</v>
      </c>
      <c r="K21" s="53">
        <f t="shared" si="5"/>
        <v>0.54055179593961478</v>
      </c>
      <c r="L21" s="52">
        <f t="shared" si="6"/>
        <v>7.6047394343786046E-2</v>
      </c>
    </row>
    <row r="22" spans="1:12" x14ac:dyDescent="0.4">
      <c r="A22" s="58" t="s">
        <v>182</v>
      </c>
      <c r="B22" s="56">
        <v>1573</v>
      </c>
      <c r="C22" s="88">
        <v>1658</v>
      </c>
      <c r="D22" s="53">
        <f t="shared" si="0"/>
        <v>0.94873341375150788</v>
      </c>
      <c r="E22" s="54">
        <f t="shared" si="1"/>
        <v>-85</v>
      </c>
      <c r="F22" s="88">
        <v>1770</v>
      </c>
      <c r="G22" s="88">
        <v>2090</v>
      </c>
      <c r="H22" s="53">
        <f t="shared" si="2"/>
        <v>0.84688995215311003</v>
      </c>
      <c r="I22" s="54">
        <f t="shared" si="3"/>
        <v>-320</v>
      </c>
      <c r="J22" s="53">
        <f t="shared" si="4"/>
        <v>0.88870056497175143</v>
      </c>
      <c r="K22" s="53">
        <f t="shared" si="5"/>
        <v>0.79330143540669862</v>
      </c>
      <c r="L22" s="52">
        <f t="shared" si="6"/>
        <v>9.5399129565052809E-2</v>
      </c>
    </row>
    <row r="23" spans="1:12" x14ac:dyDescent="0.4">
      <c r="A23" s="58" t="s">
        <v>181</v>
      </c>
      <c r="B23" s="69">
        <v>1266</v>
      </c>
      <c r="C23" s="88">
        <v>1166</v>
      </c>
      <c r="D23" s="67">
        <f t="shared" si="0"/>
        <v>1.0857632933104631</v>
      </c>
      <c r="E23" s="68">
        <f t="shared" si="1"/>
        <v>100</v>
      </c>
      <c r="F23" s="88">
        <v>1480</v>
      </c>
      <c r="G23" s="88">
        <v>1460</v>
      </c>
      <c r="H23" s="67">
        <f t="shared" si="2"/>
        <v>1.0136986301369864</v>
      </c>
      <c r="I23" s="68">
        <f t="shared" si="3"/>
        <v>20</v>
      </c>
      <c r="J23" s="67">
        <f t="shared" si="4"/>
        <v>0.85540540540540544</v>
      </c>
      <c r="K23" s="67">
        <f t="shared" si="5"/>
        <v>0.79863013698630136</v>
      </c>
      <c r="L23" s="66">
        <f t="shared" si="6"/>
        <v>5.6775268419104075E-2</v>
      </c>
    </row>
    <row r="24" spans="1:12" x14ac:dyDescent="0.4">
      <c r="A24" s="70" t="s">
        <v>180</v>
      </c>
      <c r="B24" s="56">
        <v>308</v>
      </c>
      <c r="C24" s="88">
        <v>202</v>
      </c>
      <c r="D24" s="53">
        <f t="shared" si="0"/>
        <v>1.5247524752475248</v>
      </c>
      <c r="E24" s="54">
        <f t="shared" si="1"/>
        <v>106</v>
      </c>
      <c r="F24" s="88">
        <v>1180</v>
      </c>
      <c r="G24" s="88">
        <v>870</v>
      </c>
      <c r="H24" s="53">
        <f t="shared" si="2"/>
        <v>1.3563218390804597</v>
      </c>
      <c r="I24" s="54">
        <f t="shared" si="3"/>
        <v>310</v>
      </c>
      <c r="J24" s="53">
        <f t="shared" si="4"/>
        <v>0.26101694915254237</v>
      </c>
      <c r="K24" s="53">
        <f t="shared" si="5"/>
        <v>0.23218390804597702</v>
      </c>
      <c r="L24" s="52">
        <f t="shared" si="6"/>
        <v>2.8833041106565344E-2</v>
      </c>
    </row>
    <row r="25" spans="1:12" x14ac:dyDescent="0.4">
      <c r="A25" s="70" t="s">
        <v>179</v>
      </c>
      <c r="B25" s="158">
        <v>982</v>
      </c>
      <c r="C25" s="88">
        <v>989</v>
      </c>
      <c r="D25" s="53">
        <f t="shared" si="0"/>
        <v>0.99292214357937314</v>
      </c>
      <c r="E25" s="54">
        <f t="shared" si="1"/>
        <v>-7</v>
      </c>
      <c r="F25" s="88">
        <v>1475</v>
      </c>
      <c r="G25" s="88">
        <v>1490</v>
      </c>
      <c r="H25" s="53">
        <f t="shared" si="2"/>
        <v>0.98993288590604023</v>
      </c>
      <c r="I25" s="54">
        <f t="shared" si="3"/>
        <v>-15</v>
      </c>
      <c r="J25" s="53">
        <f t="shared" si="4"/>
        <v>0.66576271186440683</v>
      </c>
      <c r="K25" s="53">
        <f t="shared" si="5"/>
        <v>0.66375838926174502</v>
      </c>
      <c r="L25" s="52">
        <f t="shared" si="6"/>
        <v>2.0043226026618122E-3</v>
      </c>
    </row>
    <row r="26" spans="1:12" s="42" customFormat="1" x14ac:dyDescent="0.4">
      <c r="A26" s="70" t="s">
        <v>178</v>
      </c>
      <c r="B26" s="157"/>
      <c r="C26" s="92"/>
      <c r="D26" s="53" t="e">
        <f t="shared" si="0"/>
        <v>#DIV/0!</v>
      </c>
      <c r="E26" s="54">
        <f t="shared" si="1"/>
        <v>0</v>
      </c>
      <c r="F26" s="56"/>
      <c r="G26" s="92"/>
      <c r="H26" s="53" t="e">
        <f t="shared" si="2"/>
        <v>#DIV/0!</v>
      </c>
      <c r="I26" s="54">
        <f t="shared" si="3"/>
        <v>0</v>
      </c>
      <c r="J26" s="53" t="e">
        <f t="shared" si="4"/>
        <v>#DIV/0!</v>
      </c>
      <c r="K26" s="53" t="e">
        <f t="shared" si="5"/>
        <v>#DIV/0!</v>
      </c>
      <c r="L26" s="52" t="e">
        <f t="shared" si="6"/>
        <v>#DIV/0!</v>
      </c>
    </row>
    <row r="27" spans="1:12" x14ac:dyDescent="0.4">
      <c r="A27" s="58" t="s">
        <v>177</v>
      </c>
      <c r="B27" s="92"/>
      <c r="C27" s="94"/>
      <c r="D27" s="53" t="e">
        <f t="shared" si="0"/>
        <v>#DIV/0!</v>
      </c>
      <c r="E27" s="54">
        <f t="shared" si="1"/>
        <v>0</v>
      </c>
      <c r="F27" s="94"/>
      <c r="G27" s="94"/>
      <c r="H27" s="53" t="e">
        <f t="shared" si="2"/>
        <v>#DIV/0!</v>
      </c>
      <c r="I27" s="54">
        <f t="shared" si="3"/>
        <v>0</v>
      </c>
      <c r="J27" s="53" t="e">
        <f t="shared" si="4"/>
        <v>#DIV/0!</v>
      </c>
      <c r="K27" s="53" t="e">
        <f t="shared" si="5"/>
        <v>#DIV/0!</v>
      </c>
      <c r="L27" s="52" t="e">
        <f t="shared" si="6"/>
        <v>#DIV/0!</v>
      </c>
    </row>
    <row r="28" spans="1:12" x14ac:dyDescent="0.4">
      <c r="A28" s="58" t="s">
        <v>176</v>
      </c>
      <c r="B28" s="94"/>
      <c r="C28" s="88">
        <v>750</v>
      </c>
      <c r="D28" s="53">
        <f t="shared" si="0"/>
        <v>0</v>
      </c>
      <c r="E28" s="54">
        <f t="shared" si="1"/>
        <v>-750</v>
      </c>
      <c r="F28" s="88"/>
      <c r="G28" s="88">
        <v>1330</v>
      </c>
      <c r="H28" s="53">
        <f t="shared" si="2"/>
        <v>0</v>
      </c>
      <c r="I28" s="54">
        <f t="shared" si="3"/>
        <v>-1330</v>
      </c>
      <c r="J28" s="53" t="e">
        <f t="shared" si="4"/>
        <v>#DIV/0!</v>
      </c>
      <c r="K28" s="53">
        <f t="shared" si="5"/>
        <v>0.56390977443609025</v>
      </c>
      <c r="L28" s="52" t="e">
        <f t="shared" si="6"/>
        <v>#DIV/0!</v>
      </c>
    </row>
    <row r="29" spans="1:12" x14ac:dyDescent="0.4">
      <c r="A29" s="58" t="s">
        <v>175</v>
      </c>
      <c r="B29" s="93"/>
      <c r="C29" s="94"/>
      <c r="D29" s="53" t="e">
        <f t="shared" si="0"/>
        <v>#DIV/0!</v>
      </c>
      <c r="E29" s="54">
        <f t="shared" si="1"/>
        <v>0</v>
      </c>
      <c r="F29" s="94"/>
      <c r="G29" s="94"/>
      <c r="H29" s="53" t="e">
        <f t="shared" si="2"/>
        <v>#DIV/0!</v>
      </c>
      <c r="I29" s="54">
        <f t="shared" si="3"/>
        <v>0</v>
      </c>
      <c r="J29" s="53" t="e">
        <f t="shared" si="4"/>
        <v>#DIV/0!</v>
      </c>
      <c r="K29" s="53" t="e">
        <f t="shared" si="5"/>
        <v>#DIV/0!</v>
      </c>
      <c r="L29" s="52" t="e">
        <f t="shared" si="6"/>
        <v>#DIV/0!</v>
      </c>
    </row>
    <row r="30" spans="1:12" x14ac:dyDescent="0.4">
      <c r="A30" s="58" t="s">
        <v>174</v>
      </c>
      <c r="B30" s="91"/>
      <c r="C30" s="94"/>
      <c r="D30" s="67" t="e">
        <f t="shared" si="0"/>
        <v>#DIV/0!</v>
      </c>
      <c r="E30" s="68">
        <f t="shared" si="1"/>
        <v>0</v>
      </c>
      <c r="F30" s="94"/>
      <c r="G30" s="94"/>
      <c r="H30" s="67" t="e">
        <f t="shared" si="2"/>
        <v>#DIV/0!</v>
      </c>
      <c r="I30" s="68">
        <f t="shared" si="3"/>
        <v>0</v>
      </c>
      <c r="J30" s="67" t="e">
        <f t="shared" si="4"/>
        <v>#DIV/0!</v>
      </c>
      <c r="K30" s="67" t="e">
        <f t="shared" si="5"/>
        <v>#DIV/0!</v>
      </c>
      <c r="L30" s="66" t="e">
        <f t="shared" si="6"/>
        <v>#DIV/0!</v>
      </c>
    </row>
    <row r="31" spans="1:12" x14ac:dyDescent="0.4">
      <c r="A31" s="70" t="s">
        <v>173</v>
      </c>
      <c r="B31" s="92"/>
      <c r="C31" s="94"/>
      <c r="D31" s="53" t="e">
        <f t="shared" si="0"/>
        <v>#DIV/0!</v>
      </c>
      <c r="E31" s="54">
        <f t="shared" si="1"/>
        <v>0</v>
      </c>
      <c r="F31" s="94"/>
      <c r="G31" s="94"/>
      <c r="H31" s="53" t="e">
        <f t="shared" si="2"/>
        <v>#DIV/0!</v>
      </c>
      <c r="I31" s="54">
        <f t="shared" si="3"/>
        <v>0</v>
      </c>
      <c r="J31" s="53" t="e">
        <f t="shared" si="4"/>
        <v>#DIV/0!</v>
      </c>
      <c r="K31" s="53" t="e">
        <f t="shared" si="5"/>
        <v>#DIV/0!</v>
      </c>
      <c r="L31" s="52" t="e">
        <f t="shared" si="6"/>
        <v>#DIV/0!</v>
      </c>
    </row>
    <row r="32" spans="1:12" x14ac:dyDescent="0.4">
      <c r="A32" s="58" t="s">
        <v>172</v>
      </c>
      <c r="B32" s="56">
        <v>1018</v>
      </c>
      <c r="C32" s="88">
        <v>998</v>
      </c>
      <c r="D32" s="53">
        <f t="shared" si="0"/>
        <v>1.0200400801603207</v>
      </c>
      <c r="E32" s="54">
        <f t="shared" si="1"/>
        <v>20</v>
      </c>
      <c r="F32" s="88">
        <v>1450</v>
      </c>
      <c r="G32" s="88">
        <v>1625</v>
      </c>
      <c r="H32" s="53">
        <f t="shared" si="2"/>
        <v>0.89230769230769236</v>
      </c>
      <c r="I32" s="54">
        <f t="shared" si="3"/>
        <v>-175</v>
      </c>
      <c r="J32" s="53">
        <f t="shared" si="4"/>
        <v>0.70206896551724141</v>
      </c>
      <c r="K32" s="53">
        <f t="shared" si="5"/>
        <v>0.61415384615384616</v>
      </c>
      <c r="L32" s="52">
        <f t="shared" si="6"/>
        <v>8.7915119363395244E-2</v>
      </c>
    </row>
    <row r="33" spans="1:12" x14ac:dyDescent="0.4">
      <c r="A33" s="70" t="s">
        <v>171</v>
      </c>
      <c r="B33" s="91"/>
      <c r="C33" s="94"/>
      <c r="D33" s="67" t="e">
        <f t="shared" si="0"/>
        <v>#DIV/0!</v>
      </c>
      <c r="E33" s="68">
        <f t="shared" si="1"/>
        <v>0</v>
      </c>
      <c r="F33" s="94"/>
      <c r="G33" s="94"/>
      <c r="H33" s="67" t="e">
        <f t="shared" si="2"/>
        <v>#DIV/0!</v>
      </c>
      <c r="I33" s="68">
        <f t="shared" si="3"/>
        <v>0</v>
      </c>
      <c r="J33" s="67" t="e">
        <f t="shared" si="4"/>
        <v>#DIV/0!</v>
      </c>
      <c r="K33" s="67" t="e">
        <f t="shared" si="5"/>
        <v>#DIV/0!</v>
      </c>
      <c r="L33" s="66" t="e">
        <f t="shared" si="6"/>
        <v>#DIV/0!</v>
      </c>
    </row>
    <row r="34" spans="1:12" x14ac:dyDescent="0.4">
      <c r="A34" s="70" t="s">
        <v>170</v>
      </c>
      <c r="B34" s="69">
        <v>828</v>
      </c>
      <c r="C34" s="112">
        <v>905</v>
      </c>
      <c r="D34" s="67">
        <f t="shared" si="0"/>
        <v>0.91491712707182316</v>
      </c>
      <c r="E34" s="68">
        <f t="shared" si="1"/>
        <v>-77</v>
      </c>
      <c r="F34" s="112">
        <v>1475</v>
      </c>
      <c r="G34" s="112">
        <v>1470</v>
      </c>
      <c r="H34" s="67">
        <f t="shared" si="2"/>
        <v>1.0034013605442176</v>
      </c>
      <c r="I34" s="68">
        <f t="shared" si="3"/>
        <v>5</v>
      </c>
      <c r="J34" s="67">
        <f t="shared" si="4"/>
        <v>0.56135593220338986</v>
      </c>
      <c r="K34" s="67">
        <f t="shared" si="5"/>
        <v>0.61564625850340138</v>
      </c>
      <c r="L34" s="66">
        <f t="shared" si="6"/>
        <v>-5.4290326300011515E-2</v>
      </c>
    </row>
    <row r="35" spans="1:12" x14ac:dyDescent="0.4">
      <c r="A35" s="58" t="s">
        <v>169</v>
      </c>
      <c r="B35" s="92"/>
      <c r="C35" s="92"/>
      <c r="D35" s="53" t="e">
        <f t="shared" si="0"/>
        <v>#DIV/0!</v>
      </c>
      <c r="E35" s="54">
        <f t="shared" si="1"/>
        <v>0</v>
      </c>
      <c r="F35" s="92"/>
      <c r="G35" s="92"/>
      <c r="H35" s="53" t="e">
        <f t="shared" si="2"/>
        <v>#DIV/0!</v>
      </c>
      <c r="I35" s="54">
        <f t="shared" si="3"/>
        <v>0</v>
      </c>
      <c r="J35" s="53" t="e">
        <f t="shared" si="4"/>
        <v>#DIV/0!</v>
      </c>
      <c r="K35" s="53" t="e">
        <f t="shared" si="5"/>
        <v>#DIV/0!</v>
      </c>
      <c r="L35" s="52" t="e">
        <f t="shared" si="6"/>
        <v>#DIV/0!</v>
      </c>
    </row>
    <row r="36" spans="1:12" x14ac:dyDescent="0.4">
      <c r="A36" s="70" t="s">
        <v>89</v>
      </c>
      <c r="B36" s="91"/>
      <c r="C36" s="93"/>
      <c r="D36" s="67" t="e">
        <f t="shared" si="0"/>
        <v>#DIV/0!</v>
      </c>
      <c r="E36" s="68">
        <f t="shared" si="1"/>
        <v>0</v>
      </c>
      <c r="F36" s="93"/>
      <c r="G36" s="93"/>
      <c r="H36" s="67" t="e">
        <f t="shared" si="2"/>
        <v>#DIV/0!</v>
      </c>
      <c r="I36" s="68">
        <f t="shared" si="3"/>
        <v>0</v>
      </c>
      <c r="J36" s="67" t="e">
        <f t="shared" si="4"/>
        <v>#DIV/0!</v>
      </c>
      <c r="K36" s="67" t="e">
        <f t="shared" si="5"/>
        <v>#DIV/0!</v>
      </c>
      <c r="L36" s="66" t="e">
        <f t="shared" si="6"/>
        <v>#DIV/0!</v>
      </c>
    </row>
    <row r="37" spans="1:12" x14ac:dyDescent="0.4">
      <c r="A37" s="51" t="s">
        <v>168</v>
      </c>
      <c r="B37" s="50">
        <v>3926</v>
      </c>
      <c r="C37" s="50">
        <v>2790</v>
      </c>
      <c r="D37" s="67">
        <f t="shared" si="0"/>
        <v>1.407168458781362</v>
      </c>
      <c r="E37" s="68">
        <f t="shared" si="1"/>
        <v>1136</v>
      </c>
      <c r="F37" s="50">
        <v>5815</v>
      </c>
      <c r="G37" s="50">
        <v>5245</v>
      </c>
      <c r="H37" s="67">
        <f t="shared" si="2"/>
        <v>1.1086749285033366</v>
      </c>
      <c r="I37" s="68">
        <f t="shared" si="3"/>
        <v>570</v>
      </c>
      <c r="J37" s="67">
        <f t="shared" si="4"/>
        <v>0.67515047291487529</v>
      </c>
      <c r="K37" s="67">
        <f t="shared" si="5"/>
        <v>0.53193517635843657</v>
      </c>
      <c r="L37" s="66">
        <f t="shared" si="6"/>
        <v>0.14321529655643872</v>
      </c>
    </row>
    <row r="38" spans="1:12" x14ac:dyDescent="0.4">
      <c r="A38" s="277" t="s">
        <v>167</v>
      </c>
      <c r="B38" s="259">
        <f>SUM(B39:B40)</f>
        <v>658</v>
      </c>
      <c r="C38" s="259">
        <f>SUM(C39:C40)</f>
        <v>655</v>
      </c>
      <c r="D38" s="256">
        <f t="shared" ref="D38:D66" si="7">+B38/C38</f>
        <v>1.0045801526717557</v>
      </c>
      <c r="E38" s="281">
        <f t="shared" ref="E38:E66" si="8">+B38-C38</f>
        <v>3</v>
      </c>
      <c r="F38" s="259">
        <f>SUM(F39:F40)</f>
        <v>1130</v>
      </c>
      <c r="G38" s="259">
        <f>SUM(G39:G40)</f>
        <v>1318</v>
      </c>
      <c r="H38" s="256">
        <f t="shared" ref="H38:H66" si="9">+F38/G38</f>
        <v>0.85735963581183616</v>
      </c>
      <c r="I38" s="281">
        <f t="shared" ref="I38:I66" si="10">+F38-G38</f>
        <v>-188</v>
      </c>
      <c r="J38" s="256">
        <f t="shared" ref="J38:J66" si="11">+B38/F38</f>
        <v>0.58230088495575216</v>
      </c>
      <c r="K38" s="256">
        <f t="shared" ref="K38:K66" si="12">+C38/G38</f>
        <v>0.49696509863429439</v>
      </c>
      <c r="L38" s="280">
        <f t="shared" ref="L38:L66" si="13">+J38-K38</f>
        <v>8.5335786321457774E-2</v>
      </c>
    </row>
    <row r="39" spans="1:12" x14ac:dyDescent="0.4">
      <c r="A39" s="57" t="s">
        <v>166</v>
      </c>
      <c r="B39" s="88">
        <v>456</v>
      </c>
      <c r="C39" s="88">
        <v>447</v>
      </c>
      <c r="D39" s="73">
        <f t="shared" si="7"/>
        <v>1.0201342281879195</v>
      </c>
      <c r="E39" s="81">
        <f t="shared" si="8"/>
        <v>9</v>
      </c>
      <c r="F39" s="88">
        <v>740</v>
      </c>
      <c r="G39" s="88">
        <v>967</v>
      </c>
      <c r="H39" s="73">
        <f t="shared" si="9"/>
        <v>0.76525336091003104</v>
      </c>
      <c r="I39" s="81">
        <f t="shared" si="10"/>
        <v>-227</v>
      </c>
      <c r="J39" s="73">
        <f t="shared" si="11"/>
        <v>0.61621621621621625</v>
      </c>
      <c r="K39" s="73">
        <f t="shared" si="12"/>
        <v>0.46225439503619442</v>
      </c>
      <c r="L39" s="90">
        <f t="shared" si="13"/>
        <v>0.15396182118002183</v>
      </c>
    </row>
    <row r="40" spans="1:12" x14ac:dyDescent="0.4">
      <c r="A40" s="58" t="s">
        <v>165</v>
      </c>
      <c r="B40" s="88">
        <v>202</v>
      </c>
      <c r="C40" s="88">
        <v>208</v>
      </c>
      <c r="D40" s="53">
        <f t="shared" si="7"/>
        <v>0.97115384615384615</v>
      </c>
      <c r="E40" s="54">
        <f t="shared" si="8"/>
        <v>-6</v>
      </c>
      <c r="F40" s="88">
        <v>390</v>
      </c>
      <c r="G40" s="88">
        <v>351</v>
      </c>
      <c r="H40" s="53">
        <f t="shared" si="9"/>
        <v>1.1111111111111112</v>
      </c>
      <c r="I40" s="54">
        <f t="shared" si="10"/>
        <v>39</v>
      </c>
      <c r="J40" s="53">
        <f t="shared" si="11"/>
        <v>0.517948717948718</v>
      </c>
      <c r="K40" s="53">
        <f t="shared" si="12"/>
        <v>0.59259259259259256</v>
      </c>
      <c r="L40" s="52">
        <f t="shared" si="13"/>
        <v>-7.4643874643874564E-2</v>
      </c>
    </row>
    <row r="41" spans="1:12" s="89" customFormat="1" x14ac:dyDescent="0.4">
      <c r="A41" s="249" t="s">
        <v>88</v>
      </c>
      <c r="B41" s="248">
        <f>B42+B62</f>
        <v>73597</v>
      </c>
      <c r="C41" s="248">
        <f>C42+C62</f>
        <v>64414</v>
      </c>
      <c r="D41" s="245">
        <f t="shared" si="7"/>
        <v>1.1425621759244884</v>
      </c>
      <c r="E41" s="289">
        <f t="shared" si="8"/>
        <v>9183</v>
      </c>
      <c r="F41" s="248">
        <f>F42+F62</f>
        <v>128702</v>
      </c>
      <c r="G41" s="248">
        <f>G42+G62</f>
        <v>117984</v>
      </c>
      <c r="H41" s="245">
        <f t="shared" si="9"/>
        <v>1.090842826145918</v>
      </c>
      <c r="I41" s="289">
        <f t="shared" si="10"/>
        <v>10718</v>
      </c>
      <c r="J41" s="245">
        <f t="shared" si="11"/>
        <v>0.57184037544094113</v>
      </c>
      <c r="K41" s="245">
        <f t="shared" si="12"/>
        <v>0.54595538378085162</v>
      </c>
      <c r="L41" s="283">
        <f t="shared" si="13"/>
        <v>2.5884991660089507E-2</v>
      </c>
    </row>
    <row r="42" spans="1:12" s="89" customFormat="1" x14ac:dyDescent="0.4">
      <c r="A42" s="277" t="s">
        <v>164</v>
      </c>
      <c r="B42" s="248">
        <f>SUM(B43:B61)</f>
        <v>72581</v>
      </c>
      <c r="C42" s="248">
        <f>SUM(C43:C61)</f>
        <v>63636</v>
      </c>
      <c r="D42" s="245">
        <f t="shared" si="7"/>
        <v>1.1405650889433654</v>
      </c>
      <c r="E42" s="289">
        <f t="shared" si="8"/>
        <v>8945</v>
      </c>
      <c r="F42" s="248">
        <f>SUM(F43:F61)</f>
        <v>126976</v>
      </c>
      <c r="G42" s="248">
        <f>SUM(G43:G61)</f>
        <v>116533</v>
      </c>
      <c r="H42" s="245">
        <f t="shared" si="9"/>
        <v>1.0896141007268327</v>
      </c>
      <c r="I42" s="289">
        <f t="shared" si="10"/>
        <v>10443</v>
      </c>
      <c r="J42" s="245">
        <f t="shared" si="11"/>
        <v>0.57161195816532262</v>
      </c>
      <c r="K42" s="245">
        <f t="shared" si="12"/>
        <v>0.54607707687951057</v>
      </c>
      <c r="L42" s="283">
        <f t="shared" si="13"/>
        <v>2.553488128581205E-2</v>
      </c>
    </row>
    <row r="43" spans="1:12" x14ac:dyDescent="0.4">
      <c r="A43" s="58" t="s">
        <v>87</v>
      </c>
      <c r="B43" s="160">
        <f>'７月(上旬～中旬)'!B43-'７月(上旬)'!B43</f>
        <v>30123</v>
      </c>
      <c r="C43" s="160">
        <f>'７月(上旬～中旬)'!C43-'７月(上旬)'!C43</f>
        <v>29107</v>
      </c>
      <c r="D43" s="400">
        <f t="shared" si="7"/>
        <v>1.0349056927886762</v>
      </c>
      <c r="E43" s="68">
        <f t="shared" si="8"/>
        <v>1016</v>
      </c>
      <c r="F43" s="160">
        <f>'７月(上旬～中旬)'!F43-'７月(上旬)'!F43</f>
        <v>46446</v>
      </c>
      <c r="G43" s="160">
        <f>'７月(上旬～中旬)'!G43-'７月(上旬)'!G43</f>
        <v>47359</v>
      </c>
      <c r="H43" s="67">
        <f t="shared" si="9"/>
        <v>0.98072172132012925</v>
      </c>
      <c r="I43" s="68">
        <f t="shared" si="10"/>
        <v>-913</v>
      </c>
      <c r="J43" s="67">
        <f t="shared" si="11"/>
        <v>0.64855961762046244</v>
      </c>
      <c r="K43" s="67">
        <f t="shared" si="12"/>
        <v>0.61460334888827894</v>
      </c>
      <c r="L43" s="66">
        <f t="shared" si="13"/>
        <v>3.3956268732183492E-2</v>
      </c>
    </row>
    <row r="44" spans="1:12" x14ac:dyDescent="0.4">
      <c r="A44" s="58" t="s">
        <v>163</v>
      </c>
      <c r="B44" s="55">
        <f>'７月(上旬～中旬)'!B44-'７月(上旬)'!B44</f>
        <v>3255</v>
      </c>
      <c r="C44" s="55">
        <f>'７月(上旬～中旬)'!C44-'７月(上旬)'!C44</f>
        <v>2910</v>
      </c>
      <c r="D44" s="53">
        <f t="shared" si="7"/>
        <v>1.1185567010309279</v>
      </c>
      <c r="E44" s="54">
        <f t="shared" si="8"/>
        <v>345</v>
      </c>
      <c r="F44" s="55">
        <f>'７月(上旬～中旬)'!F44-'７月(上旬)'!F44</f>
        <v>7191</v>
      </c>
      <c r="G44" s="55">
        <f>'７月(上旬～中旬)'!G44-'７月(上旬)'!G44</f>
        <v>5713</v>
      </c>
      <c r="H44" s="79">
        <f t="shared" si="9"/>
        <v>1.2587082093471031</v>
      </c>
      <c r="I44" s="54">
        <f t="shared" si="10"/>
        <v>1478</v>
      </c>
      <c r="J44" s="53">
        <f t="shared" si="11"/>
        <v>0.45264914476428869</v>
      </c>
      <c r="K44" s="53">
        <f t="shared" si="12"/>
        <v>0.50936460703658326</v>
      </c>
      <c r="L44" s="52">
        <f t="shared" si="13"/>
        <v>-5.671546227229457E-2</v>
      </c>
    </row>
    <row r="45" spans="1:12" x14ac:dyDescent="0.4">
      <c r="A45" s="70" t="s">
        <v>162</v>
      </c>
      <c r="B45" s="55">
        <f>'７月(上旬～中旬)'!B45-'７月(上旬)'!B45</f>
        <v>5969</v>
      </c>
      <c r="C45" s="55">
        <f>'７月(上旬～中旬)'!C45-'７月(上旬)'!C45</f>
        <v>5917</v>
      </c>
      <c r="D45" s="78">
        <f t="shared" si="7"/>
        <v>1.0087882372824066</v>
      </c>
      <c r="E45" s="77">
        <f t="shared" si="8"/>
        <v>52</v>
      </c>
      <c r="F45" s="55">
        <f>'７月(上旬～中旬)'!F45-'７月(上旬)'!F45</f>
        <v>11800</v>
      </c>
      <c r="G45" s="55">
        <f>'７月(上旬～中旬)'!G45-'７月(上旬)'!G45</f>
        <v>12040</v>
      </c>
      <c r="H45" s="79">
        <f t="shared" si="9"/>
        <v>0.98006644518272423</v>
      </c>
      <c r="I45" s="54">
        <f t="shared" si="10"/>
        <v>-240</v>
      </c>
      <c r="J45" s="53">
        <f t="shared" si="11"/>
        <v>0.50584745762711869</v>
      </c>
      <c r="K45" s="53">
        <f t="shared" si="12"/>
        <v>0.49144518272425247</v>
      </c>
      <c r="L45" s="52">
        <f t="shared" si="13"/>
        <v>1.4402274902866219E-2</v>
      </c>
    </row>
    <row r="46" spans="1:12" x14ac:dyDescent="0.4">
      <c r="A46" s="70" t="s">
        <v>161</v>
      </c>
      <c r="B46" s="55">
        <f>'７月(上旬～中旬)'!B46-'７月(上旬)'!B46</f>
        <v>3301</v>
      </c>
      <c r="C46" s="55">
        <f>'７月(上旬～中旬)'!C46-'７月(上旬)'!C46</f>
        <v>3529</v>
      </c>
      <c r="D46" s="78">
        <f t="shared" si="7"/>
        <v>0.93539246245395291</v>
      </c>
      <c r="E46" s="77">
        <f t="shared" si="8"/>
        <v>-228</v>
      </c>
      <c r="F46" s="55">
        <f>'７月(上旬～中旬)'!F46-'７月(上旬)'!F46</f>
        <v>6020</v>
      </c>
      <c r="G46" s="55">
        <f>'７月(上旬～中旬)'!G46-'７月(上旬)'!G46</f>
        <v>7060</v>
      </c>
      <c r="H46" s="79">
        <f t="shared" si="9"/>
        <v>0.85269121813031157</v>
      </c>
      <c r="I46" s="54">
        <f t="shared" si="10"/>
        <v>-1040</v>
      </c>
      <c r="J46" s="53">
        <f t="shared" si="11"/>
        <v>0.54833887043189367</v>
      </c>
      <c r="K46" s="53">
        <f t="shared" si="12"/>
        <v>0.4998583569405099</v>
      </c>
      <c r="L46" s="52">
        <f t="shared" si="13"/>
        <v>4.848051349138377E-2</v>
      </c>
    </row>
    <row r="47" spans="1:12" x14ac:dyDescent="0.4">
      <c r="A47" s="58" t="s">
        <v>85</v>
      </c>
      <c r="B47" s="55">
        <f>'７月(上旬～中旬)'!B47-'７月(上旬)'!B47</f>
        <v>10786</v>
      </c>
      <c r="C47" s="55">
        <f>'７月(上旬～中旬)'!C47-'７月(上旬)'!C47</f>
        <v>9431</v>
      </c>
      <c r="D47" s="78">
        <f t="shared" si="7"/>
        <v>1.1436751139857915</v>
      </c>
      <c r="E47" s="77">
        <f t="shared" si="8"/>
        <v>1355</v>
      </c>
      <c r="F47" s="55">
        <f>'７月(上旬～中旬)'!F47-'７月(上旬)'!F47</f>
        <v>17756</v>
      </c>
      <c r="G47" s="55">
        <f>'７月(上旬～中旬)'!G47-'７月(上旬)'!G47</f>
        <v>19883</v>
      </c>
      <c r="H47" s="79">
        <f t="shared" si="9"/>
        <v>0.89302419152039436</v>
      </c>
      <c r="I47" s="54">
        <f t="shared" si="10"/>
        <v>-2127</v>
      </c>
      <c r="J47" s="53">
        <f t="shared" si="11"/>
        <v>0.60745663437711195</v>
      </c>
      <c r="K47" s="53">
        <f t="shared" si="12"/>
        <v>0.47432480008047073</v>
      </c>
      <c r="L47" s="52">
        <f t="shared" si="13"/>
        <v>0.13313183429664122</v>
      </c>
    </row>
    <row r="48" spans="1:12" x14ac:dyDescent="0.4">
      <c r="A48" s="58" t="s">
        <v>160</v>
      </c>
      <c r="B48" s="55">
        <f>'７月(上旬～中旬)'!B48-'７月(上旬)'!B48</f>
        <v>1809</v>
      </c>
      <c r="C48" s="55">
        <f>'７月(上旬～中旬)'!C48-'７月(上旬)'!C48</f>
        <v>1556</v>
      </c>
      <c r="D48" s="53">
        <f t="shared" si="7"/>
        <v>1.1625964010282777</v>
      </c>
      <c r="E48" s="54">
        <f t="shared" si="8"/>
        <v>253</v>
      </c>
      <c r="F48" s="55">
        <f>'７月(上旬～中旬)'!F48-'７月(上旬)'!F48</f>
        <v>2700</v>
      </c>
      <c r="G48" s="55">
        <f>'７月(上旬～中旬)'!G48-'７月(上旬)'!G48</f>
        <v>2700</v>
      </c>
      <c r="H48" s="53">
        <f t="shared" si="9"/>
        <v>1</v>
      </c>
      <c r="I48" s="54">
        <f t="shared" si="10"/>
        <v>0</v>
      </c>
      <c r="J48" s="53">
        <f t="shared" si="11"/>
        <v>0.67</v>
      </c>
      <c r="K48" s="53">
        <f t="shared" si="12"/>
        <v>0.57629629629629631</v>
      </c>
      <c r="L48" s="52">
        <f t="shared" si="13"/>
        <v>9.3703703703703733E-2</v>
      </c>
    </row>
    <row r="49" spans="1:12" x14ac:dyDescent="0.4">
      <c r="A49" s="58" t="s">
        <v>86</v>
      </c>
      <c r="B49" s="55">
        <f>'７月(上旬～中旬)'!B49-'７月(上旬)'!B49</f>
        <v>5789</v>
      </c>
      <c r="C49" s="55">
        <f>'７月(上旬～中旬)'!C49-'７月(上旬)'!C49</f>
        <v>4017</v>
      </c>
      <c r="D49" s="78">
        <f t="shared" si="7"/>
        <v>1.4411252178242469</v>
      </c>
      <c r="E49" s="68">
        <f t="shared" si="8"/>
        <v>1772</v>
      </c>
      <c r="F49" s="55">
        <f>'７月(上旬～中旬)'!F49-'７月(上旬)'!F49</f>
        <v>11843</v>
      </c>
      <c r="G49" s="55">
        <f>'７月(上旬～中旬)'!G49-'７月(上旬)'!G49</f>
        <v>8135</v>
      </c>
      <c r="H49" s="79">
        <f t="shared" si="9"/>
        <v>1.4558082360172095</v>
      </c>
      <c r="I49" s="54">
        <f t="shared" si="10"/>
        <v>3708</v>
      </c>
      <c r="J49" s="53">
        <f t="shared" si="11"/>
        <v>0.48881195642995862</v>
      </c>
      <c r="K49" s="53">
        <f t="shared" si="12"/>
        <v>0.49379225568531038</v>
      </c>
      <c r="L49" s="52">
        <f t="shared" si="13"/>
        <v>-4.9802992553517611E-3</v>
      </c>
    </row>
    <row r="50" spans="1:12" x14ac:dyDescent="0.4">
      <c r="A50" s="58" t="s">
        <v>84</v>
      </c>
      <c r="B50" s="55">
        <f>'７月(上旬～中旬)'!B50-'７月(上旬)'!B50</f>
        <v>1481</v>
      </c>
      <c r="C50" s="55">
        <f>'７月(上旬～中旬)'!C50-'７月(上旬)'!C50</f>
        <v>0</v>
      </c>
      <c r="D50" s="78" t="e">
        <f t="shared" si="7"/>
        <v>#DIV/0!</v>
      </c>
      <c r="E50" s="68">
        <f t="shared" si="8"/>
        <v>1481</v>
      </c>
      <c r="F50" s="55">
        <f>'７月(上旬～中旬)'!F50-'７月(上旬)'!F50</f>
        <v>2606</v>
      </c>
      <c r="G50" s="55">
        <f>'７月(上旬～中旬)'!G50-'７月(上旬)'!G50</f>
        <v>0</v>
      </c>
      <c r="H50" s="76" t="e">
        <f t="shared" si="9"/>
        <v>#DIV/0!</v>
      </c>
      <c r="I50" s="54">
        <f t="shared" si="10"/>
        <v>2606</v>
      </c>
      <c r="J50" s="53">
        <f t="shared" si="11"/>
        <v>0.56830391404451264</v>
      </c>
      <c r="K50" s="53" t="e">
        <f t="shared" si="12"/>
        <v>#DIV/0!</v>
      </c>
      <c r="L50" s="52" t="e">
        <f t="shared" si="13"/>
        <v>#DIV/0!</v>
      </c>
    </row>
    <row r="51" spans="1:12" x14ac:dyDescent="0.4">
      <c r="A51" s="58" t="s">
        <v>159</v>
      </c>
      <c r="B51" s="55">
        <f>'７月(上旬～中旬)'!B51-'７月(上旬)'!B51</f>
        <v>0</v>
      </c>
      <c r="C51" s="55">
        <f>'７月(上旬～中旬)'!C51-'７月(上旬)'!C51</f>
        <v>0</v>
      </c>
      <c r="D51" s="78" t="e">
        <f t="shared" si="7"/>
        <v>#DIV/0!</v>
      </c>
      <c r="E51" s="68">
        <f t="shared" si="8"/>
        <v>0</v>
      </c>
      <c r="F51" s="55">
        <f>'７月(上旬～中旬)'!F51-'７月(上旬)'!F51</f>
        <v>0</v>
      </c>
      <c r="G51" s="55">
        <f>'７月(上旬～中旬)'!G51-'７月(上旬)'!G51</f>
        <v>0</v>
      </c>
      <c r="H51" s="87" t="e">
        <f t="shared" si="9"/>
        <v>#DIV/0!</v>
      </c>
      <c r="I51" s="54">
        <f t="shared" si="10"/>
        <v>0</v>
      </c>
      <c r="J51" s="53" t="e">
        <f t="shared" si="11"/>
        <v>#DIV/0!</v>
      </c>
      <c r="K51" s="53" t="e">
        <f t="shared" si="12"/>
        <v>#DIV/0!</v>
      </c>
      <c r="L51" s="52" t="e">
        <f t="shared" si="13"/>
        <v>#DIV/0!</v>
      </c>
    </row>
    <row r="52" spans="1:12" x14ac:dyDescent="0.4">
      <c r="A52" s="58" t="s">
        <v>158</v>
      </c>
      <c r="B52" s="55">
        <f>'７月(上旬～中旬)'!B52-'７月(上旬)'!B52</f>
        <v>708</v>
      </c>
      <c r="C52" s="55">
        <f>'７月(上旬～中旬)'!C52-'７月(上旬)'!C52</f>
        <v>515</v>
      </c>
      <c r="D52" s="78">
        <f t="shared" si="7"/>
        <v>1.3747572815533982</v>
      </c>
      <c r="E52" s="68">
        <f t="shared" si="8"/>
        <v>193</v>
      </c>
      <c r="F52" s="55">
        <f>'７月(上旬～中旬)'!F52-'７月(上旬)'!F52</f>
        <v>1200</v>
      </c>
      <c r="G52" s="55">
        <f>'７月(上旬～中旬)'!G52-'７月(上旬)'!G52</f>
        <v>1031</v>
      </c>
      <c r="H52" s="76">
        <f t="shared" si="9"/>
        <v>1.1639185257032008</v>
      </c>
      <c r="I52" s="54">
        <f t="shared" si="10"/>
        <v>169</v>
      </c>
      <c r="J52" s="53">
        <f t="shared" si="11"/>
        <v>0.59</v>
      </c>
      <c r="K52" s="53">
        <f t="shared" si="12"/>
        <v>0.49951503394762364</v>
      </c>
      <c r="L52" s="52">
        <f t="shared" si="13"/>
        <v>9.0484966052376326E-2</v>
      </c>
    </row>
    <row r="53" spans="1:12" x14ac:dyDescent="0.4">
      <c r="A53" s="58" t="s">
        <v>83</v>
      </c>
      <c r="B53" s="55">
        <f>'７月(上旬～中旬)'!B53-'７月(上旬)'!B53</f>
        <v>2238</v>
      </c>
      <c r="C53" s="55">
        <f>'７月(上旬～中旬)'!C53-'７月(上旬)'!C53</f>
        <v>1557</v>
      </c>
      <c r="D53" s="78">
        <f t="shared" si="7"/>
        <v>1.4373795761078998</v>
      </c>
      <c r="E53" s="68">
        <f t="shared" si="8"/>
        <v>681</v>
      </c>
      <c r="F53" s="55">
        <f>'７月(上旬～中旬)'!F53-'７月(上旬)'!F53</f>
        <v>5400</v>
      </c>
      <c r="G53" s="55">
        <f>'７月(上旬～中旬)'!G53-'７月(上旬)'!G53</f>
        <v>2430</v>
      </c>
      <c r="H53" s="79">
        <f t="shared" si="9"/>
        <v>2.2222222222222223</v>
      </c>
      <c r="I53" s="54">
        <f t="shared" si="10"/>
        <v>2970</v>
      </c>
      <c r="J53" s="53">
        <f t="shared" si="11"/>
        <v>0.41444444444444445</v>
      </c>
      <c r="K53" s="53">
        <f t="shared" si="12"/>
        <v>0.64074074074074072</v>
      </c>
      <c r="L53" s="52">
        <f t="shared" si="13"/>
        <v>-0.22629629629629627</v>
      </c>
    </row>
    <row r="54" spans="1:12" x14ac:dyDescent="0.4">
      <c r="A54" s="58" t="s">
        <v>82</v>
      </c>
      <c r="B54" s="55">
        <f>'７月(上旬～中旬)'!B54-'７月(上旬)'!B54</f>
        <v>1089</v>
      </c>
      <c r="C54" s="55">
        <f>'７月(上旬～中旬)'!C54-'７月(上旬)'!C54</f>
        <v>1106</v>
      </c>
      <c r="D54" s="78">
        <f t="shared" si="7"/>
        <v>0.98462929475587702</v>
      </c>
      <c r="E54" s="54">
        <f t="shared" si="8"/>
        <v>-17</v>
      </c>
      <c r="F54" s="55">
        <f>'７月(上旬～中旬)'!F54-'７月(上旬)'!F54</f>
        <v>2694</v>
      </c>
      <c r="G54" s="55">
        <f>'７月(上旬～中旬)'!G54-'７月(上旬)'!G54</f>
        <v>2425</v>
      </c>
      <c r="H54" s="76">
        <f t="shared" si="9"/>
        <v>1.1109278350515464</v>
      </c>
      <c r="I54" s="54">
        <f t="shared" si="10"/>
        <v>269</v>
      </c>
      <c r="J54" s="53">
        <f t="shared" si="11"/>
        <v>0.40423162583518929</v>
      </c>
      <c r="K54" s="53">
        <f t="shared" si="12"/>
        <v>0.45608247422680415</v>
      </c>
      <c r="L54" s="52">
        <f t="shared" si="13"/>
        <v>-5.1850848391614857E-2</v>
      </c>
    </row>
    <row r="55" spans="1:12" x14ac:dyDescent="0.4">
      <c r="A55" s="58" t="s">
        <v>157</v>
      </c>
      <c r="B55" s="55">
        <f>'７月(上旬～中旬)'!B55-'７月(上旬)'!B55</f>
        <v>626</v>
      </c>
      <c r="C55" s="55">
        <f>'７月(上旬～中旬)'!C55-'７月(上旬)'!C55</f>
        <v>0</v>
      </c>
      <c r="D55" s="78" t="e">
        <f t="shared" si="7"/>
        <v>#DIV/0!</v>
      </c>
      <c r="E55" s="54">
        <f t="shared" si="8"/>
        <v>626</v>
      </c>
      <c r="F55" s="55">
        <f>'７月(上旬～中旬)'!F55-'７月(上旬)'!F55</f>
        <v>1206</v>
      </c>
      <c r="G55" s="55">
        <f>'７月(上旬～中旬)'!G55-'７月(上旬)'!G55</f>
        <v>0</v>
      </c>
      <c r="H55" s="76" t="e">
        <f t="shared" si="9"/>
        <v>#DIV/0!</v>
      </c>
      <c r="I55" s="54">
        <f t="shared" si="10"/>
        <v>1206</v>
      </c>
      <c r="J55" s="53">
        <f t="shared" si="11"/>
        <v>0.5190713101160862</v>
      </c>
      <c r="K55" s="53" t="e">
        <f t="shared" si="12"/>
        <v>#DIV/0!</v>
      </c>
      <c r="L55" s="52" t="e">
        <f t="shared" si="13"/>
        <v>#DIV/0!</v>
      </c>
    </row>
    <row r="56" spans="1:12" x14ac:dyDescent="0.4">
      <c r="A56" s="70" t="s">
        <v>81</v>
      </c>
      <c r="B56" s="55">
        <f>'７月(上旬～中旬)'!B56-'７月(上旬)'!B56</f>
        <v>630</v>
      </c>
      <c r="C56" s="55">
        <f>'７月(上旬～中旬)'!C56-'７月(上旬)'!C56</f>
        <v>629</v>
      </c>
      <c r="D56" s="78">
        <f t="shared" si="7"/>
        <v>1.0015898251192368</v>
      </c>
      <c r="E56" s="68">
        <f t="shared" si="8"/>
        <v>1</v>
      </c>
      <c r="F56" s="55">
        <f>'７月(上旬～中旬)'!F56-'７月(上旬)'!F56</f>
        <v>1204</v>
      </c>
      <c r="G56" s="55">
        <f>'７月(上旬～中旬)'!G56-'７月(上旬)'!G56</f>
        <v>1200</v>
      </c>
      <c r="H56" s="79">
        <f t="shared" si="9"/>
        <v>1.0033333333333334</v>
      </c>
      <c r="I56" s="54">
        <f t="shared" si="10"/>
        <v>4</v>
      </c>
      <c r="J56" s="53">
        <f t="shared" si="11"/>
        <v>0.52325581395348841</v>
      </c>
      <c r="K56" s="67">
        <f t="shared" si="12"/>
        <v>0.52416666666666667</v>
      </c>
      <c r="L56" s="66">
        <f t="shared" si="13"/>
        <v>-9.1085271317825622E-4</v>
      </c>
    </row>
    <row r="57" spans="1:12" x14ac:dyDescent="0.4">
      <c r="A57" s="58" t="s">
        <v>80</v>
      </c>
      <c r="B57" s="55">
        <f>'７月(上旬～中旬)'!B57-'７月(上旬)'!B57</f>
        <v>566</v>
      </c>
      <c r="C57" s="55">
        <f>'７月(上旬～中旬)'!C57-'７月(上旬)'!C57</f>
        <v>474</v>
      </c>
      <c r="D57" s="73">
        <f t="shared" si="7"/>
        <v>1.1940928270042195</v>
      </c>
      <c r="E57" s="54">
        <f t="shared" si="8"/>
        <v>92</v>
      </c>
      <c r="F57" s="55">
        <f>'７月(上旬～中旬)'!F57-'７月(上旬)'!F57</f>
        <v>1200</v>
      </c>
      <c r="G57" s="55">
        <f>'７月(上旬～中旬)'!G57-'７月(上旬)'!G57</f>
        <v>1200</v>
      </c>
      <c r="H57" s="53">
        <f t="shared" si="9"/>
        <v>1</v>
      </c>
      <c r="I57" s="54">
        <f t="shared" si="10"/>
        <v>0</v>
      </c>
      <c r="J57" s="53">
        <f t="shared" si="11"/>
        <v>0.47166666666666668</v>
      </c>
      <c r="K57" s="53">
        <f t="shared" si="12"/>
        <v>0.39500000000000002</v>
      </c>
      <c r="L57" s="52">
        <f t="shared" si="13"/>
        <v>7.6666666666666661E-2</v>
      </c>
    </row>
    <row r="58" spans="1:12" x14ac:dyDescent="0.4">
      <c r="A58" s="58" t="s">
        <v>79</v>
      </c>
      <c r="B58" s="55">
        <f>'７月(上旬～中旬)'!B58-'７月(上旬)'!B58</f>
        <v>848</v>
      </c>
      <c r="C58" s="55">
        <f>'７月(上旬～中旬)'!C58-'７月(上旬)'!C58</f>
        <v>519</v>
      </c>
      <c r="D58" s="73">
        <f t="shared" si="7"/>
        <v>1.6339113680154143</v>
      </c>
      <c r="E58" s="54">
        <f t="shared" si="8"/>
        <v>329</v>
      </c>
      <c r="F58" s="55">
        <f>'７月(上旬～中旬)'!F58-'７月(上旬)'!F58</f>
        <v>1205</v>
      </c>
      <c r="G58" s="55">
        <f>'７月(上旬～中旬)'!G58-'７月(上旬)'!G58</f>
        <v>955</v>
      </c>
      <c r="H58" s="53">
        <f t="shared" si="9"/>
        <v>1.2617801047120418</v>
      </c>
      <c r="I58" s="54">
        <f t="shared" si="10"/>
        <v>250</v>
      </c>
      <c r="J58" s="53">
        <f t="shared" si="11"/>
        <v>0.70373443983402495</v>
      </c>
      <c r="K58" s="53">
        <f t="shared" si="12"/>
        <v>0.543455497382199</v>
      </c>
      <c r="L58" s="52">
        <f t="shared" si="13"/>
        <v>0.16027894245182595</v>
      </c>
    </row>
    <row r="59" spans="1:12" x14ac:dyDescent="0.4">
      <c r="A59" s="58" t="s">
        <v>78</v>
      </c>
      <c r="B59" s="55">
        <f>'７月(上旬～中旬)'!B59-'７月(上旬)'!B59</f>
        <v>2341</v>
      </c>
      <c r="C59" s="55">
        <f>'７月(上旬～中旬)'!C59-'７月(上旬)'!C59</f>
        <v>1995</v>
      </c>
      <c r="D59" s="78">
        <f t="shared" si="7"/>
        <v>1.1734335839598997</v>
      </c>
      <c r="E59" s="54">
        <f t="shared" si="8"/>
        <v>346</v>
      </c>
      <c r="F59" s="55">
        <f>'７月(上旬～中旬)'!F59-'７月(上旬)'!F59</f>
        <v>4165</v>
      </c>
      <c r="G59" s="55">
        <f>'７月(上旬～中旬)'!G59-'７月(上旬)'!G59</f>
        <v>3631</v>
      </c>
      <c r="H59" s="76">
        <f t="shared" si="9"/>
        <v>1.147066923712476</v>
      </c>
      <c r="I59" s="54">
        <f t="shared" si="10"/>
        <v>534</v>
      </c>
      <c r="J59" s="53">
        <f t="shared" si="11"/>
        <v>0.5620648259303721</v>
      </c>
      <c r="K59" s="53">
        <f t="shared" si="12"/>
        <v>0.54943541724042966</v>
      </c>
      <c r="L59" s="52">
        <f t="shared" si="13"/>
        <v>1.2629408689942445E-2</v>
      </c>
    </row>
    <row r="60" spans="1:12" x14ac:dyDescent="0.4">
      <c r="A60" s="64" t="s">
        <v>156</v>
      </c>
      <c r="B60" s="72">
        <f>'７月(上旬～中旬)'!B60-'７月(上旬)'!B60</f>
        <v>648</v>
      </c>
      <c r="C60" s="55">
        <f>'７月(上旬～中旬)'!C60-'７月(上旬)'!C60</f>
        <v>374</v>
      </c>
      <c r="D60" s="95">
        <f t="shared" si="7"/>
        <v>1.732620320855615</v>
      </c>
      <c r="E60" s="68">
        <f t="shared" si="8"/>
        <v>274</v>
      </c>
      <c r="F60" s="72">
        <f>'７月(上旬～中旬)'!F60-'７月(上旬)'!F60</f>
        <v>1260</v>
      </c>
      <c r="G60" s="55">
        <f>'７月(上旬～中旬)'!G60-'７月(上旬)'!G60</f>
        <v>771</v>
      </c>
      <c r="H60" s="67">
        <f t="shared" si="9"/>
        <v>1.6342412451361867</v>
      </c>
      <c r="I60" s="68">
        <f t="shared" si="10"/>
        <v>489</v>
      </c>
      <c r="J60" s="67">
        <f t="shared" si="11"/>
        <v>0.51428571428571423</v>
      </c>
      <c r="K60" s="67">
        <f t="shared" si="12"/>
        <v>0.48508430609597925</v>
      </c>
      <c r="L60" s="66">
        <f t="shared" si="13"/>
        <v>2.920140818973499E-2</v>
      </c>
    </row>
    <row r="61" spans="1:12" x14ac:dyDescent="0.4">
      <c r="A61" s="51" t="s">
        <v>155</v>
      </c>
      <c r="B61" s="49">
        <f>'７月(上旬～中旬)'!B61-'７月(上旬)'!B61</f>
        <v>374</v>
      </c>
      <c r="C61" s="55">
        <f>'７月(上旬～中旬)'!C61-'７月(上旬)'!C61</f>
        <v>0</v>
      </c>
      <c r="D61" s="47" t="e">
        <f t="shared" si="7"/>
        <v>#DIV/0!</v>
      </c>
      <c r="E61" s="48">
        <f t="shared" si="8"/>
        <v>374</v>
      </c>
      <c r="F61" s="49">
        <f>'７月(上旬～中旬)'!F61-'７月(上旬)'!F61</f>
        <v>1080</v>
      </c>
      <c r="G61" s="55">
        <f>'７月(上旬～中旬)'!G61-'７月(上旬)'!G61</f>
        <v>0</v>
      </c>
      <c r="H61" s="47" t="e">
        <f t="shared" si="9"/>
        <v>#DIV/0!</v>
      </c>
      <c r="I61" s="48">
        <f t="shared" si="10"/>
        <v>1080</v>
      </c>
      <c r="J61" s="47">
        <f t="shared" si="11"/>
        <v>0.34629629629629627</v>
      </c>
      <c r="K61" s="47" t="e">
        <f t="shared" si="12"/>
        <v>#DIV/0!</v>
      </c>
      <c r="L61" s="46" t="e">
        <f t="shared" si="13"/>
        <v>#DIV/0!</v>
      </c>
    </row>
    <row r="62" spans="1:12" x14ac:dyDescent="0.4">
      <c r="A62" s="277" t="s">
        <v>154</v>
      </c>
      <c r="B62" s="259">
        <f>SUM(B63:B66)</f>
        <v>1016</v>
      </c>
      <c r="C62" s="259">
        <f>SUM(C63:C66)</f>
        <v>778</v>
      </c>
      <c r="D62" s="256">
        <f t="shared" si="7"/>
        <v>1.3059125964010283</v>
      </c>
      <c r="E62" s="281">
        <f t="shared" si="8"/>
        <v>238</v>
      </c>
      <c r="F62" s="259">
        <f>SUM(F63:F66)</f>
        <v>1726</v>
      </c>
      <c r="G62" s="259">
        <f>SUM(G63:G66)</f>
        <v>1451</v>
      </c>
      <c r="H62" s="256">
        <f t="shared" si="9"/>
        <v>1.1895244658855961</v>
      </c>
      <c r="I62" s="281">
        <f t="shared" si="10"/>
        <v>275</v>
      </c>
      <c r="J62" s="256">
        <f t="shared" si="11"/>
        <v>0.58864426419466975</v>
      </c>
      <c r="K62" s="256">
        <f t="shared" si="12"/>
        <v>0.53618194348725012</v>
      </c>
      <c r="L62" s="280">
        <f t="shared" si="13"/>
        <v>5.246232070741963E-2</v>
      </c>
    </row>
    <row r="63" spans="1:12" x14ac:dyDescent="0.4">
      <c r="A63" s="64" t="s">
        <v>77</v>
      </c>
      <c r="B63" s="112">
        <v>218</v>
      </c>
      <c r="C63" s="112">
        <v>156</v>
      </c>
      <c r="D63" s="95">
        <f t="shared" si="7"/>
        <v>1.3974358974358974</v>
      </c>
      <c r="E63" s="140">
        <f t="shared" si="8"/>
        <v>62</v>
      </c>
      <c r="F63" s="112">
        <v>295</v>
      </c>
      <c r="G63" s="112">
        <v>245</v>
      </c>
      <c r="H63" s="95">
        <f t="shared" si="9"/>
        <v>1.2040816326530612</v>
      </c>
      <c r="I63" s="140">
        <f t="shared" si="10"/>
        <v>50</v>
      </c>
      <c r="J63" s="95">
        <f t="shared" si="11"/>
        <v>0.73898305084745763</v>
      </c>
      <c r="K63" s="95">
        <f t="shared" si="12"/>
        <v>0.63673469387755099</v>
      </c>
      <c r="L63" s="399">
        <f t="shared" si="13"/>
        <v>0.10224835696990664</v>
      </c>
    </row>
    <row r="64" spans="1:12" x14ac:dyDescent="0.4">
      <c r="A64" s="58" t="s">
        <v>153</v>
      </c>
      <c r="B64" s="56">
        <v>251</v>
      </c>
      <c r="C64" s="56">
        <v>144</v>
      </c>
      <c r="D64" s="53">
        <f t="shared" si="7"/>
        <v>1.7430555555555556</v>
      </c>
      <c r="E64" s="54">
        <f t="shared" si="8"/>
        <v>107</v>
      </c>
      <c r="F64" s="56">
        <v>536</v>
      </c>
      <c r="G64" s="56">
        <v>300</v>
      </c>
      <c r="H64" s="53">
        <f t="shared" si="9"/>
        <v>1.7866666666666666</v>
      </c>
      <c r="I64" s="54">
        <f t="shared" si="10"/>
        <v>236</v>
      </c>
      <c r="J64" s="53">
        <f t="shared" si="11"/>
        <v>0.46828358208955223</v>
      </c>
      <c r="K64" s="53">
        <f t="shared" si="12"/>
        <v>0.48</v>
      </c>
      <c r="L64" s="52">
        <f t="shared" si="13"/>
        <v>-1.1716417910447752E-2</v>
      </c>
    </row>
    <row r="65" spans="1:12" x14ac:dyDescent="0.4">
      <c r="A65" s="57" t="s">
        <v>152</v>
      </c>
      <c r="B65" s="112">
        <v>164</v>
      </c>
      <c r="C65" s="112">
        <v>129</v>
      </c>
      <c r="D65" s="53">
        <f t="shared" si="7"/>
        <v>1.2713178294573644</v>
      </c>
      <c r="E65" s="54">
        <f t="shared" si="8"/>
        <v>35</v>
      </c>
      <c r="F65" s="56">
        <v>300</v>
      </c>
      <c r="G65" s="56">
        <v>300</v>
      </c>
      <c r="H65" s="53">
        <f t="shared" si="9"/>
        <v>1</v>
      </c>
      <c r="I65" s="54">
        <f t="shared" si="10"/>
        <v>0</v>
      </c>
      <c r="J65" s="53">
        <f t="shared" si="11"/>
        <v>0.54666666666666663</v>
      </c>
      <c r="K65" s="53">
        <f t="shared" si="12"/>
        <v>0.43</v>
      </c>
      <c r="L65" s="52">
        <f t="shared" si="13"/>
        <v>0.11666666666666664</v>
      </c>
    </row>
    <row r="66" spans="1:12" x14ac:dyDescent="0.4">
      <c r="A66" s="51" t="s">
        <v>151</v>
      </c>
      <c r="B66" s="50">
        <v>383</v>
      </c>
      <c r="C66" s="50">
        <v>349</v>
      </c>
      <c r="D66" s="47">
        <f t="shared" si="7"/>
        <v>1.0974212034383954</v>
      </c>
      <c r="E66" s="48">
        <f t="shared" si="8"/>
        <v>34</v>
      </c>
      <c r="F66" s="50">
        <v>595</v>
      </c>
      <c r="G66" s="50">
        <v>606</v>
      </c>
      <c r="H66" s="47">
        <f t="shared" si="9"/>
        <v>0.9818481848184818</v>
      </c>
      <c r="I66" s="48">
        <f t="shared" si="10"/>
        <v>-11</v>
      </c>
      <c r="J66" s="47">
        <f t="shared" si="11"/>
        <v>0.64369747899159668</v>
      </c>
      <c r="K66" s="47">
        <f t="shared" si="12"/>
        <v>0.57590759075907594</v>
      </c>
      <c r="L66" s="46">
        <f t="shared" si="13"/>
        <v>6.7789888232520745E-2</v>
      </c>
    </row>
    <row r="67" spans="1:12" x14ac:dyDescent="0.4">
      <c r="A67" s="249" t="s">
        <v>103</v>
      </c>
      <c r="B67" s="398"/>
      <c r="C67" s="398"/>
      <c r="D67" s="378"/>
      <c r="E67" s="379"/>
      <c r="F67" s="398"/>
      <c r="G67" s="398"/>
      <c r="H67" s="378"/>
      <c r="I67" s="379"/>
      <c r="J67" s="378"/>
      <c r="K67" s="378"/>
      <c r="L67" s="377"/>
    </row>
    <row r="68" spans="1:12" x14ac:dyDescent="0.4">
      <c r="A68" s="337" t="s">
        <v>150</v>
      </c>
      <c r="B68" s="397"/>
      <c r="C68" s="396"/>
      <c r="D68" s="373"/>
      <c r="E68" s="372"/>
      <c r="F68" s="397"/>
      <c r="G68" s="396"/>
      <c r="H68" s="373"/>
      <c r="I68" s="372"/>
      <c r="J68" s="371"/>
      <c r="K68" s="371"/>
      <c r="L68" s="370"/>
    </row>
    <row r="69" spans="1:12" x14ac:dyDescent="0.4">
      <c r="A69" s="58" t="s">
        <v>149</v>
      </c>
      <c r="B69" s="369"/>
      <c r="C69" s="369"/>
      <c r="D69" s="368"/>
      <c r="E69" s="367"/>
      <c r="F69" s="369"/>
      <c r="G69" s="369"/>
      <c r="H69" s="368"/>
      <c r="I69" s="367"/>
      <c r="J69" s="366"/>
      <c r="K69" s="366"/>
      <c r="L69" s="365"/>
    </row>
    <row r="70" spans="1:12" x14ac:dyDescent="0.4">
      <c r="A70" s="64" t="s">
        <v>148</v>
      </c>
      <c r="B70" s="395"/>
      <c r="C70" s="394"/>
      <c r="D70" s="393"/>
      <c r="E70" s="392"/>
      <c r="F70" s="395"/>
      <c r="G70" s="394"/>
      <c r="H70" s="393"/>
      <c r="I70" s="392"/>
      <c r="J70" s="391"/>
      <c r="K70" s="391"/>
      <c r="L70" s="390"/>
    </row>
    <row r="71" spans="1:12" x14ac:dyDescent="0.4">
      <c r="A71" s="70" t="s">
        <v>147</v>
      </c>
      <c r="B71" s="364"/>
      <c r="C71" s="363"/>
      <c r="D71" s="359"/>
      <c r="E71" s="362"/>
      <c r="F71" s="364"/>
      <c r="G71" s="363"/>
      <c r="H71" s="359"/>
      <c r="I71" s="358"/>
      <c r="J71" s="357"/>
      <c r="K71" s="357"/>
      <c r="L71" s="356"/>
    </row>
    <row r="72" spans="1:12" x14ac:dyDescent="0.4">
      <c r="A72" s="70" t="s">
        <v>102</v>
      </c>
      <c r="B72" s="389"/>
      <c r="C72" s="388"/>
      <c r="D72" s="359"/>
      <c r="E72" s="358"/>
      <c r="F72" s="389"/>
      <c r="G72" s="388"/>
      <c r="H72" s="359"/>
      <c r="I72" s="358"/>
      <c r="J72" s="357"/>
      <c r="K72" s="357"/>
      <c r="L72" s="356"/>
    </row>
    <row r="73" spans="1:12" x14ac:dyDescent="0.4">
      <c r="A73" s="70" t="s">
        <v>197</v>
      </c>
      <c r="B73" s="389"/>
      <c r="C73" s="388"/>
      <c r="D73" s="359"/>
      <c r="E73" s="358"/>
      <c r="F73" s="389"/>
      <c r="G73" s="388"/>
      <c r="H73" s="359"/>
      <c r="I73" s="358"/>
      <c r="J73" s="357"/>
      <c r="K73" s="357"/>
      <c r="L73" s="356"/>
    </row>
    <row r="74" spans="1:12" x14ac:dyDescent="0.4">
      <c r="A74" s="51" t="s">
        <v>101</v>
      </c>
      <c r="B74" s="387"/>
      <c r="C74" s="386"/>
      <c r="D74" s="359"/>
      <c r="E74" s="358"/>
      <c r="F74" s="387"/>
      <c r="G74" s="386"/>
      <c r="H74" s="359"/>
      <c r="I74" s="358">
        <f>+F74-G74</f>
        <v>0</v>
      </c>
      <c r="J74" s="357"/>
      <c r="K74" s="357"/>
      <c r="L74" s="356"/>
    </row>
    <row r="75" spans="1:12" x14ac:dyDescent="0.4">
      <c r="A75" s="249" t="s">
        <v>145</v>
      </c>
      <c r="B75" s="384"/>
      <c r="C75" s="383"/>
      <c r="D75" s="351"/>
      <c r="E75" s="350"/>
      <c r="F75" s="384"/>
      <c r="G75" s="383"/>
      <c r="H75" s="351"/>
      <c r="I75" s="350"/>
      <c r="J75" s="349"/>
      <c r="K75" s="349"/>
      <c r="L75" s="348"/>
    </row>
    <row r="76" spans="1:12" x14ac:dyDescent="0.4">
      <c r="A76" s="325" t="s">
        <v>144</v>
      </c>
      <c r="B76" s="385"/>
      <c r="C76" s="383"/>
      <c r="D76" s="351"/>
      <c r="E76" s="350"/>
      <c r="F76" s="384"/>
      <c r="G76" s="383"/>
      <c r="H76" s="351"/>
      <c r="I76" s="350"/>
      <c r="J76" s="349"/>
      <c r="K76" s="349"/>
      <c r="L76" s="348"/>
    </row>
    <row r="77" spans="1:12" s="42" customFormat="1" x14ac:dyDescent="0.4">
      <c r="A77" s="277" t="s">
        <v>247</v>
      </c>
      <c r="B77" s="353"/>
      <c r="C77" s="352"/>
      <c r="D77" s="351"/>
      <c r="E77" s="354"/>
      <c r="F77" s="353"/>
      <c r="G77" s="352"/>
      <c r="H77" s="351"/>
      <c r="I77" s="350"/>
      <c r="J77" s="349"/>
      <c r="K77" s="349"/>
      <c r="L77" s="348"/>
    </row>
    <row r="78" spans="1:12" s="42" customFormat="1" x14ac:dyDescent="0.4">
      <c r="A78" s="325" t="s">
        <v>240</v>
      </c>
      <c r="B78" s="355"/>
      <c r="C78" s="352"/>
      <c r="D78" s="351"/>
      <c r="E78" s="354"/>
      <c r="F78" s="353"/>
      <c r="G78" s="352"/>
      <c r="H78" s="351"/>
      <c r="I78" s="350"/>
      <c r="J78" s="349"/>
      <c r="K78" s="349"/>
      <c r="L78" s="348"/>
    </row>
    <row r="79" spans="1:12" x14ac:dyDescent="0.4">
      <c r="A79" s="42" t="s">
        <v>143</v>
      </c>
      <c r="B79" s="43"/>
      <c r="C79" s="42"/>
      <c r="D79" s="42"/>
      <c r="E79" s="43"/>
      <c r="F79" s="43"/>
      <c r="G79" s="42"/>
      <c r="H79" s="42"/>
      <c r="I79" s="43"/>
      <c r="J79" s="43"/>
      <c r="K79" s="42"/>
      <c r="L79" s="42"/>
    </row>
    <row r="80" spans="1:12" x14ac:dyDescent="0.4">
      <c r="A80" s="44" t="s">
        <v>142</v>
      </c>
      <c r="B80" s="43"/>
      <c r="C80" s="42"/>
      <c r="D80" s="42"/>
      <c r="E80" s="43"/>
      <c r="F80" s="43"/>
      <c r="G80" s="42"/>
      <c r="H80" s="42"/>
      <c r="I80" s="43"/>
      <c r="J80" s="43"/>
      <c r="K80" s="42"/>
      <c r="L80" s="42"/>
    </row>
    <row r="81" spans="1:12" s="42" customFormat="1" x14ac:dyDescent="0.4">
      <c r="A81" s="42" t="s">
        <v>141</v>
      </c>
      <c r="B81" s="43"/>
      <c r="C81" s="43"/>
      <c r="F81" s="43"/>
      <c r="G81" s="43"/>
      <c r="J81" s="43"/>
      <c r="K81" s="43"/>
    </row>
    <row r="82" spans="1:12" x14ac:dyDescent="0.4">
      <c r="A82" s="42" t="s">
        <v>98</v>
      </c>
      <c r="B82" s="43"/>
      <c r="C82" s="43"/>
      <c r="D82" s="42"/>
      <c r="E82" s="42"/>
      <c r="F82" s="43"/>
      <c r="G82" s="43"/>
      <c r="H82" s="42"/>
      <c r="I82" s="42"/>
      <c r="J82" s="43"/>
      <c r="K82" s="43"/>
      <c r="L82" s="42"/>
    </row>
    <row r="83" spans="1:12" x14ac:dyDescent="0.4">
      <c r="A83" s="42" t="s">
        <v>246</v>
      </c>
      <c r="B83" s="43"/>
      <c r="C83" s="43"/>
      <c r="D83" s="42"/>
      <c r="E83" s="42"/>
      <c r="F83" s="43"/>
      <c r="G83" s="43"/>
      <c r="H83" s="42"/>
      <c r="I83" s="42"/>
      <c r="J83" s="43"/>
      <c r="K83" s="43"/>
      <c r="L83" s="42"/>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dataValidations count="1">
    <dataValidation allowBlank="1" showInputMessage="1" showErrorMessage="1" sqref="A2:L76 IW2:JH76 SS2:TD76 ACO2:ACZ76 AMK2:AMV76 AWG2:AWR76 BGC2:BGN76 BPY2:BQJ76 BZU2:CAF76 CJQ2:CKB76 CTM2:CTX76 DDI2:DDT76 DNE2:DNP76 DXA2:DXL76 EGW2:EHH76 EQS2:ERD76 FAO2:FAZ76 FKK2:FKV76 FUG2:FUR76 GEC2:GEN76 GNY2:GOJ76 GXU2:GYF76 HHQ2:HIB76 HRM2:HRX76 IBI2:IBT76 ILE2:ILP76 IVA2:IVL76 JEW2:JFH76 JOS2:JPD76 JYO2:JYZ76 KIK2:KIV76 KSG2:KSR76 LCC2:LCN76 LLY2:LMJ76 LVU2:LWF76 MFQ2:MGB76 MPM2:MPX76 MZI2:MZT76 NJE2:NJP76 NTA2:NTL76 OCW2:ODH76 OMS2:OND76 OWO2:OWZ76 PGK2:PGV76 PQG2:PQR76 QAC2:QAN76 QJY2:QKJ76 QTU2:QUF76 RDQ2:REB76 RNM2:RNX76 RXI2:RXT76 SHE2:SHP76 SRA2:SRL76 TAW2:TBH76 TKS2:TLD76 TUO2:TUZ76 UEK2:UEV76 UOG2:UOR76 UYC2:UYN76 VHY2:VIJ76 VRU2:VSF76 WBQ2:WCB76 WLM2:WLX76 WVI2:WVT76 A65538:L65612 IW65538:JH65612 SS65538:TD65612 ACO65538:ACZ65612 AMK65538:AMV65612 AWG65538:AWR65612 BGC65538:BGN65612 BPY65538:BQJ65612 BZU65538:CAF65612 CJQ65538:CKB65612 CTM65538:CTX65612 DDI65538:DDT65612 DNE65538:DNP65612 DXA65538:DXL65612 EGW65538:EHH65612 EQS65538:ERD65612 FAO65538:FAZ65612 FKK65538:FKV65612 FUG65538:FUR65612 GEC65538:GEN65612 GNY65538:GOJ65612 GXU65538:GYF65612 HHQ65538:HIB65612 HRM65538:HRX65612 IBI65538:IBT65612 ILE65538:ILP65612 IVA65538:IVL65612 JEW65538:JFH65612 JOS65538:JPD65612 JYO65538:JYZ65612 KIK65538:KIV65612 KSG65538:KSR65612 LCC65538:LCN65612 LLY65538:LMJ65612 LVU65538:LWF65612 MFQ65538:MGB65612 MPM65538:MPX65612 MZI65538:MZT65612 NJE65538:NJP65612 NTA65538:NTL65612 OCW65538:ODH65612 OMS65538:OND65612 OWO65538:OWZ65612 PGK65538:PGV65612 PQG65538:PQR65612 QAC65538:QAN65612 QJY65538:QKJ65612 QTU65538:QUF65612 RDQ65538:REB65612 RNM65538:RNX65612 RXI65538:RXT65612 SHE65538:SHP65612 SRA65538:SRL65612 TAW65538:TBH65612 TKS65538:TLD65612 TUO65538:TUZ65612 UEK65538:UEV65612 UOG65538:UOR65612 UYC65538:UYN65612 VHY65538:VIJ65612 VRU65538:VSF65612 WBQ65538:WCB65612 WLM65538:WLX65612 WVI65538:WVT65612 A131074:L131148 IW131074:JH131148 SS131074:TD131148 ACO131074:ACZ131148 AMK131074:AMV131148 AWG131074:AWR131148 BGC131074:BGN131148 BPY131074:BQJ131148 BZU131074:CAF131148 CJQ131074:CKB131148 CTM131074:CTX131148 DDI131074:DDT131148 DNE131074:DNP131148 DXA131074:DXL131148 EGW131074:EHH131148 EQS131074:ERD131148 FAO131074:FAZ131148 FKK131074:FKV131148 FUG131074:FUR131148 GEC131074:GEN131148 GNY131074:GOJ131148 GXU131074:GYF131148 HHQ131074:HIB131148 HRM131074:HRX131148 IBI131074:IBT131148 ILE131074:ILP131148 IVA131074:IVL131148 JEW131074:JFH131148 JOS131074:JPD131148 JYO131074:JYZ131148 KIK131074:KIV131148 KSG131074:KSR131148 LCC131074:LCN131148 LLY131074:LMJ131148 LVU131074:LWF131148 MFQ131074:MGB131148 MPM131074:MPX131148 MZI131074:MZT131148 NJE131074:NJP131148 NTA131074:NTL131148 OCW131074:ODH131148 OMS131074:OND131148 OWO131074:OWZ131148 PGK131074:PGV131148 PQG131074:PQR131148 QAC131074:QAN131148 QJY131074:QKJ131148 QTU131074:QUF131148 RDQ131074:REB131148 RNM131074:RNX131148 RXI131074:RXT131148 SHE131074:SHP131148 SRA131074:SRL131148 TAW131074:TBH131148 TKS131074:TLD131148 TUO131074:TUZ131148 UEK131074:UEV131148 UOG131074:UOR131148 UYC131074:UYN131148 VHY131074:VIJ131148 VRU131074:VSF131148 WBQ131074:WCB131148 WLM131074:WLX131148 WVI131074:WVT131148 A196610:L196684 IW196610:JH196684 SS196610:TD196684 ACO196610:ACZ196684 AMK196610:AMV196684 AWG196610:AWR196684 BGC196610:BGN196684 BPY196610:BQJ196684 BZU196610:CAF196684 CJQ196610:CKB196684 CTM196610:CTX196684 DDI196610:DDT196684 DNE196610:DNP196684 DXA196610:DXL196684 EGW196610:EHH196684 EQS196610:ERD196684 FAO196610:FAZ196684 FKK196610:FKV196684 FUG196610:FUR196684 GEC196610:GEN196684 GNY196610:GOJ196684 GXU196610:GYF196684 HHQ196610:HIB196684 HRM196610:HRX196684 IBI196610:IBT196684 ILE196610:ILP196684 IVA196610:IVL196684 JEW196610:JFH196684 JOS196610:JPD196684 JYO196610:JYZ196684 KIK196610:KIV196684 KSG196610:KSR196684 LCC196610:LCN196684 LLY196610:LMJ196684 LVU196610:LWF196684 MFQ196610:MGB196684 MPM196610:MPX196684 MZI196610:MZT196684 NJE196610:NJP196684 NTA196610:NTL196684 OCW196610:ODH196684 OMS196610:OND196684 OWO196610:OWZ196684 PGK196610:PGV196684 PQG196610:PQR196684 QAC196610:QAN196684 QJY196610:QKJ196684 QTU196610:QUF196684 RDQ196610:REB196684 RNM196610:RNX196684 RXI196610:RXT196684 SHE196610:SHP196684 SRA196610:SRL196684 TAW196610:TBH196684 TKS196610:TLD196684 TUO196610:TUZ196684 UEK196610:UEV196684 UOG196610:UOR196684 UYC196610:UYN196684 VHY196610:VIJ196684 VRU196610:VSF196684 WBQ196610:WCB196684 WLM196610:WLX196684 WVI196610:WVT196684 A262146:L262220 IW262146:JH262220 SS262146:TD262220 ACO262146:ACZ262220 AMK262146:AMV262220 AWG262146:AWR262220 BGC262146:BGN262220 BPY262146:BQJ262220 BZU262146:CAF262220 CJQ262146:CKB262220 CTM262146:CTX262220 DDI262146:DDT262220 DNE262146:DNP262220 DXA262146:DXL262220 EGW262146:EHH262220 EQS262146:ERD262220 FAO262146:FAZ262220 FKK262146:FKV262220 FUG262146:FUR262220 GEC262146:GEN262220 GNY262146:GOJ262220 GXU262146:GYF262220 HHQ262146:HIB262220 HRM262146:HRX262220 IBI262146:IBT262220 ILE262146:ILP262220 IVA262146:IVL262220 JEW262146:JFH262220 JOS262146:JPD262220 JYO262146:JYZ262220 KIK262146:KIV262220 KSG262146:KSR262220 LCC262146:LCN262220 LLY262146:LMJ262220 LVU262146:LWF262220 MFQ262146:MGB262220 MPM262146:MPX262220 MZI262146:MZT262220 NJE262146:NJP262220 NTA262146:NTL262220 OCW262146:ODH262220 OMS262146:OND262220 OWO262146:OWZ262220 PGK262146:PGV262220 PQG262146:PQR262220 QAC262146:QAN262220 QJY262146:QKJ262220 QTU262146:QUF262220 RDQ262146:REB262220 RNM262146:RNX262220 RXI262146:RXT262220 SHE262146:SHP262220 SRA262146:SRL262220 TAW262146:TBH262220 TKS262146:TLD262220 TUO262146:TUZ262220 UEK262146:UEV262220 UOG262146:UOR262220 UYC262146:UYN262220 VHY262146:VIJ262220 VRU262146:VSF262220 WBQ262146:WCB262220 WLM262146:WLX262220 WVI262146:WVT262220 A327682:L327756 IW327682:JH327756 SS327682:TD327756 ACO327682:ACZ327756 AMK327682:AMV327756 AWG327682:AWR327756 BGC327682:BGN327756 BPY327682:BQJ327756 BZU327682:CAF327756 CJQ327682:CKB327756 CTM327682:CTX327756 DDI327682:DDT327756 DNE327682:DNP327756 DXA327682:DXL327756 EGW327682:EHH327756 EQS327682:ERD327756 FAO327682:FAZ327756 FKK327682:FKV327756 FUG327682:FUR327756 GEC327682:GEN327756 GNY327682:GOJ327756 GXU327682:GYF327756 HHQ327682:HIB327756 HRM327682:HRX327756 IBI327682:IBT327756 ILE327682:ILP327756 IVA327682:IVL327756 JEW327682:JFH327756 JOS327682:JPD327756 JYO327682:JYZ327756 KIK327682:KIV327756 KSG327682:KSR327756 LCC327682:LCN327756 LLY327682:LMJ327756 LVU327682:LWF327756 MFQ327682:MGB327756 MPM327682:MPX327756 MZI327682:MZT327756 NJE327682:NJP327756 NTA327682:NTL327756 OCW327682:ODH327756 OMS327682:OND327756 OWO327682:OWZ327756 PGK327682:PGV327756 PQG327682:PQR327756 QAC327682:QAN327756 QJY327682:QKJ327756 QTU327682:QUF327756 RDQ327682:REB327756 RNM327682:RNX327756 RXI327682:RXT327756 SHE327682:SHP327756 SRA327682:SRL327756 TAW327682:TBH327756 TKS327682:TLD327756 TUO327682:TUZ327756 UEK327682:UEV327756 UOG327682:UOR327756 UYC327682:UYN327756 VHY327682:VIJ327756 VRU327682:VSF327756 WBQ327682:WCB327756 WLM327682:WLX327756 WVI327682:WVT327756 A393218:L393292 IW393218:JH393292 SS393218:TD393292 ACO393218:ACZ393292 AMK393218:AMV393292 AWG393218:AWR393292 BGC393218:BGN393292 BPY393218:BQJ393292 BZU393218:CAF393292 CJQ393218:CKB393292 CTM393218:CTX393292 DDI393218:DDT393292 DNE393218:DNP393292 DXA393218:DXL393292 EGW393218:EHH393292 EQS393218:ERD393292 FAO393218:FAZ393292 FKK393218:FKV393292 FUG393218:FUR393292 GEC393218:GEN393292 GNY393218:GOJ393292 GXU393218:GYF393292 HHQ393218:HIB393292 HRM393218:HRX393292 IBI393218:IBT393292 ILE393218:ILP393292 IVA393218:IVL393292 JEW393218:JFH393292 JOS393218:JPD393292 JYO393218:JYZ393292 KIK393218:KIV393292 KSG393218:KSR393292 LCC393218:LCN393292 LLY393218:LMJ393292 LVU393218:LWF393292 MFQ393218:MGB393292 MPM393218:MPX393292 MZI393218:MZT393292 NJE393218:NJP393292 NTA393218:NTL393292 OCW393218:ODH393292 OMS393218:OND393292 OWO393218:OWZ393292 PGK393218:PGV393292 PQG393218:PQR393292 QAC393218:QAN393292 QJY393218:QKJ393292 QTU393218:QUF393292 RDQ393218:REB393292 RNM393218:RNX393292 RXI393218:RXT393292 SHE393218:SHP393292 SRA393218:SRL393292 TAW393218:TBH393292 TKS393218:TLD393292 TUO393218:TUZ393292 UEK393218:UEV393292 UOG393218:UOR393292 UYC393218:UYN393292 VHY393218:VIJ393292 VRU393218:VSF393292 WBQ393218:WCB393292 WLM393218:WLX393292 WVI393218:WVT393292 A458754:L458828 IW458754:JH458828 SS458754:TD458828 ACO458754:ACZ458828 AMK458754:AMV458828 AWG458754:AWR458828 BGC458754:BGN458828 BPY458754:BQJ458828 BZU458754:CAF458828 CJQ458754:CKB458828 CTM458754:CTX458828 DDI458754:DDT458828 DNE458754:DNP458828 DXA458754:DXL458828 EGW458754:EHH458828 EQS458754:ERD458828 FAO458754:FAZ458828 FKK458754:FKV458828 FUG458754:FUR458828 GEC458754:GEN458828 GNY458754:GOJ458828 GXU458754:GYF458828 HHQ458754:HIB458828 HRM458754:HRX458828 IBI458754:IBT458828 ILE458754:ILP458828 IVA458754:IVL458828 JEW458754:JFH458828 JOS458754:JPD458828 JYO458754:JYZ458828 KIK458754:KIV458828 KSG458754:KSR458828 LCC458754:LCN458828 LLY458754:LMJ458828 LVU458754:LWF458828 MFQ458754:MGB458828 MPM458754:MPX458828 MZI458754:MZT458828 NJE458754:NJP458828 NTA458754:NTL458828 OCW458754:ODH458828 OMS458754:OND458828 OWO458754:OWZ458828 PGK458754:PGV458828 PQG458754:PQR458828 QAC458754:QAN458828 QJY458754:QKJ458828 QTU458754:QUF458828 RDQ458754:REB458828 RNM458754:RNX458828 RXI458754:RXT458828 SHE458754:SHP458828 SRA458754:SRL458828 TAW458754:TBH458828 TKS458754:TLD458828 TUO458754:TUZ458828 UEK458754:UEV458828 UOG458754:UOR458828 UYC458754:UYN458828 VHY458754:VIJ458828 VRU458754:VSF458828 WBQ458754:WCB458828 WLM458754:WLX458828 WVI458754:WVT458828 A524290:L524364 IW524290:JH524364 SS524290:TD524364 ACO524290:ACZ524364 AMK524290:AMV524364 AWG524290:AWR524364 BGC524290:BGN524364 BPY524290:BQJ524364 BZU524290:CAF524364 CJQ524290:CKB524364 CTM524290:CTX524364 DDI524290:DDT524364 DNE524290:DNP524364 DXA524290:DXL524364 EGW524290:EHH524364 EQS524290:ERD524364 FAO524290:FAZ524364 FKK524290:FKV524364 FUG524290:FUR524364 GEC524290:GEN524364 GNY524290:GOJ524364 GXU524290:GYF524364 HHQ524290:HIB524364 HRM524290:HRX524364 IBI524290:IBT524364 ILE524290:ILP524364 IVA524290:IVL524364 JEW524290:JFH524364 JOS524290:JPD524364 JYO524290:JYZ524364 KIK524290:KIV524364 KSG524290:KSR524364 LCC524290:LCN524364 LLY524290:LMJ524364 LVU524290:LWF524364 MFQ524290:MGB524364 MPM524290:MPX524364 MZI524290:MZT524364 NJE524290:NJP524364 NTA524290:NTL524364 OCW524290:ODH524364 OMS524290:OND524364 OWO524290:OWZ524364 PGK524290:PGV524364 PQG524290:PQR524364 QAC524290:QAN524364 QJY524290:QKJ524364 QTU524290:QUF524364 RDQ524290:REB524364 RNM524290:RNX524364 RXI524290:RXT524364 SHE524290:SHP524364 SRA524290:SRL524364 TAW524290:TBH524364 TKS524290:TLD524364 TUO524290:TUZ524364 UEK524290:UEV524364 UOG524290:UOR524364 UYC524290:UYN524364 VHY524290:VIJ524364 VRU524290:VSF524364 WBQ524290:WCB524364 WLM524290:WLX524364 WVI524290:WVT524364 A589826:L589900 IW589826:JH589900 SS589826:TD589900 ACO589826:ACZ589900 AMK589826:AMV589900 AWG589826:AWR589900 BGC589826:BGN589900 BPY589826:BQJ589900 BZU589826:CAF589900 CJQ589826:CKB589900 CTM589826:CTX589900 DDI589826:DDT589900 DNE589826:DNP589900 DXA589826:DXL589900 EGW589826:EHH589900 EQS589826:ERD589900 FAO589826:FAZ589900 FKK589826:FKV589900 FUG589826:FUR589900 GEC589826:GEN589900 GNY589826:GOJ589900 GXU589826:GYF589900 HHQ589826:HIB589900 HRM589826:HRX589900 IBI589826:IBT589900 ILE589826:ILP589900 IVA589826:IVL589900 JEW589826:JFH589900 JOS589826:JPD589900 JYO589826:JYZ589900 KIK589826:KIV589900 KSG589826:KSR589900 LCC589826:LCN589900 LLY589826:LMJ589900 LVU589826:LWF589900 MFQ589826:MGB589900 MPM589826:MPX589900 MZI589826:MZT589900 NJE589826:NJP589900 NTA589826:NTL589900 OCW589826:ODH589900 OMS589826:OND589900 OWO589826:OWZ589900 PGK589826:PGV589900 PQG589826:PQR589900 QAC589826:QAN589900 QJY589826:QKJ589900 QTU589826:QUF589900 RDQ589826:REB589900 RNM589826:RNX589900 RXI589826:RXT589900 SHE589826:SHP589900 SRA589826:SRL589900 TAW589826:TBH589900 TKS589826:TLD589900 TUO589826:TUZ589900 UEK589826:UEV589900 UOG589826:UOR589900 UYC589826:UYN589900 VHY589826:VIJ589900 VRU589826:VSF589900 WBQ589826:WCB589900 WLM589826:WLX589900 WVI589826:WVT589900 A655362:L655436 IW655362:JH655436 SS655362:TD655436 ACO655362:ACZ655436 AMK655362:AMV655436 AWG655362:AWR655436 BGC655362:BGN655436 BPY655362:BQJ655436 BZU655362:CAF655436 CJQ655362:CKB655436 CTM655362:CTX655436 DDI655362:DDT655436 DNE655362:DNP655436 DXA655362:DXL655436 EGW655362:EHH655436 EQS655362:ERD655436 FAO655362:FAZ655436 FKK655362:FKV655436 FUG655362:FUR655436 GEC655362:GEN655436 GNY655362:GOJ655436 GXU655362:GYF655436 HHQ655362:HIB655436 HRM655362:HRX655436 IBI655362:IBT655436 ILE655362:ILP655436 IVA655362:IVL655436 JEW655362:JFH655436 JOS655362:JPD655436 JYO655362:JYZ655436 KIK655362:KIV655436 KSG655362:KSR655436 LCC655362:LCN655436 LLY655362:LMJ655436 LVU655362:LWF655436 MFQ655362:MGB655436 MPM655362:MPX655436 MZI655362:MZT655436 NJE655362:NJP655436 NTA655362:NTL655436 OCW655362:ODH655436 OMS655362:OND655436 OWO655362:OWZ655436 PGK655362:PGV655436 PQG655362:PQR655436 QAC655362:QAN655436 QJY655362:QKJ655436 QTU655362:QUF655436 RDQ655362:REB655436 RNM655362:RNX655436 RXI655362:RXT655436 SHE655362:SHP655436 SRA655362:SRL655436 TAW655362:TBH655436 TKS655362:TLD655436 TUO655362:TUZ655436 UEK655362:UEV655436 UOG655362:UOR655436 UYC655362:UYN655436 VHY655362:VIJ655436 VRU655362:VSF655436 WBQ655362:WCB655436 WLM655362:WLX655436 WVI655362:WVT655436 A720898:L720972 IW720898:JH720972 SS720898:TD720972 ACO720898:ACZ720972 AMK720898:AMV720972 AWG720898:AWR720972 BGC720898:BGN720972 BPY720898:BQJ720972 BZU720898:CAF720972 CJQ720898:CKB720972 CTM720898:CTX720972 DDI720898:DDT720972 DNE720898:DNP720972 DXA720898:DXL720972 EGW720898:EHH720972 EQS720898:ERD720972 FAO720898:FAZ720972 FKK720898:FKV720972 FUG720898:FUR720972 GEC720898:GEN720972 GNY720898:GOJ720972 GXU720898:GYF720972 HHQ720898:HIB720972 HRM720898:HRX720972 IBI720898:IBT720972 ILE720898:ILP720972 IVA720898:IVL720972 JEW720898:JFH720972 JOS720898:JPD720972 JYO720898:JYZ720972 KIK720898:KIV720972 KSG720898:KSR720972 LCC720898:LCN720972 LLY720898:LMJ720972 LVU720898:LWF720972 MFQ720898:MGB720972 MPM720898:MPX720972 MZI720898:MZT720972 NJE720898:NJP720972 NTA720898:NTL720972 OCW720898:ODH720972 OMS720898:OND720972 OWO720898:OWZ720972 PGK720898:PGV720972 PQG720898:PQR720972 QAC720898:QAN720972 QJY720898:QKJ720972 QTU720898:QUF720972 RDQ720898:REB720972 RNM720898:RNX720972 RXI720898:RXT720972 SHE720898:SHP720972 SRA720898:SRL720972 TAW720898:TBH720972 TKS720898:TLD720972 TUO720898:TUZ720972 UEK720898:UEV720972 UOG720898:UOR720972 UYC720898:UYN720972 VHY720898:VIJ720972 VRU720898:VSF720972 WBQ720898:WCB720972 WLM720898:WLX720972 WVI720898:WVT720972 A786434:L786508 IW786434:JH786508 SS786434:TD786508 ACO786434:ACZ786508 AMK786434:AMV786508 AWG786434:AWR786508 BGC786434:BGN786508 BPY786434:BQJ786508 BZU786434:CAF786508 CJQ786434:CKB786508 CTM786434:CTX786508 DDI786434:DDT786508 DNE786434:DNP786508 DXA786434:DXL786508 EGW786434:EHH786508 EQS786434:ERD786508 FAO786434:FAZ786508 FKK786434:FKV786508 FUG786434:FUR786508 GEC786434:GEN786508 GNY786434:GOJ786508 GXU786434:GYF786508 HHQ786434:HIB786508 HRM786434:HRX786508 IBI786434:IBT786508 ILE786434:ILP786508 IVA786434:IVL786508 JEW786434:JFH786508 JOS786434:JPD786508 JYO786434:JYZ786508 KIK786434:KIV786508 KSG786434:KSR786508 LCC786434:LCN786508 LLY786434:LMJ786508 LVU786434:LWF786508 MFQ786434:MGB786508 MPM786434:MPX786508 MZI786434:MZT786508 NJE786434:NJP786508 NTA786434:NTL786508 OCW786434:ODH786508 OMS786434:OND786508 OWO786434:OWZ786508 PGK786434:PGV786508 PQG786434:PQR786508 QAC786434:QAN786508 QJY786434:QKJ786508 QTU786434:QUF786508 RDQ786434:REB786508 RNM786434:RNX786508 RXI786434:RXT786508 SHE786434:SHP786508 SRA786434:SRL786508 TAW786434:TBH786508 TKS786434:TLD786508 TUO786434:TUZ786508 UEK786434:UEV786508 UOG786434:UOR786508 UYC786434:UYN786508 VHY786434:VIJ786508 VRU786434:VSF786508 WBQ786434:WCB786508 WLM786434:WLX786508 WVI786434:WVT786508 A851970:L852044 IW851970:JH852044 SS851970:TD852044 ACO851970:ACZ852044 AMK851970:AMV852044 AWG851970:AWR852044 BGC851970:BGN852044 BPY851970:BQJ852044 BZU851970:CAF852044 CJQ851970:CKB852044 CTM851970:CTX852044 DDI851970:DDT852044 DNE851970:DNP852044 DXA851970:DXL852044 EGW851970:EHH852044 EQS851970:ERD852044 FAO851970:FAZ852044 FKK851970:FKV852044 FUG851970:FUR852044 GEC851970:GEN852044 GNY851970:GOJ852044 GXU851970:GYF852044 HHQ851970:HIB852044 HRM851970:HRX852044 IBI851970:IBT852044 ILE851970:ILP852044 IVA851970:IVL852044 JEW851970:JFH852044 JOS851970:JPD852044 JYO851970:JYZ852044 KIK851970:KIV852044 KSG851970:KSR852044 LCC851970:LCN852044 LLY851970:LMJ852044 LVU851970:LWF852044 MFQ851970:MGB852044 MPM851970:MPX852044 MZI851970:MZT852044 NJE851970:NJP852044 NTA851970:NTL852044 OCW851970:ODH852044 OMS851970:OND852044 OWO851970:OWZ852044 PGK851970:PGV852044 PQG851970:PQR852044 QAC851970:QAN852044 QJY851970:QKJ852044 QTU851970:QUF852044 RDQ851970:REB852044 RNM851970:RNX852044 RXI851970:RXT852044 SHE851970:SHP852044 SRA851970:SRL852044 TAW851970:TBH852044 TKS851970:TLD852044 TUO851970:TUZ852044 UEK851970:UEV852044 UOG851970:UOR852044 UYC851970:UYN852044 VHY851970:VIJ852044 VRU851970:VSF852044 WBQ851970:WCB852044 WLM851970:WLX852044 WVI851970:WVT852044 A917506:L917580 IW917506:JH917580 SS917506:TD917580 ACO917506:ACZ917580 AMK917506:AMV917580 AWG917506:AWR917580 BGC917506:BGN917580 BPY917506:BQJ917580 BZU917506:CAF917580 CJQ917506:CKB917580 CTM917506:CTX917580 DDI917506:DDT917580 DNE917506:DNP917580 DXA917506:DXL917580 EGW917506:EHH917580 EQS917506:ERD917580 FAO917506:FAZ917580 FKK917506:FKV917580 FUG917506:FUR917580 GEC917506:GEN917580 GNY917506:GOJ917580 GXU917506:GYF917580 HHQ917506:HIB917580 HRM917506:HRX917580 IBI917506:IBT917580 ILE917506:ILP917580 IVA917506:IVL917580 JEW917506:JFH917580 JOS917506:JPD917580 JYO917506:JYZ917580 KIK917506:KIV917580 KSG917506:KSR917580 LCC917506:LCN917580 LLY917506:LMJ917580 LVU917506:LWF917580 MFQ917506:MGB917580 MPM917506:MPX917580 MZI917506:MZT917580 NJE917506:NJP917580 NTA917506:NTL917580 OCW917506:ODH917580 OMS917506:OND917580 OWO917506:OWZ917580 PGK917506:PGV917580 PQG917506:PQR917580 QAC917506:QAN917580 QJY917506:QKJ917580 QTU917506:QUF917580 RDQ917506:REB917580 RNM917506:RNX917580 RXI917506:RXT917580 SHE917506:SHP917580 SRA917506:SRL917580 TAW917506:TBH917580 TKS917506:TLD917580 TUO917506:TUZ917580 UEK917506:UEV917580 UOG917506:UOR917580 UYC917506:UYN917580 VHY917506:VIJ917580 VRU917506:VSF917580 WBQ917506:WCB917580 WLM917506:WLX917580 WVI917506:WVT917580 A983042:L983116 IW983042:JH983116 SS983042:TD983116 ACO983042:ACZ983116 AMK983042:AMV983116 AWG983042:AWR983116 BGC983042:BGN983116 BPY983042:BQJ983116 BZU983042:CAF983116 CJQ983042:CKB983116 CTM983042:CTX983116 DDI983042:DDT983116 DNE983042:DNP983116 DXA983042:DXL983116 EGW983042:EHH983116 EQS983042:ERD983116 FAO983042:FAZ983116 FKK983042:FKV983116 FUG983042:FUR983116 GEC983042:GEN983116 GNY983042:GOJ983116 GXU983042:GYF983116 HHQ983042:HIB983116 HRM983042:HRX983116 IBI983042:IBT983116 ILE983042:ILP983116 IVA983042:IVL983116 JEW983042:JFH983116 JOS983042:JPD983116 JYO983042:JYZ983116 KIK983042:KIV983116 KSG983042:KSR983116 LCC983042:LCN983116 LLY983042:LMJ983116 LVU983042:LWF983116 MFQ983042:MGB983116 MPM983042:MPX983116 MZI983042:MZT983116 NJE983042:NJP983116 NTA983042:NTL983116 OCW983042:ODH983116 OMS983042:OND983116 OWO983042:OWZ983116 PGK983042:PGV983116 PQG983042:PQR983116 QAC983042:QAN983116 QJY983042:QKJ983116 QTU983042:QUF983116 RDQ983042:REB983116 RNM983042:RNX983116 RXI983042:RXT983116 SHE983042:SHP983116 SRA983042:SRL983116 TAW983042:TBH983116 TKS983042:TLD983116 TUO983042:TUZ983116 UEK983042:UEV983116 UOG983042:UOR983116 UYC983042:UYN983116 VHY983042:VIJ983116 VRU983042:VSF983116 WBQ983042:WCB983116 WLM983042:WLX983116 WVI983042:WVT983116 A79:L82 IW79:JH82 SS79:TD82 ACO79:ACZ82 AMK79:AMV82 AWG79:AWR82 BGC79:BGN82 BPY79:BQJ82 BZU79:CAF82 CJQ79:CKB82 CTM79:CTX82 DDI79:DDT82 DNE79:DNP82 DXA79:DXL82 EGW79:EHH82 EQS79:ERD82 FAO79:FAZ82 FKK79:FKV82 FUG79:FUR82 GEC79:GEN82 GNY79:GOJ82 GXU79:GYF82 HHQ79:HIB82 HRM79:HRX82 IBI79:IBT82 ILE79:ILP82 IVA79:IVL82 JEW79:JFH82 JOS79:JPD82 JYO79:JYZ82 KIK79:KIV82 KSG79:KSR82 LCC79:LCN82 LLY79:LMJ82 LVU79:LWF82 MFQ79:MGB82 MPM79:MPX82 MZI79:MZT82 NJE79:NJP82 NTA79:NTL82 OCW79:ODH82 OMS79:OND82 OWO79:OWZ82 PGK79:PGV82 PQG79:PQR82 QAC79:QAN82 QJY79:QKJ82 QTU79:QUF82 RDQ79:REB82 RNM79:RNX82 RXI79:RXT82 SHE79:SHP82 SRA79:SRL82 TAW79:TBH82 TKS79:TLD82 TUO79:TUZ82 UEK79:UEV82 UOG79:UOR82 UYC79:UYN82 VHY79:VIJ82 VRU79:VSF82 WBQ79:WCB82 WLM79:WLX82 WVI79:WVT82 A65615:L65618 IW65615:JH65618 SS65615:TD65618 ACO65615:ACZ65618 AMK65615:AMV65618 AWG65615:AWR65618 BGC65615:BGN65618 BPY65615:BQJ65618 BZU65615:CAF65618 CJQ65615:CKB65618 CTM65615:CTX65618 DDI65615:DDT65618 DNE65615:DNP65618 DXA65615:DXL65618 EGW65615:EHH65618 EQS65615:ERD65618 FAO65615:FAZ65618 FKK65615:FKV65618 FUG65615:FUR65618 GEC65615:GEN65618 GNY65615:GOJ65618 GXU65615:GYF65618 HHQ65615:HIB65618 HRM65615:HRX65618 IBI65615:IBT65618 ILE65615:ILP65618 IVA65615:IVL65618 JEW65615:JFH65618 JOS65615:JPD65618 JYO65615:JYZ65618 KIK65615:KIV65618 KSG65615:KSR65618 LCC65615:LCN65618 LLY65615:LMJ65618 LVU65615:LWF65618 MFQ65615:MGB65618 MPM65615:MPX65618 MZI65615:MZT65618 NJE65615:NJP65618 NTA65615:NTL65618 OCW65615:ODH65618 OMS65615:OND65618 OWO65615:OWZ65618 PGK65615:PGV65618 PQG65615:PQR65618 QAC65615:QAN65618 QJY65615:QKJ65618 QTU65615:QUF65618 RDQ65615:REB65618 RNM65615:RNX65618 RXI65615:RXT65618 SHE65615:SHP65618 SRA65615:SRL65618 TAW65615:TBH65618 TKS65615:TLD65618 TUO65615:TUZ65618 UEK65615:UEV65618 UOG65615:UOR65618 UYC65615:UYN65618 VHY65615:VIJ65618 VRU65615:VSF65618 WBQ65615:WCB65618 WLM65615:WLX65618 WVI65615:WVT65618 A131151:L131154 IW131151:JH131154 SS131151:TD131154 ACO131151:ACZ131154 AMK131151:AMV131154 AWG131151:AWR131154 BGC131151:BGN131154 BPY131151:BQJ131154 BZU131151:CAF131154 CJQ131151:CKB131154 CTM131151:CTX131154 DDI131151:DDT131154 DNE131151:DNP131154 DXA131151:DXL131154 EGW131151:EHH131154 EQS131151:ERD131154 FAO131151:FAZ131154 FKK131151:FKV131154 FUG131151:FUR131154 GEC131151:GEN131154 GNY131151:GOJ131154 GXU131151:GYF131154 HHQ131151:HIB131154 HRM131151:HRX131154 IBI131151:IBT131154 ILE131151:ILP131154 IVA131151:IVL131154 JEW131151:JFH131154 JOS131151:JPD131154 JYO131151:JYZ131154 KIK131151:KIV131154 KSG131151:KSR131154 LCC131151:LCN131154 LLY131151:LMJ131154 LVU131151:LWF131154 MFQ131151:MGB131154 MPM131151:MPX131154 MZI131151:MZT131154 NJE131151:NJP131154 NTA131151:NTL131154 OCW131151:ODH131154 OMS131151:OND131154 OWO131151:OWZ131154 PGK131151:PGV131154 PQG131151:PQR131154 QAC131151:QAN131154 QJY131151:QKJ131154 QTU131151:QUF131154 RDQ131151:REB131154 RNM131151:RNX131154 RXI131151:RXT131154 SHE131151:SHP131154 SRA131151:SRL131154 TAW131151:TBH131154 TKS131151:TLD131154 TUO131151:TUZ131154 UEK131151:UEV131154 UOG131151:UOR131154 UYC131151:UYN131154 VHY131151:VIJ131154 VRU131151:VSF131154 WBQ131151:WCB131154 WLM131151:WLX131154 WVI131151:WVT131154 A196687:L196690 IW196687:JH196690 SS196687:TD196690 ACO196687:ACZ196690 AMK196687:AMV196690 AWG196687:AWR196690 BGC196687:BGN196690 BPY196687:BQJ196690 BZU196687:CAF196690 CJQ196687:CKB196690 CTM196687:CTX196690 DDI196687:DDT196690 DNE196687:DNP196690 DXA196687:DXL196690 EGW196687:EHH196690 EQS196687:ERD196690 FAO196687:FAZ196690 FKK196687:FKV196690 FUG196687:FUR196690 GEC196687:GEN196690 GNY196687:GOJ196690 GXU196687:GYF196690 HHQ196687:HIB196690 HRM196687:HRX196690 IBI196687:IBT196690 ILE196687:ILP196690 IVA196687:IVL196690 JEW196687:JFH196690 JOS196687:JPD196690 JYO196687:JYZ196690 KIK196687:KIV196690 KSG196687:KSR196690 LCC196687:LCN196690 LLY196687:LMJ196690 LVU196687:LWF196690 MFQ196687:MGB196690 MPM196687:MPX196690 MZI196687:MZT196690 NJE196687:NJP196690 NTA196687:NTL196690 OCW196687:ODH196690 OMS196687:OND196690 OWO196687:OWZ196690 PGK196687:PGV196690 PQG196687:PQR196690 QAC196687:QAN196690 QJY196687:QKJ196690 QTU196687:QUF196690 RDQ196687:REB196690 RNM196687:RNX196690 RXI196687:RXT196690 SHE196687:SHP196690 SRA196687:SRL196690 TAW196687:TBH196690 TKS196687:TLD196690 TUO196687:TUZ196690 UEK196687:UEV196690 UOG196687:UOR196690 UYC196687:UYN196690 VHY196687:VIJ196690 VRU196687:VSF196690 WBQ196687:WCB196690 WLM196687:WLX196690 WVI196687:WVT196690 A262223:L262226 IW262223:JH262226 SS262223:TD262226 ACO262223:ACZ262226 AMK262223:AMV262226 AWG262223:AWR262226 BGC262223:BGN262226 BPY262223:BQJ262226 BZU262223:CAF262226 CJQ262223:CKB262226 CTM262223:CTX262226 DDI262223:DDT262226 DNE262223:DNP262226 DXA262223:DXL262226 EGW262223:EHH262226 EQS262223:ERD262226 FAO262223:FAZ262226 FKK262223:FKV262226 FUG262223:FUR262226 GEC262223:GEN262226 GNY262223:GOJ262226 GXU262223:GYF262226 HHQ262223:HIB262226 HRM262223:HRX262226 IBI262223:IBT262226 ILE262223:ILP262226 IVA262223:IVL262226 JEW262223:JFH262226 JOS262223:JPD262226 JYO262223:JYZ262226 KIK262223:KIV262226 KSG262223:KSR262226 LCC262223:LCN262226 LLY262223:LMJ262226 LVU262223:LWF262226 MFQ262223:MGB262226 MPM262223:MPX262226 MZI262223:MZT262226 NJE262223:NJP262226 NTA262223:NTL262226 OCW262223:ODH262226 OMS262223:OND262226 OWO262223:OWZ262226 PGK262223:PGV262226 PQG262223:PQR262226 QAC262223:QAN262226 QJY262223:QKJ262226 QTU262223:QUF262226 RDQ262223:REB262226 RNM262223:RNX262226 RXI262223:RXT262226 SHE262223:SHP262226 SRA262223:SRL262226 TAW262223:TBH262226 TKS262223:TLD262226 TUO262223:TUZ262226 UEK262223:UEV262226 UOG262223:UOR262226 UYC262223:UYN262226 VHY262223:VIJ262226 VRU262223:VSF262226 WBQ262223:WCB262226 WLM262223:WLX262226 WVI262223:WVT262226 A327759:L327762 IW327759:JH327762 SS327759:TD327762 ACO327759:ACZ327762 AMK327759:AMV327762 AWG327759:AWR327762 BGC327759:BGN327762 BPY327759:BQJ327762 BZU327759:CAF327762 CJQ327759:CKB327762 CTM327759:CTX327762 DDI327759:DDT327762 DNE327759:DNP327762 DXA327759:DXL327762 EGW327759:EHH327762 EQS327759:ERD327762 FAO327759:FAZ327762 FKK327759:FKV327762 FUG327759:FUR327762 GEC327759:GEN327762 GNY327759:GOJ327762 GXU327759:GYF327762 HHQ327759:HIB327762 HRM327759:HRX327762 IBI327759:IBT327762 ILE327759:ILP327762 IVA327759:IVL327762 JEW327759:JFH327762 JOS327759:JPD327762 JYO327759:JYZ327762 KIK327759:KIV327762 KSG327759:KSR327762 LCC327759:LCN327762 LLY327759:LMJ327762 LVU327759:LWF327762 MFQ327759:MGB327762 MPM327759:MPX327762 MZI327759:MZT327762 NJE327759:NJP327762 NTA327759:NTL327762 OCW327759:ODH327762 OMS327759:OND327762 OWO327759:OWZ327762 PGK327759:PGV327762 PQG327759:PQR327762 QAC327759:QAN327762 QJY327759:QKJ327762 QTU327759:QUF327762 RDQ327759:REB327762 RNM327759:RNX327762 RXI327759:RXT327762 SHE327759:SHP327762 SRA327759:SRL327762 TAW327759:TBH327762 TKS327759:TLD327762 TUO327759:TUZ327762 UEK327759:UEV327762 UOG327759:UOR327762 UYC327759:UYN327762 VHY327759:VIJ327762 VRU327759:VSF327762 WBQ327759:WCB327762 WLM327759:WLX327762 WVI327759:WVT327762 A393295:L393298 IW393295:JH393298 SS393295:TD393298 ACO393295:ACZ393298 AMK393295:AMV393298 AWG393295:AWR393298 BGC393295:BGN393298 BPY393295:BQJ393298 BZU393295:CAF393298 CJQ393295:CKB393298 CTM393295:CTX393298 DDI393295:DDT393298 DNE393295:DNP393298 DXA393295:DXL393298 EGW393295:EHH393298 EQS393295:ERD393298 FAO393295:FAZ393298 FKK393295:FKV393298 FUG393295:FUR393298 GEC393295:GEN393298 GNY393295:GOJ393298 GXU393295:GYF393298 HHQ393295:HIB393298 HRM393295:HRX393298 IBI393295:IBT393298 ILE393295:ILP393298 IVA393295:IVL393298 JEW393295:JFH393298 JOS393295:JPD393298 JYO393295:JYZ393298 KIK393295:KIV393298 KSG393295:KSR393298 LCC393295:LCN393298 LLY393295:LMJ393298 LVU393295:LWF393298 MFQ393295:MGB393298 MPM393295:MPX393298 MZI393295:MZT393298 NJE393295:NJP393298 NTA393295:NTL393298 OCW393295:ODH393298 OMS393295:OND393298 OWO393295:OWZ393298 PGK393295:PGV393298 PQG393295:PQR393298 QAC393295:QAN393298 QJY393295:QKJ393298 QTU393295:QUF393298 RDQ393295:REB393298 RNM393295:RNX393298 RXI393295:RXT393298 SHE393295:SHP393298 SRA393295:SRL393298 TAW393295:TBH393298 TKS393295:TLD393298 TUO393295:TUZ393298 UEK393295:UEV393298 UOG393295:UOR393298 UYC393295:UYN393298 VHY393295:VIJ393298 VRU393295:VSF393298 WBQ393295:WCB393298 WLM393295:WLX393298 WVI393295:WVT393298 A458831:L458834 IW458831:JH458834 SS458831:TD458834 ACO458831:ACZ458834 AMK458831:AMV458834 AWG458831:AWR458834 BGC458831:BGN458834 BPY458831:BQJ458834 BZU458831:CAF458834 CJQ458831:CKB458834 CTM458831:CTX458834 DDI458831:DDT458834 DNE458831:DNP458834 DXA458831:DXL458834 EGW458831:EHH458834 EQS458831:ERD458834 FAO458831:FAZ458834 FKK458831:FKV458834 FUG458831:FUR458834 GEC458831:GEN458834 GNY458831:GOJ458834 GXU458831:GYF458834 HHQ458831:HIB458834 HRM458831:HRX458834 IBI458831:IBT458834 ILE458831:ILP458834 IVA458831:IVL458834 JEW458831:JFH458834 JOS458831:JPD458834 JYO458831:JYZ458834 KIK458831:KIV458834 KSG458831:KSR458834 LCC458831:LCN458834 LLY458831:LMJ458834 LVU458831:LWF458834 MFQ458831:MGB458834 MPM458831:MPX458834 MZI458831:MZT458834 NJE458831:NJP458834 NTA458831:NTL458834 OCW458831:ODH458834 OMS458831:OND458834 OWO458831:OWZ458834 PGK458831:PGV458834 PQG458831:PQR458834 QAC458831:QAN458834 QJY458831:QKJ458834 QTU458831:QUF458834 RDQ458831:REB458834 RNM458831:RNX458834 RXI458831:RXT458834 SHE458831:SHP458834 SRA458831:SRL458834 TAW458831:TBH458834 TKS458831:TLD458834 TUO458831:TUZ458834 UEK458831:UEV458834 UOG458831:UOR458834 UYC458831:UYN458834 VHY458831:VIJ458834 VRU458831:VSF458834 WBQ458831:WCB458834 WLM458831:WLX458834 WVI458831:WVT458834 A524367:L524370 IW524367:JH524370 SS524367:TD524370 ACO524367:ACZ524370 AMK524367:AMV524370 AWG524367:AWR524370 BGC524367:BGN524370 BPY524367:BQJ524370 BZU524367:CAF524370 CJQ524367:CKB524370 CTM524367:CTX524370 DDI524367:DDT524370 DNE524367:DNP524370 DXA524367:DXL524370 EGW524367:EHH524370 EQS524367:ERD524370 FAO524367:FAZ524370 FKK524367:FKV524370 FUG524367:FUR524370 GEC524367:GEN524370 GNY524367:GOJ524370 GXU524367:GYF524370 HHQ524367:HIB524370 HRM524367:HRX524370 IBI524367:IBT524370 ILE524367:ILP524370 IVA524367:IVL524370 JEW524367:JFH524370 JOS524367:JPD524370 JYO524367:JYZ524370 KIK524367:KIV524370 KSG524367:KSR524370 LCC524367:LCN524370 LLY524367:LMJ524370 LVU524367:LWF524370 MFQ524367:MGB524370 MPM524367:MPX524370 MZI524367:MZT524370 NJE524367:NJP524370 NTA524367:NTL524370 OCW524367:ODH524370 OMS524367:OND524370 OWO524367:OWZ524370 PGK524367:PGV524370 PQG524367:PQR524370 QAC524367:QAN524370 QJY524367:QKJ524370 QTU524367:QUF524370 RDQ524367:REB524370 RNM524367:RNX524370 RXI524367:RXT524370 SHE524367:SHP524370 SRA524367:SRL524370 TAW524367:TBH524370 TKS524367:TLD524370 TUO524367:TUZ524370 UEK524367:UEV524370 UOG524367:UOR524370 UYC524367:UYN524370 VHY524367:VIJ524370 VRU524367:VSF524370 WBQ524367:WCB524370 WLM524367:WLX524370 WVI524367:WVT524370 A589903:L589906 IW589903:JH589906 SS589903:TD589906 ACO589903:ACZ589906 AMK589903:AMV589906 AWG589903:AWR589906 BGC589903:BGN589906 BPY589903:BQJ589906 BZU589903:CAF589906 CJQ589903:CKB589906 CTM589903:CTX589906 DDI589903:DDT589906 DNE589903:DNP589906 DXA589903:DXL589906 EGW589903:EHH589906 EQS589903:ERD589906 FAO589903:FAZ589906 FKK589903:FKV589906 FUG589903:FUR589906 GEC589903:GEN589906 GNY589903:GOJ589906 GXU589903:GYF589906 HHQ589903:HIB589906 HRM589903:HRX589906 IBI589903:IBT589906 ILE589903:ILP589906 IVA589903:IVL589906 JEW589903:JFH589906 JOS589903:JPD589906 JYO589903:JYZ589906 KIK589903:KIV589906 KSG589903:KSR589906 LCC589903:LCN589906 LLY589903:LMJ589906 LVU589903:LWF589906 MFQ589903:MGB589906 MPM589903:MPX589906 MZI589903:MZT589906 NJE589903:NJP589906 NTA589903:NTL589906 OCW589903:ODH589906 OMS589903:OND589906 OWO589903:OWZ589906 PGK589903:PGV589906 PQG589903:PQR589906 QAC589903:QAN589906 QJY589903:QKJ589906 QTU589903:QUF589906 RDQ589903:REB589906 RNM589903:RNX589906 RXI589903:RXT589906 SHE589903:SHP589906 SRA589903:SRL589906 TAW589903:TBH589906 TKS589903:TLD589906 TUO589903:TUZ589906 UEK589903:UEV589906 UOG589903:UOR589906 UYC589903:UYN589906 VHY589903:VIJ589906 VRU589903:VSF589906 WBQ589903:WCB589906 WLM589903:WLX589906 WVI589903:WVT589906 A655439:L655442 IW655439:JH655442 SS655439:TD655442 ACO655439:ACZ655442 AMK655439:AMV655442 AWG655439:AWR655442 BGC655439:BGN655442 BPY655439:BQJ655442 BZU655439:CAF655442 CJQ655439:CKB655442 CTM655439:CTX655442 DDI655439:DDT655442 DNE655439:DNP655442 DXA655439:DXL655442 EGW655439:EHH655442 EQS655439:ERD655442 FAO655439:FAZ655442 FKK655439:FKV655442 FUG655439:FUR655442 GEC655439:GEN655442 GNY655439:GOJ655442 GXU655439:GYF655442 HHQ655439:HIB655442 HRM655439:HRX655442 IBI655439:IBT655442 ILE655439:ILP655442 IVA655439:IVL655442 JEW655439:JFH655442 JOS655439:JPD655442 JYO655439:JYZ655442 KIK655439:KIV655442 KSG655439:KSR655442 LCC655439:LCN655442 LLY655439:LMJ655442 LVU655439:LWF655442 MFQ655439:MGB655442 MPM655439:MPX655442 MZI655439:MZT655442 NJE655439:NJP655442 NTA655439:NTL655442 OCW655439:ODH655442 OMS655439:OND655442 OWO655439:OWZ655442 PGK655439:PGV655442 PQG655439:PQR655442 QAC655439:QAN655442 QJY655439:QKJ655442 QTU655439:QUF655442 RDQ655439:REB655442 RNM655439:RNX655442 RXI655439:RXT655442 SHE655439:SHP655442 SRA655439:SRL655442 TAW655439:TBH655442 TKS655439:TLD655442 TUO655439:TUZ655442 UEK655439:UEV655442 UOG655439:UOR655442 UYC655439:UYN655442 VHY655439:VIJ655442 VRU655439:VSF655442 WBQ655439:WCB655442 WLM655439:WLX655442 WVI655439:WVT655442 A720975:L720978 IW720975:JH720978 SS720975:TD720978 ACO720975:ACZ720978 AMK720975:AMV720978 AWG720975:AWR720978 BGC720975:BGN720978 BPY720975:BQJ720978 BZU720975:CAF720978 CJQ720975:CKB720978 CTM720975:CTX720978 DDI720975:DDT720978 DNE720975:DNP720978 DXA720975:DXL720978 EGW720975:EHH720978 EQS720975:ERD720978 FAO720975:FAZ720978 FKK720975:FKV720978 FUG720975:FUR720978 GEC720975:GEN720978 GNY720975:GOJ720978 GXU720975:GYF720978 HHQ720975:HIB720978 HRM720975:HRX720978 IBI720975:IBT720978 ILE720975:ILP720978 IVA720975:IVL720978 JEW720975:JFH720978 JOS720975:JPD720978 JYO720975:JYZ720978 KIK720975:KIV720978 KSG720975:KSR720978 LCC720975:LCN720978 LLY720975:LMJ720978 LVU720975:LWF720978 MFQ720975:MGB720978 MPM720975:MPX720978 MZI720975:MZT720978 NJE720975:NJP720978 NTA720975:NTL720978 OCW720975:ODH720978 OMS720975:OND720978 OWO720975:OWZ720978 PGK720975:PGV720978 PQG720975:PQR720978 QAC720975:QAN720978 QJY720975:QKJ720978 QTU720975:QUF720978 RDQ720975:REB720978 RNM720975:RNX720978 RXI720975:RXT720978 SHE720975:SHP720978 SRA720975:SRL720978 TAW720975:TBH720978 TKS720975:TLD720978 TUO720975:TUZ720978 UEK720975:UEV720978 UOG720975:UOR720978 UYC720975:UYN720978 VHY720975:VIJ720978 VRU720975:VSF720978 WBQ720975:WCB720978 WLM720975:WLX720978 WVI720975:WVT720978 A786511:L786514 IW786511:JH786514 SS786511:TD786514 ACO786511:ACZ786514 AMK786511:AMV786514 AWG786511:AWR786514 BGC786511:BGN786514 BPY786511:BQJ786514 BZU786511:CAF786514 CJQ786511:CKB786514 CTM786511:CTX786514 DDI786511:DDT786514 DNE786511:DNP786514 DXA786511:DXL786514 EGW786511:EHH786514 EQS786511:ERD786514 FAO786511:FAZ786514 FKK786511:FKV786514 FUG786511:FUR786514 GEC786511:GEN786514 GNY786511:GOJ786514 GXU786511:GYF786514 HHQ786511:HIB786514 HRM786511:HRX786514 IBI786511:IBT786514 ILE786511:ILP786514 IVA786511:IVL786514 JEW786511:JFH786514 JOS786511:JPD786514 JYO786511:JYZ786514 KIK786511:KIV786514 KSG786511:KSR786514 LCC786511:LCN786514 LLY786511:LMJ786514 LVU786511:LWF786514 MFQ786511:MGB786514 MPM786511:MPX786514 MZI786511:MZT786514 NJE786511:NJP786514 NTA786511:NTL786514 OCW786511:ODH786514 OMS786511:OND786514 OWO786511:OWZ786514 PGK786511:PGV786514 PQG786511:PQR786514 QAC786511:QAN786514 QJY786511:QKJ786514 QTU786511:QUF786514 RDQ786511:REB786514 RNM786511:RNX786514 RXI786511:RXT786514 SHE786511:SHP786514 SRA786511:SRL786514 TAW786511:TBH786514 TKS786511:TLD786514 TUO786511:TUZ786514 UEK786511:UEV786514 UOG786511:UOR786514 UYC786511:UYN786514 VHY786511:VIJ786514 VRU786511:VSF786514 WBQ786511:WCB786514 WLM786511:WLX786514 WVI786511:WVT786514 A852047:L852050 IW852047:JH852050 SS852047:TD852050 ACO852047:ACZ852050 AMK852047:AMV852050 AWG852047:AWR852050 BGC852047:BGN852050 BPY852047:BQJ852050 BZU852047:CAF852050 CJQ852047:CKB852050 CTM852047:CTX852050 DDI852047:DDT852050 DNE852047:DNP852050 DXA852047:DXL852050 EGW852047:EHH852050 EQS852047:ERD852050 FAO852047:FAZ852050 FKK852047:FKV852050 FUG852047:FUR852050 GEC852047:GEN852050 GNY852047:GOJ852050 GXU852047:GYF852050 HHQ852047:HIB852050 HRM852047:HRX852050 IBI852047:IBT852050 ILE852047:ILP852050 IVA852047:IVL852050 JEW852047:JFH852050 JOS852047:JPD852050 JYO852047:JYZ852050 KIK852047:KIV852050 KSG852047:KSR852050 LCC852047:LCN852050 LLY852047:LMJ852050 LVU852047:LWF852050 MFQ852047:MGB852050 MPM852047:MPX852050 MZI852047:MZT852050 NJE852047:NJP852050 NTA852047:NTL852050 OCW852047:ODH852050 OMS852047:OND852050 OWO852047:OWZ852050 PGK852047:PGV852050 PQG852047:PQR852050 QAC852047:QAN852050 QJY852047:QKJ852050 QTU852047:QUF852050 RDQ852047:REB852050 RNM852047:RNX852050 RXI852047:RXT852050 SHE852047:SHP852050 SRA852047:SRL852050 TAW852047:TBH852050 TKS852047:TLD852050 TUO852047:TUZ852050 UEK852047:UEV852050 UOG852047:UOR852050 UYC852047:UYN852050 VHY852047:VIJ852050 VRU852047:VSF852050 WBQ852047:WCB852050 WLM852047:WLX852050 WVI852047:WVT852050 A917583:L917586 IW917583:JH917586 SS917583:TD917586 ACO917583:ACZ917586 AMK917583:AMV917586 AWG917583:AWR917586 BGC917583:BGN917586 BPY917583:BQJ917586 BZU917583:CAF917586 CJQ917583:CKB917586 CTM917583:CTX917586 DDI917583:DDT917586 DNE917583:DNP917586 DXA917583:DXL917586 EGW917583:EHH917586 EQS917583:ERD917586 FAO917583:FAZ917586 FKK917583:FKV917586 FUG917583:FUR917586 GEC917583:GEN917586 GNY917583:GOJ917586 GXU917583:GYF917586 HHQ917583:HIB917586 HRM917583:HRX917586 IBI917583:IBT917586 ILE917583:ILP917586 IVA917583:IVL917586 JEW917583:JFH917586 JOS917583:JPD917586 JYO917583:JYZ917586 KIK917583:KIV917586 KSG917583:KSR917586 LCC917583:LCN917586 LLY917583:LMJ917586 LVU917583:LWF917586 MFQ917583:MGB917586 MPM917583:MPX917586 MZI917583:MZT917586 NJE917583:NJP917586 NTA917583:NTL917586 OCW917583:ODH917586 OMS917583:OND917586 OWO917583:OWZ917586 PGK917583:PGV917586 PQG917583:PQR917586 QAC917583:QAN917586 QJY917583:QKJ917586 QTU917583:QUF917586 RDQ917583:REB917586 RNM917583:RNX917586 RXI917583:RXT917586 SHE917583:SHP917586 SRA917583:SRL917586 TAW917583:TBH917586 TKS917583:TLD917586 TUO917583:TUZ917586 UEK917583:UEV917586 UOG917583:UOR917586 UYC917583:UYN917586 VHY917583:VIJ917586 VRU917583:VSF917586 WBQ917583:WCB917586 WLM917583:WLX917586 WVI917583:WVT917586 A983119:L983122 IW983119:JH983122 SS983119:TD983122 ACO983119:ACZ983122 AMK983119:AMV983122 AWG983119:AWR983122 BGC983119:BGN983122 BPY983119:BQJ983122 BZU983119:CAF983122 CJQ983119:CKB983122 CTM983119:CTX983122 DDI983119:DDT983122 DNE983119:DNP983122 DXA983119:DXL983122 EGW983119:EHH983122 EQS983119:ERD983122 FAO983119:FAZ983122 FKK983119:FKV983122 FUG983119:FUR983122 GEC983119:GEN983122 GNY983119:GOJ983122 GXU983119:GYF983122 HHQ983119:HIB983122 HRM983119:HRX983122 IBI983119:IBT983122 ILE983119:ILP983122 IVA983119:IVL983122 JEW983119:JFH983122 JOS983119:JPD983122 JYO983119:JYZ983122 KIK983119:KIV983122 KSG983119:KSR983122 LCC983119:LCN983122 LLY983119:LMJ983122 LVU983119:LWF983122 MFQ983119:MGB983122 MPM983119:MPX983122 MZI983119:MZT983122 NJE983119:NJP983122 NTA983119:NTL983122 OCW983119:ODH983122 OMS983119:OND983122 OWO983119:OWZ983122 PGK983119:PGV983122 PQG983119:PQR983122 QAC983119:QAN983122 QJY983119:QKJ983122 QTU983119:QUF983122 RDQ983119:REB983122 RNM983119:RNX983122 RXI983119:RXT983122 SHE983119:SHP983122 SRA983119:SRL983122 TAW983119:TBH983122 TKS983119:TLD983122 TUO983119:TUZ983122 UEK983119:UEV983122 UOG983119:UOR983122 UYC983119:UYN983122 VHY983119:VIJ983122 VRU983119:VSF983122 WBQ983119:WCB983122 WLM983119:WLX983122 WVI983119:WVT983122"/>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3"/>
  <sheetViews>
    <sheetView zoomScaleNormal="100" workbookViewId="0">
      <pane xSplit="1" ySplit="7" topLeftCell="B8" activePane="bottomRight" state="frozen"/>
      <selection sqref="A1:J1"/>
      <selection pane="topRight" sqref="A1:J1"/>
      <selection pane="bottomLeft" sqref="A1:J1"/>
      <selection pane="bottomRight" sqref="A1:J1"/>
    </sheetView>
  </sheetViews>
  <sheetFormatPr defaultColWidth="15.75" defaultRowHeight="10.5" x14ac:dyDescent="0.4"/>
  <cols>
    <col min="1" max="1" width="23.375" style="42" customWidth="1"/>
    <col min="2" max="2" width="11" style="98" customWidth="1"/>
    <col min="3" max="3" width="11" style="43"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７月(上旬～中旬)</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s="42" customFormat="1" x14ac:dyDescent="0.4">
      <c r="A4" s="653"/>
      <c r="B4" s="659" t="s">
        <v>125</v>
      </c>
      <c r="C4" s="655" t="s">
        <v>250</v>
      </c>
      <c r="D4" s="653" t="s">
        <v>95</v>
      </c>
      <c r="E4" s="653"/>
      <c r="F4" s="649" t="str">
        <f>+B4</f>
        <v>(12'7/1～20)</v>
      </c>
      <c r="G4" s="649" t="str">
        <f>+C4</f>
        <v>(11'7/1～20)</v>
      </c>
      <c r="H4" s="653" t="s">
        <v>95</v>
      </c>
      <c r="I4" s="653"/>
      <c r="J4" s="649" t="str">
        <f>+B4</f>
        <v>(12'7/1～20)</v>
      </c>
      <c r="K4" s="649" t="str">
        <f>+C4</f>
        <v>(11'7/1～20)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191</v>
      </c>
      <c r="B6" s="248">
        <f>+B7+B41+B67</f>
        <v>273363</v>
      </c>
      <c r="C6" s="248">
        <f>+C7+C41+C67</f>
        <v>267818</v>
      </c>
      <c r="D6" s="245">
        <f t="shared" ref="D6:D37" si="0">+B6/C6</f>
        <v>1.0207043589303184</v>
      </c>
      <c r="E6" s="289">
        <f t="shared" ref="E6:E37" si="1">+B6-C6</f>
        <v>5545</v>
      </c>
      <c r="F6" s="248">
        <f>+F7+F41+F67</f>
        <v>433350</v>
      </c>
      <c r="G6" s="248">
        <f>+G7+G41+G67</f>
        <v>417616</v>
      </c>
      <c r="H6" s="245">
        <f t="shared" ref="H6:H37" si="2">+F6/G6</f>
        <v>1.0376757595494426</v>
      </c>
      <c r="I6" s="289">
        <f t="shared" ref="I6:I37" si="3">+F6-G6</f>
        <v>15734</v>
      </c>
      <c r="J6" s="245">
        <f t="shared" ref="J6:J37" si="4">+B6/F6</f>
        <v>0.63081343025268255</v>
      </c>
      <c r="K6" s="245">
        <f t="shared" ref="K6:K37" si="5">+C6/G6</f>
        <v>0.64130205739243706</v>
      </c>
      <c r="L6" s="283">
        <f t="shared" ref="L6:L37" si="6">+J6-K6</f>
        <v>-1.0488627139754514E-2</v>
      </c>
    </row>
    <row r="7" spans="1:12" s="44" customFormat="1" x14ac:dyDescent="0.4">
      <c r="A7" s="249" t="s">
        <v>91</v>
      </c>
      <c r="B7" s="248">
        <f>+B8+B18+B38</f>
        <v>120744</v>
      </c>
      <c r="C7" s="248">
        <f>+C8+C18+C38</f>
        <v>121206</v>
      </c>
      <c r="D7" s="245">
        <f t="shared" si="0"/>
        <v>0.99618830750952925</v>
      </c>
      <c r="E7" s="289">
        <f t="shared" si="1"/>
        <v>-462</v>
      </c>
      <c r="F7" s="248">
        <f>+F8+F18+F38</f>
        <v>183581</v>
      </c>
      <c r="G7" s="248">
        <f>+G8+G18+G38</f>
        <v>180646</v>
      </c>
      <c r="H7" s="245">
        <f t="shared" si="2"/>
        <v>1.0162472459949292</v>
      </c>
      <c r="I7" s="289">
        <f t="shared" si="3"/>
        <v>2935</v>
      </c>
      <c r="J7" s="245">
        <f t="shared" si="4"/>
        <v>0.65771512302471391</v>
      </c>
      <c r="K7" s="245">
        <f t="shared" si="5"/>
        <v>0.67095867054902958</v>
      </c>
      <c r="L7" s="283">
        <f t="shared" si="6"/>
        <v>-1.3243547524315669E-2</v>
      </c>
    </row>
    <row r="8" spans="1:12" x14ac:dyDescent="0.4">
      <c r="A8" s="277" t="s">
        <v>190</v>
      </c>
      <c r="B8" s="259">
        <f>SUM(B9:B17)</f>
        <v>82879</v>
      </c>
      <c r="C8" s="259">
        <f>SUM(C9:C17)</f>
        <v>85172</v>
      </c>
      <c r="D8" s="256">
        <f t="shared" si="0"/>
        <v>0.97307800685671353</v>
      </c>
      <c r="E8" s="281">
        <f t="shared" si="1"/>
        <v>-2293</v>
      </c>
      <c r="F8" s="259">
        <f>SUM(F9:F17)</f>
        <v>130345</v>
      </c>
      <c r="G8" s="259">
        <f>SUM(G9:G17)</f>
        <v>127692</v>
      </c>
      <c r="H8" s="256">
        <f t="shared" si="2"/>
        <v>1.020776556088087</v>
      </c>
      <c r="I8" s="281">
        <f t="shared" si="3"/>
        <v>2653</v>
      </c>
      <c r="J8" s="256">
        <f t="shared" si="4"/>
        <v>0.63584333883156241</v>
      </c>
      <c r="K8" s="256">
        <f t="shared" si="5"/>
        <v>0.66701124581023086</v>
      </c>
      <c r="L8" s="280">
        <f t="shared" si="6"/>
        <v>-3.1167906978668447E-2</v>
      </c>
    </row>
    <row r="9" spans="1:12" x14ac:dyDescent="0.4">
      <c r="A9" s="57" t="s">
        <v>87</v>
      </c>
      <c r="B9" s="80">
        <f>'７月(上旬)'!B9+'７月(中旬)'!B9</f>
        <v>65536</v>
      </c>
      <c r="C9" s="80">
        <f>'７月(上旬)'!C9+'７月(中旬)'!C9</f>
        <v>62534</v>
      </c>
      <c r="D9" s="73">
        <f t="shared" si="0"/>
        <v>1.0480058847986695</v>
      </c>
      <c r="E9" s="81">
        <f t="shared" si="1"/>
        <v>3002</v>
      </c>
      <c r="F9" s="80">
        <f>'７月(上旬)'!F9+'７月(中旬)'!F9</f>
        <v>104102</v>
      </c>
      <c r="G9" s="80">
        <f>'７月(上旬)'!G9+'７月(中旬)'!G9</f>
        <v>89486</v>
      </c>
      <c r="H9" s="73">
        <f t="shared" si="2"/>
        <v>1.1633328118364883</v>
      </c>
      <c r="I9" s="81">
        <f t="shared" si="3"/>
        <v>14616</v>
      </c>
      <c r="J9" s="73">
        <f t="shared" si="4"/>
        <v>0.62953641620718137</v>
      </c>
      <c r="K9" s="73">
        <f t="shared" si="5"/>
        <v>0.69881322218000586</v>
      </c>
      <c r="L9" s="90">
        <f t="shared" si="6"/>
        <v>-6.9276805972824484E-2</v>
      </c>
    </row>
    <row r="10" spans="1:12" x14ac:dyDescent="0.4">
      <c r="A10" s="58" t="s">
        <v>90</v>
      </c>
      <c r="B10" s="80">
        <f>'７月(上旬)'!B10+'７月(中旬)'!B10</f>
        <v>7952</v>
      </c>
      <c r="C10" s="80">
        <f>'７月(上旬)'!C10+'７月(中旬)'!C10</f>
        <v>8765</v>
      </c>
      <c r="D10" s="53">
        <f t="shared" si="0"/>
        <v>0.9072447233314318</v>
      </c>
      <c r="E10" s="54">
        <f t="shared" si="1"/>
        <v>-813</v>
      </c>
      <c r="F10" s="80">
        <f>'７月(上旬)'!F10+'７月(中旬)'!F10</f>
        <v>11408</v>
      </c>
      <c r="G10" s="80">
        <f>'７月(上旬)'!G10+'７月(中旬)'!G10</f>
        <v>11566</v>
      </c>
      <c r="H10" s="53">
        <f t="shared" si="2"/>
        <v>0.98633927027494384</v>
      </c>
      <c r="I10" s="54">
        <f t="shared" si="3"/>
        <v>-158</v>
      </c>
      <c r="J10" s="53">
        <f t="shared" si="4"/>
        <v>0.69705469845722301</v>
      </c>
      <c r="K10" s="53">
        <f t="shared" si="5"/>
        <v>0.75782465848175684</v>
      </c>
      <c r="L10" s="52">
        <f t="shared" si="6"/>
        <v>-6.0769960024533831E-2</v>
      </c>
    </row>
    <row r="11" spans="1:12" x14ac:dyDescent="0.4">
      <c r="A11" s="58" t="s">
        <v>162</v>
      </c>
      <c r="B11" s="80">
        <f>'７月(上旬)'!B11+'７月(中旬)'!B11</f>
        <v>7293</v>
      </c>
      <c r="C11" s="80">
        <f>'７月(上旬)'!C11+'７月(中旬)'!C11</f>
        <v>12115</v>
      </c>
      <c r="D11" s="53">
        <f t="shared" si="0"/>
        <v>0.60198101527032599</v>
      </c>
      <c r="E11" s="54">
        <f t="shared" si="1"/>
        <v>-4822</v>
      </c>
      <c r="F11" s="80">
        <f>'７月(上旬)'!F11+'７月(中旬)'!F11</f>
        <v>11951</v>
      </c>
      <c r="G11" s="80">
        <f>'７月(上旬)'!G11+'７月(中旬)'!G11</f>
        <v>23740</v>
      </c>
      <c r="H11" s="53">
        <f t="shared" si="2"/>
        <v>0.50341196293176071</v>
      </c>
      <c r="I11" s="54">
        <f t="shared" si="3"/>
        <v>-11789</v>
      </c>
      <c r="J11" s="53">
        <f t="shared" si="4"/>
        <v>0.6102418207681366</v>
      </c>
      <c r="K11" s="53">
        <f t="shared" si="5"/>
        <v>0.51032013479359728</v>
      </c>
      <c r="L11" s="52">
        <f t="shared" si="6"/>
        <v>9.992168597453932E-2</v>
      </c>
    </row>
    <row r="12" spans="1:12" x14ac:dyDescent="0.4">
      <c r="A12" s="58" t="s">
        <v>85</v>
      </c>
      <c r="B12" s="80">
        <f>'７月(上旬)'!B12+'７月(中旬)'!B12</f>
        <v>0</v>
      </c>
      <c r="C12" s="80">
        <f>'７月(上旬)'!C12+'７月(中旬)'!C12</f>
        <v>0</v>
      </c>
      <c r="D12" s="53" t="e">
        <f t="shared" si="0"/>
        <v>#DIV/0!</v>
      </c>
      <c r="E12" s="54">
        <f t="shared" si="1"/>
        <v>0</v>
      </c>
      <c r="F12" s="80">
        <f>'７月(上旬)'!F12+'７月(中旬)'!F12</f>
        <v>0</v>
      </c>
      <c r="G12" s="80">
        <f>'７月(上旬)'!G12+'７月(中旬)'!G12</f>
        <v>0</v>
      </c>
      <c r="H12" s="53" t="e">
        <f t="shared" si="2"/>
        <v>#DIV/0!</v>
      </c>
      <c r="I12" s="54">
        <f t="shared" si="3"/>
        <v>0</v>
      </c>
      <c r="J12" s="53" t="e">
        <f t="shared" si="4"/>
        <v>#DIV/0!</v>
      </c>
      <c r="K12" s="53" t="e">
        <f t="shared" si="5"/>
        <v>#DIV/0!</v>
      </c>
      <c r="L12" s="52" t="e">
        <f t="shared" si="6"/>
        <v>#DIV/0!</v>
      </c>
    </row>
    <row r="13" spans="1:12" x14ac:dyDescent="0.4">
      <c r="A13" s="58" t="s">
        <v>86</v>
      </c>
      <c r="B13" s="80">
        <f>'７月(上旬)'!B13+'７月(中旬)'!B13</f>
        <v>0</v>
      </c>
      <c r="C13" s="80">
        <f>'７月(上旬)'!C13+'７月(中旬)'!C13</f>
        <v>0</v>
      </c>
      <c r="D13" s="53" t="e">
        <f t="shared" si="0"/>
        <v>#DIV/0!</v>
      </c>
      <c r="E13" s="54">
        <f t="shared" si="1"/>
        <v>0</v>
      </c>
      <c r="F13" s="80">
        <f>'７月(上旬)'!F13+'７月(中旬)'!F13</f>
        <v>0</v>
      </c>
      <c r="G13" s="80">
        <f>'７月(上旬)'!G13+'７月(中旬)'!G13</f>
        <v>0</v>
      </c>
      <c r="H13" s="53" t="e">
        <f t="shared" si="2"/>
        <v>#DIV/0!</v>
      </c>
      <c r="I13" s="54">
        <f t="shared" si="3"/>
        <v>0</v>
      </c>
      <c r="J13" s="53" t="e">
        <f t="shared" si="4"/>
        <v>#DIV/0!</v>
      </c>
      <c r="K13" s="53" t="e">
        <f t="shared" si="5"/>
        <v>#DIV/0!</v>
      </c>
      <c r="L13" s="52" t="e">
        <f t="shared" si="6"/>
        <v>#DIV/0!</v>
      </c>
    </row>
    <row r="14" spans="1:12" x14ac:dyDescent="0.4">
      <c r="A14" s="64" t="s">
        <v>189</v>
      </c>
      <c r="B14" s="107">
        <f>'７月(上旬)'!B14+'７月(中旬)'!B14</f>
        <v>2098</v>
      </c>
      <c r="C14" s="107">
        <f>'７月(上旬)'!C14+'７月(中旬)'!C14</f>
        <v>1758</v>
      </c>
      <c r="D14" s="67">
        <f t="shared" si="0"/>
        <v>1.1934015927189989</v>
      </c>
      <c r="E14" s="68">
        <f t="shared" si="1"/>
        <v>340</v>
      </c>
      <c r="F14" s="107">
        <f>'７月(上旬)'!F14+'７月(中旬)'!F14</f>
        <v>2884</v>
      </c>
      <c r="G14" s="107">
        <f>'７月(上旬)'!G14+'７月(中旬)'!G14</f>
        <v>2900</v>
      </c>
      <c r="H14" s="67">
        <f t="shared" si="2"/>
        <v>0.99448275862068969</v>
      </c>
      <c r="I14" s="68">
        <f t="shared" si="3"/>
        <v>-16</v>
      </c>
      <c r="J14" s="67">
        <f t="shared" si="4"/>
        <v>0.7274618585298197</v>
      </c>
      <c r="K14" s="67">
        <f t="shared" si="5"/>
        <v>0.60620689655172411</v>
      </c>
      <c r="L14" s="66">
        <f t="shared" si="6"/>
        <v>0.1212549619780956</v>
      </c>
    </row>
    <row r="15" spans="1:12" x14ac:dyDescent="0.4">
      <c r="A15" s="58" t="s">
        <v>188</v>
      </c>
      <c r="B15" s="55">
        <f>'７月(上旬)'!B15+'７月(中旬)'!B15</f>
        <v>0</v>
      </c>
      <c r="C15" s="55">
        <f>'７月(上旬)'!C15+'７月(中旬)'!C15</f>
        <v>0</v>
      </c>
      <c r="D15" s="53" t="e">
        <f t="shared" si="0"/>
        <v>#DIV/0!</v>
      </c>
      <c r="E15" s="54">
        <f t="shared" si="1"/>
        <v>0</v>
      </c>
      <c r="F15" s="55">
        <f>'７月(上旬)'!F15+'７月(中旬)'!F15</f>
        <v>0</v>
      </c>
      <c r="G15" s="55">
        <f>'７月(上旬)'!G15+'７月(中旬)'!G15</f>
        <v>0</v>
      </c>
      <c r="H15" s="53" t="e">
        <f t="shared" si="2"/>
        <v>#DIV/0!</v>
      </c>
      <c r="I15" s="54">
        <f t="shared" si="3"/>
        <v>0</v>
      </c>
      <c r="J15" s="53" t="e">
        <f t="shared" si="4"/>
        <v>#DIV/0!</v>
      </c>
      <c r="K15" s="53" t="e">
        <f t="shared" si="5"/>
        <v>#DIV/0!</v>
      </c>
      <c r="L15" s="52" t="e">
        <f t="shared" si="6"/>
        <v>#DIV/0!</v>
      </c>
    </row>
    <row r="16" spans="1:12" x14ac:dyDescent="0.4">
      <c r="A16" s="70" t="s">
        <v>187</v>
      </c>
      <c r="B16" s="80">
        <f>'７月(上旬)'!B16+'７月(中旬)'!B16</f>
        <v>0</v>
      </c>
      <c r="C16" s="80">
        <f>'７月(上旬)'!C16+'７月(中旬)'!C16</f>
        <v>0</v>
      </c>
      <c r="D16" s="53" t="e">
        <f t="shared" si="0"/>
        <v>#DIV/0!</v>
      </c>
      <c r="E16" s="54">
        <f t="shared" si="1"/>
        <v>0</v>
      </c>
      <c r="F16" s="80">
        <f>'７月(上旬)'!F16+'７月(中旬)'!F16</f>
        <v>0</v>
      </c>
      <c r="G16" s="80">
        <f>'７月(上旬)'!G16+'７月(中旬)'!G16</f>
        <v>0</v>
      </c>
      <c r="H16" s="53" t="e">
        <f t="shared" si="2"/>
        <v>#DIV/0!</v>
      </c>
      <c r="I16" s="54">
        <f t="shared" si="3"/>
        <v>0</v>
      </c>
      <c r="J16" s="53" t="e">
        <f t="shared" si="4"/>
        <v>#DIV/0!</v>
      </c>
      <c r="K16" s="53" t="e">
        <f t="shared" si="5"/>
        <v>#DIV/0!</v>
      </c>
      <c r="L16" s="52" t="e">
        <f t="shared" si="6"/>
        <v>#DIV/0!</v>
      </c>
    </row>
    <row r="17" spans="1:12" x14ac:dyDescent="0.4">
      <c r="A17" s="70" t="s">
        <v>186</v>
      </c>
      <c r="B17" s="72">
        <f>'７月(上旬)'!B17+'７月(中旬)'!B17</f>
        <v>0</v>
      </c>
      <c r="C17" s="72">
        <f>'７月(上旬)'!C17+'７月(中旬)'!C17</f>
        <v>0</v>
      </c>
      <c r="D17" s="67" t="e">
        <f t="shared" si="0"/>
        <v>#DIV/0!</v>
      </c>
      <c r="E17" s="68">
        <f t="shared" si="1"/>
        <v>0</v>
      </c>
      <c r="F17" s="72">
        <f>'７月(上旬)'!F17+'７月(中旬)'!F17</f>
        <v>0</v>
      </c>
      <c r="G17" s="72">
        <f>'７月(上旬)'!G17+'７月(中旬)'!G17</f>
        <v>0</v>
      </c>
      <c r="H17" s="67" t="e">
        <f t="shared" si="2"/>
        <v>#DIV/0!</v>
      </c>
      <c r="I17" s="68">
        <f t="shared" si="3"/>
        <v>0</v>
      </c>
      <c r="J17" s="95" t="e">
        <f t="shared" si="4"/>
        <v>#DIV/0!</v>
      </c>
      <c r="K17" s="53" t="e">
        <f t="shared" si="5"/>
        <v>#DIV/0!</v>
      </c>
      <c r="L17" s="52" t="e">
        <f t="shared" si="6"/>
        <v>#DIV/0!</v>
      </c>
    </row>
    <row r="18" spans="1:12" x14ac:dyDescent="0.4">
      <c r="A18" s="277" t="s">
        <v>185</v>
      </c>
      <c r="B18" s="259">
        <f>SUM(B19:B37)</f>
        <v>36614</v>
      </c>
      <c r="C18" s="259">
        <f>SUM(C19:C37)</f>
        <v>34704</v>
      </c>
      <c r="D18" s="256">
        <f t="shared" si="0"/>
        <v>1.0550368833563855</v>
      </c>
      <c r="E18" s="281">
        <f t="shared" si="1"/>
        <v>1910</v>
      </c>
      <c r="F18" s="259">
        <f>SUM(F19:F37)</f>
        <v>51365</v>
      </c>
      <c r="G18" s="259">
        <f>SUM(G19:G37)</f>
        <v>50290</v>
      </c>
      <c r="H18" s="256">
        <f t="shared" si="2"/>
        <v>1.0213760190892822</v>
      </c>
      <c r="I18" s="281">
        <f t="shared" si="3"/>
        <v>1075</v>
      </c>
      <c r="J18" s="256">
        <f t="shared" si="4"/>
        <v>0.71282001362795677</v>
      </c>
      <c r="K18" s="256">
        <f t="shared" si="5"/>
        <v>0.69007755020878903</v>
      </c>
      <c r="L18" s="280">
        <f t="shared" si="6"/>
        <v>2.2742463419167747E-2</v>
      </c>
    </row>
    <row r="19" spans="1:12" x14ac:dyDescent="0.4">
      <c r="A19" s="57" t="s">
        <v>184</v>
      </c>
      <c r="B19" s="80">
        <f>'７月(上旬)'!B19+'７月(中旬)'!B19</f>
        <v>0</v>
      </c>
      <c r="C19" s="80">
        <f>'７月(上旬)'!C19+'７月(中旬)'!C19</f>
        <v>0</v>
      </c>
      <c r="D19" s="73" t="e">
        <f t="shared" si="0"/>
        <v>#DIV/0!</v>
      </c>
      <c r="E19" s="81">
        <f t="shared" si="1"/>
        <v>0</v>
      </c>
      <c r="F19" s="80">
        <f>'７月(上旬)'!F19+'７月(中旬)'!F19</f>
        <v>0</v>
      </c>
      <c r="G19" s="80">
        <f>'７月(上旬)'!G19+'７月(中旬)'!G19</f>
        <v>0</v>
      </c>
      <c r="H19" s="73" t="e">
        <f t="shared" si="2"/>
        <v>#DIV/0!</v>
      </c>
      <c r="I19" s="81">
        <f t="shared" si="3"/>
        <v>0</v>
      </c>
      <c r="J19" s="73" t="e">
        <f t="shared" si="4"/>
        <v>#DIV/0!</v>
      </c>
      <c r="K19" s="73" t="e">
        <f t="shared" si="5"/>
        <v>#DIV/0!</v>
      </c>
      <c r="L19" s="90" t="e">
        <f t="shared" si="6"/>
        <v>#DIV/0!</v>
      </c>
    </row>
    <row r="20" spans="1:12" x14ac:dyDescent="0.4">
      <c r="A20" s="58" t="s">
        <v>244</v>
      </c>
      <c r="B20" s="80">
        <f>'７月(上旬)'!B20+'７月(中旬)'!B20</f>
        <v>2196</v>
      </c>
      <c r="C20" s="80">
        <f>'７月(上旬)'!C20+'７月(中旬)'!C20</f>
        <v>0</v>
      </c>
      <c r="D20" s="53" t="e">
        <f t="shared" si="0"/>
        <v>#DIV/0!</v>
      </c>
      <c r="E20" s="54">
        <f t="shared" si="1"/>
        <v>2196</v>
      </c>
      <c r="F20" s="80">
        <f>'７月(上旬)'!F20+'７月(中旬)'!F20</f>
        <v>3500</v>
      </c>
      <c r="G20" s="80">
        <f>'７月(上旬)'!G20+'７月(中旬)'!G20</f>
        <v>0</v>
      </c>
      <c r="H20" s="53" t="e">
        <f t="shared" si="2"/>
        <v>#DIV/0!</v>
      </c>
      <c r="I20" s="54">
        <f t="shared" si="3"/>
        <v>3500</v>
      </c>
      <c r="J20" s="53">
        <f t="shared" si="4"/>
        <v>0.62742857142857145</v>
      </c>
      <c r="K20" s="53" t="e">
        <f t="shared" si="5"/>
        <v>#DIV/0!</v>
      </c>
      <c r="L20" s="52" t="e">
        <f t="shared" si="6"/>
        <v>#DIV/0!</v>
      </c>
    </row>
    <row r="21" spans="1:12" x14ac:dyDescent="0.4">
      <c r="A21" s="58" t="s">
        <v>183</v>
      </c>
      <c r="B21" s="80">
        <f>'７月(上旬)'!B21+'７月(中旬)'!B21</f>
        <v>11843</v>
      </c>
      <c r="C21" s="80">
        <f>'７月(上旬)'!C21+'７月(中旬)'!C21</f>
        <v>11215</v>
      </c>
      <c r="D21" s="53">
        <f t="shared" si="0"/>
        <v>1.0559964333481944</v>
      </c>
      <c r="E21" s="54">
        <f t="shared" si="1"/>
        <v>628</v>
      </c>
      <c r="F21" s="80">
        <f>'７月(上旬)'!F21+'７月(中旬)'!F21</f>
        <v>18580</v>
      </c>
      <c r="G21" s="80">
        <f>'７月(上旬)'!G21+'７月(中旬)'!G21</f>
        <v>18345</v>
      </c>
      <c r="H21" s="53">
        <f t="shared" si="2"/>
        <v>1.0128100299809213</v>
      </c>
      <c r="I21" s="54">
        <f t="shared" si="3"/>
        <v>235</v>
      </c>
      <c r="J21" s="53">
        <f t="shared" si="4"/>
        <v>0.63740581270182994</v>
      </c>
      <c r="K21" s="53">
        <f t="shared" si="5"/>
        <v>0.61133823930226217</v>
      </c>
      <c r="L21" s="52">
        <f t="shared" si="6"/>
        <v>2.6067573399567778E-2</v>
      </c>
    </row>
    <row r="22" spans="1:12" x14ac:dyDescent="0.4">
      <c r="A22" s="58" t="s">
        <v>182</v>
      </c>
      <c r="B22" s="80">
        <f>'７月(上旬)'!B22+'７月(中旬)'!B22</f>
        <v>4312</v>
      </c>
      <c r="C22" s="80">
        <f>'７月(上旬)'!C22+'７月(中旬)'!C22</f>
        <v>4313</v>
      </c>
      <c r="D22" s="53">
        <f t="shared" si="0"/>
        <v>0.99976814282402038</v>
      </c>
      <c r="E22" s="54">
        <f t="shared" si="1"/>
        <v>-1</v>
      </c>
      <c r="F22" s="80">
        <f>'７月(上旬)'!F22+'７月(中旬)'!F22</f>
        <v>4730</v>
      </c>
      <c r="G22" s="80">
        <f>'７月(上旬)'!G22+'７月(中旬)'!G22</f>
        <v>5070</v>
      </c>
      <c r="H22" s="53">
        <f t="shared" si="2"/>
        <v>0.93293885601577908</v>
      </c>
      <c r="I22" s="54">
        <f t="shared" si="3"/>
        <v>-340</v>
      </c>
      <c r="J22" s="53">
        <f t="shared" si="4"/>
        <v>0.91162790697674423</v>
      </c>
      <c r="K22" s="53">
        <f t="shared" si="5"/>
        <v>0.85069033530571991</v>
      </c>
      <c r="L22" s="52">
        <f t="shared" si="6"/>
        <v>6.0937571671024315E-2</v>
      </c>
    </row>
    <row r="23" spans="1:12" x14ac:dyDescent="0.4">
      <c r="A23" s="58" t="s">
        <v>181</v>
      </c>
      <c r="B23" s="80">
        <f>'７月(上旬)'!B23+'７月(中旬)'!B23</f>
        <v>2719</v>
      </c>
      <c r="C23" s="80">
        <f>'７月(上旬)'!C23+'７月(中旬)'!C23</f>
        <v>2585</v>
      </c>
      <c r="D23" s="67">
        <f t="shared" si="0"/>
        <v>1.0518375241779496</v>
      </c>
      <c r="E23" s="68">
        <f t="shared" si="1"/>
        <v>134</v>
      </c>
      <c r="F23" s="80">
        <f>'７月(上旬)'!F23+'７月(中旬)'!F23</f>
        <v>2960</v>
      </c>
      <c r="G23" s="80">
        <f>'７月(上旬)'!G23+'７月(中旬)'!G23</f>
        <v>2910</v>
      </c>
      <c r="H23" s="67">
        <f t="shared" si="2"/>
        <v>1.0171821305841924</v>
      </c>
      <c r="I23" s="68">
        <f t="shared" si="3"/>
        <v>50</v>
      </c>
      <c r="J23" s="67">
        <f t="shared" si="4"/>
        <v>0.91858108108108105</v>
      </c>
      <c r="K23" s="67">
        <f t="shared" si="5"/>
        <v>0.88831615120274909</v>
      </c>
      <c r="L23" s="66">
        <f t="shared" si="6"/>
        <v>3.0264929878331959E-2</v>
      </c>
    </row>
    <row r="24" spans="1:12" x14ac:dyDescent="0.4">
      <c r="A24" s="70" t="s">
        <v>180</v>
      </c>
      <c r="B24" s="80">
        <f>'７月(上旬)'!B24+'７月(中旬)'!B24</f>
        <v>308</v>
      </c>
      <c r="C24" s="80">
        <f>'７月(上旬)'!C24+'７月(中旬)'!C24</f>
        <v>202</v>
      </c>
      <c r="D24" s="53">
        <f t="shared" si="0"/>
        <v>1.5247524752475248</v>
      </c>
      <c r="E24" s="54">
        <f t="shared" si="1"/>
        <v>106</v>
      </c>
      <c r="F24" s="80">
        <f>'７月(上旬)'!F24+'７月(中旬)'!F24</f>
        <v>1180</v>
      </c>
      <c r="G24" s="80">
        <f>'７月(上旬)'!G24+'７月(中旬)'!G24</f>
        <v>870</v>
      </c>
      <c r="H24" s="53">
        <f t="shared" si="2"/>
        <v>1.3563218390804597</v>
      </c>
      <c r="I24" s="54">
        <f t="shared" si="3"/>
        <v>310</v>
      </c>
      <c r="J24" s="53">
        <f t="shared" si="4"/>
        <v>0.26101694915254237</v>
      </c>
      <c r="K24" s="53">
        <f t="shared" si="5"/>
        <v>0.23218390804597702</v>
      </c>
      <c r="L24" s="52">
        <f t="shared" si="6"/>
        <v>2.8833041106565344E-2</v>
      </c>
    </row>
    <row r="25" spans="1:12" x14ac:dyDescent="0.4">
      <c r="A25" s="70" t="s">
        <v>179</v>
      </c>
      <c r="B25" s="80">
        <f>'７月(上旬)'!B25+'７月(中旬)'!B25</f>
        <v>2381</v>
      </c>
      <c r="C25" s="80">
        <f>'７月(上旬)'!C25+'７月(中旬)'!C25</f>
        <v>2338</v>
      </c>
      <c r="D25" s="53">
        <f t="shared" si="0"/>
        <v>1.0183917878528657</v>
      </c>
      <c r="E25" s="54">
        <f t="shared" si="1"/>
        <v>43</v>
      </c>
      <c r="F25" s="80">
        <f>'７月(上旬)'!F25+'７月(中旬)'!F25</f>
        <v>2950</v>
      </c>
      <c r="G25" s="80">
        <f>'７月(上旬)'!G25+'７月(中旬)'!G25</f>
        <v>2985</v>
      </c>
      <c r="H25" s="53">
        <f t="shared" si="2"/>
        <v>0.98827470686767172</v>
      </c>
      <c r="I25" s="54">
        <f t="shared" si="3"/>
        <v>-35</v>
      </c>
      <c r="J25" s="53">
        <f t="shared" si="4"/>
        <v>0.80711864406779665</v>
      </c>
      <c r="K25" s="53">
        <f t="shared" si="5"/>
        <v>0.78324958123953103</v>
      </c>
      <c r="L25" s="52">
        <f t="shared" si="6"/>
        <v>2.3869062828265619E-2</v>
      </c>
    </row>
    <row r="26" spans="1:12" s="42" customFormat="1" x14ac:dyDescent="0.4">
      <c r="A26" s="70" t="s">
        <v>178</v>
      </c>
      <c r="B26" s="80">
        <f>'７月(上旬)'!B26+'７月(中旬)'!B26</f>
        <v>0</v>
      </c>
      <c r="C26" s="80">
        <f>'７月(上旬)'!C26+'７月(中旬)'!C26</f>
        <v>0</v>
      </c>
      <c r="D26" s="53" t="e">
        <f t="shared" si="0"/>
        <v>#DIV/0!</v>
      </c>
      <c r="E26" s="54">
        <f t="shared" si="1"/>
        <v>0</v>
      </c>
      <c r="F26" s="80">
        <f>'７月(上旬)'!F26+'７月(中旬)'!F26</f>
        <v>0</v>
      </c>
      <c r="G26" s="80">
        <f>'７月(上旬)'!G26+'７月(中旬)'!G26</f>
        <v>0</v>
      </c>
      <c r="H26" s="53" t="e">
        <f t="shared" si="2"/>
        <v>#DIV/0!</v>
      </c>
      <c r="I26" s="54">
        <f t="shared" si="3"/>
        <v>0</v>
      </c>
      <c r="J26" s="53" t="e">
        <f t="shared" si="4"/>
        <v>#DIV/0!</v>
      </c>
      <c r="K26" s="53" t="e">
        <f t="shared" si="5"/>
        <v>#DIV/0!</v>
      </c>
      <c r="L26" s="52" t="e">
        <f t="shared" si="6"/>
        <v>#DIV/0!</v>
      </c>
    </row>
    <row r="27" spans="1:12" s="42" customFormat="1" x14ac:dyDescent="0.4">
      <c r="A27" s="58" t="s">
        <v>177</v>
      </c>
      <c r="B27" s="80">
        <f>'７月(上旬)'!B27+'７月(中旬)'!B27</f>
        <v>0</v>
      </c>
      <c r="C27" s="80">
        <f>'７月(上旬)'!C27+'７月(中旬)'!C27</f>
        <v>0</v>
      </c>
      <c r="D27" s="53" t="e">
        <f t="shared" si="0"/>
        <v>#DIV/0!</v>
      </c>
      <c r="E27" s="54">
        <f t="shared" si="1"/>
        <v>0</v>
      </c>
      <c r="F27" s="80">
        <f>'７月(上旬)'!F27+'７月(中旬)'!F27</f>
        <v>0</v>
      </c>
      <c r="G27" s="80">
        <f>'７月(上旬)'!G27+'７月(中旬)'!G27</f>
        <v>0</v>
      </c>
      <c r="H27" s="53" t="e">
        <f t="shared" si="2"/>
        <v>#DIV/0!</v>
      </c>
      <c r="I27" s="54">
        <f t="shared" si="3"/>
        <v>0</v>
      </c>
      <c r="J27" s="53" t="e">
        <f t="shared" si="4"/>
        <v>#DIV/0!</v>
      </c>
      <c r="K27" s="53" t="e">
        <f t="shared" si="5"/>
        <v>#DIV/0!</v>
      </c>
      <c r="L27" s="52" t="e">
        <f t="shared" si="6"/>
        <v>#DIV/0!</v>
      </c>
    </row>
    <row r="28" spans="1:12" s="42" customFormat="1" x14ac:dyDescent="0.4">
      <c r="A28" s="58" t="s">
        <v>176</v>
      </c>
      <c r="B28" s="80">
        <f>'７月(上旬)'!B28+'７月(中旬)'!B28</f>
        <v>0</v>
      </c>
      <c r="C28" s="80">
        <f>'７月(上旬)'!C28+'７月(中旬)'!C28</f>
        <v>1969</v>
      </c>
      <c r="D28" s="53">
        <f t="shared" si="0"/>
        <v>0</v>
      </c>
      <c r="E28" s="54">
        <f t="shared" si="1"/>
        <v>-1969</v>
      </c>
      <c r="F28" s="80">
        <f>'７月(上旬)'!F28+'７月(中旬)'!F28</f>
        <v>0</v>
      </c>
      <c r="G28" s="80">
        <f>'７月(上旬)'!G28+'７月(中旬)'!G28</f>
        <v>2805</v>
      </c>
      <c r="H28" s="53">
        <f t="shared" si="2"/>
        <v>0</v>
      </c>
      <c r="I28" s="54">
        <f t="shared" si="3"/>
        <v>-2805</v>
      </c>
      <c r="J28" s="53" t="e">
        <f t="shared" si="4"/>
        <v>#DIV/0!</v>
      </c>
      <c r="K28" s="53">
        <f t="shared" si="5"/>
        <v>0.70196078431372544</v>
      </c>
      <c r="L28" s="52" t="e">
        <f t="shared" si="6"/>
        <v>#DIV/0!</v>
      </c>
    </row>
    <row r="29" spans="1:12" s="42" customFormat="1" x14ac:dyDescent="0.4">
      <c r="A29" s="58" t="s">
        <v>175</v>
      </c>
      <c r="B29" s="80">
        <f>'７月(上旬)'!B29+'７月(中旬)'!B29</f>
        <v>0</v>
      </c>
      <c r="C29" s="80">
        <f>'７月(上旬)'!C29+'７月(中旬)'!C29</f>
        <v>0</v>
      </c>
      <c r="D29" s="53" t="e">
        <f t="shared" si="0"/>
        <v>#DIV/0!</v>
      </c>
      <c r="E29" s="54">
        <f t="shared" si="1"/>
        <v>0</v>
      </c>
      <c r="F29" s="80">
        <f>'７月(上旬)'!F29+'７月(中旬)'!F29</f>
        <v>0</v>
      </c>
      <c r="G29" s="80">
        <f>'７月(上旬)'!G29+'７月(中旬)'!G29</f>
        <v>0</v>
      </c>
      <c r="H29" s="53" t="e">
        <f t="shared" si="2"/>
        <v>#DIV/0!</v>
      </c>
      <c r="I29" s="54">
        <f t="shared" si="3"/>
        <v>0</v>
      </c>
      <c r="J29" s="53" t="e">
        <f t="shared" si="4"/>
        <v>#DIV/0!</v>
      </c>
      <c r="K29" s="53" t="e">
        <f t="shared" si="5"/>
        <v>#DIV/0!</v>
      </c>
      <c r="L29" s="52" t="e">
        <f t="shared" si="6"/>
        <v>#DIV/0!</v>
      </c>
    </row>
    <row r="30" spans="1:12" s="42" customFormat="1" x14ac:dyDescent="0.4">
      <c r="A30" s="58" t="s">
        <v>174</v>
      </c>
      <c r="B30" s="80">
        <f>'７月(上旬)'!B30+'７月(中旬)'!B30</f>
        <v>0</v>
      </c>
      <c r="C30" s="80">
        <f>'７月(上旬)'!C30+'７月(中旬)'!C30</f>
        <v>0</v>
      </c>
      <c r="D30" s="67" t="e">
        <f t="shared" si="0"/>
        <v>#DIV/0!</v>
      </c>
      <c r="E30" s="68">
        <f t="shared" si="1"/>
        <v>0</v>
      </c>
      <c r="F30" s="80">
        <f>'７月(上旬)'!F30+'７月(中旬)'!F30</f>
        <v>0</v>
      </c>
      <c r="G30" s="80">
        <f>'７月(上旬)'!G30+'７月(中旬)'!G30</f>
        <v>0</v>
      </c>
      <c r="H30" s="67" t="e">
        <f t="shared" si="2"/>
        <v>#DIV/0!</v>
      </c>
      <c r="I30" s="68">
        <f t="shared" si="3"/>
        <v>0</v>
      </c>
      <c r="J30" s="67" t="e">
        <f t="shared" si="4"/>
        <v>#DIV/0!</v>
      </c>
      <c r="K30" s="67" t="e">
        <f t="shared" si="5"/>
        <v>#DIV/0!</v>
      </c>
      <c r="L30" s="66" t="e">
        <f t="shared" si="6"/>
        <v>#DIV/0!</v>
      </c>
    </row>
    <row r="31" spans="1:12" s="42" customFormat="1" x14ac:dyDescent="0.4">
      <c r="A31" s="70" t="s">
        <v>173</v>
      </c>
      <c r="B31" s="80">
        <f>'７月(上旬)'!B31+'７月(中旬)'!B31</f>
        <v>0</v>
      </c>
      <c r="C31" s="80">
        <f>'７月(上旬)'!C31+'７月(中旬)'!C31</f>
        <v>0</v>
      </c>
      <c r="D31" s="53" t="e">
        <f t="shared" si="0"/>
        <v>#DIV/0!</v>
      </c>
      <c r="E31" s="54">
        <f t="shared" si="1"/>
        <v>0</v>
      </c>
      <c r="F31" s="80">
        <f>'７月(上旬)'!F31+'７月(中旬)'!F31</f>
        <v>0</v>
      </c>
      <c r="G31" s="80">
        <f>'７月(上旬)'!G31+'７月(中旬)'!G31</f>
        <v>0</v>
      </c>
      <c r="H31" s="53" t="e">
        <f t="shared" si="2"/>
        <v>#DIV/0!</v>
      </c>
      <c r="I31" s="54">
        <f t="shared" si="3"/>
        <v>0</v>
      </c>
      <c r="J31" s="53" t="e">
        <f t="shared" si="4"/>
        <v>#DIV/0!</v>
      </c>
      <c r="K31" s="53" t="e">
        <f t="shared" si="5"/>
        <v>#DIV/0!</v>
      </c>
      <c r="L31" s="52" t="e">
        <f t="shared" si="6"/>
        <v>#DIV/0!</v>
      </c>
    </row>
    <row r="32" spans="1:12" s="42" customFormat="1" x14ac:dyDescent="0.4">
      <c r="A32" s="58" t="s">
        <v>172</v>
      </c>
      <c r="B32" s="80">
        <f>'７月(上旬)'!B32+'７月(中旬)'!B32</f>
        <v>2270</v>
      </c>
      <c r="C32" s="80">
        <f>'７月(上旬)'!C32+'７月(中旬)'!C32</f>
        <v>2448</v>
      </c>
      <c r="D32" s="53">
        <f t="shared" si="0"/>
        <v>0.92728758169934644</v>
      </c>
      <c r="E32" s="54">
        <f t="shared" si="1"/>
        <v>-178</v>
      </c>
      <c r="F32" s="80">
        <f>'７月(上旬)'!F32+'７月(中旬)'!F32</f>
        <v>2900</v>
      </c>
      <c r="G32" s="80">
        <f>'７月(上旬)'!G32+'７月(中旬)'!G32</f>
        <v>3270</v>
      </c>
      <c r="H32" s="53">
        <f t="shared" si="2"/>
        <v>0.88685015290519875</v>
      </c>
      <c r="I32" s="54">
        <f t="shared" si="3"/>
        <v>-370</v>
      </c>
      <c r="J32" s="53">
        <f t="shared" si="4"/>
        <v>0.78275862068965518</v>
      </c>
      <c r="K32" s="53">
        <f t="shared" si="5"/>
        <v>0.74862385321100922</v>
      </c>
      <c r="L32" s="52">
        <f t="shared" si="6"/>
        <v>3.4134767478645966E-2</v>
      </c>
    </row>
    <row r="33" spans="1:12" s="42" customFormat="1" x14ac:dyDescent="0.4">
      <c r="A33" s="70" t="s">
        <v>171</v>
      </c>
      <c r="B33" s="80">
        <f>'７月(上旬)'!B33+'７月(中旬)'!B33</f>
        <v>0</v>
      </c>
      <c r="C33" s="80">
        <f>'７月(上旬)'!C33+'７月(中旬)'!C33</f>
        <v>0</v>
      </c>
      <c r="D33" s="67" t="e">
        <f t="shared" si="0"/>
        <v>#DIV/0!</v>
      </c>
      <c r="E33" s="68">
        <f t="shared" si="1"/>
        <v>0</v>
      </c>
      <c r="F33" s="80">
        <f>'７月(上旬)'!F33+'７月(中旬)'!F33</f>
        <v>0</v>
      </c>
      <c r="G33" s="80">
        <f>'７月(上旬)'!G33+'７月(中旬)'!G33</f>
        <v>0</v>
      </c>
      <c r="H33" s="67" t="e">
        <f t="shared" si="2"/>
        <v>#DIV/0!</v>
      </c>
      <c r="I33" s="68">
        <f t="shared" si="3"/>
        <v>0</v>
      </c>
      <c r="J33" s="67" t="e">
        <f t="shared" si="4"/>
        <v>#DIV/0!</v>
      </c>
      <c r="K33" s="67" t="e">
        <f t="shared" si="5"/>
        <v>#DIV/0!</v>
      </c>
      <c r="L33" s="66" t="e">
        <f t="shared" si="6"/>
        <v>#DIV/0!</v>
      </c>
    </row>
    <row r="34" spans="1:12" s="42" customFormat="1" x14ac:dyDescent="0.4">
      <c r="A34" s="70" t="s">
        <v>170</v>
      </c>
      <c r="B34" s="107">
        <f>'７月(上旬)'!B34+'７月(中旬)'!B34</f>
        <v>2195</v>
      </c>
      <c r="C34" s="107">
        <f>'７月(上旬)'!C34+'７月(中旬)'!C34</f>
        <v>2228</v>
      </c>
      <c r="D34" s="67">
        <f t="shared" si="0"/>
        <v>0.98518850987432671</v>
      </c>
      <c r="E34" s="68">
        <f t="shared" si="1"/>
        <v>-33</v>
      </c>
      <c r="F34" s="107">
        <f>'７月(上旬)'!F34+'７月(中旬)'!F34</f>
        <v>2925</v>
      </c>
      <c r="G34" s="107">
        <f>'７月(上旬)'!G34+'７月(中旬)'!G34</f>
        <v>2950</v>
      </c>
      <c r="H34" s="67">
        <f t="shared" si="2"/>
        <v>0.99152542372881358</v>
      </c>
      <c r="I34" s="68">
        <f t="shared" si="3"/>
        <v>-25</v>
      </c>
      <c r="J34" s="67">
        <f t="shared" si="4"/>
        <v>0.75042735042735043</v>
      </c>
      <c r="K34" s="67">
        <f t="shared" si="5"/>
        <v>0.75525423728813557</v>
      </c>
      <c r="L34" s="66">
        <f t="shared" si="6"/>
        <v>-4.8268868607851401E-3</v>
      </c>
    </row>
    <row r="35" spans="1:12" s="42" customFormat="1" x14ac:dyDescent="0.4">
      <c r="A35" s="58" t="s">
        <v>169</v>
      </c>
      <c r="B35" s="55">
        <f>'７月(上旬)'!B35+'７月(中旬)'!B35</f>
        <v>0</v>
      </c>
      <c r="C35" s="55">
        <f>'７月(上旬)'!C35+'７月(中旬)'!C35</f>
        <v>0</v>
      </c>
      <c r="D35" s="53" t="e">
        <f t="shared" si="0"/>
        <v>#DIV/0!</v>
      </c>
      <c r="E35" s="54">
        <f t="shared" si="1"/>
        <v>0</v>
      </c>
      <c r="F35" s="55">
        <f>'７月(上旬)'!F35+'７月(中旬)'!F35</f>
        <v>0</v>
      </c>
      <c r="G35" s="55">
        <f>'７月(上旬)'!G35+'７月(中旬)'!G35</f>
        <v>0</v>
      </c>
      <c r="H35" s="53" t="e">
        <f t="shared" si="2"/>
        <v>#DIV/0!</v>
      </c>
      <c r="I35" s="54">
        <f t="shared" si="3"/>
        <v>0</v>
      </c>
      <c r="J35" s="53" t="e">
        <f t="shared" si="4"/>
        <v>#DIV/0!</v>
      </c>
      <c r="K35" s="53" t="e">
        <f t="shared" si="5"/>
        <v>#DIV/0!</v>
      </c>
      <c r="L35" s="52" t="e">
        <f t="shared" si="6"/>
        <v>#DIV/0!</v>
      </c>
    </row>
    <row r="36" spans="1:12" s="42" customFormat="1" x14ac:dyDescent="0.4">
      <c r="A36" s="70" t="s">
        <v>89</v>
      </c>
      <c r="B36" s="107">
        <f>'７月(上旬)'!B36+'７月(中旬)'!B36</f>
        <v>0</v>
      </c>
      <c r="C36" s="107">
        <f>'７月(上旬)'!C36+'７月(中旬)'!C36</f>
        <v>0</v>
      </c>
      <c r="D36" s="67" t="e">
        <f t="shared" si="0"/>
        <v>#DIV/0!</v>
      </c>
      <c r="E36" s="68">
        <f t="shared" si="1"/>
        <v>0</v>
      </c>
      <c r="F36" s="107">
        <f>'７月(上旬)'!F36+'７月(中旬)'!F36</f>
        <v>0</v>
      </c>
      <c r="G36" s="107">
        <f>'７月(上旬)'!G36+'７月(中旬)'!G36</f>
        <v>0</v>
      </c>
      <c r="H36" s="67" t="e">
        <f t="shared" si="2"/>
        <v>#DIV/0!</v>
      </c>
      <c r="I36" s="68">
        <f t="shared" si="3"/>
        <v>0</v>
      </c>
      <c r="J36" s="67" t="e">
        <f t="shared" si="4"/>
        <v>#DIV/0!</v>
      </c>
      <c r="K36" s="67" t="e">
        <f t="shared" si="5"/>
        <v>#DIV/0!</v>
      </c>
      <c r="L36" s="66" t="e">
        <f t="shared" si="6"/>
        <v>#DIV/0!</v>
      </c>
    </row>
    <row r="37" spans="1:12" s="42" customFormat="1" x14ac:dyDescent="0.4">
      <c r="A37" s="51" t="s">
        <v>168</v>
      </c>
      <c r="B37" s="49">
        <f>'７月(上旬)'!B37+'７月(中旬)'!B37</f>
        <v>8390</v>
      </c>
      <c r="C37" s="49">
        <f>'７月(上旬)'!C37+'７月(中旬)'!C37</f>
        <v>7406</v>
      </c>
      <c r="D37" s="47">
        <f t="shared" si="0"/>
        <v>1.1328652443964353</v>
      </c>
      <c r="E37" s="48">
        <f t="shared" si="1"/>
        <v>984</v>
      </c>
      <c r="F37" s="49">
        <f>'７月(上旬)'!F37+'７月(中旬)'!F37</f>
        <v>11640</v>
      </c>
      <c r="G37" s="55">
        <f>'７月(上旬)'!G37+'７月(中旬)'!G37</f>
        <v>11085</v>
      </c>
      <c r="H37" s="53">
        <f t="shared" si="2"/>
        <v>1.0500676589986468</v>
      </c>
      <c r="I37" s="54">
        <f t="shared" si="3"/>
        <v>555</v>
      </c>
      <c r="J37" s="53">
        <f t="shared" si="4"/>
        <v>0.72079037800687284</v>
      </c>
      <c r="K37" s="53">
        <f t="shared" si="5"/>
        <v>0.66811005863779882</v>
      </c>
      <c r="L37" s="52">
        <f t="shared" si="6"/>
        <v>5.2680319369074025E-2</v>
      </c>
    </row>
    <row r="38" spans="1:12" x14ac:dyDescent="0.4">
      <c r="A38" s="277" t="s">
        <v>167</v>
      </c>
      <c r="B38" s="259">
        <f>SUM(B39:B40)</f>
        <v>1251</v>
      </c>
      <c r="C38" s="259">
        <f>SUM(C39:C40)</f>
        <v>1330</v>
      </c>
      <c r="D38" s="256">
        <f t="shared" ref="D38:D66" si="7">+B38/C38</f>
        <v>0.94060150375939855</v>
      </c>
      <c r="E38" s="281">
        <f t="shared" ref="E38:E66" si="8">+B38-C38</f>
        <v>-79</v>
      </c>
      <c r="F38" s="259">
        <f>SUM(F39:F40)</f>
        <v>1871</v>
      </c>
      <c r="G38" s="259">
        <f>SUM(G39:G40)</f>
        <v>2664</v>
      </c>
      <c r="H38" s="256">
        <f t="shared" ref="H38:H66" si="9">+F38/G38</f>
        <v>0.70232732732732728</v>
      </c>
      <c r="I38" s="281">
        <f t="shared" ref="I38:I66" si="10">+F38-G38</f>
        <v>-793</v>
      </c>
      <c r="J38" s="256">
        <f t="shared" ref="J38:J66" si="11">+B38/F38</f>
        <v>0.66862640299305187</v>
      </c>
      <c r="K38" s="256">
        <f t="shared" ref="K38:K66" si="12">+C38/G38</f>
        <v>0.49924924924924924</v>
      </c>
      <c r="L38" s="280">
        <f t="shared" ref="L38:L66" si="13">+J38-K38</f>
        <v>0.16937715374380263</v>
      </c>
    </row>
    <row r="39" spans="1:12" x14ac:dyDescent="0.4">
      <c r="A39" s="57" t="s">
        <v>166</v>
      </c>
      <c r="B39" s="80">
        <f>'７月(上旬)'!B39+'７月(中旬)'!B39</f>
        <v>808</v>
      </c>
      <c r="C39" s="80">
        <f>'７月(上旬)'!C39+'７月(中旬)'!C39</f>
        <v>911</v>
      </c>
      <c r="D39" s="73">
        <f t="shared" si="7"/>
        <v>0.88693743139407244</v>
      </c>
      <c r="E39" s="81">
        <f t="shared" si="8"/>
        <v>-103</v>
      </c>
      <c r="F39" s="80">
        <f>'７月(上旬)'!F39+'７月(中旬)'!F39</f>
        <v>1130</v>
      </c>
      <c r="G39" s="80">
        <f>'７月(上旬)'!G39+'７月(中旬)'!G39</f>
        <v>1923</v>
      </c>
      <c r="H39" s="73">
        <f t="shared" si="9"/>
        <v>0.58762350494019766</v>
      </c>
      <c r="I39" s="81">
        <f t="shared" si="10"/>
        <v>-793</v>
      </c>
      <c r="J39" s="73">
        <f t="shared" si="11"/>
        <v>0.71504424778761067</v>
      </c>
      <c r="K39" s="73">
        <f t="shared" si="12"/>
        <v>0.47373894955798229</v>
      </c>
      <c r="L39" s="90">
        <f t="shared" si="13"/>
        <v>0.24130529822962837</v>
      </c>
    </row>
    <row r="40" spans="1:12" x14ac:dyDescent="0.4">
      <c r="A40" s="58" t="s">
        <v>165</v>
      </c>
      <c r="B40" s="80">
        <f>'７月(上旬)'!B40+'７月(中旬)'!B40</f>
        <v>443</v>
      </c>
      <c r="C40" s="80">
        <f>'７月(上旬)'!C40+'７月(中旬)'!C40</f>
        <v>419</v>
      </c>
      <c r="D40" s="53">
        <f t="shared" si="7"/>
        <v>1.0572792362768497</v>
      </c>
      <c r="E40" s="54">
        <f t="shared" si="8"/>
        <v>24</v>
      </c>
      <c r="F40" s="80">
        <f>'７月(上旬)'!F40+'７月(中旬)'!F40</f>
        <v>741</v>
      </c>
      <c r="G40" s="80">
        <f>'７月(上旬)'!G40+'７月(中旬)'!G40</f>
        <v>741</v>
      </c>
      <c r="H40" s="53">
        <f t="shared" si="9"/>
        <v>1</v>
      </c>
      <c r="I40" s="54">
        <f t="shared" si="10"/>
        <v>0</v>
      </c>
      <c r="J40" s="53">
        <f t="shared" si="11"/>
        <v>0.59784075573549256</v>
      </c>
      <c r="K40" s="53">
        <f t="shared" si="12"/>
        <v>0.56545209176788125</v>
      </c>
      <c r="L40" s="52">
        <f t="shared" si="13"/>
        <v>3.2388663967611309E-2</v>
      </c>
    </row>
    <row r="41" spans="1:12" s="89" customFormat="1" x14ac:dyDescent="0.4">
      <c r="A41" s="249" t="s">
        <v>88</v>
      </c>
      <c r="B41" s="248">
        <f>B42+B62</f>
        <v>152619</v>
      </c>
      <c r="C41" s="248">
        <f>C42+C62</f>
        <v>146612</v>
      </c>
      <c r="D41" s="245">
        <f t="shared" si="7"/>
        <v>1.0409720895970316</v>
      </c>
      <c r="E41" s="289">
        <f t="shared" si="8"/>
        <v>6007</v>
      </c>
      <c r="F41" s="248">
        <f>F42+F62</f>
        <v>249769</v>
      </c>
      <c r="G41" s="248">
        <f>G42+G62</f>
        <v>236970</v>
      </c>
      <c r="H41" s="245">
        <f t="shared" si="9"/>
        <v>1.0540110562518463</v>
      </c>
      <c r="I41" s="289">
        <f t="shared" si="10"/>
        <v>12799</v>
      </c>
      <c r="J41" s="245">
        <f t="shared" si="11"/>
        <v>0.61104060151580064</v>
      </c>
      <c r="K41" s="245">
        <f t="shared" si="12"/>
        <v>0.61869434949571678</v>
      </c>
      <c r="L41" s="283">
        <f t="shared" si="13"/>
        <v>-7.6537479799161368E-3</v>
      </c>
    </row>
    <row r="42" spans="1:12" s="89" customFormat="1" x14ac:dyDescent="0.4">
      <c r="A42" s="277" t="s">
        <v>164</v>
      </c>
      <c r="B42" s="248">
        <f>SUM(B43:B61)</f>
        <v>150623</v>
      </c>
      <c r="C42" s="248">
        <f>SUM(C43:C61)</f>
        <v>145048</v>
      </c>
      <c r="D42" s="245">
        <f t="shared" si="7"/>
        <v>1.0384355523688711</v>
      </c>
      <c r="E42" s="289">
        <f t="shared" si="8"/>
        <v>5575</v>
      </c>
      <c r="F42" s="248">
        <f>SUM(F43:F61)</f>
        <v>246300</v>
      </c>
      <c r="G42" s="248">
        <f>SUM(G43:G61)</f>
        <v>234054</v>
      </c>
      <c r="H42" s="245">
        <f t="shared" si="9"/>
        <v>1.0523212591965956</v>
      </c>
      <c r="I42" s="289">
        <f t="shared" si="10"/>
        <v>12246</v>
      </c>
      <c r="J42" s="245">
        <f t="shared" si="11"/>
        <v>0.61154283394234676</v>
      </c>
      <c r="K42" s="245">
        <f t="shared" si="12"/>
        <v>0.61972023550120914</v>
      </c>
      <c r="L42" s="283">
        <f t="shared" si="13"/>
        <v>-8.1774015588623739E-3</v>
      </c>
    </row>
    <row r="43" spans="1:12" x14ac:dyDescent="0.4">
      <c r="A43" s="58" t="s">
        <v>87</v>
      </c>
      <c r="B43" s="63">
        <v>61810</v>
      </c>
      <c r="C43" s="63">
        <v>66598</v>
      </c>
      <c r="D43" s="60">
        <f t="shared" si="7"/>
        <v>0.92810594912760147</v>
      </c>
      <c r="E43" s="68">
        <f t="shared" si="8"/>
        <v>-4788</v>
      </c>
      <c r="F43" s="63">
        <v>89856</v>
      </c>
      <c r="G43" s="63">
        <v>95286</v>
      </c>
      <c r="H43" s="67">
        <f t="shared" si="9"/>
        <v>0.9430136641269441</v>
      </c>
      <c r="I43" s="54">
        <f t="shared" si="10"/>
        <v>-5430</v>
      </c>
      <c r="J43" s="53">
        <f t="shared" si="11"/>
        <v>0.68787838319088324</v>
      </c>
      <c r="K43" s="53">
        <f t="shared" si="12"/>
        <v>0.69892743949793257</v>
      </c>
      <c r="L43" s="52">
        <f t="shared" si="13"/>
        <v>-1.1049056307049332E-2</v>
      </c>
    </row>
    <row r="44" spans="1:12" x14ac:dyDescent="0.4">
      <c r="A44" s="58" t="s">
        <v>163</v>
      </c>
      <c r="B44" s="56">
        <v>7112</v>
      </c>
      <c r="C44" s="56">
        <v>7374</v>
      </c>
      <c r="D44" s="73">
        <f t="shared" si="7"/>
        <v>0.9644697586113371</v>
      </c>
      <c r="E44" s="68">
        <f t="shared" si="8"/>
        <v>-262</v>
      </c>
      <c r="F44" s="56">
        <v>12331</v>
      </c>
      <c r="G44" s="56">
        <v>10853</v>
      </c>
      <c r="H44" s="67">
        <f t="shared" si="9"/>
        <v>1.1361835437206302</v>
      </c>
      <c r="I44" s="54">
        <f t="shared" si="10"/>
        <v>1478</v>
      </c>
      <c r="J44" s="53">
        <f t="shared" si="11"/>
        <v>0.57675776498256426</v>
      </c>
      <c r="K44" s="53">
        <f t="shared" si="12"/>
        <v>0.6794434718511011</v>
      </c>
      <c r="L44" s="52">
        <f t="shared" si="13"/>
        <v>-0.10268570686853684</v>
      </c>
    </row>
    <row r="45" spans="1:12" x14ac:dyDescent="0.4">
      <c r="A45" s="70" t="s">
        <v>162</v>
      </c>
      <c r="B45" s="56">
        <v>13178</v>
      </c>
      <c r="C45" s="56">
        <v>13436</v>
      </c>
      <c r="D45" s="73">
        <f t="shared" si="7"/>
        <v>0.98079785650491214</v>
      </c>
      <c r="E45" s="68">
        <f t="shared" si="8"/>
        <v>-258</v>
      </c>
      <c r="F45" s="56">
        <v>24099</v>
      </c>
      <c r="G45" s="56">
        <v>23950</v>
      </c>
      <c r="H45" s="67">
        <f t="shared" si="9"/>
        <v>1.0062212943632567</v>
      </c>
      <c r="I45" s="54">
        <f t="shared" si="10"/>
        <v>149</v>
      </c>
      <c r="J45" s="53">
        <f t="shared" si="11"/>
        <v>0.54682766919789205</v>
      </c>
      <c r="K45" s="53">
        <f t="shared" si="12"/>
        <v>0.56100208768267223</v>
      </c>
      <c r="L45" s="52">
        <f t="shared" si="13"/>
        <v>-1.4174418484780182E-2</v>
      </c>
    </row>
    <row r="46" spans="1:12" x14ac:dyDescent="0.4">
      <c r="A46" s="70" t="s">
        <v>161</v>
      </c>
      <c r="B46" s="56">
        <v>6604</v>
      </c>
      <c r="C46" s="56">
        <v>7487</v>
      </c>
      <c r="D46" s="73">
        <f t="shared" si="7"/>
        <v>0.88206224121811139</v>
      </c>
      <c r="E46" s="68">
        <f t="shared" si="8"/>
        <v>-883</v>
      </c>
      <c r="F46" s="56">
        <v>12135</v>
      </c>
      <c r="G46" s="56">
        <v>14120</v>
      </c>
      <c r="H46" s="67">
        <f t="shared" si="9"/>
        <v>0.85941926345609065</v>
      </c>
      <c r="I46" s="54">
        <f t="shared" si="10"/>
        <v>-1985</v>
      </c>
      <c r="J46" s="53">
        <f t="shared" si="11"/>
        <v>0.54421096003296254</v>
      </c>
      <c r="K46" s="53">
        <f t="shared" si="12"/>
        <v>0.53024079320113315</v>
      </c>
      <c r="L46" s="52">
        <f t="shared" si="13"/>
        <v>1.3970166831829389E-2</v>
      </c>
    </row>
    <row r="47" spans="1:12" x14ac:dyDescent="0.4">
      <c r="A47" s="58" t="s">
        <v>85</v>
      </c>
      <c r="B47" s="56">
        <v>21595</v>
      </c>
      <c r="C47" s="56">
        <v>21059</v>
      </c>
      <c r="D47" s="73">
        <f t="shared" si="7"/>
        <v>1.0254523006790446</v>
      </c>
      <c r="E47" s="68">
        <f t="shared" si="8"/>
        <v>536</v>
      </c>
      <c r="F47" s="56">
        <v>35400</v>
      </c>
      <c r="G47" s="56">
        <v>39787</v>
      </c>
      <c r="H47" s="67">
        <f t="shared" si="9"/>
        <v>0.88973785407293837</v>
      </c>
      <c r="I47" s="54">
        <f t="shared" si="10"/>
        <v>-4387</v>
      </c>
      <c r="J47" s="53">
        <f t="shared" si="11"/>
        <v>0.61002824858757065</v>
      </c>
      <c r="K47" s="53">
        <f t="shared" si="12"/>
        <v>0.52929348782265562</v>
      </c>
      <c r="L47" s="52">
        <f t="shared" si="13"/>
        <v>8.0734760764915037E-2</v>
      </c>
    </row>
    <row r="48" spans="1:12" x14ac:dyDescent="0.4">
      <c r="A48" s="58" t="s">
        <v>160</v>
      </c>
      <c r="B48" s="56">
        <v>3469</v>
      </c>
      <c r="C48" s="56">
        <v>3293</v>
      </c>
      <c r="D48" s="73">
        <f t="shared" si="7"/>
        <v>1.0534467051320984</v>
      </c>
      <c r="E48" s="68">
        <f t="shared" si="8"/>
        <v>176</v>
      </c>
      <c r="F48" s="56">
        <v>5400</v>
      </c>
      <c r="G48" s="56">
        <v>5396</v>
      </c>
      <c r="H48" s="67">
        <f t="shared" si="9"/>
        <v>1.0007412898443291</v>
      </c>
      <c r="I48" s="54">
        <f t="shared" si="10"/>
        <v>4</v>
      </c>
      <c r="J48" s="53">
        <f t="shared" si="11"/>
        <v>0.64240740740740743</v>
      </c>
      <c r="K48" s="53">
        <f t="shared" si="12"/>
        <v>0.61026686434395849</v>
      </c>
      <c r="L48" s="52">
        <f t="shared" si="13"/>
        <v>3.2140543063448934E-2</v>
      </c>
    </row>
    <row r="49" spans="1:12" x14ac:dyDescent="0.4">
      <c r="A49" s="58" t="s">
        <v>86</v>
      </c>
      <c r="B49" s="56">
        <v>11660</v>
      </c>
      <c r="C49" s="56">
        <v>9725</v>
      </c>
      <c r="D49" s="73">
        <f t="shared" si="7"/>
        <v>1.1989717223650385</v>
      </c>
      <c r="E49" s="68">
        <f t="shared" si="8"/>
        <v>1935</v>
      </c>
      <c r="F49" s="56">
        <v>20579</v>
      </c>
      <c r="G49" s="56">
        <v>17278</v>
      </c>
      <c r="H49" s="67">
        <f t="shared" si="9"/>
        <v>1.1910522051163328</v>
      </c>
      <c r="I49" s="54">
        <f t="shared" si="10"/>
        <v>3301</v>
      </c>
      <c r="J49" s="53">
        <f t="shared" si="11"/>
        <v>0.5665970163759172</v>
      </c>
      <c r="K49" s="53">
        <f t="shared" si="12"/>
        <v>0.56285449704826951</v>
      </c>
      <c r="L49" s="52">
        <f t="shared" si="13"/>
        <v>3.7425193276476865E-3</v>
      </c>
    </row>
    <row r="50" spans="1:12" x14ac:dyDescent="0.4">
      <c r="A50" s="58" t="s">
        <v>84</v>
      </c>
      <c r="B50" s="56">
        <v>3186</v>
      </c>
      <c r="C50" s="56"/>
      <c r="D50" s="73" t="e">
        <f t="shared" si="7"/>
        <v>#DIV/0!</v>
      </c>
      <c r="E50" s="68">
        <f t="shared" si="8"/>
        <v>3186</v>
      </c>
      <c r="F50" s="56">
        <v>5154</v>
      </c>
      <c r="G50" s="56"/>
      <c r="H50" s="67" t="e">
        <f t="shared" si="9"/>
        <v>#DIV/0!</v>
      </c>
      <c r="I50" s="54">
        <f t="shared" si="10"/>
        <v>5154</v>
      </c>
      <c r="J50" s="53">
        <f t="shared" si="11"/>
        <v>0.61816065192083813</v>
      </c>
      <c r="K50" s="53" t="e">
        <f t="shared" si="12"/>
        <v>#DIV/0!</v>
      </c>
      <c r="L50" s="52" t="e">
        <f t="shared" si="13"/>
        <v>#DIV/0!</v>
      </c>
    </row>
    <row r="51" spans="1:12" s="42" customFormat="1" x14ac:dyDescent="0.4">
      <c r="A51" s="58" t="s">
        <v>159</v>
      </c>
      <c r="B51" s="92"/>
      <c r="C51" s="92"/>
      <c r="D51" s="73" t="e">
        <f t="shared" si="7"/>
        <v>#DIV/0!</v>
      </c>
      <c r="E51" s="68">
        <f t="shared" si="8"/>
        <v>0</v>
      </c>
      <c r="F51" s="92"/>
      <c r="G51" s="92"/>
      <c r="H51" s="67" t="e">
        <f t="shared" si="9"/>
        <v>#DIV/0!</v>
      </c>
      <c r="I51" s="54">
        <f t="shared" si="10"/>
        <v>0</v>
      </c>
      <c r="J51" s="53" t="e">
        <f t="shared" si="11"/>
        <v>#DIV/0!</v>
      </c>
      <c r="K51" s="53" t="e">
        <f t="shared" si="12"/>
        <v>#DIV/0!</v>
      </c>
      <c r="L51" s="52" t="e">
        <f t="shared" si="13"/>
        <v>#DIV/0!</v>
      </c>
    </row>
    <row r="52" spans="1:12" x14ac:dyDescent="0.4">
      <c r="A52" s="58" t="s">
        <v>158</v>
      </c>
      <c r="B52" s="56">
        <v>1569</v>
      </c>
      <c r="C52" s="88">
        <v>1399</v>
      </c>
      <c r="D52" s="73">
        <f t="shared" si="7"/>
        <v>1.1215153681200858</v>
      </c>
      <c r="E52" s="68">
        <f t="shared" si="8"/>
        <v>170</v>
      </c>
      <c r="F52" s="56">
        <v>2400</v>
      </c>
      <c r="G52" s="88">
        <v>2291</v>
      </c>
      <c r="H52" s="67">
        <f t="shared" si="9"/>
        <v>1.0475774770842428</v>
      </c>
      <c r="I52" s="54">
        <f t="shared" si="10"/>
        <v>109</v>
      </c>
      <c r="J52" s="53">
        <f t="shared" si="11"/>
        <v>0.65375000000000005</v>
      </c>
      <c r="K52" s="53">
        <f t="shared" si="12"/>
        <v>0.61065037101702313</v>
      </c>
      <c r="L52" s="52">
        <f t="shared" si="13"/>
        <v>4.3099628982976923E-2</v>
      </c>
    </row>
    <row r="53" spans="1:12" x14ac:dyDescent="0.4">
      <c r="A53" s="58" t="s">
        <v>83</v>
      </c>
      <c r="B53" s="56">
        <v>5182</v>
      </c>
      <c r="C53" s="88">
        <v>3625</v>
      </c>
      <c r="D53" s="73">
        <f t="shared" si="7"/>
        <v>1.4295172413793102</v>
      </c>
      <c r="E53" s="68">
        <f t="shared" si="8"/>
        <v>1557</v>
      </c>
      <c r="F53" s="56">
        <v>10800</v>
      </c>
      <c r="G53" s="88">
        <v>5130</v>
      </c>
      <c r="H53" s="67">
        <f t="shared" si="9"/>
        <v>2.1052631578947367</v>
      </c>
      <c r="I53" s="54">
        <f t="shared" si="10"/>
        <v>5670</v>
      </c>
      <c r="J53" s="53">
        <f t="shared" si="11"/>
        <v>0.47981481481481481</v>
      </c>
      <c r="K53" s="53">
        <f t="shared" si="12"/>
        <v>0.70662768031189083</v>
      </c>
      <c r="L53" s="52">
        <f t="shared" si="13"/>
        <v>-0.22681286549707602</v>
      </c>
    </row>
    <row r="54" spans="1:12" x14ac:dyDescent="0.4">
      <c r="A54" s="58" t="s">
        <v>82</v>
      </c>
      <c r="B54" s="56">
        <v>2776</v>
      </c>
      <c r="C54" s="56">
        <v>2919</v>
      </c>
      <c r="D54" s="73">
        <f t="shared" si="7"/>
        <v>0.9510106200753683</v>
      </c>
      <c r="E54" s="54">
        <f t="shared" si="8"/>
        <v>-143</v>
      </c>
      <c r="F54" s="56">
        <v>5394</v>
      </c>
      <c r="G54" s="56">
        <v>5125</v>
      </c>
      <c r="H54" s="53">
        <f t="shared" si="9"/>
        <v>1.0524878048780488</v>
      </c>
      <c r="I54" s="54">
        <f t="shared" si="10"/>
        <v>269</v>
      </c>
      <c r="J54" s="53">
        <f t="shared" si="11"/>
        <v>0.5146459028550241</v>
      </c>
      <c r="K54" s="53">
        <f t="shared" si="12"/>
        <v>0.56956097560975605</v>
      </c>
      <c r="L54" s="52">
        <f t="shared" si="13"/>
        <v>-5.4915072754731953E-2</v>
      </c>
    </row>
    <row r="55" spans="1:12" x14ac:dyDescent="0.4">
      <c r="A55" s="58" t="s">
        <v>157</v>
      </c>
      <c r="B55" s="56">
        <v>1587</v>
      </c>
      <c r="C55" s="92"/>
      <c r="D55" s="73" t="e">
        <f t="shared" si="7"/>
        <v>#DIV/0!</v>
      </c>
      <c r="E55" s="54">
        <f t="shared" si="8"/>
        <v>1587</v>
      </c>
      <c r="F55" s="56">
        <v>2556</v>
      </c>
      <c r="G55" s="92"/>
      <c r="H55" s="53" t="e">
        <f t="shared" si="9"/>
        <v>#DIV/0!</v>
      </c>
      <c r="I55" s="54">
        <f t="shared" si="10"/>
        <v>2556</v>
      </c>
      <c r="J55" s="53">
        <f t="shared" si="11"/>
        <v>0.62089201877934275</v>
      </c>
      <c r="K55" s="53" t="e">
        <f t="shared" si="12"/>
        <v>#DIV/0!</v>
      </c>
      <c r="L55" s="52" t="e">
        <f t="shared" si="13"/>
        <v>#DIV/0!</v>
      </c>
    </row>
    <row r="56" spans="1:12" x14ac:dyDescent="0.4">
      <c r="A56" s="70" t="s">
        <v>81</v>
      </c>
      <c r="B56" s="56">
        <v>1353</v>
      </c>
      <c r="C56" s="56">
        <v>1230</v>
      </c>
      <c r="D56" s="73">
        <f t="shared" si="7"/>
        <v>1.1000000000000001</v>
      </c>
      <c r="E56" s="68">
        <f t="shared" si="8"/>
        <v>123</v>
      </c>
      <c r="F56" s="56">
        <v>2404</v>
      </c>
      <c r="G56" s="56">
        <v>2280</v>
      </c>
      <c r="H56" s="67">
        <f t="shared" si="9"/>
        <v>1.0543859649122806</v>
      </c>
      <c r="I56" s="54">
        <f t="shared" si="10"/>
        <v>124</v>
      </c>
      <c r="J56" s="53">
        <f t="shared" si="11"/>
        <v>0.56281198003327793</v>
      </c>
      <c r="K56" s="67">
        <f t="shared" si="12"/>
        <v>0.53947368421052633</v>
      </c>
      <c r="L56" s="66">
        <f t="shared" si="13"/>
        <v>2.3338295822751598E-2</v>
      </c>
    </row>
    <row r="57" spans="1:12" x14ac:dyDescent="0.4">
      <c r="A57" s="58" t="s">
        <v>80</v>
      </c>
      <c r="B57" s="56">
        <v>1295</v>
      </c>
      <c r="C57" s="56">
        <v>1132</v>
      </c>
      <c r="D57" s="73">
        <f t="shared" si="7"/>
        <v>1.1439929328621907</v>
      </c>
      <c r="E57" s="54">
        <f t="shared" si="8"/>
        <v>163</v>
      </c>
      <c r="F57" s="56">
        <v>2400</v>
      </c>
      <c r="G57" s="56">
        <v>2400</v>
      </c>
      <c r="H57" s="53">
        <f t="shared" si="9"/>
        <v>1</v>
      </c>
      <c r="I57" s="54">
        <f t="shared" si="10"/>
        <v>0</v>
      </c>
      <c r="J57" s="53">
        <f t="shared" si="11"/>
        <v>0.5395833333333333</v>
      </c>
      <c r="K57" s="53">
        <f t="shared" si="12"/>
        <v>0.47166666666666668</v>
      </c>
      <c r="L57" s="52">
        <f t="shared" si="13"/>
        <v>6.7916666666666625E-2</v>
      </c>
    </row>
    <row r="58" spans="1:12" x14ac:dyDescent="0.4">
      <c r="A58" s="58" t="s">
        <v>79</v>
      </c>
      <c r="B58" s="56">
        <v>1586</v>
      </c>
      <c r="C58" s="56">
        <v>1352</v>
      </c>
      <c r="D58" s="73">
        <f t="shared" si="7"/>
        <v>1.1730769230769231</v>
      </c>
      <c r="E58" s="54">
        <f t="shared" si="8"/>
        <v>234</v>
      </c>
      <c r="F58" s="56">
        <v>2396</v>
      </c>
      <c r="G58" s="56">
        <v>2156</v>
      </c>
      <c r="H58" s="53">
        <f t="shared" si="9"/>
        <v>1.111317254174397</v>
      </c>
      <c r="I58" s="54">
        <f t="shared" si="10"/>
        <v>240</v>
      </c>
      <c r="J58" s="53">
        <f t="shared" si="11"/>
        <v>0.6619365609348915</v>
      </c>
      <c r="K58" s="53">
        <f t="shared" si="12"/>
        <v>0.62708719851576999</v>
      </c>
      <c r="L58" s="52">
        <f t="shared" si="13"/>
        <v>3.484936241912151E-2</v>
      </c>
    </row>
    <row r="59" spans="1:12" x14ac:dyDescent="0.4">
      <c r="A59" s="58" t="s">
        <v>78</v>
      </c>
      <c r="B59" s="56">
        <v>4367</v>
      </c>
      <c r="C59" s="56">
        <v>4045</v>
      </c>
      <c r="D59" s="73">
        <f t="shared" si="7"/>
        <v>1.0796044499381954</v>
      </c>
      <c r="E59" s="54">
        <f t="shared" si="8"/>
        <v>322</v>
      </c>
      <c r="F59" s="56">
        <v>8196</v>
      </c>
      <c r="G59" s="56">
        <v>7231</v>
      </c>
      <c r="H59" s="53">
        <f t="shared" si="9"/>
        <v>1.1334531876642235</v>
      </c>
      <c r="I59" s="54">
        <f t="shared" si="10"/>
        <v>965</v>
      </c>
      <c r="J59" s="53">
        <f t="shared" si="11"/>
        <v>0.53282088823816498</v>
      </c>
      <c r="K59" s="53">
        <f t="shared" si="12"/>
        <v>0.5593970405199834</v>
      </c>
      <c r="L59" s="52">
        <f t="shared" si="13"/>
        <v>-2.6576152281818421E-2</v>
      </c>
    </row>
    <row r="60" spans="1:12" x14ac:dyDescent="0.4">
      <c r="A60" s="64" t="s">
        <v>156</v>
      </c>
      <c r="B60" s="56">
        <v>1386</v>
      </c>
      <c r="C60" s="112">
        <v>374</v>
      </c>
      <c r="D60" s="95">
        <f t="shared" si="7"/>
        <v>3.7058823529411766</v>
      </c>
      <c r="E60" s="68">
        <f t="shared" si="8"/>
        <v>1012</v>
      </c>
      <c r="F60" s="56">
        <v>2520</v>
      </c>
      <c r="G60" s="112">
        <v>771</v>
      </c>
      <c r="H60" s="67">
        <f t="shared" si="9"/>
        <v>3.2684824902723735</v>
      </c>
      <c r="I60" s="68">
        <f t="shared" si="10"/>
        <v>1749</v>
      </c>
      <c r="J60" s="67">
        <f t="shared" si="11"/>
        <v>0.55000000000000004</v>
      </c>
      <c r="K60" s="67">
        <f t="shared" si="12"/>
        <v>0.48508430609597925</v>
      </c>
      <c r="L60" s="66">
        <f t="shared" si="13"/>
        <v>6.4915693904020799E-2</v>
      </c>
    </row>
    <row r="61" spans="1:12" x14ac:dyDescent="0.4">
      <c r="A61" s="51" t="s">
        <v>155</v>
      </c>
      <c r="B61" s="50">
        <v>908</v>
      </c>
      <c r="C61" s="502"/>
      <c r="D61" s="47" t="e">
        <f t="shared" si="7"/>
        <v>#DIV/0!</v>
      </c>
      <c r="E61" s="48">
        <f t="shared" si="8"/>
        <v>908</v>
      </c>
      <c r="F61" s="50">
        <v>2280</v>
      </c>
      <c r="G61" s="50"/>
      <c r="H61" s="47" t="e">
        <f t="shared" si="9"/>
        <v>#DIV/0!</v>
      </c>
      <c r="I61" s="48">
        <f t="shared" si="10"/>
        <v>2280</v>
      </c>
      <c r="J61" s="47">
        <f t="shared" si="11"/>
        <v>0.39824561403508774</v>
      </c>
      <c r="K61" s="47" t="e">
        <f t="shared" si="12"/>
        <v>#DIV/0!</v>
      </c>
      <c r="L61" s="46" t="e">
        <f t="shared" si="13"/>
        <v>#DIV/0!</v>
      </c>
    </row>
    <row r="62" spans="1:12" x14ac:dyDescent="0.4">
      <c r="A62" s="277" t="s">
        <v>154</v>
      </c>
      <c r="B62" s="259">
        <f>SUM(B63:B66)</f>
        <v>1996</v>
      </c>
      <c r="C62" s="259">
        <f>SUM(C63:C66)</f>
        <v>1564</v>
      </c>
      <c r="D62" s="256">
        <f t="shared" si="7"/>
        <v>1.2762148337595909</v>
      </c>
      <c r="E62" s="281">
        <f t="shared" si="8"/>
        <v>432</v>
      </c>
      <c r="F62" s="259">
        <f>SUM(F63:F66)</f>
        <v>3469</v>
      </c>
      <c r="G62" s="259">
        <f>SUM(G63:G66)</f>
        <v>2916</v>
      </c>
      <c r="H62" s="256">
        <f t="shared" si="9"/>
        <v>1.1896433470507544</v>
      </c>
      <c r="I62" s="281">
        <f t="shared" si="10"/>
        <v>553</v>
      </c>
      <c r="J62" s="256">
        <f t="shared" si="11"/>
        <v>0.57538195445373308</v>
      </c>
      <c r="K62" s="256">
        <f t="shared" si="12"/>
        <v>0.53635116598079557</v>
      </c>
      <c r="L62" s="280">
        <f t="shared" si="13"/>
        <v>3.9030788472937505E-2</v>
      </c>
    </row>
    <row r="63" spans="1:12" x14ac:dyDescent="0.4">
      <c r="A63" s="64" t="s">
        <v>77</v>
      </c>
      <c r="B63" s="107">
        <f>'７月(上旬)'!B63+'７月(中旬)'!B63</f>
        <v>448</v>
      </c>
      <c r="C63" s="107">
        <f>'７月(上旬)'!C63+'７月(中旬)'!C63</f>
        <v>397</v>
      </c>
      <c r="D63" s="95">
        <f t="shared" si="7"/>
        <v>1.128463476070529</v>
      </c>
      <c r="E63" s="140">
        <f t="shared" si="8"/>
        <v>51</v>
      </c>
      <c r="F63" s="107">
        <f>'７月(上旬)'!F63+'７月(中旬)'!F63</f>
        <v>604</v>
      </c>
      <c r="G63" s="107">
        <f>'７月(上旬)'!G63+'７月(中旬)'!G63</f>
        <v>543</v>
      </c>
      <c r="H63" s="73">
        <f t="shared" si="9"/>
        <v>1.1123388581952118</v>
      </c>
      <c r="I63" s="81">
        <f t="shared" si="10"/>
        <v>61</v>
      </c>
      <c r="J63" s="73">
        <f t="shared" si="11"/>
        <v>0.74172185430463577</v>
      </c>
      <c r="K63" s="73">
        <f t="shared" si="12"/>
        <v>0.73112338858195214</v>
      </c>
      <c r="L63" s="90">
        <f t="shared" si="13"/>
        <v>1.0598465722683637E-2</v>
      </c>
    </row>
    <row r="64" spans="1:12" x14ac:dyDescent="0.4">
      <c r="A64" s="58" t="s">
        <v>153</v>
      </c>
      <c r="B64" s="55">
        <f>'７月(上旬)'!B64+'７月(中旬)'!B64</f>
        <v>476</v>
      </c>
      <c r="C64" s="55">
        <f>'７月(上旬)'!C64+'７月(中旬)'!C64</f>
        <v>279</v>
      </c>
      <c r="D64" s="53">
        <f t="shared" si="7"/>
        <v>1.7060931899641576</v>
      </c>
      <c r="E64" s="54">
        <f t="shared" si="8"/>
        <v>197</v>
      </c>
      <c r="F64" s="55">
        <f>'７月(上旬)'!F64+'７月(中旬)'!F64</f>
        <v>1076</v>
      </c>
      <c r="G64" s="55">
        <f>'７月(上旬)'!G64+'７月(中旬)'!G64</f>
        <v>570</v>
      </c>
      <c r="H64" s="73">
        <f t="shared" si="9"/>
        <v>1.8877192982456141</v>
      </c>
      <c r="I64" s="81">
        <f t="shared" si="10"/>
        <v>506</v>
      </c>
      <c r="J64" s="73">
        <f t="shared" si="11"/>
        <v>0.44237918215613381</v>
      </c>
      <c r="K64" s="73">
        <f t="shared" si="12"/>
        <v>0.48947368421052634</v>
      </c>
      <c r="L64" s="90">
        <f t="shared" si="13"/>
        <v>-4.7094502054392529E-2</v>
      </c>
    </row>
    <row r="65" spans="1:12" x14ac:dyDescent="0.4">
      <c r="A65" s="57" t="s">
        <v>152</v>
      </c>
      <c r="B65" s="107">
        <f>'７月(上旬)'!B65+'７月(中旬)'!B65</f>
        <v>365</v>
      </c>
      <c r="C65" s="107">
        <f>'７月(上旬)'!C65+'７月(中旬)'!C65</f>
        <v>247</v>
      </c>
      <c r="D65" s="73">
        <f t="shared" si="7"/>
        <v>1.4777327935222673</v>
      </c>
      <c r="E65" s="81">
        <f t="shared" si="8"/>
        <v>118</v>
      </c>
      <c r="F65" s="107">
        <f>'７月(上旬)'!F65+'７月(中旬)'!F65</f>
        <v>624</v>
      </c>
      <c r="G65" s="107">
        <f>'７月(上旬)'!G65+'７月(中旬)'!G65</f>
        <v>600</v>
      </c>
      <c r="H65" s="73">
        <f t="shared" si="9"/>
        <v>1.04</v>
      </c>
      <c r="I65" s="81">
        <f t="shared" si="10"/>
        <v>24</v>
      </c>
      <c r="J65" s="73">
        <f t="shared" si="11"/>
        <v>0.58493589743589747</v>
      </c>
      <c r="K65" s="73">
        <f t="shared" si="12"/>
        <v>0.41166666666666668</v>
      </c>
      <c r="L65" s="90">
        <f t="shared" si="13"/>
        <v>0.17326923076923079</v>
      </c>
    </row>
    <row r="66" spans="1:12" x14ac:dyDescent="0.4">
      <c r="A66" s="51" t="s">
        <v>151</v>
      </c>
      <c r="B66" s="49">
        <f>'７月(上旬)'!B66+'７月(中旬)'!B66</f>
        <v>707</v>
      </c>
      <c r="C66" s="49">
        <f>'７月(上旬)'!C66+'７月(中旬)'!C66</f>
        <v>641</v>
      </c>
      <c r="D66" s="73">
        <f t="shared" si="7"/>
        <v>1.1029641185647425</v>
      </c>
      <c r="E66" s="54">
        <f t="shared" si="8"/>
        <v>66</v>
      </c>
      <c r="F66" s="49">
        <f>'７月(上旬)'!F66+'７月(中旬)'!F66</f>
        <v>1165</v>
      </c>
      <c r="G66" s="49">
        <f>'７月(上旬)'!G66+'７月(中旬)'!G66</f>
        <v>1203</v>
      </c>
      <c r="H66" s="53">
        <f t="shared" si="9"/>
        <v>0.96841230257689115</v>
      </c>
      <c r="I66" s="54">
        <f t="shared" si="10"/>
        <v>-38</v>
      </c>
      <c r="J66" s="53">
        <f t="shared" si="11"/>
        <v>0.6068669527896996</v>
      </c>
      <c r="K66" s="53">
        <f t="shared" si="12"/>
        <v>0.5328345802161264</v>
      </c>
      <c r="L66" s="52">
        <f t="shared" si="13"/>
        <v>7.4032372573573202E-2</v>
      </c>
    </row>
    <row r="67" spans="1:12" x14ac:dyDescent="0.4">
      <c r="A67" s="249" t="s">
        <v>103</v>
      </c>
      <c r="B67" s="380"/>
      <c r="C67" s="398"/>
      <c r="D67" s="378"/>
      <c r="E67" s="379"/>
      <c r="F67" s="380"/>
      <c r="G67" s="398"/>
      <c r="H67" s="378"/>
      <c r="I67" s="379"/>
      <c r="J67" s="378"/>
      <c r="K67" s="378"/>
      <c r="L67" s="377"/>
    </row>
    <row r="68" spans="1:12" x14ac:dyDescent="0.4">
      <c r="A68" s="337" t="s">
        <v>150</v>
      </c>
      <c r="B68" s="375"/>
      <c r="C68" s="396"/>
      <c r="D68" s="373"/>
      <c r="E68" s="372"/>
      <c r="F68" s="375"/>
      <c r="G68" s="396"/>
      <c r="H68" s="373"/>
      <c r="I68" s="372"/>
      <c r="J68" s="371"/>
      <c r="K68" s="371"/>
      <c r="L68" s="370"/>
    </row>
    <row r="69" spans="1:12" x14ac:dyDescent="0.4">
      <c r="A69" s="58" t="s">
        <v>149</v>
      </c>
      <c r="B69" s="369"/>
      <c r="C69" s="369"/>
      <c r="D69" s="368"/>
      <c r="E69" s="367"/>
      <c r="F69" s="369"/>
      <c r="G69" s="369"/>
      <c r="H69" s="368"/>
      <c r="I69" s="367"/>
      <c r="J69" s="366"/>
      <c r="K69" s="366"/>
      <c r="L69" s="365"/>
    </row>
    <row r="70" spans="1:12" s="42" customFormat="1" x14ac:dyDescent="0.4">
      <c r="A70" s="70" t="s">
        <v>183</v>
      </c>
      <c r="B70" s="364"/>
      <c r="C70" s="388"/>
      <c r="D70" s="359"/>
      <c r="E70" s="358"/>
      <c r="F70" s="364"/>
      <c r="G70" s="388"/>
      <c r="H70" s="359"/>
      <c r="I70" s="358"/>
      <c r="J70" s="357"/>
      <c r="K70" s="357"/>
      <c r="L70" s="356"/>
    </row>
    <row r="71" spans="1:12" s="42" customFormat="1" x14ac:dyDescent="0.4">
      <c r="A71" s="70" t="s">
        <v>147</v>
      </c>
      <c r="B71" s="364"/>
      <c r="C71" s="388"/>
      <c r="D71" s="359"/>
      <c r="E71" s="358"/>
      <c r="F71" s="364"/>
      <c r="G71" s="388"/>
      <c r="H71" s="359"/>
      <c r="I71" s="358"/>
      <c r="J71" s="357"/>
      <c r="K71" s="357"/>
      <c r="L71" s="356"/>
    </row>
    <row r="72" spans="1:12" s="42" customFormat="1" x14ac:dyDescent="0.4">
      <c r="A72" s="70" t="s">
        <v>102</v>
      </c>
      <c r="B72" s="364"/>
      <c r="C72" s="388"/>
      <c r="D72" s="359"/>
      <c r="E72" s="358"/>
      <c r="F72" s="364"/>
      <c r="G72" s="388"/>
      <c r="H72" s="359"/>
      <c r="I72" s="358"/>
      <c r="J72" s="357"/>
      <c r="K72" s="357"/>
      <c r="L72" s="356"/>
    </row>
    <row r="73" spans="1:12" s="42" customFormat="1" x14ac:dyDescent="0.4">
      <c r="A73" s="70" t="s">
        <v>197</v>
      </c>
      <c r="B73" s="364"/>
      <c r="C73" s="388"/>
      <c r="D73" s="359"/>
      <c r="E73" s="358"/>
      <c r="F73" s="364"/>
      <c r="G73" s="388"/>
      <c r="H73" s="359"/>
      <c r="I73" s="358"/>
      <c r="J73" s="357"/>
      <c r="K73" s="357"/>
      <c r="L73" s="356"/>
    </row>
    <row r="74" spans="1:12" s="42" customFormat="1" x14ac:dyDescent="0.4">
      <c r="A74" s="51" t="s">
        <v>101</v>
      </c>
      <c r="B74" s="361"/>
      <c r="C74" s="386"/>
      <c r="D74" s="359"/>
      <c r="E74" s="358"/>
      <c r="F74" s="361"/>
      <c r="G74" s="386"/>
      <c r="H74" s="359"/>
      <c r="I74" s="358">
        <f>+F74-G74</f>
        <v>0</v>
      </c>
      <c r="J74" s="357"/>
      <c r="K74" s="357"/>
      <c r="L74" s="356"/>
    </row>
    <row r="75" spans="1:12" s="42" customFormat="1" x14ac:dyDescent="0.4">
      <c r="A75" s="249" t="s">
        <v>145</v>
      </c>
      <c r="B75" s="353"/>
      <c r="C75" s="383"/>
      <c r="D75" s="351"/>
      <c r="E75" s="350"/>
      <c r="F75" s="353"/>
      <c r="G75" s="383"/>
      <c r="H75" s="351"/>
      <c r="I75" s="350"/>
      <c r="J75" s="349"/>
      <c r="K75" s="349"/>
      <c r="L75" s="348"/>
    </row>
    <row r="76" spans="1:12" s="42" customFormat="1" x14ac:dyDescent="0.4">
      <c r="A76" s="325" t="s">
        <v>144</v>
      </c>
      <c r="B76" s="355"/>
      <c r="C76" s="383"/>
      <c r="D76" s="351"/>
      <c r="E76" s="350"/>
      <c r="F76" s="353"/>
      <c r="G76" s="383"/>
      <c r="H76" s="351"/>
      <c r="I76" s="350"/>
      <c r="J76" s="349"/>
      <c r="K76" s="349"/>
      <c r="L76" s="348"/>
    </row>
    <row r="77" spans="1:12" s="42" customFormat="1" x14ac:dyDescent="0.4">
      <c r="A77" s="277" t="s">
        <v>247</v>
      </c>
      <c r="B77" s="353"/>
      <c r="C77" s="352"/>
      <c r="D77" s="351"/>
      <c r="E77" s="354"/>
      <c r="F77" s="353"/>
      <c r="G77" s="352"/>
      <c r="H77" s="351"/>
      <c r="I77" s="350"/>
      <c r="J77" s="349"/>
      <c r="K77" s="349"/>
      <c r="L77" s="348"/>
    </row>
    <row r="78" spans="1:12" s="42" customFormat="1" x14ac:dyDescent="0.4">
      <c r="A78" s="325" t="s">
        <v>240</v>
      </c>
      <c r="B78" s="355"/>
      <c r="C78" s="352"/>
      <c r="D78" s="351"/>
      <c r="E78" s="354"/>
      <c r="F78" s="353"/>
      <c r="G78" s="352"/>
      <c r="H78" s="351"/>
      <c r="I78" s="350"/>
      <c r="J78" s="349"/>
      <c r="K78" s="349"/>
      <c r="L78" s="348"/>
    </row>
    <row r="79" spans="1:12" x14ac:dyDescent="0.4">
      <c r="A79" s="42" t="s">
        <v>143</v>
      </c>
      <c r="B79" s="43"/>
      <c r="C79" s="42"/>
      <c r="D79" s="42"/>
      <c r="E79" s="43"/>
      <c r="F79" s="43"/>
      <c r="G79" s="42"/>
      <c r="H79" s="42"/>
      <c r="I79" s="43"/>
      <c r="J79" s="43"/>
      <c r="K79" s="42"/>
      <c r="L79" s="42"/>
    </row>
    <row r="80" spans="1:12" x14ac:dyDescent="0.4">
      <c r="A80" s="44" t="s">
        <v>142</v>
      </c>
      <c r="B80" s="43"/>
      <c r="C80" s="42"/>
      <c r="D80" s="42"/>
      <c r="E80" s="43"/>
      <c r="F80" s="43"/>
      <c r="G80" s="42"/>
      <c r="H80" s="42"/>
      <c r="I80" s="43"/>
      <c r="J80" s="43"/>
      <c r="K80" s="42"/>
      <c r="L80" s="42"/>
    </row>
    <row r="81" spans="1:12" s="42" customFormat="1" x14ac:dyDescent="0.4">
      <c r="A81" s="42" t="s">
        <v>141</v>
      </c>
      <c r="B81" s="43"/>
      <c r="C81" s="43"/>
      <c r="F81" s="43"/>
      <c r="G81" s="43"/>
      <c r="J81" s="43"/>
      <c r="K81" s="43"/>
    </row>
    <row r="82" spans="1:12" x14ac:dyDescent="0.4">
      <c r="A82" s="42" t="s">
        <v>98</v>
      </c>
      <c r="B82" s="43"/>
      <c r="D82" s="42"/>
      <c r="E82" s="42"/>
      <c r="F82" s="43"/>
      <c r="G82" s="43"/>
      <c r="H82" s="42"/>
      <c r="I82" s="42"/>
      <c r="J82" s="43"/>
      <c r="K82" s="43"/>
      <c r="L82" s="42"/>
    </row>
    <row r="83" spans="1:12" x14ac:dyDescent="0.4">
      <c r="A83" s="42" t="s">
        <v>246</v>
      </c>
      <c r="B83" s="43"/>
      <c r="D83" s="42"/>
      <c r="E83" s="42"/>
      <c r="F83" s="43"/>
      <c r="G83" s="43"/>
      <c r="H83" s="42"/>
      <c r="I83" s="42"/>
      <c r="J83" s="43"/>
      <c r="K83" s="43"/>
      <c r="L83" s="42"/>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dataValidations count="1">
    <dataValidation allowBlank="1" showInputMessage="1" showErrorMessage="1" sqref="A2:L76 IW2:JH76 SS2:TD76 ACO2:ACZ76 AMK2:AMV76 AWG2:AWR76 BGC2:BGN76 BPY2:BQJ76 BZU2:CAF76 CJQ2:CKB76 CTM2:CTX76 DDI2:DDT76 DNE2:DNP76 DXA2:DXL76 EGW2:EHH76 EQS2:ERD76 FAO2:FAZ76 FKK2:FKV76 FUG2:FUR76 GEC2:GEN76 GNY2:GOJ76 GXU2:GYF76 HHQ2:HIB76 HRM2:HRX76 IBI2:IBT76 ILE2:ILP76 IVA2:IVL76 JEW2:JFH76 JOS2:JPD76 JYO2:JYZ76 KIK2:KIV76 KSG2:KSR76 LCC2:LCN76 LLY2:LMJ76 LVU2:LWF76 MFQ2:MGB76 MPM2:MPX76 MZI2:MZT76 NJE2:NJP76 NTA2:NTL76 OCW2:ODH76 OMS2:OND76 OWO2:OWZ76 PGK2:PGV76 PQG2:PQR76 QAC2:QAN76 QJY2:QKJ76 QTU2:QUF76 RDQ2:REB76 RNM2:RNX76 RXI2:RXT76 SHE2:SHP76 SRA2:SRL76 TAW2:TBH76 TKS2:TLD76 TUO2:TUZ76 UEK2:UEV76 UOG2:UOR76 UYC2:UYN76 VHY2:VIJ76 VRU2:VSF76 WBQ2:WCB76 WLM2:WLX76 WVI2:WVT76 A65538:L65612 IW65538:JH65612 SS65538:TD65612 ACO65538:ACZ65612 AMK65538:AMV65612 AWG65538:AWR65612 BGC65538:BGN65612 BPY65538:BQJ65612 BZU65538:CAF65612 CJQ65538:CKB65612 CTM65538:CTX65612 DDI65538:DDT65612 DNE65538:DNP65612 DXA65538:DXL65612 EGW65538:EHH65612 EQS65538:ERD65612 FAO65538:FAZ65612 FKK65538:FKV65612 FUG65538:FUR65612 GEC65538:GEN65612 GNY65538:GOJ65612 GXU65538:GYF65612 HHQ65538:HIB65612 HRM65538:HRX65612 IBI65538:IBT65612 ILE65538:ILP65612 IVA65538:IVL65612 JEW65538:JFH65612 JOS65538:JPD65612 JYO65538:JYZ65612 KIK65538:KIV65612 KSG65538:KSR65612 LCC65538:LCN65612 LLY65538:LMJ65612 LVU65538:LWF65612 MFQ65538:MGB65612 MPM65538:MPX65612 MZI65538:MZT65612 NJE65538:NJP65612 NTA65538:NTL65612 OCW65538:ODH65612 OMS65538:OND65612 OWO65538:OWZ65612 PGK65538:PGV65612 PQG65538:PQR65612 QAC65538:QAN65612 QJY65538:QKJ65612 QTU65538:QUF65612 RDQ65538:REB65612 RNM65538:RNX65612 RXI65538:RXT65612 SHE65538:SHP65612 SRA65538:SRL65612 TAW65538:TBH65612 TKS65538:TLD65612 TUO65538:TUZ65612 UEK65538:UEV65612 UOG65538:UOR65612 UYC65538:UYN65612 VHY65538:VIJ65612 VRU65538:VSF65612 WBQ65538:WCB65612 WLM65538:WLX65612 WVI65538:WVT65612 A131074:L131148 IW131074:JH131148 SS131074:TD131148 ACO131074:ACZ131148 AMK131074:AMV131148 AWG131074:AWR131148 BGC131074:BGN131148 BPY131074:BQJ131148 BZU131074:CAF131148 CJQ131074:CKB131148 CTM131074:CTX131148 DDI131074:DDT131148 DNE131074:DNP131148 DXA131074:DXL131148 EGW131074:EHH131148 EQS131074:ERD131148 FAO131074:FAZ131148 FKK131074:FKV131148 FUG131074:FUR131148 GEC131074:GEN131148 GNY131074:GOJ131148 GXU131074:GYF131148 HHQ131074:HIB131148 HRM131074:HRX131148 IBI131074:IBT131148 ILE131074:ILP131148 IVA131074:IVL131148 JEW131074:JFH131148 JOS131074:JPD131148 JYO131074:JYZ131148 KIK131074:KIV131148 KSG131074:KSR131148 LCC131074:LCN131148 LLY131074:LMJ131148 LVU131074:LWF131148 MFQ131074:MGB131148 MPM131074:MPX131148 MZI131074:MZT131148 NJE131074:NJP131148 NTA131074:NTL131148 OCW131074:ODH131148 OMS131074:OND131148 OWO131074:OWZ131148 PGK131074:PGV131148 PQG131074:PQR131148 QAC131074:QAN131148 QJY131074:QKJ131148 QTU131074:QUF131148 RDQ131074:REB131148 RNM131074:RNX131148 RXI131074:RXT131148 SHE131074:SHP131148 SRA131074:SRL131148 TAW131074:TBH131148 TKS131074:TLD131148 TUO131074:TUZ131148 UEK131074:UEV131148 UOG131074:UOR131148 UYC131074:UYN131148 VHY131074:VIJ131148 VRU131074:VSF131148 WBQ131074:WCB131148 WLM131074:WLX131148 WVI131074:WVT131148 A196610:L196684 IW196610:JH196684 SS196610:TD196684 ACO196610:ACZ196684 AMK196610:AMV196684 AWG196610:AWR196684 BGC196610:BGN196684 BPY196610:BQJ196684 BZU196610:CAF196684 CJQ196610:CKB196684 CTM196610:CTX196684 DDI196610:DDT196684 DNE196610:DNP196684 DXA196610:DXL196684 EGW196610:EHH196684 EQS196610:ERD196684 FAO196610:FAZ196684 FKK196610:FKV196684 FUG196610:FUR196684 GEC196610:GEN196684 GNY196610:GOJ196684 GXU196610:GYF196684 HHQ196610:HIB196684 HRM196610:HRX196684 IBI196610:IBT196684 ILE196610:ILP196684 IVA196610:IVL196684 JEW196610:JFH196684 JOS196610:JPD196684 JYO196610:JYZ196684 KIK196610:KIV196684 KSG196610:KSR196684 LCC196610:LCN196684 LLY196610:LMJ196684 LVU196610:LWF196684 MFQ196610:MGB196684 MPM196610:MPX196684 MZI196610:MZT196684 NJE196610:NJP196684 NTA196610:NTL196684 OCW196610:ODH196684 OMS196610:OND196684 OWO196610:OWZ196684 PGK196610:PGV196684 PQG196610:PQR196684 QAC196610:QAN196684 QJY196610:QKJ196684 QTU196610:QUF196684 RDQ196610:REB196684 RNM196610:RNX196684 RXI196610:RXT196684 SHE196610:SHP196684 SRA196610:SRL196684 TAW196610:TBH196684 TKS196610:TLD196684 TUO196610:TUZ196684 UEK196610:UEV196684 UOG196610:UOR196684 UYC196610:UYN196684 VHY196610:VIJ196684 VRU196610:VSF196684 WBQ196610:WCB196684 WLM196610:WLX196684 WVI196610:WVT196684 A262146:L262220 IW262146:JH262220 SS262146:TD262220 ACO262146:ACZ262220 AMK262146:AMV262220 AWG262146:AWR262220 BGC262146:BGN262220 BPY262146:BQJ262220 BZU262146:CAF262220 CJQ262146:CKB262220 CTM262146:CTX262220 DDI262146:DDT262220 DNE262146:DNP262220 DXA262146:DXL262220 EGW262146:EHH262220 EQS262146:ERD262220 FAO262146:FAZ262220 FKK262146:FKV262220 FUG262146:FUR262220 GEC262146:GEN262220 GNY262146:GOJ262220 GXU262146:GYF262220 HHQ262146:HIB262220 HRM262146:HRX262220 IBI262146:IBT262220 ILE262146:ILP262220 IVA262146:IVL262220 JEW262146:JFH262220 JOS262146:JPD262220 JYO262146:JYZ262220 KIK262146:KIV262220 KSG262146:KSR262220 LCC262146:LCN262220 LLY262146:LMJ262220 LVU262146:LWF262220 MFQ262146:MGB262220 MPM262146:MPX262220 MZI262146:MZT262220 NJE262146:NJP262220 NTA262146:NTL262220 OCW262146:ODH262220 OMS262146:OND262220 OWO262146:OWZ262220 PGK262146:PGV262220 PQG262146:PQR262220 QAC262146:QAN262220 QJY262146:QKJ262220 QTU262146:QUF262220 RDQ262146:REB262220 RNM262146:RNX262220 RXI262146:RXT262220 SHE262146:SHP262220 SRA262146:SRL262220 TAW262146:TBH262220 TKS262146:TLD262220 TUO262146:TUZ262220 UEK262146:UEV262220 UOG262146:UOR262220 UYC262146:UYN262220 VHY262146:VIJ262220 VRU262146:VSF262220 WBQ262146:WCB262220 WLM262146:WLX262220 WVI262146:WVT262220 A327682:L327756 IW327682:JH327756 SS327682:TD327756 ACO327682:ACZ327756 AMK327682:AMV327756 AWG327682:AWR327756 BGC327682:BGN327756 BPY327682:BQJ327756 BZU327682:CAF327756 CJQ327682:CKB327756 CTM327682:CTX327756 DDI327682:DDT327756 DNE327682:DNP327756 DXA327682:DXL327756 EGW327682:EHH327756 EQS327682:ERD327756 FAO327682:FAZ327756 FKK327682:FKV327756 FUG327682:FUR327756 GEC327682:GEN327756 GNY327682:GOJ327756 GXU327682:GYF327756 HHQ327682:HIB327756 HRM327682:HRX327756 IBI327682:IBT327756 ILE327682:ILP327756 IVA327682:IVL327756 JEW327682:JFH327756 JOS327682:JPD327756 JYO327682:JYZ327756 KIK327682:KIV327756 KSG327682:KSR327756 LCC327682:LCN327756 LLY327682:LMJ327756 LVU327682:LWF327756 MFQ327682:MGB327756 MPM327682:MPX327756 MZI327682:MZT327756 NJE327682:NJP327756 NTA327682:NTL327756 OCW327682:ODH327756 OMS327682:OND327756 OWO327682:OWZ327756 PGK327682:PGV327756 PQG327682:PQR327756 QAC327682:QAN327756 QJY327682:QKJ327756 QTU327682:QUF327756 RDQ327682:REB327756 RNM327682:RNX327756 RXI327682:RXT327756 SHE327682:SHP327756 SRA327682:SRL327756 TAW327682:TBH327756 TKS327682:TLD327756 TUO327682:TUZ327756 UEK327682:UEV327756 UOG327682:UOR327756 UYC327682:UYN327756 VHY327682:VIJ327756 VRU327682:VSF327756 WBQ327682:WCB327756 WLM327682:WLX327756 WVI327682:WVT327756 A393218:L393292 IW393218:JH393292 SS393218:TD393292 ACO393218:ACZ393292 AMK393218:AMV393292 AWG393218:AWR393292 BGC393218:BGN393292 BPY393218:BQJ393292 BZU393218:CAF393292 CJQ393218:CKB393292 CTM393218:CTX393292 DDI393218:DDT393292 DNE393218:DNP393292 DXA393218:DXL393292 EGW393218:EHH393292 EQS393218:ERD393292 FAO393218:FAZ393292 FKK393218:FKV393292 FUG393218:FUR393292 GEC393218:GEN393292 GNY393218:GOJ393292 GXU393218:GYF393292 HHQ393218:HIB393292 HRM393218:HRX393292 IBI393218:IBT393292 ILE393218:ILP393292 IVA393218:IVL393292 JEW393218:JFH393292 JOS393218:JPD393292 JYO393218:JYZ393292 KIK393218:KIV393292 KSG393218:KSR393292 LCC393218:LCN393292 LLY393218:LMJ393292 LVU393218:LWF393292 MFQ393218:MGB393292 MPM393218:MPX393292 MZI393218:MZT393292 NJE393218:NJP393292 NTA393218:NTL393292 OCW393218:ODH393292 OMS393218:OND393292 OWO393218:OWZ393292 PGK393218:PGV393292 PQG393218:PQR393292 QAC393218:QAN393292 QJY393218:QKJ393292 QTU393218:QUF393292 RDQ393218:REB393292 RNM393218:RNX393292 RXI393218:RXT393292 SHE393218:SHP393292 SRA393218:SRL393292 TAW393218:TBH393292 TKS393218:TLD393292 TUO393218:TUZ393292 UEK393218:UEV393292 UOG393218:UOR393292 UYC393218:UYN393292 VHY393218:VIJ393292 VRU393218:VSF393292 WBQ393218:WCB393292 WLM393218:WLX393292 WVI393218:WVT393292 A458754:L458828 IW458754:JH458828 SS458754:TD458828 ACO458754:ACZ458828 AMK458754:AMV458828 AWG458754:AWR458828 BGC458754:BGN458828 BPY458754:BQJ458828 BZU458754:CAF458828 CJQ458754:CKB458828 CTM458754:CTX458828 DDI458754:DDT458828 DNE458754:DNP458828 DXA458754:DXL458828 EGW458754:EHH458828 EQS458754:ERD458828 FAO458754:FAZ458828 FKK458754:FKV458828 FUG458754:FUR458828 GEC458754:GEN458828 GNY458754:GOJ458828 GXU458754:GYF458828 HHQ458754:HIB458828 HRM458754:HRX458828 IBI458754:IBT458828 ILE458754:ILP458828 IVA458754:IVL458828 JEW458754:JFH458828 JOS458754:JPD458828 JYO458754:JYZ458828 KIK458754:KIV458828 KSG458754:KSR458828 LCC458754:LCN458828 LLY458754:LMJ458828 LVU458754:LWF458828 MFQ458754:MGB458828 MPM458754:MPX458828 MZI458754:MZT458828 NJE458754:NJP458828 NTA458754:NTL458828 OCW458754:ODH458828 OMS458754:OND458828 OWO458754:OWZ458828 PGK458754:PGV458828 PQG458754:PQR458828 QAC458754:QAN458828 QJY458754:QKJ458828 QTU458754:QUF458828 RDQ458754:REB458828 RNM458754:RNX458828 RXI458754:RXT458828 SHE458754:SHP458828 SRA458754:SRL458828 TAW458754:TBH458828 TKS458754:TLD458828 TUO458754:TUZ458828 UEK458754:UEV458828 UOG458754:UOR458828 UYC458754:UYN458828 VHY458754:VIJ458828 VRU458754:VSF458828 WBQ458754:WCB458828 WLM458754:WLX458828 WVI458754:WVT458828 A524290:L524364 IW524290:JH524364 SS524290:TD524364 ACO524290:ACZ524364 AMK524290:AMV524364 AWG524290:AWR524364 BGC524290:BGN524364 BPY524290:BQJ524364 BZU524290:CAF524364 CJQ524290:CKB524364 CTM524290:CTX524364 DDI524290:DDT524364 DNE524290:DNP524364 DXA524290:DXL524364 EGW524290:EHH524364 EQS524290:ERD524364 FAO524290:FAZ524364 FKK524290:FKV524364 FUG524290:FUR524364 GEC524290:GEN524364 GNY524290:GOJ524364 GXU524290:GYF524364 HHQ524290:HIB524364 HRM524290:HRX524364 IBI524290:IBT524364 ILE524290:ILP524364 IVA524290:IVL524364 JEW524290:JFH524364 JOS524290:JPD524364 JYO524290:JYZ524364 KIK524290:KIV524364 KSG524290:KSR524364 LCC524290:LCN524364 LLY524290:LMJ524364 LVU524290:LWF524364 MFQ524290:MGB524364 MPM524290:MPX524364 MZI524290:MZT524364 NJE524290:NJP524364 NTA524290:NTL524364 OCW524290:ODH524364 OMS524290:OND524364 OWO524290:OWZ524364 PGK524290:PGV524364 PQG524290:PQR524364 QAC524290:QAN524364 QJY524290:QKJ524364 QTU524290:QUF524364 RDQ524290:REB524364 RNM524290:RNX524364 RXI524290:RXT524364 SHE524290:SHP524364 SRA524290:SRL524364 TAW524290:TBH524364 TKS524290:TLD524364 TUO524290:TUZ524364 UEK524290:UEV524364 UOG524290:UOR524364 UYC524290:UYN524364 VHY524290:VIJ524364 VRU524290:VSF524364 WBQ524290:WCB524364 WLM524290:WLX524364 WVI524290:WVT524364 A589826:L589900 IW589826:JH589900 SS589826:TD589900 ACO589826:ACZ589900 AMK589826:AMV589900 AWG589826:AWR589900 BGC589826:BGN589900 BPY589826:BQJ589900 BZU589826:CAF589900 CJQ589826:CKB589900 CTM589826:CTX589900 DDI589826:DDT589900 DNE589826:DNP589900 DXA589826:DXL589900 EGW589826:EHH589900 EQS589826:ERD589900 FAO589826:FAZ589900 FKK589826:FKV589900 FUG589826:FUR589900 GEC589826:GEN589900 GNY589826:GOJ589900 GXU589826:GYF589900 HHQ589826:HIB589900 HRM589826:HRX589900 IBI589826:IBT589900 ILE589826:ILP589900 IVA589826:IVL589900 JEW589826:JFH589900 JOS589826:JPD589900 JYO589826:JYZ589900 KIK589826:KIV589900 KSG589826:KSR589900 LCC589826:LCN589900 LLY589826:LMJ589900 LVU589826:LWF589900 MFQ589826:MGB589900 MPM589826:MPX589900 MZI589826:MZT589900 NJE589826:NJP589900 NTA589826:NTL589900 OCW589826:ODH589900 OMS589826:OND589900 OWO589826:OWZ589900 PGK589826:PGV589900 PQG589826:PQR589900 QAC589826:QAN589900 QJY589826:QKJ589900 QTU589826:QUF589900 RDQ589826:REB589900 RNM589826:RNX589900 RXI589826:RXT589900 SHE589826:SHP589900 SRA589826:SRL589900 TAW589826:TBH589900 TKS589826:TLD589900 TUO589826:TUZ589900 UEK589826:UEV589900 UOG589826:UOR589900 UYC589826:UYN589900 VHY589826:VIJ589900 VRU589826:VSF589900 WBQ589826:WCB589900 WLM589826:WLX589900 WVI589826:WVT589900 A655362:L655436 IW655362:JH655436 SS655362:TD655436 ACO655362:ACZ655436 AMK655362:AMV655436 AWG655362:AWR655436 BGC655362:BGN655436 BPY655362:BQJ655436 BZU655362:CAF655436 CJQ655362:CKB655436 CTM655362:CTX655436 DDI655362:DDT655436 DNE655362:DNP655436 DXA655362:DXL655436 EGW655362:EHH655436 EQS655362:ERD655436 FAO655362:FAZ655436 FKK655362:FKV655436 FUG655362:FUR655436 GEC655362:GEN655436 GNY655362:GOJ655436 GXU655362:GYF655436 HHQ655362:HIB655436 HRM655362:HRX655436 IBI655362:IBT655436 ILE655362:ILP655436 IVA655362:IVL655436 JEW655362:JFH655436 JOS655362:JPD655436 JYO655362:JYZ655436 KIK655362:KIV655436 KSG655362:KSR655436 LCC655362:LCN655436 LLY655362:LMJ655436 LVU655362:LWF655436 MFQ655362:MGB655436 MPM655362:MPX655436 MZI655362:MZT655436 NJE655362:NJP655436 NTA655362:NTL655436 OCW655362:ODH655436 OMS655362:OND655436 OWO655362:OWZ655436 PGK655362:PGV655436 PQG655362:PQR655436 QAC655362:QAN655436 QJY655362:QKJ655436 QTU655362:QUF655436 RDQ655362:REB655436 RNM655362:RNX655436 RXI655362:RXT655436 SHE655362:SHP655436 SRA655362:SRL655436 TAW655362:TBH655436 TKS655362:TLD655436 TUO655362:TUZ655436 UEK655362:UEV655436 UOG655362:UOR655436 UYC655362:UYN655436 VHY655362:VIJ655436 VRU655362:VSF655436 WBQ655362:WCB655436 WLM655362:WLX655436 WVI655362:WVT655436 A720898:L720972 IW720898:JH720972 SS720898:TD720972 ACO720898:ACZ720972 AMK720898:AMV720972 AWG720898:AWR720972 BGC720898:BGN720972 BPY720898:BQJ720972 BZU720898:CAF720972 CJQ720898:CKB720972 CTM720898:CTX720972 DDI720898:DDT720972 DNE720898:DNP720972 DXA720898:DXL720972 EGW720898:EHH720972 EQS720898:ERD720972 FAO720898:FAZ720972 FKK720898:FKV720972 FUG720898:FUR720972 GEC720898:GEN720972 GNY720898:GOJ720972 GXU720898:GYF720972 HHQ720898:HIB720972 HRM720898:HRX720972 IBI720898:IBT720972 ILE720898:ILP720972 IVA720898:IVL720972 JEW720898:JFH720972 JOS720898:JPD720972 JYO720898:JYZ720972 KIK720898:KIV720972 KSG720898:KSR720972 LCC720898:LCN720972 LLY720898:LMJ720972 LVU720898:LWF720972 MFQ720898:MGB720972 MPM720898:MPX720972 MZI720898:MZT720972 NJE720898:NJP720972 NTA720898:NTL720972 OCW720898:ODH720972 OMS720898:OND720972 OWO720898:OWZ720972 PGK720898:PGV720972 PQG720898:PQR720972 QAC720898:QAN720972 QJY720898:QKJ720972 QTU720898:QUF720972 RDQ720898:REB720972 RNM720898:RNX720972 RXI720898:RXT720972 SHE720898:SHP720972 SRA720898:SRL720972 TAW720898:TBH720972 TKS720898:TLD720972 TUO720898:TUZ720972 UEK720898:UEV720972 UOG720898:UOR720972 UYC720898:UYN720972 VHY720898:VIJ720972 VRU720898:VSF720972 WBQ720898:WCB720972 WLM720898:WLX720972 WVI720898:WVT720972 A786434:L786508 IW786434:JH786508 SS786434:TD786508 ACO786434:ACZ786508 AMK786434:AMV786508 AWG786434:AWR786508 BGC786434:BGN786508 BPY786434:BQJ786508 BZU786434:CAF786508 CJQ786434:CKB786508 CTM786434:CTX786508 DDI786434:DDT786508 DNE786434:DNP786508 DXA786434:DXL786508 EGW786434:EHH786508 EQS786434:ERD786508 FAO786434:FAZ786508 FKK786434:FKV786508 FUG786434:FUR786508 GEC786434:GEN786508 GNY786434:GOJ786508 GXU786434:GYF786508 HHQ786434:HIB786508 HRM786434:HRX786508 IBI786434:IBT786508 ILE786434:ILP786508 IVA786434:IVL786508 JEW786434:JFH786508 JOS786434:JPD786508 JYO786434:JYZ786508 KIK786434:KIV786508 KSG786434:KSR786508 LCC786434:LCN786508 LLY786434:LMJ786508 LVU786434:LWF786508 MFQ786434:MGB786508 MPM786434:MPX786508 MZI786434:MZT786508 NJE786434:NJP786508 NTA786434:NTL786508 OCW786434:ODH786508 OMS786434:OND786508 OWO786434:OWZ786508 PGK786434:PGV786508 PQG786434:PQR786508 QAC786434:QAN786508 QJY786434:QKJ786508 QTU786434:QUF786508 RDQ786434:REB786508 RNM786434:RNX786508 RXI786434:RXT786508 SHE786434:SHP786508 SRA786434:SRL786508 TAW786434:TBH786508 TKS786434:TLD786508 TUO786434:TUZ786508 UEK786434:UEV786508 UOG786434:UOR786508 UYC786434:UYN786508 VHY786434:VIJ786508 VRU786434:VSF786508 WBQ786434:WCB786508 WLM786434:WLX786508 WVI786434:WVT786508 A851970:L852044 IW851970:JH852044 SS851970:TD852044 ACO851970:ACZ852044 AMK851970:AMV852044 AWG851970:AWR852044 BGC851970:BGN852044 BPY851970:BQJ852044 BZU851970:CAF852044 CJQ851970:CKB852044 CTM851970:CTX852044 DDI851970:DDT852044 DNE851970:DNP852044 DXA851970:DXL852044 EGW851970:EHH852044 EQS851970:ERD852044 FAO851970:FAZ852044 FKK851970:FKV852044 FUG851970:FUR852044 GEC851970:GEN852044 GNY851970:GOJ852044 GXU851970:GYF852044 HHQ851970:HIB852044 HRM851970:HRX852044 IBI851970:IBT852044 ILE851970:ILP852044 IVA851970:IVL852044 JEW851970:JFH852044 JOS851970:JPD852044 JYO851970:JYZ852044 KIK851970:KIV852044 KSG851970:KSR852044 LCC851970:LCN852044 LLY851970:LMJ852044 LVU851970:LWF852044 MFQ851970:MGB852044 MPM851970:MPX852044 MZI851970:MZT852044 NJE851970:NJP852044 NTA851970:NTL852044 OCW851970:ODH852044 OMS851970:OND852044 OWO851970:OWZ852044 PGK851970:PGV852044 PQG851970:PQR852044 QAC851970:QAN852044 QJY851970:QKJ852044 QTU851970:QUF852044 RDQ851970:REB852044 RNM851970:RNX852044 RXI851970:RXT852044 SHE851970:SHP852044 SRA851970:SRL852044 TAW851970:TBH852044 TKS851970:TLD852044 TUO851970:TUZ852044 UEK851970:UEV852044 UOG851970:UOR852044 UYC851970:UYN852044 VHY851970:VIJ852044 VRU851970:VSF852044 WBQ851970:WCB852044 WLM851970:WLX852044 WVI851970:WVT852044 A917506:L917580 IW917506:JH917580 SS917506:TD917580 ACO917506:ACZ917580 AMK917506:AMV917580 AWG917506:AWR917580 BGC917506:BGN917580 BPY917506:BQJ917580 BZU917506:CAF917580 CJQ917506:CKB917580 CTM917506:CTX917580 DDI917506:DDT917580 DNE917506:DNP917580 DXA917506:DXL917580 EGW917506:EHH917580 EQS917506:ERD917580 FAO917506:FAZ917580 FKK917506:FKV917580 FUG917506:FUR917580 GEC917506:GEN917580 GNY917506:GOJ917580 GXU917506:GYF917580 HHQ917506:HIB917580 HRM917506:HRX917580 IBI917506:IBT917580 ILE917506:ILP917580 IVA917506:IVL917580 JEW917506:JFH917580 JOS917506:JPD917580 JYO917506:JYZ917580 KIK917506:KIV917580 KSG917506:KSR917580 LCC917506:LCN917580 LLY917506:LMJ917580 LVU917506:LWF917580 MFQ917506:MGB917580 MPM917506:MPX917580 MZI917506:MZT917580 NJE917506:NJP917580 NTA917506:NTL917580 OCW917506:ODH917580 OMS917506:OND917580 OWO917506:OWZ917580 PGK917506:PGV917580 PQG917506:PQR917580 QAC917506:QAN917580 QJY917506:QKJ917580 QTU917506:QUF917580 RDQ917506:REB917580 RNM917506:RNX917580 RXI917506:RXT917580 SHE917506:SHP917580 SRA917506:SRL917580 TAW917506:TBH917580 TKS917506:TLD917580 TUO917506:TUZ917580 UEK917506:UEV917580 UOG917506:UOR917580 UYC917506:UYN917580 VHY917506:VIJ917580 VRU917506:VSF917580 WBQ917506:WCB917580 WLM917506:WLX917580 WVI917506:WVT917580 A983042:L983116 IW983042:JH983116 SS983042:TD983116 ACO983042:ACZ983116 AMK983042:AMV983116 AWG983042:AWR983116 BGC983042:BGN983116 BPY983042:BQJ983116 BZU983042:CAF983116 CJQ983042:CKB983116 CTM983042:CTX983116 DDI983042:DDT983116 DNE983042:DNP983116 DXA983042:DXL983116 EGW983042:EHH983116 EQS983042:ERD983116 FAO983042:FAZ983116 FKK983042:FKV983116 FUG983042:FUR983116 GEC983042:GEN983116 GNY983042:GOJ983116 GXU983042:GYF983116 HHQ983042:HIB983116 HRM983042:HRX983116 IBI983042:IBT983116 ILE983042:ILP983116 IVA983042:IVL983116 JEW983042:JFH983116 JOS983042:JPD983116 JYO983042:JYZ983116 KIK983042:KIV983116 KSG983042:KSR983116 LCC983042:LCN983116 LLY983042:LMJ983116 LVU983042:LWF983116 MFQ983042:MGB983116 MPM983042:MPX983116 MZI983042:MZT983116 NJE983042:NJP983116 NTA983042:NTL983116 OCW983042:ODH983116 OMS983042:OND983116 OWO983042:OWZ983116 PGK983042:PGV983116 PQG983042:PQR983116 QAC983042:QAN983116 QJY983042:QKJ983116 QTU983042:QUF983116 RDQ983042:REB983116 RNM983042:RNX983116 RXI983042:RXT983116 SHE983042:SHP983116 SRA983042:SRL983116 TAW983042:TBH983116 TKS983042:TLD983116 TUO983042:TUZ983116 UEK983042:UEV983116 UOG983042:UOR983116 UYC983042:UYN983116 VHY983042:VIJ983116 VRU983042:VSF983116 WBQ983042:WCB983116 WLM983042:WLX983116 WVI983042:WVT983116 A79:L82 IW79:JH82 SS79:TD82 ACO79:ACZ82 AMK79:AMV82 AWG79:AWR82 BGC79:BGN82 BPY79:BQJ82 BZU79:CAF82 CJQ79:CKB82 CTM79:CTX82 DDI79:DDT82 DNE79:DNP82 DXA79:DXL82 EGW79:EHH82 EQS79:ERD82 FAO79:FAZ82 FKK79:FKV82 FUG79:FUR82 GEC79:GEN82 GNY79:GOJ82 GXU79:GYF82 HHQ79:HIB82 HRM79:HRX82 IBI79:IBT82 ILE79:ILP82 IVA79:IVL82 JEW79:JFH82 JOS79:JPD82 JYO79:JYZ82 KIK79:KIV82 KSG79:KSR82 LCC79:LCN82 LLY79:LMJ82 LVU79:LWF82 MFQ79:MGB82 MPM79:MPX82 MZI79:MZT82 NJE79:NJP82 NTA79:NTL82 OCW79:ODH82 OMS79:OND82 OWO79:OWZ82 PGK79:PGV82 PQG79:PQR82 QAC79:QAN82 QJY79:QKJ82 QTU79:QUF82 RDQ79:REB82 RNM79:RNX82 RXI79:RXT82 SHE79:SHP82 SRA79:SRL82 TAW79:TBH82 TKS79:TLD82 TUO79:TUZ82 UEK79:UEV82 UOG79:UOR82 UYC79:UYN82 VHY79:VIJ82 VRU79:VSF82 WBQ79:WCB82 WLM79:WLX82 WVI79:WVT82 A65615:L65618 IW65615:JH65618 SS65615:TD65618 ACO65615:ACZ65618 AMK65615:AMV65618 AWG65615:AWR65618 BGC65615:BGN65618 BPY65615:BQJ65618 BZU65615:CAF65618 CJQ65615:CKB65618 CTM65615:CTX65618 DDI65615:DDT65618 DNE65615:DNP65618 DXA65615:DXL65618 EGW65615:EHH65618 EQS65615:ERD65618 FAO65615:FAZ65618 FKK65615:FKV65618 FUG65615:FUR65618 GEC65615:GEN65618 GNY65615:GOJ65618 GXU65615:GYF65618 HHQ65615:HIB65618 HRM65615:HRX65618 IBI65615:IBT65618 ILE65615:ILP65618 IVA65615:IVL65618 JEW65615:JFH65618 JOS65615:JPD65618 JYO65615:JYZ65618 KIK65615:KIV65618 KSG65615:KSR65618 LCC65615:LCN65618 LLY65615:LMJ65618 LVU65615:LWF65618 MFQ65615:MGB65618 MPM65615:MPX65618 MZI65615:MZT65618 NJE65615:NJP65618 NTA65615:NTL65618 OCW65615:ODH65618 OMS65615:OND65618 OWO65615:OWZ65618 PGK65615:PGV65618 PQG65615:PQR65618 QAC65615:QAN65618 QJY65615:QKJ65618 QTU65615:QUF65618 RDQ65615:REB65618 RNM65615:RNX65618 RXI65615:RXT65618 SHE65615:SHP65618 SRA65615:SRL65618 TAW65615:TBH65618 TKS65615:TLD65618 TUO65615:TUZ65618 UEK65615:UEV65618 UOG65615:UOR65618 UYC65615:UYN65618 VHY65615:VIJ65618 VRU65615:VSF65618 WBQ65615:WCB65618 WLM65615:WLX65618 WVI65615:WVT65618 A131151:L131154 IW131151:JH131154 SS131151:TD131154 ACO131151:ACZ131154 AMK131151:AMV131154 AWG131151:AWR131154 BGC131151:BGN131154 BPY131151:BQJ131154 BZU131151:CAF131154 CJQ131151:CKB131154 CTM131151:CTX131154 DDI131151:DDT131154 DNE131151:DNP131154 DXA131151:DXL131154 EGW131151:EHH131154 EQS131151:ERD131154 FAO131151:FAZ131154 FKK131151:FKV131154 FUG131151:FUR131154 GEC131151:GEN131154 GNY131151:GOJ131154 GXU131151:GYF131154 HHQ131151:HIB131154 HRM131151:HRX131154 IBI131151:IBT131154 ILE131151:ILP131154 IVA131151:IVL131154 JEW131151:JFH131154 JOS131151:JPD131154 JYO131151:JYZ131154 KIK131151:KIV131154 KSG131151:KSR131154 LCC131151:LCN131154 LLY131151:LMJ131154 LVU131151:LWF131154 MFQ131151:MGB131154 MPM131151:MPX131154 MZI131151:MZT131154 NJE131151:NJP131154 NTA131151:NTL131154 OCW131151:ODH131154 OMS131151:OND131154 OWO131151:OWZ131154 PGK131151:PGV131154 PQG131151:PQR131154 QAC131151:QAN131154 QJY131151:QKJ131154 QTU131151:QUF131154 RDQ131151:REB131154 RNM131151:RNX131154 RXI131151:RXT131154 SHE131151:SHP131154 SRA131151:SRL131154 TAW131151:TBH131154 TKS131151:TLD131154 TUO131151:TUZ131154 UEK131151:UEV131154 UOG131151:UOR131154 UYC131151:UYN131154 VHY131151:VIJ131154 VRU131151:VSF131154 WBQ131151:WCB131154 WLM131151:WLX131154 WVI131151:WVT131154 A196687:L196690 IW196687:JH196690 SS196687:TD196690 ACO196687:ACZ196690 AMK196687:AMV196690 AWG196687:AWR196690 BGC196687:BGN196690 BPY196687:BQJ196690 BZU196687:CAF196690 CJQ196687:CKB196690 CTM196687:CTX196690 DDI196687:DDT196690 DNE196687:DNP196690 DXA196687:DXL196690 EGW196687:EHH196690 EQS196687:ERD196690 FAO196687:FAZ196690 FKK196687:FKV196690 FUG196687:FUR196690 GEC196687:GEN196690 GNY196687:GOJ196690 GXU196687:GYF196690 HHQ196687:HIB196690 HRM196687:HRX196690 IBI196687:IBT196690 ILE196687:ILP196690 IVA196687:IVL196690 JEW196687:JFH196690 JOS196687:JPD196690 JYO196687:JYZ196690 KIK196687:KIV196690 KSG196687:KSR196690 LCC196687:LCN196690 LLY196687:LMJ196690 LVU196687:LWF196690 MFQ196687:MGB196690 MPM196687:MPX196690 MZI196687:MZT196690 NJE196687:NJP196690 NTA196687:NTL196690 OCW196687:ODH196690 OMS196687:OND196690 OWO196687:OWZ196690 PGK196687:PGV196690 PQG196687:PQR196690 QAC196687:QAN196690 QJY196687:QKJ196690 QTU196687:QUF196690 RDQ196687:REB196690 RNM196687:RNX196690 RXI196687:RXT196690 SHE196687:SHP196690 SRA196687:SRL196690 TAW196687:TBH196690 TKS196687:TLD196690 TUO196687:TUZ196690 UEK196687:UEV196690 UOG196687:UOR196690 UYC196687:UYN196690 VHY196687:VIJ196690 VRU196687:VSF196690 WBQ196687:WCB196690 WLM196687:WLX196690 WVI196687:WVT196690 A262223:L262226 IW262223:JH262226 SS262223:TD262226 ACO262223:ACZ262226 AMK262223:AMV262226 AWG262223:AWR262226 BGC262223:BGN262226 BPY262223:BQJ262226 BZU262223:CAF262226 CJQ262223:CKB262226 CTM262223:CTX262226 DDI262223:DDT262226 DNE262223:DNP262226 DXA262223:DXL262226 EGW262223:EHH262226 EQS262223:ERD262226 FAO262223:FAZ262226 FKK262223:FKV262226 FUG262223:FUR262226 GEC262223:GEN262226 GNY262223:GOJ262226 GXU262223:GYF262226 HHQ262223:HIB262226 HRM262223:HRX262226 IBI262223:IBT262226 ILE262223:ILP262226 IVA262223:IVL262226 JEW262223:JFH262226 JOS262223:JPD262226 JYO262223:JYZ262226 KIK262223:KIV262226 KSG262223:KSR262226 LCC262223:LCN262226 LLY262223:LMJ262226 LVU262223:LWF262226 MFQ262223:MGB262226 MPM262223:MPX262226 MZI262223:MZT262226 NJE262223:NJP262226 NTA262223:NTL262226 OCW262223:ODH262226 OMS262223:OND262226 OWO262223:OWZ262226 PGK262223:PGV262226 PQG262223:PQR262226 QAC262223:QAN262226 QJY262223:QKJ262226 QTU262223:QUF262226 RDQ262223:REB262226 RNM262223:RNX262226 RXI262223:RXT262226 SHE262223:SHP262226 SRA262223:SRL262226 TAW262223:TBH262226 TKS262223:TLD262226 TUO262223:TUZ262226 UEK262223:UEV262226 UOG262223:UOR262226 UYC262223:UYN262226 VHY262223:VIJ262226 VRU262223:VSF262226 WBQ262223:WCB262226 WLM262223:WLX262226 WVI262223:WVT262226 A327759:L327762 IW327759:JH327762 SS327759:TD327762 ACO327759:ACZ327762 AMK327759:AMV327762 AWG327759:AWR327762 BGC327759:BGN327762 BPY327759:BQJ327762 BZU327759:CAF327762 CJQ327759:CKB327762 CTM327759:CTX327762 DDI327759:DDT327762 DNE327759:DNP327762 DXA327759:DXL327762 EGW327759:EHH327762 EQS327759:ERD327762 FAO327759:FAZ327762 FKK327759:FKV327762 FUG327759:FUR327762 GEC327759:GEN327762 GNY327759:GOJ327762 GXU327759:GYF327762 HHQ327759:HIB327762 HRM327759:HRX327762 IBI327759:IBT327762 ILE327759:ILP327762 IVA327759:IVL327762 JEW327759:JFH327762 JOS327759:JPD327762 JYO327759:JYZ327762 KIK327759:KIV327762 KSG327759:KSR327762 LCC327759:LCN327762 LLY327759:LMJ327762 LVU327759:LWF327762 MFQ327759:MGB327762 MPM327759:MPX327762 MZI327759:MZT327762 NJE327759:NJP327762 NTA327759:NTL327762 OCW327759:ODH327762 OMS327759:OND327762 OWO327759:OWZ327762 PGK327759:PGV327762 PQG327759:PQR327762 QAC327759:QAN327762 QJY327759:QKJ327762 QTU327759:QUF327762 RDQ327759:REB327762 RNM327759:RNX327762 RXI327759:RXT327762 SHE327759:SHP327762 SRA327759:SRL327762 TAW327759:TBH327762 TKS327759:TLD327762 TUO327759:TUZ327762 UEK327759:UEV327762 UOG327759:UOR327762 UYC327759:UYN327762 VHY327759:VIJ327762 VRU327759:VSF327762 WBQ327759:WCB327762 WLM327759:WLX327762 WVI327759:WVT327762 A393295:L393298 IW393295:JH393298 SS393295:TD393298 ACO393295:ACZ393298 AMK393295:AMV393298 AWG393295:AWR393298 BGC393295:BGN393298 BPY393295:BQJ393298 BZU393295:CAF393298 CJQ393295:CKB393298 CTM393295:CTX393298 DDI393295:DDT393298 DNE393295:DNP393298 DXA393295:DXL393298 EGW393295:EHH393298 EQS393295:ERD393298 FAO393295:FAZ393298 FKK393295:FKV393298 FUG393295:FUR393298 GEC393295:GEN393298 GNY393295:GOJ393298 GXU393295:GYF393298 HHQ393295:HIB393298 HRM393295:HRX393298 IBI393295:IBT393298 ILE393295:ILP393298 IVA393295:IVL393298 JEW393295:JFH393298 JOS393295:JPD393298 JYO393295:JYZ393298 KIK393295:KIV393298 KSG393295:KSR393298 LCC393295:LCN393298 LLY393295:LMJ393298 LVU393295:LWF393298 MFQ393295:MGB393298 MPM393295:MPX393298 MZI393295:MZT393298 NJE393295:NJP393298 NTA393295:NTL393298 OCW393295:ODH393298 OMS393295:OND393298 OWO393295:OWZ393298 PGK393295:PGV393298 PQG393295:PQR393298 QAC393295:QAN393298 QJY393295:QKJ393298 QTU393295:QUF393298 RDQ393295:REB393298 RNM393295:RNX393298 RXI393295:RXT393298 SHE393295:SHP393298 SRA393295:SRL393298 TAW393295:TBH393298 TKS393295:TLD393298 TUO393295:TUZ393298 UEK393295:UEV393298 UOG393295:UOR393298 UYC393295:UYN393298 VHY393295:VIJ393298 VRU393295:VSF393298 WBQ393295:WCB393298 WLM393295:WLX393298 WVI393295:WVT393298 A458831:L458834 IW458831:JH458834 SS458831:TD458834 ACO458831:ACZ458834 AMK458831:AMV458834 AWG458831:AWR458834 BGC458831:BGN458834 BPY458831:BQJ458834 BZU458831:CAF458834 CJQ458831:CKB458834 CTM458831:CTX458834 DDI458831:DDT458834 DNE458831:DNP458834 DXA458831:DXL458834 EGW458831:EHH458834 EQS458831:ERD458834 FAO458831:FAZ458834 FKK458831:FKV458834 FUG458831:FUR458834 GEC458831:GEN458834 GNY458831:GOJ458834 GXU458831:GYF458834 HHQ458831:HIB458834 HRM458831:HRX458834 IBI458831:IBT458834 ILE458831:ILP458834 IVA458831:IVL458834 JEW458831:JFH458834 JOS458831:JPD458834 JYO458831:JYZ458834 KIK458831:KIV458834 KSG458831:KSR458834 LCC458831:LCN458834 LLY458831:LMJ458834 LVU458831:LWF458834 MFQ458831:MGB458834 MPM458831:MPX458834 MZI458831:MZT458834 NJE458831:NJP458834 NTA458831:NTL458834 OCW458831:ODH458834 OMS458831:OND458834 OWO458831:OWZ458834 PGK458831:PGV458834 PQG458831:PQR458834 QAC458831:QAN458834 QJY458831:QKJ458834 QTU458831:QUF458834 RDQ458831:REB458834 RNM458831:RNX458834 RXI458831:RXT458834 SHE458831:SHP458834 SRA458831:SRL458834 TAW458831:TBH458834 TKS458831:TLD458834 TUO458831:TUZ458834 UEK458831:UEV458834 UOG458831:UOR458834 UYC458831:UYN458834 VHY458831:VIJ458834 VRU458831:VSF458834 WBQ458831:WCB458834 WLM458831:WLX458834 WVI458831:WVT458834 A524367:L524370 IW524367:JH524370 SS524367:TD524370 ACO524367:ACZ524370 AMK524367:AMV524370 AWG524367:AWR524370 BGC524367:BGN524370 BPY524367:BQJ524370 BZU524367:CAF524370 CJQ524367:CKB524370 CTM524367:CTX524370 DDI524367:DDT524370 DNE524367:DNP524370 DXA524367:DXL524370 EGW524367:EHH524370 EQS524367:ERD524370 FAO524367:FAZ524370 FKK524367:FKV524370 FUG524367:FUR524370 GEC524367:GEN524370 GNY524367:GOJ524370 GXU524367:GYF524370 HHQ524367:HIB524370 HRM524367:HRX524370 IBI524367:IBT524370 ILE524367:ILP524370 IVA524367:IVL524370 JEW524367:JFH524370 JOS524367:JPD524370 JYO524367:JYZ524370 KIK524367:KIV524370 KSG524367:KSR524370 LCC524367:LCN524370 LLY524367:LMJ524370 LVU524367:LWF524370 MFQ524367:MGB524370 MPM524367:MPX524370 MZI524367:MZT524370 NJE524367:NJP524370 NTA524367:NTL524370 OCW524367:ODH524370 OMS524367:OND524370 OWO524367:OWZ524370 PGK524367:PGV524370 PQG524367:PQR524370 QAC524367:QAN524370 QJY524367:QKJ524370 QTU524367:QUF524370 RDQ524367:REB524370 RNM524367:RNX524370 RXI524367:RXT524370 SHE524367:SHP524370 SRA524367:SRL524370 TAW524367:TBH524370 TKS524367:TLD524370 TUO524367:TUZ524370 UEK524367:UEV524370 UOG524367:UOR524370 UYC524367:UYN524370 VHY524367:VIJ524370 VRU524367:VSF524370 WBQ524367:WCB524370 WLM524367:WLX524370 WVI524367:WVT524370 A589903:L589906 IW589903:JH589906 SS589903:TD589906 ACO589903:ACZ589906 AMK589903:AMV589906 AWG589903:AWR589906 BGC589903:BGN589906 BPY589903:BQJ589906 BZU589903:CAF589906 CJQ589903:CKB589906 CTM589903:CTX589906 DDI589903:DDT589906 DNE589903:DNP589906 DXA589903:DXL589906 EGW589903:EHH589906 EQS589903:ERD589906 FAO589903:FAZ589906 FKK589903:FKV589906 FUG589903:FUR589906 GEC589903:GEN589906 GNY589903:GOJ589906 GXU589903:GYF589906 HHQ589903:HIB589906 HRM589903:HRX589906 IBI589903:IBT589906 ILE589903:ILP589906 IVA589903:IVL589906 JEW589903:JFH589906 JOS589903:JPD589906 JYO589903:JYZ589906 KIK589903:KIV589906 KSG589903:KSR589906 LCC589903:LCN589906 LLY589903:LMJ589906 LVU589903:LWF589906 MFQ589903:MGB589906 MPM589903:MPX589906 MZI589903:MZT589906 NJE589903:NJP589906 NTA589903:NTL589906 OCW589903:ODH589906 OMS589903:OND589906 OWO589903:OWZ589906 PGK589903:PGV589906 PQG589903:PQR589906 QAC589903:QAN589906 QJY589903:QKJ589906 QTU589903:QUF589906 RDQ589903:REB589906 RNM589903:RNX589906 RXI589903:RXT589906 SHE589903:SHP589906 SRA589903:SRL589906 TAW589903:TBH589906 TKS589903:TLD589906 TUO589903:TUZ589906 UEK589903:UEV589906 UOG589903:UOR589906 UYC589903:UYN589906 VHY589903:VIJ589906 VRU589903:VSF589906 WBQ589903:WCB589906 WLM589903:WLX589906 WVI589903:WVT589906 A655439:L655442 IW655439:JH655442 SS655439:TD655442 ACO655439:ACZ655442 AMK655439:AMV655442 AWG655439:AWR655442 BGC655439:BGN655442 BPY655439:BQJ655442 BZU655439:CAF655442 CJQ655439:CKB655442 CTM655439:CTX655442 DDI655439:DDT655442 DNE655439:DNP655442 DXA655439:DXL655442 EGW655439:EHH655442 EQS655439:ERD655442 FAO655439:FAZ655442 FKK655439:FKV655442 FUG655439:FUR655442 GEC655439:GEN655442 GNY655439:GOJ655442 GXU655439:GYF655442 HHQ655439:HIB655442 HRM655439:HRX655442 IBI655439:IBT655442 ILE655439:ILP655442 IVA655439:IVL655442 JEW655439:JFH655442 JOS655439:JPD655442 JYO655439:JYZ655442 KIK655439:KIV655442 KSG655439:KSR655442 LCC655439:LCN655442 LLY655439:LMJ655442 LVU655439:LWF655442 MFQ655439:MGB655442 MPM655439:MPX655442 MZI655439:MZT655442 NJE655439:NJP655442 NTA655439:NTL655442 OCW655439:ODH655442 OMS655439:OND655442 OWO655439:OWZ655442 PGK655439:PGV655442 PQG655439:PQR655442 QAC655439:QAN655442 QJY655439:QKJ655442 QTU655439:QUF655442 RDQ655439:REB655442 RNM655439:RNX655442 RXI655439:RXT655442 SHE655439:SHP655442 SRA655439:SRL655442 TAW655439:TBH655442 TKS655439:TLD655442 TUO655439:TUZ655442 UEK655439:UEV655442 UOG655439:UOR655442 UYC655439:UYN655442 VHY655439:VIJ655442 VRU655439:VSF655442 WBQ655439:WCB655442 WLM655439:WLX655442 WVI655439:WVT655442 A720975:L720978 IW720975:JH720978 SS720975:TD720978 ACO720975:ACZ720978 AMK720975:AMV720978 AWG720975:AWR720978 BGC720975:BGN720978 BPY720975:BQJ720978 BZU720975:CAF720978 CJQ720975:CKB720978 CTM720975:CTX720978 DDI720975:DDT720978 DNE720975:DNP720978 DXA720975:DXL720978 EGW720975:EHH720978 EQS720975:ERD720978 FAO720975:FAZ720978 FKK720975:FKV720978 FUG720975:FUR720978 GEC720975:GEN720978 GNY720975:GOJ720978 GXU720975:GYF720978 HHQ720975:HIB720978 HRM720975:HRX720978 IBI720975:IBT720978 ILE720975:ILP720978 IVA720975:IVL720978 JEW720975:JFH720978 JOS720975:JPD720978 JYO720975:JYZ720978 KIK720975:KIV720978 KSG720975:KSR720978 LCC720975:LCN720978 LLY720975:LMJ720978 LVU720975:LWF720978 MFQ720975:MGB720978 MPM720975:MPX720978 MZI720975:MZT720978 NJE720975:NJP720978 NTA720975:NTL720978 OCW720975:ODH720978 OMS720975:OND720978 OWO720975:OWZ720978 PGK720975:PGV720978 PQG720975:PQR720978 QAC720975:QAN720978 QJY720975:QKJ720978 QTU720975:QUF720978 RDQ720975:REB720978 RNM720975:RNX720978 RXI720975:RXT720978 SHE720975:SHP720978 SRA720975:SRL720978 TAW720975:TBH720978 TKS720975:TLD720978 TUO720975:TUZ720978 UEK720975:UEV720978 UOG720975:UOR720978 UYC720975:UYN720978 VHY720975:VIJ720978 VRU720975:VSF720978 WBQ720975:WCB720978 WLM720975:WLX720978 WVI720975:WVT720978 A786511:L786514 IW786511:JH786514 SS786511:TD786514 ACO786511:ACZ786514 AMK786511:AMV786514 AWG786511:AWR786514 BGC786511:BGN786514 BPY786511:BQJ786514 BZU786511:CAF786514 CJQ786511:CKB786514 CTM786511:CTX786514 DDI786511:DDT786514 DNE786511:DNP786514 DXA786511:DXL786514 EGW786511:EHH786514 EQS786511:ERD786514 FAO786511:FAZ786514 FKK786511:FKV786514 FUG786511:FUR786514 GEC786511:GEN786514 GNY786511:GOJ786514 GXU786511:GYF786514 HHQ786511:HIB786514 HRM786511:HRX786514 IBI786511:IBT786514 ILE786511:ILP786514 IVA786511:IVL786514 JEW786511:JFH786514 JOS786511:JPD786514 JYO786511:JYZ786514 KIK786511:KIV786514 KSG786511:KSR786514 LCC786511:LCN786514 LLY786511:LMJ786514 LVU786511:LWF786514 MFQ786511:MGB786514 MPM786511:MPX786514 MZI786511:MZT786514 NJE786511:NJP786514 NTA786511:NTL786514 OCW786511:ODH786514 OMS786511:OND786514 OWO786511:OWZ786514 PGK786511:PGV786514 PQG786511:PQR786514 QAC786511:QAN786514 QJY786511:QKJ786514 QTU786511:QUF786514 RDQ786511:REB786514 RNM786511:RNX786514 RXI786511:RXT786514 SHE786511:SHP786514 SRA786511:SRL786514 TAW786511:TBH786514 TKS786511:TLD786514 TUO786511:TUZ786514 UEK786511:UEV786514 UOG786511:UOR786514 UYC786511:UYN786514 VHY786511:VIJ786514 VRU786511:VSF786514 WBQ786511:WCB786514 WLM786511:WLX786514 WVI786511:WVT786514 A852047:L852050 IW852047:JH852050 SS852047:TD852050 ACO852047:ACZ852050 AMK852047:AMV852050 AWG852047:AWR852050 BGC852047:BGN852050 BPY852047:BQJ852050 BZU852047:CAF852050 CJQ852047:CKB852050 CTM852047:CTX852050 DDI852047:DDT852050 DNE852047:DNP852050 DXA852047:DXL852050 EGW852047:EHH852050 EQS852047:ERD852050 FAO852047:FAZ852050 FKK852047:FKV852050 FUG852047:FUR852050 GEC852047:GEN852050 GNY852047:GOJ852050 GXU852047:GYF852050 HHQ852047:HIB852050 HRM852047:HRX852050 IBI852047:IBT852050 ILE852047:ILP852050 IVA852047:IVL852050 JEW852047:JFH852050 JOS852047:JPD852050 JYO852047:JYZ852050 KIK852047:KIV852050 KSG852047:KSR852050 LCC852047:LCN852050 LLY852047:LMJ852050 LVU852047:LWF852050 MFQ852047:MGB852050 MPM852047:MPX852050 MZI852047:MZT852050 NJE852047:NJP852050 NTA852047:NTL852050 OCW852047:ODH852050 OMS852047:OND852050 OWO852047:OWZ852050 PGK852047:PGV852050 PQG852047:PQR852050 QAC852047:QAN852050 QJY852047:QKJ852050 QTU852047:QUF852050 RDQ852047:REB852050 RNM852047:RNX852050 RXI852047:RXT852050 SHE852047:SHP852050 SRA852047:SRL852050 TAW852047:TBH852050 TKS852047:TLD852050 TUO852047:TUZ852050 UEK852047:UEV852050 UOG852047:UOR852050 UYC852047:UYN852050 VHY852047:VIJ852050 VRU852047:VSF852050 WBQ852047:WCB852050 WLM852047:WLX852050 WVI852047:WVT852050 A917583:L917586 IW917583:JH917586 SS917583:TD917586 ACO917583:ACZ917586 AMK917583:AMV917586 AWG917583:AWR917586 BGC917583:BGN917586 BPY917583:BQJ917586 BZU917583:CAF917586 CJQ917583:CKB917586 CTM917583:CTX917586 DDI917583:DDT917586 DNE917583:DNP917586 DXA917583:DXL917586 EGW917583:EHH917586 EQS917583:ERD917586 FAO917583:FAZ917586 FKK917583:FKV917586 FUG917583:FUR917586 GEC917583:GEN917586 GNY917583:GOJ917586 GXU917583:GYF917586 HHQ917583:HIB917586 HRM917583:HRX917586 IBI917583:IBT917586 ILE917583:ILP917586 IVA917583:IVL917586 JEW917583:JFH917586 JOS917583:JPD917586 JYO917583:JYZ917586 KIK917583:KIV917586 KSG917583:KSR917586 LCC917583:LCN917586 LLY917583:LMJ917586 LVU917583:LWF917586 MFQ917583:MGB917586 MPM917583:MPX917586 MZI917583:MZT917586 NJE917583:NJP917586 NTA917583:NTL917586 OCW917583:ODH917586 OMS917583:OND917586 OWO917583:OWZ917586 PGK917583:PGV917586 PQG917583:PQR917586 QAC917583:QAN917586 QJY917583:QKJ917586 QTU917583:QUF917586 RDQ917583:REB917586 RNM917583:RNX917586 RXI917583:RXT917586 SHE917583:SHP917586 SRA917583:SRL917586 TAW917583:TBH917586 TKS917583:TLD917586 TUO917583:TUZ917586 UEK917583:UEV917586 UOG917583:UOR917586 UYC917583:UYN917586 VHY917583:VIJ917586 VRU917583:VSF917586 WBQ917583:WCB917586 WLM917583:WLX917586 WVI917583:WVT917586 A983119:L983122 IW983119:JH983122 SS983119:TD983122 ACO983119:ACZ983122 AMK983119:AMV983122 AWG983119:AWR983122 BGC983119:BGN983122 BPY983119:BQJ983122 BZU983119:CAF983122 CJQ983119:CKB983122 CTM983119:CTX983122 DDI983119:DDT983122 DNE983119:DNP983122 DXA983119:DXL983122 EGW983119:EHH983122 EQS983119:ERD983122 FAO983119:FAZ983122 FKK983119:FKV983122 FUG983119:FUR983122 GEC983119:GEN983122 GNY983119:GOJ983122 GXU983119:GYF983122 HHQ983119:HIB983122 HRM983119:HRX983122 IBI983119:IBT983122 ILE983119:ILP983122 IVA983119:IVL983122 JEW983119:JFH983122 JOS983119:JPD983122 JYO983119:JYZ983122 KIK983119:KIV983122 KSG983119:KSR983122 LCC983119:LCN983122 LLY983119:LMJ983122 LVU983119:LWF983122 MFQ983119:MGB983122 MPM983119:MPX983122 MZI983119:MZT983122 NJE983119:NJP983122 NTA983119:NTL983122 OCW983119:ODH983122 OMS983119:OND983122 OWO983119:OWZ983122 PGK983119:PGV983122 PQG983119:PQR983122 QAC983119:QAN983122 QJY983119:QKJ983122 QTU983119:QUF983122 RDQ983119:REB983122 RNM983119:RNX983122 RXI983119:RXT983122 SHE983119:SHP983122 SRA983119:SRL983122 TAW983119:TBH983122 TKS983119:TLD983122 TUO983119:TUZ983122 UEK983119:UEV983122 UOG983119:UOR983122 UYC983119:UYN983122 VHY983119:VIJ983122 VRU983119:VSF983122 WBQ983119:WCB983122 WLM983119:WLX983122 WVI983119:WVT983122"/>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 xml:space="preserve">&amp;C&amp;16 2012年&amp;A航空旅客輸送実績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3"/>
  <sheetViews>
    <sheetView zoomScaleNormal="100" workbookViewId="0">
      <pane xSplit="1" ySplit="7" topLeftCell="B8" activePane="bottomRight" state="frozen"/>
      <selection sqref="A1:J1"/>
      <selection pane="topRight" sqref="A1:J1"/>
      <selection pane="bottomLeft" sqref="A1:J1"/>
      <selection pane="bottomRight" sqref="A1:J1"/>
    </sheetView>
  </sheetViews>
  <sheetFormatPr defaultColWidth="15.75" defaultRowHeight="10.5" x14ac:dyDescent="0.4"/>
  <cols>
    <col min="1" max="1" width="23.375" style="42" customWidth="1"/>
    <col min="2" max="3" width="11" style="98"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７月(下旬)</v>
      </c>
      <c r="F1" s="739" t="s">
        <v>70</v>
      </c>
      <c r="G1" s="740"/>
      <c r="H1" s="740"/>
      <c r="I1" s="741"/>
      <c r="J1" s="740"/>
      <c r="K1" s="740"/>
      <c r="L1" s="741"/>
    </row>
    <row r="2" spans="1:12" s="42" customFormat="1" x14ac:dyDescent="0.4">
      <c r="A2" s="658"/>
      <c r="B2" s="733" t="s">
        <v>97</v>
      </c>
      <c r="C2" s="733"/>
      <c r="D2" s="733"/>
      <c r="E2" s="734"/>
      <c r="F2" s="735" t="s">
        <v>195</v>
      </c>
      <c r="G2" s="733"/>
      <c r="H2" s="733"/>
      <c r="I2" s="734"/>
      <c r="J2" s="735" t="s">
        <v>194</v>
      </c>
      <c r="K2" s="733"/>
      <c r="L2" s="734"/>
    </row>
    <row r="3" spans="1:12" s="42" customFormat="1" x14ac:dyDescent="0.4">
      <c r="A3" s="653"/>
      <c r="B3" s="646"/>
      <c r="C3" s="646"/>
      <c r="D3" s="646"/>
      <c r="E3" s="647"/>
      <c r="F3" s="645"/>
      <c r="G3" s="646"/>
      <c r="H3" s="646"/>
      <c r="I3" s="647"/>
      <c r="J3" s="645"/>
      <c r="K3" s="646"/>
      <c r="L3" s="647"/>
    </row>
    <row r="4" spans="1:12" s="42" customFormat="1" x14ac:dyDescent="0.4">
      <c r="A4" s="653"/>
      <c r="B4" s="659" t="s">
        <v>126</v>
      </c>
      <c r="C4" s="655" t="s">
        <v>251</v>
      </c>
      <c r="D4" s="653" t="s">
        <v>95</v>
      </c>
      <c r="E4" s="653"/>
      <c r="F4" s="649" t="str">
        <f>+B4</f>
        <v>(12'7/21～31)</v>
      </c>
      <c r="G4" s="649" t="str">
        <f>+C4</f>
        <v>(11'7/21～31)</v>
      </c>
      <c r="H4" s="653" t="s">
        <v>95</v>
      </c>
      <c r="I4" s="653"/>
      <c r="J4" s="649" t="str">
        <f>+B4</f>
        <v>(12'7/21～31)</v>
      </c>
      <c r="K4" s="649" t="str">
        <f>+C4</f>
        <v>(11'7/21～31)</v>
      </c>
      <c r="L4" s="657" t="s">
        <v>93</v>
      </c>
    </row>
    <row r="5" spans="1:12" s="97" customFormat="1" x14ac:dyDescent="0.4">
      <c r="A5" s="653"/>
      <c r="B5" s="659"/>
      <c r="C5" s="656"/>
      <c r="D5" s="277" t="s">
        <v>94</v>
      </c>
      <c r="E5" s="317" t="s">
        <v>93</v>
      </c>
      <c r="F5" s="649"/>
      <c r="G5" s="649"/>
      <c r="H5" s="277" t="s">
        <v>94</v>
      </c>
      <c r="I5" s="277" t="s">
        <v>93</v>
      </c>
      <c r="J5" s="649"/>
      <c r="K5" s="649"/>
      <c r="L5" s="658"/>
    </row>
    <row r="6" spans="1:12" s="44" customFormat="1" x14ac:dyDescent="0.4">
      <c r="A6" s="249" t="s">
        <v>191</v>
      </c>
      <c r="B6" s="248">
        <f>+B7+B41+B67</f>
        <v>190320</v>
      </c>
      <c r="C6" s="248">
        <f>+C7+C41+C67</f>
        <v>191294</v>
      </c>
      <c r="D6" s="245">
        <f t="shared" ref="D6:D37" si="0">+B6/C6</f>
        <v>0.99490836095225155</v>
      </c>
      <c r="E6" s="289">
        <f t="shared" ref="E6:E37" si="1">+B6-C6</f>
        <v>-974</v>
      </c>
      <c r="F6" s="248">
        <f>+F7+F41+F67</f>
        <v>249167</v>
      </c>
      <c r="G6" s="248">
        <f>+G7+G41+G67</f>
        <v>243826</v>
      </c>
      <c r="H6" s="245">
        <f t="shared" ref="H6:H37" si="2">+F6/G6</f>
        <v>1.0219049650160361</v>
      </c>
      <c r="I6" s="289">
        <f t="shared" ref="I6:I37" si="3">+F6-G6</f>
        <v>5341</v>
      </c>
      <c r="J6" s="245">
        <f t="shared" ref="J6:J37" si="4">+B6/F6</f>
        <v>0.76382506511696979</v>
      </c>
      <c r="K6" s="245">
        <f t="shared" ref="K6:K37" si="5">+C6/G6</f>
        <v>0.78455127837064131</v>
      </c>
      <c r="L6" s="283">
        <f t="shared" ref="L6:L37" si="6">+J6-K6</f>
        <v>-2.0726213253671522E-2</v>
      </c>
    </row>
    <row r="7" spans="1:12" s="44" customFormat="1" x14ac:dyDescent="0.4">
      <c r="A7" s="249" t="s">
        <v>91</v>
      </c>
      <c r="B7" s="316">
        <f>+B8+B18+B38</f>
        <v>84447</v>
      </c>
      <c r="C7" s="248">
        <f>+C8+C18+C38</f>
        <v>87096</v>
      </c>
      <c r="D7" s="245">
        <f t="shared" si="0"/>
        <v>0.96958528520253517</v>
      </c>
      <c r="E7" s="289">
        <f t="shared" si="1"/>
        <v>-2649</v>
      </c>
      <c r="F7" s="248">
        <f>+F8+F18+F38</f>
        <v>105797</v>
      </c>
      <c r="G7" s="248">
        <f>+G8+G18+G38</f>
        <v>106944</v>
      </c>
      <c r="H7" s="245">
        <f t="shared" si="2"/>
        <v>0.98927476062238184</v>
      </c>
      <c r="I7" s="315">
        <f t="shared" si="3"/>
        <v>-1147</v>
      </c>
      <c r="J7" s="245">
        <f t="shared" si="4"/>
        <v>0.79819843662863788</v>
      </c>
      <c r="K7" s="245">
        <f t="shared" si="5"/>
        <v>0.8144075403949731</v>
      </c>
      <c r="L7" s="283">
        <f t="shared" si="6"/>
        <v>-1.620910376633522E-2</v>
      </c>
    </row>
    <row r="8" spans="1:12" x14ac:dyDescent="0.4">
      <c r="A8" s="277" t="s">
        <v>190</v>
      </c>
      <c r="B8" s="403">
        <f>SUM(B9:B17)</f>
        <v>60209</v>
      </c>
      <c r="C8" s="259">
        <f>SUM(C9:C17)</f>
        <v>64444</v>
      </c>
      <c r="D8" s="256">
        <f t="shared" si="0"/>
        <v>0.93428402954503131</v>
      </c>
      <c r="E8" s="402">
        <f t="shared" si="1"/>
        <v>-4235</v>
      </c>
      <c r="F8" s="259">
        <f>SUM(F9:F17)</f>
        <v>72408</v>
      </c>
      <c r="G8" s="259">
        <f>SUM(G9:G17)</f>
        <v>76400</v>
      </c>
      <c r="H8" s="256">
        <f t="shared" si="2"/>
        <v>0.94774869109947646</v>
      </c>
      <c r="I8" s="402">
        <f t="shared" si="3"/>
        <v>-3992</v>
      </c>
      <c r="J8" s="256">
        <f t="shared" si="4"/>
        <v>0.83152414097889737</v>
      </c>
      <c r="K8" s="256">
        <f t="shared" si="5"/>
        <v>0.84350785340314138</v>
      </c>
      <c r="L8" s="280">
        <f t="shared" si="6"/>
        <v>-1.1983712424244009E-2</v>
      </c>
    </row>
    <row r="9" spans="1:12" x14ac:dyDescent="0.4">
      <c r="A9" s="57" t="s">
        <v>87</v>
      </c>
      <c r="B9" s="145">
        <f>'７月(月間)'!B9-'７月(上旬～中旬)'!B9</f>
        <v>50334</v>
      </c>
      <c r="C9" s="145">
        <f>'７月(月間)'!C9-'７月(上旬～中旬)'!C9</f>
        <v>48186</v>
      </c>
      <c r="D9" s="73">
        <f t="shared" si="0"/>
        <v>1.0445772631054664</v>
      </c>
      <c r="E9" s="82">
        <f t="shared" si="1"/>
        <v>2148</v>
      </c>
      <c r="F9" s="80">
        <f>'７月(月間)'!F9-'７月(上旬～中旬)'!F9</f>
        <v>60000</v>
      </c>
      <c r="G9" s="80">
        <f>'７月(月間)'!G9-'７月(上旬～中旬)'!G9</f>
        <v>53377</v>
      </c>
      <c r="H9" s="73">
        <f t="shared" si="2"/>
        <v>1.1240796597785563</v>
      </c>
      <c r="I9" s="82">
        <f t="shared" si="3"/>
        <v>6623</v>
      </c>
      <c r="J9" s="73">
        <f t="shared" si="4"/>
        <v>0.83889999999999998</v>
      </c>
      <c r="K9" s="73">
        <f t="shared" si="5"/>
        <v>0.90274837476815861</v>
      </c>
      <c r="L9" s="90">
        <f t="shared" si="6"/>
        <v>-6.3848374768158633E-2</v>
      </c>
    </row>
    <row r="10" spans="1:12" x14ac:dyDescent="0.4">
      <c r="A10" s="58" t="s">
        <v>90</v>
      </c>
      <c r="B10" s="145">
        <f>'７月(月間)'!B10-'７月(上旬～中旬)'!B10</f>
        <v>6259</v>
      </c>
      <c r="C10" s="145">
        <f>'７月(月間)'!C10-'７月(上旬～中旬)'!C10</f>
        <v>7639</v>
      </c>
      <c r="D10" s="53">
        <f t="shared" si="0"/>
        <v>0.81934808220971334</v>
      </c>
      <c r="E10" s="77">
        <f t="shared" si="1"/>
        <v>-1380</v>
      </c>
      <c r="F10" s="80">
        <f>'７月(月間)'!F10-'７月(上旬～中旬)'!F10</f>
        <v>7359</v>
      </c>
      <c r="G10" s="80">
        <f>'７月(月間)'!G10-'７月(上旬～中旬)'!G10</f>
        <v>8371</v>
      </c>
      <c r="H10" s="53">
        <f t="shared" si="2"/>
        <v>0.87910643889618922</v>
      </c>
      <c r="I10" s="77">
        <f t="shared" si="3"/>
        <v>-1012</v>
      </c>
      <c r="J10" s="53">
        <f t="shared" si="4"/>
        <v>0.85052316890881918</v>
      </c>
      <c r="K10" s="53">
        <f t="shared" si="5"/>
        <v>0.91255525026878515</v>
      </c>
      <c r="L10" s="52">
        <f t="shared" si="6"/>
        <v>-6.2032081359965963E-2</v>
      </c>
    </row>
    <row r="11" spans="1:12" x14ac:dyDescent="0.4">
      <c r="A11" s="58" t="s">
        <v>162</v>
      </c>
      <c r="B11" s="145">
        <f>'７月(月間)'!B11-'７月(上旬～中旬)'!B11</f>
        <v>2524</v>
      </c>
      <c r="C11" s="145">
        <f>'７月(月間)'!C11-'７月(上旬～中旬)'!C11</f>
        <v>7502</v>
      </c>
      <c r="D11" s="53">
        <f t="shared" si="0"/>
        <v>0.33644361503599041</v>
      </c>
      <c r="E11" s="77">
        <f t="shared" si="1"/>
        <v>-4978</v>
      </c>
      <c r="F11" s="80">
        <f>'７月(月間)'!F11-'７月(上旬～中旬)'!F11</f>
        <v>3465</v>
      </c>
      <c r="G11" s="80">
        <f>'７月(月間)'!G11-'７月(上旬～中旬)'!G11</f>
        <v>13057</v>
      </c>
      <c r="H11" s="53">
        <f t="shared" si="2"/>
        <v>0.26537489469250208</v>
      </c>
      <c r="I11" s="77">
        <f t="shared" si="3"/>
        <v>-9592</v>
      </c>
      <c r="J11" s="53">
        <f t="shared" si="4"/>
        <v>0.72842712842712842</v>
      </c>
      <c r="K11" s="53">
        <f t="shared" si="5"/>
        <v>0.5745577085088458</v>
      </c>
      <c r="L11" s="52">
        <f t="shared" si="6"/>
        <v>0.15386941991828262</v>
      </c>
    </row>
    <row r="12" spans="1:12" x14ac:dyDescent="0.4">
      <c r="A12" s="58" t="s">
        <v>85</v>
      </c>
      <c r="B12" s="145">
        <f>'７月(月間)'!B12-'７月(上旬～中旬)'!B12</f>
        <v>0</v>
      </c>
      <c r="C12" s="145">
        <f>'７月(月間)'!C12-'７月(上旬～中旬)'!C12</f>
        <v>0</v>
      </c>
      <c r="D12" s="53" t="e">
        <f t="shared" si="0"/>
        <v>#DIV/0!</v>
      </c>
      <c r="E12" s="77">
        <f t="shared" si="1"/>
        <v>0</v>
      </c>
      <c r="F12" s="80">
        <f>'７月(月間)'!F12-'７月(上旬～中旬)'!F12</f>
        <v>0</v>
      </c>
      <c r="G12" s="80">
        <f>'７月(月間)'!G12-'７月(上旬～中旬)'!G12</f>
        <v>0</v>
      </c>
      <c r="H12" s="53" t="e">
        <f t="shared" si="2"/>
        <v>#DIV/0!</v>
      </c>
      <c r="I12" s="77">
        <f t="shared" si="3"/>
        <v>0</v>
      </c>
      <c r="J12" s="53" t="e">
        <f t="shared" si="4"/>
        <v>#DIV/0!</v>
      </c>
      <c r="K12" s="53" t="e">
        <f t="shared" si="5"/>
        <v>#DIV/0!</v>
      </c>
      <c r="L12" s="52" t="e">
        <f t="shared" si="6"/>
        <v>#DIV/0!</v>
      </c>
    </row>
    <row r="13" spans="1:12" x14ac:dyDescent="0.4">
      <c r="A13" s="58" t="s">
        <v>86</v>
      </c>
      <c r="B13" s="145">
        <f>'７月(月間)'!B13-'７月(上旬～中旬)'!B13</f>
        <v>0</v>
      </c>
      <c r="C13" s="145">
        <f>'７月(月間)'!C13-'７月(上旬～中旬)'!C13</f>
        <v>0</v>
      </c>
      <c r="D13" s="53" t="e">
        <f t="shared" si="0"/>
        <v>#DIV/0!</v>
      </c>
      <c r="E13" s="77">
        <f t="shared" si="1"/>
        <v>0</v>
      </c>
      <c r="F13" s="80">
        <f>'７月(月間)'!F13-'７月(上旬～中旬)'!F13</f>
        <v>0</v>
      </c>
      <c r="G13" s="80">
        <f>'７月(月間)'!G13-'７月(上旬～中旬)'!G13</f>
        <v>0</v>
      </c>
      <c r="H13" s="53" t="e">
        <f t="shared" si="2"/>
        <v>#DIV/0!</v>
      </c>
      <c r="I13" s="77">
        <f t="shared" si="3"/>
        <v>0</v>
      </c>
      <c r="J13" s="53" t="e">
        <f t="shared" si="4"/>
        <v>#DIV/0!</v>
      </c>
      <c r="K13" s="53" t="e">
        <f t="shared" si="5"/>
        <v>#DIV/0!</v>
      </c>
      <c r="L13" s="52" t="e">
        <f t="shared" si="6"/>
        <v>#DIV/0!</v>
      </c>
    </row>
    <row r="14" spans="1:12" x14ac:dyDescent="0.4">
      <c r="A14" s="64" t="s">
        <v>189</v>
      </c>
      <c r="B14" s="147">
        <f>'７月(月間)'!B14-'７月(上旬～中旬)'!B14</f>
        <v>1092</v>
      </c>
      <c r="C14" s="145">
        <f>'７月(月間)'!C14-'７月(上旬～中旬)'!C14</f>
        <v>1117</v>
      </c>
      <c r="D14" s="67">
        <f t="shared" si="0"/>
        <v>0.97761862130707256</v>
      </c>
      <c r="E14" s="84">
        <f t="shared" si="1"/>
        <v>-25</v>
      </c>
      <c r="F14" s="107">
        <f>'７月(月間)'!F14-'７月(上旬～中旬)'!F14</f>
        <v>1584</v>
      </c>
      <c r="G14" s="107">
        <f>'７月(月間)'!G14-'７月(上旬～中旬)'!G14</f>
        <v>1595</v>
      </c>
      <c r="H14" s="67">
        <f t="shared" si="2"/>
        <v>0.99310344827586206</v>
      </c>
      <c r="I14" s="84">
        <f t="shared" si="3"/>
        <v>-11</v>
      </c>
      <c r="J14" s="67">
        <f t="shared" si="4"/>
        <v>0.68939393939393945</v>
      </c>
      <c r="K14" s="67">
        <f t="shared" si="5"/>
        <v>0.7003134796238244</v>
      </c>
      <c r="L14" s="66">
        <f t="shared" si="6"/>
        <v>-1.091954022988495E-2</v>
      </c>
    </row>
    <row r="15" spans="1:12" x14ac:dyDescent="0.4">
      <c r="A15" s="58" t="s">
        <v>188</v>
      </c>
      <c r="B15" s="143">
        <f>'７月(月間)'!B15-'７月(上旬～中旬)'!B15</f>
        <v>0</v>
      </c>
      <c r="C15" s="145">
        <f>'７月(月間)'!C15-'７月(上旬～中旬)'!C15</f>
        <v>0</v>
      </c>
      <c r="D15" s="53" t="e">
        <f t="shared" si="0"/>
        <v>#DIV/0!</v>
      </c>
      <c r="E15" s="77">
        <f t="shared" si="1"/>
        <v>0</v>
      </c>
      <c r="F15" s="55">
        <f>'７月(月間)'!F15-'７月(上旬～中旬)'!F15</f>
        <v>0</v>
      </c>
      <c r="G15" s="55">
        <f>'７月(月間)'!G15-'７月(上旬～中旬)'!G15</f>
        <v>0</v>
      </c>
      <c r="H15" s="53" t="e">
        <f t="shared" si="2"/>
        <v>#DIV/0!</v>
      </c>
      <c r="I15" s="77">
        <f t="shared" si="3"/>
        <v>0</v>
      </c>
      <c r="J15" s="53" t="e">
        <f t="shared" si="4"/>
        <v>#DIV/0!</v>
      </c>
      <c r="K15" s="53" t="e">
        <f t="shared" si="5"/>
        <v>#DIV/0!</v>
      </c>
      <c r="L15" s="52" t="e">
        <f t="shared" si="6"/>
        <v>#DIV/0!</v>
      </c>
    </row>
    <row r="16" spans="1:12" s="42" customFormat="1" x14ac:dyDescent="0.4">
      <c r="A16" s="70" t="s">
        <v>187</v>
      </c>
      <c r="B16" s="145">
        <f>'７月(月間)'!B16-'７月(上旬～中旬)'!B16</f>
        <v>0</v>
      </c>
      <c r="C16" s="145">
        <f>'７月(月間)'!C16-'７月(上旬～中旬)'!C16</f>
        <v>0</v>
      </c>
      <c r="D16" s="53" t="e">
        <f t="shared" si="0"/>
        <v>#DIV/0!</v>
      </c>
      <c r="E16" s="77">
        <f t="shared" si="1"/>
        <v>0</v>
      </c>
      <c r="F16" s="80">
        <f>'７月(月間)'!F16-'７月(上旬～中旬)'!F16</f>
        <v>0</v>
      </c>
      <c r="G16" s="80">
        <f>'７月(月間)'!G16-'７月(上旬～中旬)'!G16</f>
        <v>0</v>
      </c>
      <c r="H16" s="53" t="e">
        <f t="shared" si="2"/>
        <v>#DIV/0!</v>
      </c>
      <c r="I16" s="77">
        <f t="shared" si="3"/>
        <v>0</v>
      </c>
      <c r="J16" s="53" t="e">
        <f t="shared" si="4"/>
        <v>#DIV/0!</v>
      </c>
      <c r="K16" s="53" t="e">
        <f t="shared" si="5"/>
        <v>#DIV/0!</v>
      </c>
      <c r="L16" s="52" t="e">
        <f t="shared" si="6"/>
        <v>#DIV/0!</v>
      </c>
    </row>
    <row r="17" spans="1:12" x14ac:dyDescent="0.4">
      <c r="A17" s="70" t="s">
        <v>186</v>
      </c>
      <c r="B17" s="72">
        <f>'７月(月間)'!B17-'７月(上旬～中旬)'!B17</f>
        <v>0</v>
      </c>
      <c r="C17" s="145">
        <f>'７月(月間)'!C17-'７月(上旬～中旬)'!C17</f>
        <v>0</v>
      </c>
      <c r="D17" s="67" t="e">
        <f t="shared" si="0"/>
        <v>#DIV/0!</v>
      </c>
      <c r="E17" s="68">
        <f t="shared" si="1"/>
        <v>0</v>
      </c>
      <c r="F17" s="72">
        <f>'７月(月間)'!F17-'７月(上旬～中旬)'!F17</f>
        <v>0</v>
      </c>
      <c r="G17" s="72">
        <f>'７月(月間)'!G17-'７月(上旬～中旬)'!G17</f>
        <v>0</v>
      </c>
      <c r="H17" s="67" t="e">
        <f t="shared" si="2"/>
        <v>#DIV/0!</v>
      </c>
      <c r="I17" s="84">
        <f t="shared" si="3"/>
        <v>0</v>
      </c>
      <c r="J17" s="67" t="e">
        <f t="shared" si="4"/>
        <v>#DIV/0!</v>
      </c>
      <c r="K17" s="53" t="e">
        <f t="shared" si="5"/>
        <v>#DIV/0!</v>
      </c>
      <c r="L17" s="52" t="e">
        <f t="shared" si="6"/>
        <v>#DIV/0!</v>
      </c>
    </row>
    <row r="18" spans="1:12" x14ac:dyDescent="0.4">
      <c r="A18" s="277" t="s">
        <v>185</v>
      </c>
      <c r="B18" s="403">
        <f>SUM(B19:B37)</f>
        <v>23461</v>
      </c>
      <c r="C18" s="403">
        <f>SUM(C19:C37)</f>
        <v>21837</v>
      </c>
      <c r="D18" s="256">
        <f t="shared" si="0"/>
        <v>1.0743691899070384</v>
      </c>
      <c r="E18" s="402">
        <f t="shared" si="1"/>
        <v>1624</v>
      </c>
      <c r="F18" s="259">
        <f>SUM(F19:F37)</f>
        <v>32120</v>
      </c>
      <c r="G18" s="259">
        <f>SUM(G19:G37)</f>
        <v>29015</v>
      </c>
      <c r="H18" s="256">
        <f t="shared" si="2"/>
        <v>1.107013613648113</v>
      </c>
      <c r="I18" s="402">
        <f t="shared" si="3"/>
        <v>3105</v>
      </c>
      <c r="J18" s="256">
        <f t="shared" si="4"/>
        <v>0.7304171855541719</v>
      </c>
      <c r="K18" s="256">
        <f t="shared" si="5"/>
        <v>0.75261071859383077</v>
      </c>
      <c r="L18" s="280">
        <f t="shared" si="6"/>
        <v>-2.2193533039658875E-2</v>
      </c>
    </row>
    <row r="19" spans="1:12" x14ac:dyDescent="0.4">
      <c r="A19" s="57" t="s">
        <v>184</v>
      </c>
      <c r="B19" s="145">
        <f>'７月(月間)'!B19-'７月(上旬～中旬)'!B19</f>
        <v>0</v>
      </c>
      <c r="C19" s="145">
        <f>'７月(月間)'!C19-'７月(上旬～中旬)'!C19</f>
        <v>0</v>
      </c>
      <c r="D19" s="73" t="e">
        <f t="shared" si="0"/>
        <v>#DIV/0!</v>
      </c>
      <c r="E19" s="82">
        <f t="shared" si="1"/>
        <v>0</v>
      </c>
      <c r="F19" s="80">
        <f>'７月(月間)'!F19-'７月(上旬～中旬)'!F19</f>
        <v>0</v>
      </c>
      <c r="G19" s="80">
        <f>'７月(月間)'!G19-'７月(上旬～中旬)'!G19</f>
        <v>0</v>
      </c>
      <c r="H19" s="73" t="e">
        <f t="shared" si="2"/>
        <v>#DIV/0!</v>
      </c>
      <c r="I19" s="82">
        <f t="shared" si="3"/>
        <v>0</v>
      </c>
      <c r="J19" s="73" t="e">
        <f t="shared" si="4"/>
        <v>#DIV/0!</v>
      </c>
      <c r="K19" s="73" t="e">
        <f t="shared" si="5"/>
        <v>#DIV/0!</v>
      </c>
      <c r="L19" s="90" t="e">
        <f t="shared" si="6"/>
        <v>#DIV/0!</v>
      </c>
    </row>
    <row r="20" spans="1:12" x14ac:dyDescent="0.4">
      <c r="A20" s="58" t="s">
        <v>244</v>
      </c>
      <c r="B20" s="145">
        <f>'７月(月間)'!B20-'７月(上旬～中旬)'!B20</f>
        <v>3548</v>
      </c>
      <c r="C20" s="145">
        <f>'７月(月間)'!C20-'７月(上旬～中旬)'!C20</f>
        <v>0</v>
      </c>
      <c r="D20" s="53" t="e">
        <f t="shared" si="0"/>
        <v>#DIV/0!</v>
      </c>
      <c r="E20" s="77">
        <f t="shared" si="1"/>
        <v>3548</v>
      </c>
      <c r="F20" s="80">
        <f>'７月(月間)'!F20-'７月(上旬～中旬)'!F20</f>
        <v>4810</v>
      </c>
      <c r="G20" s="80">
        <f>'７月(月間)'!G20-'７月(上旬～中旬)'!G20</f>
        <v>0</v>
      </c>
      <c r="H20" s="53" t="e">
        <f t="shared" si="2"/>
        <v>#DIV/0!</v>
      </c>
      <c r="I20" s="77">
        <f t="shared" si="3"/>
        <v>4810</v>
      </c>
      <c r="J20" s="53">
        <f t="shared" si="4"/>
        <v>0.73762993762993767</v>
      </c>
      <c r="K20" s="53" t="e">
        <f t="shared" si="5"/>
        <v>#DIV/0!</v>
      </c>
      <c r="L20" s="52" t="e">
        <f t="shared" si="6"/>
        <v>#DIV/0!</v>
      </c>
    </row>
    <row r="21" spans="1:12" x14ac:dyDescent="0.4">
      <c r="A21" s="58" t="s">
        <v>183</v>
      </c>
      <c r="B21" s="145">
        <f>'７月(月間)'!B21-'７月(上旬～中旬)'!B21</f>
        <v>6810</v>
      </c>
      <c r="C21" s="145">
        <f>'７月(月間)'!C21-'７月(上旬～中旬)'!C21</f>
        <v>7095</v>
      </c>
      <c r="D21" s="53">
        <f t="shared" si="0"/>
        <v>0.95983086680761098</v>
      </c>
      <c r="E21" s="77">
        <f t="shared" si="1"/>
        <v>-285</v>
      </c>
      <c r="F21" s="80">
        <f>'７月(月間)'!F21-'７月(上旬～中旬)'!F21</f>
        <v>11200</v>
      </c>
      <c r="G21" s="80">
        <f>'７月(月間)'!G21-'７月(上旬～中旬)'!G21</f>
        <v>11210</v>
      </c>
      <c r="H21" s="53">
        <f t="shared" si="2"/>
        <v>0.99910793933987507</v>
      </c>
      <c r="I21" s="77">
        <f t="shared" si="3"/>
        <v>-10</v>
      </c>
      <c r="J21" s="53">
        <f t="shared" si="4"/>
        <v>0.60803571428571423</v>
      </c>
      <c r="K21" s="53">
        <f t="shared" si="5"/>
        <v>0.63291703835860835</v>
      </c>
      <c r="L21" s="52">
        <f t="shared" si="6"/>
        <v>-2.4881324072894118E-2</v>
      </c>
    </row>
    <row r="22" spans="1:12" x14ac:dyDescent="0.4">
      <c r="A22" s="58" t="s">
        <v>182</v>
      </c>
      <c r="B22" s="145">
        <f>'７月(月間)'!B22-'７月(上旬～中旬)'!B22</f>
        <v>1553</v>
      </c>
      <c r="C22" s="145">
        <f>'７月(月間)'!C22-'７月(上旬～中旬)'!C22</f>
        <v>1602</v>
      </c>
      <c r="D22" s="53">
        <f t="shared" si="0"/>
        <v>0.96941323345817731</v>
      </c>
      <c r="E22" s="77">
        <f t="shared" si="1"/>
        <v>-49</v>
      </c>
      <c r="F22" s="80">
        <f>'７月(月間)'!F22-'７月(上旬～中旬)'!F22</f>
        <v>1625</v>
      </c>
      <c r="G22" s="80">
        <f>'７月(月間)'!G22-'７月(上旬～中旬)'!G22</f>
        <v>1645</v>
      </c>
      <c r="H22" s="53">
        <f t="shared" si="2"/>
        <v>0.9878419452887538</v>
      </c>
      <c r="I22" s="77">
        <f t="shared" si="3"/>
        <v>-20</v>
      </c>
      <c r="J22" s="53">
        <f t="shared" si="4"/>
        <v>0.95569230769230773</v>
      </c>
      <c r="K22" s="53">
        <f t="shared" si="5"/>
        <v>0.97386018237082062</v>
      </c>
      <c r="L22" s="52">
        <f t="shared" si="6"/>
        <v>-1.8167874678512885E-2</v>
      </c>
    </row>
    <row r="23" spans="1:12" x14ac:dyDescent="0.4">
      <c r="A23" s="58" t="s">
        <v>181</v>
      </c>
      <c r="B23" s="145">
        <f>'７月(月間)'!B23-'７月(上旬～中旬)'!B23</f>
        <v>1577</v>
      </c>
      <c r="C23" s="145">
        <f>'７月(月間)'!C23-'７月(上旬～中旬)'!C23</f>
        <v>1528</v>
      </c>
      <c r="D23" s="67">
        <f t="shared" si="0"/>
        <v>1.0320680628272252</v>
      </c>
      <c r="E23" s="84">
        <f t="shared" si="1"/>
        <v>49</v>
      </c>
      <c r="F23" s="80">
        <f>'７月(月間)'!F23-'７月(上旬～中旬)'!F23</f>
        <v>1630</v>
      </c>
      <c r="G23" s="80">
        <f>'７月(月間)'!G23-'７月(上旬～中旬)'!G23</f>
        <v>1615</v>
      </c>
      <c r="H23" s="67">
        <f t="shared" si="2"/>
        <v>1.0092879256965945</v>
      </c>
      <c r="I23" s="84">
        <f t="shared" si="3"/>
        <v>15</v>
      </c>
      <c r="J23" s="67">
        <f t="shared" si="4"/>
        <v>0.96748466257668708</v>
      </c>
      <c r="K23" s="67">
        <f t="shared" si="5"/>
        <v>0.94613003095975234</v>
      </c>
      <c r="L23" s="66">
        <f t="shared" si="6"/>
        <v>2.1354631616934738E-2</v>
      </c>
    </row>
    <row r="24" spans="1:12" x14ac:dyDescent="0.4">
      <c r="A24" s="70" t="s">
        <v>180</v>
      </c>
      <c r="B24" s="145">
        <f>'７月(月間)'!B24-'７月(上旬～中旬)'!B24</f>
        <v>970</v>
      </c>
      <c r="C24" s="145">
        <f>'７月(月間)'!C24-'７月(上旬～中旬)'!C24</f>
        <v>765</v>
      </c>
      <c r="D24" s="53">
        <f t="shared" si="0"/>
        <v>1.2679738562091503</v>
      </c>
      <c r="E24" s="77">
        <f t="shared" si="1"/>
        <v>205</v>
      </c>
      <c r="F24" s="80">
        <f>'７月(月間)'!F24-'７月(上旬～中旬)'!F24</f>
        <v>1620</v>
      </c>
      <c r="G24" s="80">
        <f>'７月(月間)'!G24-'７月(上旬～中旬)'!G24</f>
        <v>1610</v>
      </c>
      <c r="H24" s="53">
        <f t="shared" si="2"/>
        <v>1.0062111801242235</v>
      </c>
      <c r="I24" s="77">
        <f t="shared" si="3"/>
        <v>10</v>
      </c>
      <c r="J24" s="53">
        <f t="shared" si="4"/>
        <v>0.59876543209876543</v>
      </c>
      <c r="K24" s="53">
        <f t="shared" si="5"/>
        <v>0.4751552795031056</v>
      </c>
      <c r="L24" s="52">
        <f t="shared" si="6"/>
        <v>0.12361015259565983</v>
      </c>
    </row>
    <row r="25" spans="1:12" x14ac:dyDescent="0.4">
      <c r="A25" s="70" t="s">
        <v>179</v>
      </c>
      <c r="B25" s="145">
        <f>'７月(月間)'!B25-'７月(上旬～中旬)'!B25</f>
        <v>1374</v>
      </c>
      <c r="C25" s="145">
        <f>'７月(月間)'!C25-'７月(上旬～中旬)'!C25</f>
        <v>1471</v>
      </c>
      <c r="D25" s="53">
        <f t="shared" si="0"/>
        <v>0.93405846363018352</v>
      </c>
      <c r="E25" s="77">
        <f t="shared" si="1"/>
        <v>-97</v>
      </c>
      <c r="F25" s="80">
        <f>'７月(月間)'!F25-'７月(上旬～中旬)'!F25</f>
        <v>1630</v>
      </c>
      <c r="G25" s="80">
        <f>'７月(月間)'!G25-'７月(上旬～中旬)'!G25</f>
        <v>1645</v>
      </c>
      <c r="H25" s="53">
        <f t="shared" si="2"/>
        <v>0.99088145896656532</v>
      </c>
      <c r="I25" s="77">
        <f t="shared" si="3"/>
        <v>-15</v>
      </c>
      <c r="J25" s="53">
        <f t="shared" si="4"/>
        <v>0.84294478527607364</v>
      </c>
      <c r="K25" s="53">
        <f t="shared" si="5"/>
        <v>0.89422492401215803</v>
      </c>
      <c r="L25" s="52">
        <f t="shared" si="6"/>
        <v>-5.1280138736084391E-2</v>
      </c>
    </row>
    <row r="26" spans="1:12" s="42" customFormat="1" x14ac:dyDescent="0.4">
      <c r="A26" s="70" t="s">
        <v>178</v>
      </c>
      <c r="B26" s="145">
        <f>'７月(月間)'!B26-'７月(上旬～中旬)'!B26</f>
        <v>0</v>
      </c>
      <c r="C26" s="145">
        <f>'７月(月間)'!C26-'７月(上旬～中旬)'!C26</f>
        <v>0</v>
      </c>
      <c r="D26" s="53" t="e">
        <f t="shared" si="0"/>
        <v>#DIV/0!</v>
      </c>
      <c r="E26" s="54">
        <f t="shared" si="1"/>
        <v>0</v>
      </c>
      <c r="F26" s="80">
        <f>'７月(月間)'!F26-'７月(上旬～中旬)'!F26</f>
        <v>0</v>
      </c>
      <c r="G26" s="80">
        <f>'７月(月間)'!G26-'７月(上旬～中旬)'!G26</f>
        <v>0</v>
      </c>
      <c r="H26" s="53" t="e">
        <f t="shared" si="2"/>
        <v>#DIV/0!</v>
      </c>
      <c r="I26" s="54">
        <f t="shared" si="3"/>
        <v>0</v>
      </c>
      <c r="J26" s="53" t="e">
        <f t="shared" si="4"/>
        <v>#DIV/0!</v>
      </c>
      <c r="K26" s="53" t="e">
        <f t="shared" si="5"/>
        <v>#DIV/0!</v>
      </c>
      <c r="L26" s="52" t="e">
        <f t="shared" si="6"/>
        <v>#DIV/0!</v>
      </c>
    </row>
    <row r="27" spans="1:12" x14ac:dyDescent="0.4">
      <c r="A27" s="58" t="s">
        <v>177</v>
      </c>
      <c r="B27" s="145">
        <f>'７月(月間)'!B27-'７月(上旬～中旬)'!B27</f>
        <v>0</v>
      </c>
      <c r="C27" s="145">
        <f>'７月(月間)'!C27-'７月(上旬～中旬)'!C27</f>
        <v>0</v>
      </c>
      <c r="D27" s="53" t="e">
        <f t="shared" si="0"/>
        <v>#DIV/0!</v>
      </c>
      <c r="E27" s="77">
        <f t="shared" si="1"/>
        <v>0</v>
      </c>
      <c r="F27" s="80">
        <f>'７月(月間)'!F27-'７月(上旬～中旬)'!F27</f>
        <v>0</v>
      </c>
      <c r="G27" s="80">
        <f>'７月(月間)'!G27-'７月(上旬～中旬)'!G27</f>
        <v>0</v>
      </c>
      <c r="H27" s="53" t="e">
        <f t="shared" si="2"/>
        <v>#DIV/0!</v>
      </c>
      <c r="I27" s="77">
        <f t="shared" si="3"/>
        <v>0</v>
      </c>
      <c r="J27" s="53" t="e">
        <f t="shared" si="4"/>
        <v>#DIV/0!</v>
      </c>
      <c r="K27" s="53" t="e">
        <f t="shared" si="5"/>
        <v>#DIV/0!</v>
      </c>
      <c r="L27" s="52" t="e">
        <f t="shared" si="6"/>
        <v>#DIV/0!</v>
      </c>
    </row>
    <row r="28" spans="1:12" x14ac:dyDescent="0.4">
      <c r="A28" s="58" t="s">
        <v>176</v>
      </c>
      <c r="B28" s="145">
        <f>'７月(月間)'!B28-'７月(上旬～中旬)'!B28</f>
        <v>0</v>
      </c>
      <c r="C28" s="145">
        <f>'７月(月間)'!C28-'７月(上旬～中旬)'!C28</f>
        <v>1353</v>
      </c>
      <c r="D28" s="53">
        <f t="shared" si="0"/>
        <v>0</v>
      </c>
      <c r="E28" s="77">
        <f t="shared" si="1"/>
        <v>-1353</v>
      </c>
      <c r="F28" s="80">
        <f>'７月(月間)'!F28-'７月(上旬～中旬)'!F28</f>
        <v>0</v>
      </c>
      <c r="G28" s="80">
        <f>'７月(月間)'!G28-'７月(上旬～中旬)'!G28</f>
        <v>1650</v>
      </c>
      <c r="H28" s="53">
        <f t="shared" si="2"/>
        <v>0</v>
      </c>
      <c r="I28" s="77">
        <f t="shared" si="3"/>
        <v>-1650</v>
      </c>
      <c r="J28" s="53" t="e">
        <f t="shared" si="4"/>
        <v>#DIV/0!</v>
      </c>
      <c r="K28" s="53">
        <f t="shared" si="5"/>
        <v>0.82</v>
      </c>
      <c r="L28" s="52" t="e">
        <f t="shared" si="6"/>
        <v>#DIV/0!</v>
      </c>
    </row>
    <row r="29" spans="1:12" x14ac:dyDescent="0.4">
      <c r="A29" s="58" t="s">
        <v>175</v>
      </c>
      <c r="B29" s="145">
        <f>'７月(月間)'!B29-'７月(上旬～中旬)'!B29</f>
        <v>0</v>
      </c>
      <c r="C29" s="145">
        <f>'７月(月間)'!C29-'７月(上旬～中旬)'!C29</f>
        <v>0</v>
      </c>
      <c r="D29" s="53" t="e">
        <f t="shared" si="0"/>
        <v>#DIV/0!</v>
      </c>
      <c r="E29" s="77">
        <f t="shared" si="1"/>
        <v>0</v>
      </c>
      <c r="F29" s="80">
        <f>'７月(月間)'!F29-'７月(上旬～中旬)'!F29</f>
        <v>0</v>
      </c>
      <c r="G29" s="80">
        <f>'７月(月間)'!G29-'７月(上旬～中旬)'!G29</f>
        <v>0</v>
      </c>
      <c r="H29" s="53" t="e">
        <f t="shared" si="2"/>
        <v>#DIV/0!</v>
      </c>
      <c r="I29" s="77">
        <f t="shared" si="3"/>
        <v>0</v>
      </c>
      <c r="J29" s="53" t="e">
        <f t="shared" si="4"/>
        <v>#DIV/0!</v>
      </c>
      <c r="K29" s="53" t="e">
        <f t="shared" si="5"/>
        <v>#DIV/0!</v>
      </c>
      <c r="L29" s="52" t="e">
        <f t="shared" si="6"/>
        <v>#DIV/0!</v>
      </c>
    </row>
    <row r="30" spans="1:12" x14ac:dyDescent="0.4">
      <c r="A30" s="58" t="s">
        <v>174</v>
      </c>
      <c r="B30" s="145">
        <f>'７月(月間)'!B30-'７月(上旬～中旬)'!B30</f>
        <v>0</v>
      </c>
      <c r="C30" s="145">
        <f>'７月(月間)'!C30-'７月(上旬～中旬)'!C30</f>
        <v>0</v>
      </c>
      <c r="D30" s="67" t="e">
        <f t="shared" si="0"/>
        <v>#DIV/0!</v>
      </c>
      <c r="E30" s="84">
        <f t="shared" si="1"/>
        <v>0</v>
      </c>
      <c r="F30" s="80">
        <f>'７月(月間)'!F30-'７月(上旬～中旬)'!F30</f>
        <v>0</v>
      </c>
      <c r="G30" s="80">
        <f>'７月(月間)'!G30-'７月(上旬～中旬)'!G30</f>
        <v>0</v>
      </c>
      <c r="H30" s="67" t="e">
        <f t="shared" si="2"/>
        <v>#DIV/0!</v>
      </c>
      <c r="I30" s="84">
        <f t="shared" si="3"/>
        <v>0</v>
      </c>
      <c r="J30" s="67" t="e">
        <f t="shared" si="4"/>
        <v>#DIV/0!</v>
      </c>
      <c r="K30" s="67" t="e">
        <f t="shared" si="5"/>
        <v>#DIV/0!</v>
      </c>
      <c r="L30" s="66" t="e">
        <f t="shared" si="6"/>
        <v>#DIV/0!</v>
      </c>
    </row>
    <row r="31" spans="1:12" x14ac:dyDescent="0.4">
      <c r="A31" s="70" t="s">
        <v>173</v>
      </c>
      <c r="B31" s="145">
        <f>'７月(月間)'!B31-'７月(上旬～中旬)'!B31</f>
        <v>0</v>
      </c>
      <c r="C31" s="145">
        <f>'７月(月間)'!C31-'７月(上旬～中旬)'!C31</f>
        <v>0</v>
      </c>
      <c r="D31" s="53" t="e">
        <f t="shared" si="0"/>
        <v>#DIV/0!</v>
      </c>
      <c r="E31" s="77">
        <f t="shared" si="1"/>
        <v>0</v>
      </c>
      <c r="F31" s="80">
        <f>'７月(月間)'!F31-'７月(上旬～中旬)'!F31</f>
        <v>0</v>
      </c>
      <c r="G31" s="80">
        <f>'７月(月間)'!G31-'７月(上旬～中旬)'!G31</f>
        <v>0</v>
      </c>
      <c r="H31" s="53" t="e">
        <f t="shared" si="2"/>
        <v>#DIV/0!</v>
      </c>
      <c r="I31" s="77">
        <f t="shared" si="3"/>
        <v>0</v>
      </c>
      <c r="J31" s="53" t="e">
        <f t="shared" si="4"/>
        <v>#DIV/0!</v>
      </c>
      <c r="K31" s="53" t="e">
        <f t="shared" si="5"/>
        <v>#DIV/0!</v>
      </c>
      <c r="L31" s="52" t="e">
        <f t="shared" si="6"/>
        <v>#DIV/0!</v>
      </c>
    </row>
    <row r="32" spans="1:12" x14ac:dyDescent="0.4">
      <c r="A32" s="58" t="s">
        <v>172</v>
      </c>
      <c r="B32" s="145">
        <f>'７月(月間)'!B32-'７月(上旬～中旬)'!B32</f>
        <v>1361</v>
      </c>
      <c r="C32" s="145">
        <f>'７月(月間)'!C32-'７月(上旬～中旬)'!C32</f>
        <v>1448</v>
      </c>
      <c r="D32" s="53">
        <f t="shared" si="0"/>
        <v>0.93991712707182318</v>
      </c>
      <c r="E32" s="77">
        <f t="shared" si="1"/>
        <v>-87</v>
      </c>
      <c r="F32" s="80">
        <f>'７月(月間)'!F32-'７月(上旬～中旬)'!F32</f>
        <v>1595</v>
      </c>
      <c r="G32" s="80">
        <f>'７月(月間)'!G32-'７月(上旬～中旬)'!G32</f>
        <v>1610</v>
      </c>
      <c r="H32" s="53">
        <f t="shared" si="2"/>
        <v>0.99068322981366463</v>
      </c>
      <c r="I32" s="77">
        <f t="shared" si="3"/>
        <v>-15</v>
      </c>
      <c r="J32" s="53">
        <f t="shared" si="4"/>
        <v>0.85329153605015673</v>
      </c>
      <c r="K32" s="53">
        <f t="shared" si="5"/>
        <v>0.89937888198757765</v>
      </c>
      <c r="L32" s="52">
        <f t="shared" si="6"/>
        <v>-4.608734593742092E-2</v>
      </c>
    </row>
    <row r="33" spans="1:12" x14ac:dyDescent="0.4">
      <c r="A33" s="70" t="s">
        <v>171</v>
      </c>
      <c r="B33" s="145">
        <f>'７月(月間)'!B33-'７月(上旬～中旬)'!B33</f>
        <v>0</v>
      </c>
      <c r="C33" s="145">
        <f>'７月(月間)'!C33-'７月(上旬～中旬)'!C33</f>
        <v>0</v>
      </c>
      <c r="D33" s="67" t="e">
        <f t="shared" si="0"/>
        <v>#DIV/0!</v>
      </c>
      <c r="E33" s="84">
        <f t="shared" si="1"/>
        <v>0</v>
      </c>
      <c r="F33" s="80">
        <f>'７月(月間)'!F33-'７月(上旬～中旬)'!F33</f>
        <v>0</v>
      </c>
      <c r="G33" s="80">
        <f>'７月(月間)'!G33-'７月(上旬～中旬)'!G33</f>
        <v>0</v>
      </c>
      <c r="H33" s="67" t="e">
        <f t="shared" si="2"/>
        <v>#DIV/0!</v>
      </c>
      <c r="I33" s="84">
        <f t="shared" si="3"/>
        <v>0</v>
      </c>
      <c r="J33" s="67" t="e">
        <f t="shared" si="4"/>
        <v>#DIV/0!</v>
      </c>
      <c r="K33" s="67" t="e">
        <f t="shared" si="5"/>
        <v>#DIV/0!</v>
      </c>
      <c r="L33" s="66" t="e">
        <f t="shared" si="6"/>
        <v>#DIV/0!</v>
      </c>
    </row>
    <row r="34" spans="1:12" x14ac:dyDescent="0.4">
      <c r="A34" s="70" t="s">
        <v>170</v>
      </c>
      <c r="B34" s="147">
        <f>'７月(月間)'!B34-'７月(上旬～中旬)'!B34</f>
        <v>799</v>
      </c>
      <c r="C34" s="145">
        <f>'７月(月間)'!C34-'７月(上旬～中旬)'!C34</f>
        <v>1280</v>
      </c>
      <c r="D34" s="67">
        <f t="shared" si="0"/>
        <v>0.62421875000000004</v>
      </c>
      <c r="E34" s="84">
        <f t="shared" si="1"/>
        <v>-481</v>
      </c>
      <c r="F34" s="80">
        <f>'７月(月間)'!F34-'７月(上旬～中旬)'!F34</f>
        <v>1630</v>
      </c>
      <c r="G34" s="107">
        <f>'７月(月間)'!G34-'７月(上旬～中旬)'!G34</f>
        <v>1620</v>
      </c>
      <c r="H34" s="67">
        <f t="shared" si="2"/>
        <v>1.0061728395061729</v>
      </c>
      <c r="I34" s="84">
        <f t="shared" si="3"/>
        <v>10</v>
      </c>
      <c r="J34" s="67">
        <f t="shared" si="4"/>
        <v>0.4901840490797546</v>
      </c>
      <c r="K34" s="67">
        <f t="shared" si="5"/>
        <v>0.79012345679012341</v>
      </c>
      <c r="L34" s="66">
        <f t="shared" si="6"/>
        <v>-0.29993940771036881</v>
      </c>
    </row>
    <row r="35" spans="1:12" x14ac:dyDescent="0.4">
      <c r="A35" s="58" t="s">
        <v>169</v>
      </c>
      <c r="B35" s="143">
        <f>'７月(月間)'!B35-'７月(上旬～中旬)'!B35</f>
        <v>0</v>
      </c>
      <c r="C35" s="145">
        <f>'７月(月間)'!C35-'７月(上旬～中旬)'!C35</f>
        <v>0</v>
      </c>
      <c r="D35" s="53" t="e">
        <f t="shared" si="0"/>
        <v>#DIV/0!</v>
      </c>
      <c r="E35" s="77">
        <f t="shared" si="1"/>
        <v>0</v>
      </c>
      <c r="F35" s="80">
        <f>'７月(月間)'!F35-'７月(上旬～中旬)'!F35</f>
        <v>0</v>
      </c>
      <c r="G35" s="55">
        <f>'７月(月間)'!G35-'７月(上旬～中旬)'!G35</f>
        <v>0</v>
      </c>
      <c r="H35" s="53" t="e">
        <f t="shared" si="2"/>
        <v>#DIV/0!</v>
      </c>
      <c r="I35" s="77">
        <f t="shared" si="3"/>
        <v>0</v>
      </c>
      <c r="J35" s="53" t="e">
        <f t="shared" si="4"/>
        <v>#DIV/0!</v>
      </c>
      <c r="K35" s="53" t="e">
        <f t="shared" si="5"/>
        <v>#DIV/0!</v>
      </c>
      <c r="L35" s="52" t="e">
        <f t="shared" si="6"/>
        <v>#DIV/0!</v>
      </c>
    </row>
    <row r="36" spans="1:12" x14ac:dyDescent="0.4">
      <c r="A36" s="70" t="s">
        <v>89</v>
      </c>
      <c r="B36" s="147">
        <f>'７月(月間)'!B36-'７月(上旬～中旬)'!B36</f>
        <v>0</v>
      </c>
      <c r="C36" s="145">
        <f>'７月(月間)'!C36-'７月(上旬～中旬)'!C36</f>
        <v>0</v>
      </c>
      <c r="D36" s="67" t="e">
        <f t="shared" si="0"/>
        <v>#DIV/0!</v>
      </c>
      <c r="E36" s="84">
        <f t="shared" si="1"/>
        <v>0</v>
      </c>
      <c r="F36" s="107">
        <f>'７月(月間)'!F36-'７月(上旬～中旬)'!F36</f>
        <v>0</v>
      </c>
      <c r="G36" s="107">
        <f>'７月(月間)'!G36-'７月(上旬～中旬)'!G36</f>
        <v>0</v>
      </c>
      <c r="H36" s="67" t="e">
        <f t="shared" si="2"/>
        <v>#DIV/0!</v>
      </c>
      <c r="I36" s="84">
        <f t="shared" si="3"/>
        <v>0</v>
      </c>
      <c r="J36" s="67" t="e">
        <f t="shared" si="4"/>
        <v>#DIV/0!</v>
      </c>
      <c r="K36" s="67" t="e">
        <f t="shared" si="5"/>
        <v>#DIV/0!</v>
      </c>
      <c r="L36" s="66" t="e">
        <f t="shared" si="6"/>
        <v>#DIV/0!</v>
      </c>
    </row>
    <row r="37" spans="1:12" x14ac:dyDescent="0.4">
      <c r="A37" s="51" t="s">
        <v>168</v>
      </c>
      <c r="B37" s="149">
        <f>'７月(月間)'!B37-'７月(上旬～中旬)'!B37</f>
        <v>5469</v>
      </c>
      <c r="C37" s="145">
        <f>'７月(月間)'!C37-'７月(上旬～中旬)'!C37</f>
        <v>5295</v>
      </c>
      <c r="D37" s="47">
        <f t="shared" si="0"/>
        <v>1.0328611898016997</v>
      </c>
      <c r="E37" s="141">
        <f t="shared" si="1"/>
        <v>174</v>
      </c>
      <c r="F37" s="49">
        <f>'７月(月間)'!F37-'７月(上旬～中旬)'!F37</f>
        <v>6380</v>
      </c>
      <c r="G37" s="49">
        <f>'７月(月間)'!G37-'７月(上旬～中旬)'!G37</f>
        <v>6410</v>
      </c>
      <c r="H37" s="47">
        <f t="shared" si="2"/>
        <v>0.99531981279251169</v>
      </c>
      <c r="I37" s="141">
        <f t="shared" si="3"/>
        <v>-30</v>
      </c>
      <c r="J37" s="47">
        <f t="shared" si="4"/>
        <v>0.85721003134796236</v>
      </c>
      <c r="K37" s="47">
        <f t="shared" si="5"/>
        <v>0.82605304212168484</v>
      </c>
      <c r="L37" s="46">
        <f t="shared" si="6"/>
        <v>3.1156989226277521E-2</v>
      </c>
    </row>
    <row r="38" spans="1:12" x14ac:dyDescent="0.4">
      <c r="A38" s="277" t="s">
        <v>167</v>
      </c>
      <c r="B38" s="403">
        <f>SUM(B39:B40)</f>
        <v>777</v>
      </c>
      <c r="C38" s="259">
        <f>SUM(C39:C40)</f>
        <v>815</v>
      </c>
      <c r="D38" s="256">
        <f t="shared" ref="D38:D66" si="7">+B38/C38</f>
        <v>0.9533742331288344</v>
      </c>
      <c r="E38" s="402">
        <f t="shared" ref="E38:E66" si="8">+B38-C38</f>
        <v>-38</v>
      </c>
      <c r="F38" s="259">
        <f>SUM(F39:F40)</f>
        <v>1269</v>
      </c>
      <c r="G38" s="259">
        <f>SUM(G39:G40)</f>
        <v>1529</v>
      </c>
      <c r="H38" s="256">
        <f t="shared" ref="H38:H66" si="9">+F38/G38</f>
        <v>0.82995421844342709</v>
      </c>
      <c r="I38" s="402">
        <f t="shared" ref="I38:I66" si="10">+F38-G38</f>
        <v>-260</v>
      </c>
      <c r="J38" s="256">
        <f t="shared" ref="J38:J66" si="11">+B38/F38</f>
        <v>0.61229314420803782</v>
      </c>
      <c r="K38" s="256">
        <f t="shared" ref="K38:K66" si="12">+C38/G38</f>
        <v>0.53302812295618052</v>
      </c>
      <c r="L38" s="280">
        <f t="shared" ref="L38:L66" si="13">+J38-K38</f>
        <v>7.9265021251857304E-2</v>
      </c>
    </row>
    <row r="39" spans="1:12" x14ac:dyDescent="0.4">
      <c r="A39" s="57" t="s">
        <v>166</v>
      </c>
      <c r="B39" s="145">
        <f>'７月(月間)'!B39-'７月(上旬～中旬)'!B39</f>
        <v>590</v>
      </c>
      <c r="C39" s="145">
        <f>'７月(月間)'!C39-'７月(上旬～中旬)'!C39</f>
        <v>582</v>
      </c>
      <c r="D39" s="73">
        <f t="shared" si="7"/>
        <v>1.0137457044673539</v>
      </c>
      <c r="E39" s="82">
        <f t="shared" si="8"/>
        <v>8</v>
      </c>
      <c r="F39" s="80">
        <f>'７月(月間)'!F39-'７月(上旬～中旬)'!F39</f>
        <v>935</v>
      </c>
      <c r="G39" s="80">
        <f>'７月(月間)'!G39-'７月(上旬～中旬)'!G39</f>
        <v>1100</v>
      </c>
      <c r="H39" s="73">
        <f t="shared" si="9"/>
        <v>0.85</v>
      </c>
      <c r="I39" s="82">
        <f t="shared" si="10"/>
        <v>-165</v>
      </c>
      <c r="J39" s="73">
        <f t="shared" si="11"/>
        <v>0.63101604278074863</v>
      </c>
      <c r="K39" s="73">
        <f t="shared" si="12"/>
        <v>0.52909090909090906</v>
      </c>
      <c r="L39" s="90">
        <f t="shared" si="13"/>
        <v>0.10192513368983958</v>
      </c>
    </row>
    <row r="40" spans="1:12" x14ac:dyDescent="0.4">
      <c r="A40" s="58" t="s">
        <v>165</v>
      </c>
      <c r="B40" s="145">
        <f>'７月(月間)'!B40-'７月(上旬～中旬)'!B40</f>
        <v>187</v>
      </c>
      <c r="C40" s="145">
        <f>'７月(月間)'!C40-'７月(上旬～中旬)'!C40</f>
        <v>233</v>
      </c>
      <c r="D40" s="53">
        <f t="shared" si="7"/>
        <v>0.80257510729613735</v>
      </c>
      <c r="E40" s="77">
        <f t="shared" si="8"/>
        <v>-46</v>
      </c>
      <c r="F40" s="80">
        <f>'７月(月間)'!F40-'７月(上旬～中旬)'!F40</f>
        <v>334</v>
      </c>
      <c r="G40" s="80">
        <f>'７月(月間)'!G40-'７月(上旬～中旬)'!G40</f>
        <v>429</v>
      </c>
      <c r="H40" s="53">
        <f t="shared" si="9"/>
        <v>0.7785547785547785</v>
      </c>
      <c r="I40" s="77">
        <f t="shared" si="10"/>
        <v>-95</v>
      </c>
      <c r="J40" s="53">
        <f t="shared" si="11"/>
        <v>0.55988023952095811</v>
      </c>
      <c r="K40" s="53">
        <f t="shared" si="12"/>
        <v>0.54312354312354316</v>
      </c>
      <c r="L40" s="52">
        <f t="shared" si="13"/>
        <v>1.675669639741495E-2</v>
      </c>
    </row>
    <row r="41" spans="1:12" s="89" customFormat="1" x14ac:dyDescent="0.4">
      <c r="A41" s="249" t="s">
        <v>88</v>
      </c>
      <c r="B41" s="248">
        <f>B42+B62</f>
        <v>105873</v>
      </c>
      <c r="C41" s="248">
        <f>C42+C62</f>
        <v>104198</v>
      </c>
      <c r="D41" s="245">
        <f t="shared" si="7"/>
        <v>1.0160751645904911</v>
      </c>
      <c r="E41" s="289">
        <f t="shared" si="8"/>
        <v>1675</v>
      </c>
      <c r="F41" s="248">
        <f>F42+F62</f>
        <v>143370</v>
      </c>
      <c r="G41" s="248">
        <f>G42+G62</f>
        <v>136882</v>
      </c>
      <c r="H41" s="245">
        <f t="shared" si="9"/>
        <v>1.0473984892096841</v>
      </c>
      <c r="I41" s="289">
        <f t="shared" si="10"/>
        <v>6488</v>
      </c>
      <c r="J41" s="245">
        <f t="shared" si="11"/>
        <v>0.73845992885540912</v>
      </c>
      <c r="K41" s="245">
        <f t="shared" si="12"/>
        <v>0.76122499671249688</v>
      </c>
      <c r="L41" s="283">
        <f t="shared" si="13"/>
        <v>-2.2765067857087762E-2</v>
      </c>
    </row>
    <row r="42" spans="1:12" s="89" customFormat="1" x14ac:dyDescent="0.4">
      <c r="A42" s="277" t="s">
        <v>164</v>
      </c>
      <c r="B42" s="316">
        <f>SUM(B43:B61)</f>
        <v>104703</v>
      </c>
      <c r="C42" s="248">
        <f>SUM(C43:C61)</f>
        <v>103255</v>
      </c>
      <c r="D42" s="245">
        <f t="shared" si="7"/>
        <v>1.0140235339692993</v>
      </c>
      <c r="E42" s="315">
        <f t="shared" si="8"/>
        <v>1448</v>
      </c>
      <c r="F42" s="316">
        <f>SUM(F43:F61)</f>
        <v>141448</v>
      </c>
      <c r="G42" s="248">
        <f>SUM(G43:G61)</f>
        <v>135273</v>
      </c>
      <c r="H42" s="245">
        <f t="shared" si="9"/>
        <v>1.0456484294722523</v>
      </c>
      <c r="I42" s="315">
        <f t="shared" si="10"/>
        <v>6175</v>
      </c>
      <c r="J42" s="245">
        <f t="shared" si="11"/>
        <v>0.74022255528533454</v>
      </c>
      <c r="K42" s="245">
        <f t="shared" si="12"/>
        <v>0.76330827289998748</v>
      </c>
      <c r="L42" s="283">
        <f t="shared" si="13"/>
        <v>-2.3085717614652945E-2</v>
      </c>
    </row>
    <row r="43" spans="1:12" x14ac:dyDescent="0.4">
      <c r="A43" s="58" t="s">
        <v>87</v>
      </c>
      <c r="B43" s="62">
        <f>'７月(月間)'!B43-'７月(上旬～中旬)'!B43</f>
        <v>47823</v>
      </c>
      <c r="C43" s="62">
        <f>'７月(月間)'!C43-'７月(上旬～中旬)'!C43</f>
        <v>48814</v>
      </c>
      <c r="D43" s="60">
        <f t="shared" si="7"/>
        <v>0.97969844716679644</v>
      </c>
      <c r="E43" s="84">
        <f t="shared" si="8"/>
        <v>-991</v>
      </c>
      <c r="F43" s="62">
        <f>'７月(月間)'!F43-'７月(上旬～中旬)'!F43</f>
        <v>55343</v>
      </c>
      <c r="G43" s="151">
        <f>'７月(月間)'!G43-'７月(上旬～中旬)'!G43</f>
        <v>55060</v>
      </c>
      <c r="H43" s="67">
        <f t="shared" si="9"/>
        <v>1.0051398474391573</v>
      </c>
      <c r="I43" s="77">
        <f t="shared" si="10"/>
        <v>283</v>
      </c>
      <c r="J43" s="53">
        <f t="shared" si="11"/>
        <v>0.86412012359286627</v>
      </c>
      <c r="K43" s="53">
        <f t="shared" si="12"/>
        <v>0.88656011623683251</v>
      </c>
      <c r="L43" s="52">
        <f t="shared" si="13"/>
        <v>-2.2439992643966233E-2</v>
      </c>
    </row>
    <row r="44" spans="1:12" x14ac:dyDescent="0.4">
      <c r="A44" s="58" t="s">
        <v>163</v>
      </c>
      <c r="B44" s="55">
        <f>'７月(月間)'!B44-'７月(上旬～中旬)'!B44</f>
        <v>6144</v>
      </c>
      <c r="C44" s="55">
        <f>'７月(月間)'!C44-'７月(上旬～中旬)'!C44</f>
        <v>5576</v>
      </c>
      <c r="D44" s="73">
        <f t="shared" si="7"/>
        <v>1.1018651362984218</v>
      </c>
      <c r="E44" s="84">
        <f t="shared" si="8"/>
        <v>568</v>
      </c>
      <c r="F44" s="55">
        <f>'７月(月間)'!F44-'７月(上旬～中旬)'!F44</f>
        <v>8624</v>
      </c>
      <c r="G44" s="143">
        <f>'７月(月間)'!G44-'７月(上旬～中旬)'!G44</f>
        <v>7117</v>
      </c>
      <c r="H44" s="67">
        <f t="shared" si="9"/>
        <v>1.2117465224111283</v>
      </c>
      <c r="I44" s="77">
        <f t="shared" si="10"/>
        <v>1507</v>
      </c>
      <c r="J44" s="53">
        <f t="shared" si="11"/>
        <v>0.71243042671614099</v>
      </c>
      <c r="K44" s="53">
        <f t="shared" si="12"/>
        <v>0.78347618378530282</v>
      </c>
      <c r="L44" s="52">
        <f t="shared" si="13"/>
        <v>-7.104575706916183E-2</v>
      </c>
    </row>
    <row r="45" spans="1:12" x14ac:dyDescent="0.4">
      <c r="A45" s="70" t="s">
        <v>162</v>
      </c>
      <c r="B45" s="55">
        <f>'７月(月間)'!B45-'７月(上旬～中旬)'!B45</f>
        <v>8421</v>
      </c>
      <c r="C45" s="55">
        <f>'７月(月間)'!C45-'７月(上旬～中旬)'!C45</f>
        <v>9148</v>
      </c>
      <c r="D45" s="73">
        <f t="shared" si="7"/>
        <v>0.92052907739396594</v>
      </c>
      <c r="E45" s="84">
        <f t="shared" si="8"/>
        <v>-727</v>
      </c>
      <c r="F45" s="55">
        <f>'７月(月間)'!F45-'７月(上旬～中旬)'!F45</f>
        <v>10930</v>
      </c>
      <c r="G45" s="147">
        <f>'７月(月間)'!G45-'７月(上旬～中旬)'!G45</f>
        <v>13035</v>
      </c>
      <c r="H45" s="67">
        <f t="shared" si="9"/>
        <v>0.83851169927119296</v>
      </c>
      <c r="I45" s="77">
        <f t="shared" si="10"/>
        <v>-2105</v>
      </c>
      <c r="J45" s="53">
        <f t="shared" si="11"/>
        <v>0.77044830741079595</v>
      </c>
      <c r="K45" s="53">
        <f t="shared" si="12"/>
        <v>0.70180283851169922</v>
      </c>
      <c r="L45" s="52">
        <f t="shared" si="13"/>
        <v>6.8645468899096729E-2</v>
      </c>
    </row>
    <row r="46" spans="1:12" x14ac:dyDescent="0.4">
      <c r="A46" s="70" t="s">
        <v>161</v>
      </c>
      <c r="B46" s="107">
        <f>'７月(月間)'!B46-'７月(上旬～中旬)'!B46</f>
        <v>4543</v>
      </c>
      <c r="C46" s="107">
        <f>'７月(月間)'!C46-'７月(上旬～中旬)'!C46</f>
        <v>5521</v>
      </c>
      <c r="D46" s="73">
        <f t="shared" si="7"/>
        <v>0.82285817786632853</v>
      </c>
      <c r="E46" s="84">
        <f t="shared" si="8"/>
        <v>-978</v>
      </c>
      <c r="F46" s="107">
        <f>'７月(月間)'!F46-'７月(上旬～中旬)'!F46</f>
        <v>7038</v>
      </c>
      <c r="G46" s="150">
        <f>'７月(月間)'!G46-'７月(上旬～中旬)'!G46</f>
        <v>7766</v>
      </c>
      <c r="H46" s="67">
        <f t="shared" si="9"/>
        <v>0.90625804790110742</v>
      </c>
      <c r="I46" s="77">
        <f t="shared" si="10"/>
        <v>-728</v>
      </c>
      <c r="J46" s="53">
        <f t="shared" si="11"/>
        <v>0.64549587951122478</v>
      </c>
      <c r="K46" s="53">
        <f t="shared" si="12"/>
        <v>0.71091939222250833</v>
      </c>
      <c r="L46" s="52">
        <f t="shared" si="13"/>
        <v>-6.5423512711283549E-2</v>
      </c>
    </row>
    <row r="47" spans="1:12" x14ac:dyDescent="0.4">
      <c r="A47" s="58" t="s">
        <v>85</v>
      </c>
      <c r="B47" s="55">
        <f>'７月(月間)'!B47-'７月(上旬～中旬)'!B47</f>
        <v>11399</v>
      </c>
      <c r="C47" s="55">
        <f>'７月(月間)'!C47-'７月(上旬～中旬)'!C47</f>
        <v>11591</v>
      </c>
      <c r="D47" s="73">
        <f t="shared" si="7"/>
        <v>0.9834354240358899</v>
      </c>
      <c r="E47" s="84">
        <f t="shared" si="8"/>
        <v>-192</v>
      </c>
      <c r="F47" s="55">
        <f>'７月(月間)'!F47-'７月(上旬～中旬)'!F47</f>
        <v>19256</v>
      </c>
      <c r="G47" s="143">
        <f>'７月(月間)'!G47-'７月(上旬～中旬)'!G47</f>
        <v>21798</v>
      </c>
      <c r="H47" s="67">
        <f t="shared" si="9"/>
        <v>0.88338379667859435</v>
      </c>
      <c r="I47" s="77">
        <f t="shared" si="10"/>
        <v>-2542</v>
      </c>
      <c r="J47" s="53">
        <f t="shared" si="11"/>
        <v>0.5919713336103033</v>
      </c>
      <c r="K47" s="53">
        <f t="shared" si="12"/>
        <v>0.53174603174603174</v>
      </c>
      <c r="L47" s="52">
        <f t="shared" si="13"/>
        <v>6.0225301864271552E-2</v>
      </c>
    </row>
    <row r="48" spans="1:12" x14ac:dyDescent="0.4">
      <c r="A48" s="58" t="s">
        <v>160</v>
      </c>
      <c r="B48" s="55">
        <f>'７月(月間)'!B48-'７月(上旬～中旬)'!B48</f>
        <v>1996</v>
      </c>
      <c r="C48" s="55">
        <f>'７月(月間)'!C48-'７月(上旬～中旬)'!C48</f>
        <v>2053</v>
      </c>
      <c r="D48" s="73">
        <f t="shared" si="7"/>
        <v>0.97223575255723327</v>
      </c>
      <c r="E48" s="84">
        <f t="shared" si="8"/>
        <v>-57</v>
      </c>
      <c r="F48" s="55">
        <f>'７月(月間)'!F48-'７月(上旬～中旬)'!F48</f>
        <v>2970</v>
      </c>
      <c r="G48" s="143">
        <f>'７月(月間)'!G48-'７月(上旬～中旬)'!G48</f>
        <v>2968</v>
      </c>
      <c r="H48" s="67">
        <f t="shared" si="9"/>
        <v>1.0006738544474394</v>
      </c>
      <c r="I48" s="77">
        <f t="shared" si="10"/>
        <v>2</v>
      </c>
      <c r="J48" s="53">
        <f t="shared" si="11"/>
        <v>0.67205387205387201</v>
      </c>
      <c r="K48" s="53">
        <f t="shared" si="12"/>
        <v>0.69171159029649598</v>
      </c>
      <c r="L48" s="52">
        <f t="shared" si="13"/>
        <v>-1.9657718242623967E-2</v>
      </c>
    </row>
    <row r="49" spans="1:12" x14ac:dyDescent="0.4">
      <c r="A49" s="58" t="s">
        <v>86</v>
      </c>
      <c r="B49" s="107">
        <f>'７月(月間)'!B49-'７月(上旬～中旬)'!B49</f>
        <v>9203</v>
      </c>
      <c r="C49" s="107">
        <f>'７月(月間)'!C49-'７月(上旬～中旬)'!C49</f>
        <v>8459</v>
      </c>
      <c r="D49" s="95">
        <f t="shared" si="7"/>
        <v>1.0879536588249201</v>
      </c>
      <c r="E49" s="84">
        <f t="shared" si="8"/>
        <v>744</v>
      </c>
      <c r="F49" s="107">
        <f>'７月(月間)'!F49-'７月(上旬～中旬)'!F49</f>
        <v>11535</v>
      </c>
      <c r="G49" s="143">
        <f>'７月(月間)'!G49-'７月(上旬～中旬)'!G49</f>
        <v>9944</v>
      </c>
      <c r="H49" s="67">
        <f t="shared" si="9"/>
        <v>1.1599959774738535</v>
      </c>
      <c r="I49" s="77">
        <f t="shared" si="10"/>
        <v>1591</v>
      </c>
      <c r="J49" s="53">
        <f t="shared" si="11"/>
        <v>0.79783268313827482</v>
      </c>
      <c r="K49" s="53">
        <f t="shared" si="12"/>
        <v>0.85066371681415931</v>
      </c>
      <c r="L49" s="52">
        <f t="shared" si="13"/>
        <v>-5.2831033675884487E-2</v>
      </c>
    </row>
    <row r="50" spans="1:12" x14ac:dyDescent="0.4">
      <c r="A50" s="58" t="s">
        <v>84</v>
      </c>
      <c r="B50" s="55">
        <f>'７月(月間)'!B50-'７月(上旬～中旬)'!B50</f>
        <v>2800</v>
      </c>
      <c r="C50" s="55">
        <f>'７月(月間)'!C50-'７月(上旬～中旬)'!C50</f>
        <v>823</v>
      </c>
      <c r="D50" s="53">
        <f t="shared" si="7"/>
        <v>3.4021871202916159</v>
      </c>
      <c r="E50" s="84">
        <f t="shared" si="8"/>
        <v>1977</v>
      </c>
      <c r="F50" s="55">
        <f>'７月(月間)'!F50-'７月(上旬～中旬)'!F50</f>
        <v>2970</v>
      </c>
      <c r="G50" s="145">
        <f>'７月(月間)'!G50-'７月(上旬～中旬)'!G50</f>
        <v>882</v>
      </c>
      <c r="H50" s="67">
        <f t="shared" si="9"/>
        <v>3.3673469387755102</v>
      </c>
      <c r="I50" s="77">
        <f t="shared" si="10"/>
        <v>2088</v>
      </c>
      <c r="J50" s="53">
        <f t="shared" si="11"/>
        <v>0.9427609427609428</v>
      </c>
      <c r="K50" s="53">
        <f t="shared" si="12"/>
        <v>0.93310657596371882</v>
      </c>
      <c r="L50" s="52">
        <f t="shared" si="13"/>
        <v>9.6543667972239788E-3</v>
      </c>
    </row>
    <row r="51" spans="1:12" x14ac:dyDescent="0.4">
      <c r="A51" s="58" t="s">
        <v>159</v>
      </c>
      <c r="B51" s="107">
        <f>'７月(月間)'!B51-'７月(上旬～中旬)'!B51</f>
        <v>0</v>
      </c>
      <c r="C51" s="107">
        <f>'７月(月間)'!C51-'７月(上旬～中旬)'!C51</f>
        <v>0</v>
      </c>
      <c r="D51" s="73" t="e">
        <f t="shared" si="7"/>
        <v>#DIV/0!</v>
      </c>
      <c r="E51" s="84">
        <f t="shared" si="8"/>
        <v>0</v>
      </c>
      <c r="F51" s="107">
        <f>'７月(月間)'!F51-'７月(上旬～中旬)'!F51</f>
        <v>0</v>
      </c>
      <c r="G51" s="143">
        <f>'７月(月間)'!G51-'７月(上旬～中旬)'!G51</f>
        <v>0</v>
      </c>
      <c r="H51" s="67" t="e">
        <f t="shared" si="9"/>
        <v>#DIV/0!</v>
      </c>
      <c r="I51" s="77">
        <f t="shared" si="10"/>
        <v>0</v>
      </c>
      <c r="J51" s="53" t="e">
        <f t="shared" si="11"/>
        <v>#DIV/0!</v>
      </c>
      <c r="K51" s="53" t="e">
        <f t="shared" si="12"/>
        <v>#DIV/0!</v>
      </c>
      <c r="L51" s="52" t="e">
        <f t="shared" si="13"/>
        <v>#DIV/0!</v>
      </c>
    </row>
    <row r="52" spans="1:12" x14ac:dyDescent="0.4">
      <c r="A52" s="58" t="s">
        <v>158</v>
      </c>
      <c r="B52" s="55">
        <f>'７月(月間)'!B52-'７月(上旬～中旬)'!B52</f>
        <v>1124</v>
      </c>
      <c r="C52" s="55">
        <f>'７月(月間)'!C52-'７月(上旬～中旬)'!C52</f>
        <v>1085</v>
      </c>
      <c r="D52" s="53">
        <f t="shared" si="7"/>
        <v>1.0359447004608295</v>
      </c>
      <c r="E52" s="84">
        <f t="shared" si="8"/>
        <v>39</v>
      </c>
      <c r="F52" s="55">
        <f>'７月(月間)'!F52-'７月(上旬～中旬)'!F52</f>
        <v>1320</v>
      </c>
      <c r="G52" s="150">
        <f>'７月(月間)'!G52-'７月(上旬～中旬)'!G52</f>
        <v>1320</v>
      </c>
      <c r="H52" s="67">
        <f t="shared" si="9"/>
        <v>1</v>
      </c>
      <c r="I52" s="77">
        <f t="shared" si="10"/>
        <v>0</v>
      </c>
      <c r="J52" s="53">
        <f t="shared" si="11"/>
        <v>0.85151515151515156</v>
      </c>
      <c r="K52" s="53">
        <f t="shared" si="12"/>
        <v>0.82196969696969702</v>
      </c>
      <c r="L52" s="52">
        <f t="shared" si="13"/>
        <v>2.9545454545454541E-2</v>
      </c>
    </row>
    <row r="53" spans="1:12" x14ac:dyDescent="0.4">
      <c r="A53" s="58" t="s">
        <v>83</v>
      </c>
      <c r="B53" s="55">
        <f>'７月(月間)'!B53-'７月(上旬～中旬)'!B53</f>
        <v>3109</v>
      </c>
      <c r="C53" s="55">
        <f>'７月(月間)'!C53-'７月(上旬～中旬)'!C53</f>
        <v>2564</v>
      </c>
      <c r="D53" s="73">
        <f t="shared" si="7"/>
        <v>1.2125585023400935</v>
      </c>
      <c r="E53" s="84">
        <f t="shared" si="8"/>
        <v>545</v>
      </c>
      <c r="F53" s="55">
        <f>'７月(月間)'!F53-'７月(上旬～中旬)'!F53</f>
        <v>5940</v>
      </c>
      <c r="G53" s="143">
        <f>'７月(月間)'!G53-'７月(上旬～中旬)'!G53</f>
        <v>2970</v>
      </c>
      <c r="H53" s="67">
        <f t="shared" si="9"/>
        <v>2</v>
      </c>
      <c r="I53" s="77">
        <f t="shared" si="10"/>
        <v>2970</v>
      </c>
      <c r="J53" s="53">
        <f t="shared" si="11"/>
        <v>0.52340067340067342</v>
      </c>
      <c r="K53" s="53">
        <f t="shared" si="12"/>
        <v>0.86329966329966334</v>
      </c>
      <c r="L53" s="52">
        <f t="shared" si="13"/>
        <v>-0.33989898989898992</v>
      </c>
    </row>
    <row r="54" spans="1:12" x14ac:dyDescent="0.4">
      <c r="A54" s="58" t="s">
        <v>82</v>
      </c>
      <c r="B54" s="55">
        <f>'７月(月間)'!B54-'７月(上旬～中旬)'!B54</f>
        <v>1398</v>
      </c>
      <c r="C54" s="55">
        <f>'７月(月間)'!C54-'７月(上旬～中旬)'!C54</f>
        <v>1985</v>
      </c>
      <c r="D54" s="73">
        <f t="shared" si="7"/>
        <v>0.70428211586901768</v>
      </c>
      <c r="E54" s="77">
        <f t="shared" si="8"/>
        <v>-587</v>
      </c>
      <c r="F54" s="55">
        <f>'７月(月間)'!F54-'７月(上旬～中旬)'!F54</f>
        <v>2968</v>
      </c>
      <c r="G54" s="147">
        <f>'７月(月間)'!G54-'７月(上旬～中旬)'!G54</f>
        <v>2970</v>
      </c>
      <c r="H54" s="53">
        <f t="shared" si="9"/>
        <v>0.99932659932659929</v>
      </c>
      <c r="I54" s="77">
        <f t="shared" si="10"/>
        <v>-2</v>
      </c>
      <c r="J54" s="53">
        <f t="shared" si="11"/>
        <v>0.47102425876010784</v>
      </c>
      <c r="K54" s="53">
        <f t="shared" si="12"/>
        <v>0.66835016835016836</v>
      </c>
      <c r="L54" s="52">
        <f t="shared" si="13"/>
        <v>-0.19732590959006052</v>
      </c>
    </row>
    <row r="55" spans="1:12" x14ac:dyDescent="0.4">
      <c r="A55" s="58" t="s">
        <v>157</v>
      </c>
      <c r="B55" s="55">
        <f>'７月(月間)'!B55-'７月(上旬～中旬)'!B55</f>
        <v>922</v>
      </c>
      <c r="C55" s="55">
        <f>'７月(月間)'!C55-'７月(上旬～中旬)'!C55</f>
        <v>0</v>
      </c>
      <c r="D55" s="73" t="e">
        <f t="shared" si="7"/>
        <v>#DIV/0!</v>
      </c>
      <c r="E55" s="77">
        <f t="shared" si="8"/>
        <v>922</v>
      </c>
      <c r="F55" s="55">
        <f>'７月(月間)'!F55-'７月(上旬～中旬)'!F55</f>
        <v>1320</v>
      </c>
      <c r="G55" s="147">
        <f>'７月(月間)'!G55-'７月(上旬～中旬)'!G55</f>
        <v>0</v>
      </c>
      <c r="H55" s="53" t="e">
        <f t="shared" si="9"/>
        <v>#DIV/0!</v>
      </c>
      <c r="I55" s="77">
        <f t="shared" si="10"/>
        <v>1320</v>
      </c>
      <c r="J55" s="53">
        <f t="shared" si="11"/>
        <v>0.69848484848484849</v>
      </c>
      <c r="K55" s="53" t="e">
        <f t="shared" si="12"/>
        <v>#DIV/0!</v>
      </c>
      <c r="L55" s="52" t="e">
        <f t="shared" si="13"/>
        <v>#DIV/0!</v>
      </c>
    </row>
    <row r="56" spans="1:12" x14ac:dyDescent="0.4">
      <c r="A56" s="70" t="s">
        <v>81</v>
      </c>
      <c r="B56" s="107">
        <f>'７月(月間)'!B56-'７月(上旬～中旬)'!B56</f>
        <v>764</v>
      </c>
      <c r="C56" s="107">
        <f>'７月(月間)'!C56-'７月(上旬～中旬)'!C56</f>
        <v>744</v>
      </c>
      <c r="D56" s="73">
        <f t="shared" si="7"/>
        <v>1.0268817204301075</v>
      </c>
      <c r="E56" s="84">
        <f t="shared" si="8"/>
        <v>20</v>
      </c>
      <c r="F56" s="107">
        <f>'７月(月間)'!F56-'７月(上旬～中旬)'!F56</f>
        <v>1320</v>
      </c>
      <c r="G56" s="143">
        <f>'７月(月間)'!G56-'７月(上旬～中旬)'!G56</f>
        <v>1320</v>
      </c>
      <c r="H56" s="67">
        <f t="shared" si="9"/>
        <v>1</v>
      </c>
      <c r="I56" s="77">
        <f t="shared" si="10"/>
        <v>0</v>
      </c>
      <c r="J56" s="53">
        <f t="shared" si="11"/>
        <v>0.57878787878787874</v>
      </c>
      <c r="K56" s="67">
        <f t="shared" si="12"/>
        <v>0.5636363636363636</v>
      </c>
      <c r="L56" s="66">
        <f t="shared" si="13"/>
        <v>1.5151515151515138E-2</v>
      </c>
    </row>
    <row r="57" spans="1:12" x14ac:dyDescent="0.4">
      <c r="A57" s="58" t="s">
        <v>80</v>
      </c>
      <c r="B57" s="107">
        <f>'７月(月間)'!B57-'７月(上旬～中旬)'!B57</f>
        <v>839</v>
      </c>
      <c r="C57" s="107">
        <f>'７月(月間)'!C57-'７月(上旬～中旬)'!C57</f>
        <v>775</v>
      </c>
      <c r="D57" s="73">
        <f t="shared" si="7"/>
        <v>1.0825806451612903</v>
      </c>
      <c r="E57" s="77">
        <f t="shared" si="8"/>
        <v>64</v>
      </c>
      <c r="F57" s="107">
        <f>'７月(月間)'!F57-'７月(上旬～中旬)'!F57</f>
        <v>1320</v>
      </c>
      <c r="G57" s="143">
        <f>'７月(月間)'!G57-'７月(上旬～中旬)'!G57</f>
        <v>1320</v>
      </c>
      <c r="H57" s="53">
        <f t="shared" si="9"/>
        <v>1</v>
      </c>
      <c r="I57" s="77">
        <f t="shared" si="10"/>
        <v>0</v>
      </c>
      <c r="J57" s="53">
        <f t="shared" si="11"/>
        <v>0.63560606060606062</v>
      </c>
      <c r="K57" s="53">
        <f t="shared" si="12"/>
        <v>0.58712121212121215</v>
      </c>
      <c r="L57" s="52">
        <f t="shared" si="13"/>
        <v>4.8484848484848464E-2</v>
      </c>
    </row>
    <row r="58" spans="1:12" x14ac:dyDescent="0.4">
      <c r="A58" s="58" t="s">
        <v>79</v>
      </c>
      <c r="B58" s="55">
        <f>'７月(月間)'!B58-'７月(上旬～中旬)'!B58</f>
        <v>724</v>
      </c>
      <c r="C58" s="55">
        <f>'７月(月間)'!C58-'７月(上旬～中旬)'!C58</f>
        <v>832</v>
      </c>
      <c r="D58" s="73">
        <f t="shared" si="7"/>
        <v>0.87019230769230771</v>
      </c>
      <c r="E58" s="77">
        <f t="shared" si="8"/>
        <v>-108</v>
      </c>
      <c r="F58" s="55">
        <f>'７月(月間)'!F58-'７月(上旬～中旬)'!F58</f>
        <v>1319</v>
      </c>
      <c r="G58" s="147">
        <f>'７月(月間)'!G58-'７月(上旬～中旬)'!G58</f>
        <v>1320</v>
      </c>
      <c r="H58" s="53">
        <f t="shared" si="9"/>
        <v>0.99924242424242427</v>
      </c>
      <c r="I58" s="77">
        <f t="shared" si="10"/>
        <v>-1</v>
      </c>
      <c r="J58" s="53">
        <f t="shared" si="11"/>
        <v>0.54890068233510236</v>
      </c>
      <c r="K58" s="53">
        <f t="shared" si="12"/>
        <v>0.63030303030303025</v>
      </c>
      <c r="L58" s="52">
        <f t="shared" si="13"/>
        <v>-8.1402347967927891E-2</v>
      </c>
    </row>
    <row r="59" spans="1:12" x14ac:dyDescent="0.4">
      <c r="A59" s="58" t="s">
        <v>78</v>
      </c>
      <c r="B59" s="55">
        <f>'７月(月間)'!B59-'７月(上旬～中旬)'!B59</f>
        <v>1930</v>
      </c>
      <c r="C59" s="55">
        <f>'７月(月間)'!C59-'７月(上旬～中旬)'!C59</f>
        <v>2290</v>
      </c>
      <c r="D59" s="73">
        <f t="shared" si="7"/>
        <v>0.84279475982532748</v>
      </c>
      <c r="E59" s="77">
        <f t="shared" si="8"/>
        <v>-360</v>
      </c>
      <c r="F59" s="55">
        <f>'７月(月間)'!F59-'７月(上旬～中旬)'!F59</f>
        <v>4569</v>
      </c>
      <c r="G59" s="143">
        <f>'７月(月間)'!G59-'７月(上旬～中旬)'!G59</f>
        <v>4060</v>
      </c>
      <c r="H59" s="53">
        <f t="shared" si="9"/>
        <v>1.1253694581280789</v>
      </c>
      <c r="I59" s="77">
        <f t="shared" si="10"/>
        <v>509</v>
      </c>
      <c r="J59" s="53">
        <f t="shared" si="11"/>
        <v>0.42241190632523529</v>
      </c>
      <c r="K59" s="53">
        <f t="shared" si="12"/>
        <v>0.56403940886699511</v>
      </c>
      <c r="L59" s="52">
        <f t="shared" si="13"/>
        <v>-0.14162750254175982</v>
      </c>
    </row>
    <row r="60" spans="1:12" x14ac:dyDescent="0.4">
      <c r="A60" s="64" t="s">
        <v>156</v>
      </c>
      <c r="B60" s="72">
        <f>'７月(月間)'!B60-'７月(上旬～中旬)'!B60</f>
        <v>908</v>
      </c>
      <c r="C60" s="72">
        <f>'７月(月間)'!C60-'７月(上旬～中旬)'!C60</f>
        <v>995</v>
      </c>
      <c r="D60" s="95">
        <f t="shared" si="7"/>
        <v>0.91256281407035178</v>
      </c>
      <c r="E60" s="84">
        <f t="shared" si="8"/>
        <v>-87</v>
      </c>
      <c r="F60" s="72">
        <f>'７月(月間)'!F60-'７月(上旬～中旬)'!F60</f>
        <v>1386</v>
      </c>
      <c r="G60" s="150">
        <f>'７月(月間)'!G60-'７月(上旬～中旬)'!G60</f>
        <v>1423</v>
      </c>
      <c r="H60" s="67">
        <f t="shared" si="9"/>
        <v>0.97399859451862258</v>
      </c>
      <c r="I60" s="84">
        <f t="shared" si="10"/>
        <v>-37</v>
      </c>
      <c r="J60" s="67">
        <f t="shared" si="11"/>
        <v>0.65512265512265511</v>
      </c>
      <c r="K60" s="67">
        <f t="shared" si="12"/>
        <v>0.69922698524244553</v>
      </c>
      <c r="L60" s="66">
        <f t="shared" si="13"/>
        <v>-4.4104330119790425E-2</v>
      </c>
    </row>
    <row r="61" spans="1:12" x14ac:dyDescent="0.4">
      <c r="A61" s="51" t="s">
        <v>155</v>
      </c>
      <c r="B61" s="49">
        <f>'７月(月間)'!B61-'７月(上旬～中旬)'!B61</f>
        <v>656</v>
      </c>
      <c r="C61" s="49">
        <f>'７月(月間)'!C61-'７月(上旬～中旬)'!C61</f>
        <v>0</v>
      </c>
      <c r="D61" s="47" t="e">
        <f t="shared" si="7"/>
        <v>#DIV/0!</v>
      </c>
      <c r="E61" s="141">
        <f t="shared" si="8"/>
        <v>656</v>
      </c>
      <c r="F61" s="49">
        <f>'７月(月間)'!F61-'７月(上旬～中旬)'!F61</f>
        <v>1320</v>
      </c>
      <c r="G61" s="149">
        <f>'７月(月間)'!G61-'７月(上旬～中旬)'!G61</f>
        <v>0</v>
      </c>
      <c r="H61" s="47" t="e">
        <f t="shared" si="9"/>
        <v>#DIV/0!</v>
      </c>
      <c r="I61" s="141">
        <f t="shared" si="10"/>
        <v>1320</v>
      </c>
      <c r="J61" s="47">
        <f t="shared" si="11"/>
        <v>0.49696969696969695</v>
      </c>
      <c r="K61" s="47" t="e">
        <f t="shared" si="12"/>
        <v>#DIV/0!</v>
      </c>
      <c r="L61" s="46" t="e">
        <f t="shared" si="13"/>
        <v>#DIV/0!</v>
      </c>
    </row>
    <row r="62" spans="1:12" x14ac:dyDescent="0.4">
      <c r="A62" s="277" t="s">
        <v>154</v>
      </c>
      <c r="B62" s="403">
        <f>SUM(B63:B66)</f>
        <v>1170</v>
      </c>
      <c r="C62" s="403">
        <f>SUM(C63:C66)</f>
        <v>943</v>
      </c>
      <c r="D62" s="256">
        <f t="shared" si="7"/>
        <v>1.2407211028632026</v>
      </c>
      <c r="E62" s="402">
        <f t="shared" si="8"/>
        <v>227</v>
      </c>
      <c r="F62" s="403">
        <f>SUM(F63:F66)</f>
        <v>1922</v>
      </c>
      <c r="G62" s="403">
        <f>SUM(G63:G66)</f>
        <v>1609</v>
      </c>
      <c r="H62" s="256">
        <f t="shared" si="9"/>
        <v>1.194530764449969</v>
      </c>
      <c r="I62" s="402">
        <f t="shared" si="10"/>
        <v>313</v>
      </c>
      <c r="J62" s="256">
        <f t="shared" si="11"/>
        <v>0.60874089490114469</v>
      </c>
      <c r="K62" s="256">
        <f t="shared" si="12"/>
        <v>0.58607830950901185</v>
      </c>
      <c r="L62" s="280">
        <f t="shared" si="13"/>
        <v>2.2662585392132839E-2</v>
      </c>
    </row>
    <row r="63" spans="1:12" x14ac:dyDescent="0.4">
      <c r="A63" s="64" t="s">
        <v>77</v>
      </c>
      <c r="B63" s="148">
        <v>228</v>
      </c>
      <c r="C63" s="148">
        <v>237</v>
      </c>
      <c r="D63" s="73">
        <f t="shared" si="7"/>
        <v>0.96202531645569622</v>
      </c>
      <c r="E63" s="82">
        <f t="shared" si="8"/>
        <v>-9</v>
      </c>
      <c r="F63" s="148">
        <v>331</v>
      </c>
      <c r="G63" s="148">
        <v>329</v>
      </c>
      <c r="H63" s="73">
        <f t="shared" si="9"/>
        <v>1.006079027355623</v>
      </c>
      <c r="I63" s="82">
        <f t="shared" si="10"/>
        <v>2</v>
      </c>
      <c r="J63" s="73">
        <f t="shared" si="11"/>
        <v>0.68882175226586106</v>
      </c>
      <c r="K63" s="73">
        <f t="shared" si="12"/>
        <v>0.72036474164133735</v>
      </c>
      <c r="L63" s="90">
        <f t="shared" si="13"/>
        <v>-3.1542989375476282E-2</v>
      </c>
    </row>
    <row r="64" spans="1:12" x14ac:dyDescent="0.4">
      <c r="A64" s="58" t="s">
        <v>153</v>
      </c>
      <c r="B64" s="146">
        <v>268</v>
      </c>
      <c r="C64" s="146">
        <v>203</v>
      </c>
      <c r="D64" s="73">
        <f t="shared" si="7"/>
        <v>1.3201970443349753</v>
      </c>
      <c r="E64" s="82">
        <f t="shared" si="8"/>
        <v>65</v>
      </c>
      <c r="F64" s="146">
        <v>594</v>
      </c>
      <c r="G64" s="146">
        <v>328</v>
      </c>
      <c r="H64" s="73">
        <f t="shared" si="9"/>
        <v>1.8109756097560976</v>
      </c>
      <c r="I64" s="82">
        <f t="shared" si="10"/>
        <v>266</v>
      </c>
      <c r="J64" s="73">
        <f t="shared" si="11"/>
        <v>0.45117845117845118</v>
      </c>
      <c r="K64" s="73">
        <f t="shared" si="12"/>
        <v>0.61890243902439024</v>
      </c>
      <c r="L64" s="90">
        <f t="shared" si="13"/>
        <v>-0.16772398784593906</v>
      </c>
    </row>
    <row r="65" spans="1:12" x14ac:dyDescent="0.4">
      <c r="A65" s="57" t="s">
        <v>152</v>
      </c>
      <c r="B65" s="144">
        <v>215</v>
      </c>
      <c r="C65" s="88">
        <v>153</v>
      </c>
      <c r="D65" s="73">
        <f t="shared" si="7"/>
        <v>1.4052287581699345</v>
      </c>
      <c r="E65" s="82">
        <f t="shared" si="8"/>
        <v>62</v>
      </c>
      <c r="F65" s="88">
        <v>330</v>
      </c>
      <c r="G65" s="144">
        <v>329</v>
      </c>
      <c r="H65" s="73">
        <f t="shared" si="9"/>
        <v>1.0030395136778116</v>
      </c>
      <c r="I65" s="82">
        <f t="shared" si="10"/>
        <v>1</v>
      </c>
      <c r="J65" s="73">
        <f t="shared" si="11"/>
        <v>0.65151515151515149</v>
      </c>
      <c r="K65" s="73">
        <f t="shared" si="12"/>
        <v>0.46504559270516715</v>
      </c>
      <c r="L65" s="90">
        <f t="shared" si="13"/>
        <v>0.18646955880998434</v>
      </c>
    </row>
    <row r="66" spans="1:12" x14ac:dyDescent="0.4">
      <c r="A66" s="51" t="s">
        <v>151</v>
      </c>
      <c r="B66" s="146">
        <v>459</v>
      </c>
      <c r="C66" s="56">
        <v>350</v>
      </c>
      <c r="D66" s="73">
        <f t="shared" si="7"/>
        <v>1.3114285714285714</v>
      </c>
      <c r="E66" s="77">
        <f t="shared" si="8"/>
        <v>109</v>
      </c>
      <c r="F66" s="50">
        <v>667</v>
      </c>
      <c r="G66" s="142">
        <v>623</v>
      </c>
      <c r="H66" s="53">
        <f t="shared" si="9"/>
        <v>1.0706260032102728</v>
      </c>
      <c r="I66" s="77">
        <f t="shared" si="10"/>
        <v>44</v>
      </c>
      <c r="J66" s="53">
        <f t="shared" si="11"/>
        <v>0.68815592203898046</v>
      </c>
      <c r="K66" s="53">
        <f t="shared" si="12"/>
        <v>0.5617977528089888</v>
      </c>
      <c r="L66" s="52">
        <f t="shared" si="13"/>
        <v>0.12635816922999166</v>
      </c>
    </row>
    <row r="67" spans="1:12" x14ac:dyDescent="0.4">
      <c r="A67" s="249" t="s">
        <v>103</v>
      </c>
      <c r="B67" s="380"/>
      <c r="C67" s="398"/>
      <c r="D67" s="378"/>
      <c r="E67" s="379"/>
      <c r="F67" s="380"/>
      <c r="G67" s="398"/>
      <c r="H67" s="378"/>
      <c r="I67" s="379"/>
      <c r="J67" s="378"/>
      <c r="K67" s="378"/>
      <c r="L67" s="377"/>
    </row>
    <row r="68" spans="1:12" x14ac:dyDescent="0.4">
      <c r="A68" s="337" t="s">
        <v>150</v>
      </c>
      <c r="B68" s="375"/>
      <c r="C68" s="396"/>
      <c r="D68" s="373"/>
      <c r="E68" s="372"/>
      <c r="F68" s="375"/>
      <c r="G68" s="396"/>
      <c r="H68" s="373"/>
      <c r="I68" s="372"/>
      <c r="J68" s="371"/>
      <c r="K68" s="371"/>
      <c r="L68" s="370"/>
    </row>
    <row r="69" spans="1:12" x14ac:dyDescent="0.4">
      <c r="A69" s="58" t="s">
        <v>149</v>
      </c>
      <c r="B69" s="369"/>
      <c r="C69" s="369"/>
      <c r="D69" s="368"/>
      <c r="E69" s="367"/>
      <c r="F69" s="369"/>
      <c r="G69" s="369"/>
      <c r="H69" s="368"/>
      <c r="I69" s="367"/>
      <c r="J69" s="366"/>
      <c r="K69" s="366"/>
      <c r="L69" s="365"/>
    </row>
    <row r="70" spans="1:12" s="42" customFormat="1" x14ac:dyDescent="0.4">
      <c r="A70" s="70" t="s">
        <v>183</v>
      </c>
      <c r="B70" s="364"/>
      <c r="C70" s="388"/>
      <c r="D70" s="359"/>
      <c r="E70" s="358"/>
      <c r="F70" s="364"/>
      <c r="G70" s="388"/>
      <c r="H70" s="359"/>
      <c r="I70" s="358"/>
      <c r="J70" s="357"/>
      <c r="K70" s="357"/>
      <c r="L70" s="356"/>
    </row>
    <row r="71" spans="1:12" s="42" customFormat="1" x14ac:dyDescent="0.4">
      <c r="A71" s="70" t="s">
        <v>147</v>
      </c>
      <c r="B71" s="364"/>
      <c r="C71" s="388"/>
      <c r="D71" s="359"/>
      <c r="E71" s="358"/>
      <c r="F71" s="364"/>
      <c r="G71" s="388"/>
      <c r="H71" s="359"/>
      <c r="I71" s="358"/>
      <c r="J71" s="357"/>
      <c r="K71" s="357"/>
      <c r="L71" s="356"/>
    </row>
    <row r="72" spans="1:12" s="42" customFormat="1" x14ac:dyDescent="0.4">
      <c r="A72" s="70" t="s">
        <v>102</v>
      </c>
      <c r="B72" s="364"/>
      <c r="C72" s="388"/>
      <c r="D72" s="359"/>
      <c r="E72" s="358"/>
      <c r="F72" s="364"/>
      <c r="G72" s="388"/>
      <c r="H72" s="359"/>
      <c r="I72" s="358"/>
      <c r="J72" s="357"/>
      <c r="K72" s="357"/>
      <c r="L72" s="356"/>
    </row>
    <row r="73" spans="1:12" s="42" customFormat="1" x14ac:dyDescent="0.4">
      <c r="A73" s="70" t="s">
        <v>197</v>
      </c>
      <c r="B73" s="364"/>
      <c r="C73" s="388"/>
      <c r="D73" s="359"/>
      <c r="E73" s="358"/>
      <c r="F73" s="364"/>
      <c r="G73" s="388"/>
      <c r="H73" s="359"/>
      <c r="I73" s="358"/>
      <c r="J73" s="357"/>
      <c r="K73" s="357"/>
      <c r="L73" s="356"/>
    </row>
    <row r="74" spans="1:12" s="42" customFormat="1" x14ac:dyDescent="0.4">
      <c r="A74" s="51" t="s">
        <v>101</v>
      </c>
      <c r="B74" s="361"/>
      <c r="C74" s="386"/>
      <c r="D74" s="359"/>
      <c r="E74" s="358"/>
      <c r="F74" s="361"/>
      <c r="G74" s="386"/>
      <c r="H74" s="359"/>
      <c r="I74" s="358"/>
      <c r="J74" s="357"/>
      <c r="K74" s="357"/>
      <c r="L74" s="356"/>
    </row>
    <row r="75" spans="1:12" s="42" customFormat="1" x14ac:dyDescent="0.4">
      <c r="A75" s="249" t="s">
        <v>145</v>
      </c>
      <c r="B75" s="353"/>
      <c r="C75" s="383"/>
      <c r="D75" s="351"/>
      <c r="E75" s="350"/>
      <c r="F75" s="353"/>
      <c r="G75" s="383"/>
      <c r="H75" s="351"/>
      <c r="I75" s="350"/>
      <c r="J75" s="349"/>
      <c r="K75" s="349"/>
      <c r="L75" s="348"/>
    </row>
    <row r="76" spans="1:12" s="42" customFormat="1" x14ac:dyDescent="0.4">
      <c r="A76" s="325" t="s">
        <v>144</v>
      </c>
      <c r="B76" s="355"/>
      <c r="C76" s="383"/>
      <c r="D76" s="351"/>
      <c r="E76" s="350"/>
      <c r="F76" s="353"/>
      <c r="G76" s="383"/>
      <c r="H76" s="351"/>
      <c r="I76" s="350"/>
      <c r="J76" s="349"/>
      <c r="K76" s="349"/>
      <c r="L76" s="348"/>
    </row>
    <row r="77" spans="1:12" s="42" customFormat="1" x14ac:dyDescent="0.4">
      <c r="A77" s="277" t="s">
        <v>247</v>
      </c>
      <c r="B77" s="353"/>
      <c r="C77" s="352"/>
      <c r="D77" s="351"/>
      <c r="E77" s="354"/>
      <c r="F77" s="353"/>
      <c r="G77" s="352"/>
      <c r="H77" s="351"/>
      <c r="I77" s="350"/>
      <c r="J77" s="349"/>
      <c r="K77" s="349"/>
      <c r="L77" s="348"/>
    </row>
    <row r="78" spans="1:12" s="42" customFormat="1" x14ac:dyDescent="0.4">
      <c r="A78" s="325" t="s">
        <v>240</v>
      </c>
      <c r="B78" s="355"/>
      <c r="C78" s="352"/>
      <c r="D78" s="351"/>
      <c r="E78" s="354"/>
      <c r="F78" s="353"/>
      <c r="G78" s="352"/>
      <c r="H78" s="351"/>
      <c r="I78" s="350"/>
      <c r="J78" s="349"/>
      <c r="K78" s="349"/>
      <c r="L78" s="348"/>
    </row>
    <row r="79" spans="1:12" x14ac:dyDescent="0.4">
      <c r="A79" s="42" t="s">
        <v>143</v>
      </c>
      <c r="B79" s="43"/>
      <c r="C79" s="42"/>
      <c r="D79" s="42"/>
      <c r="E79" s="43"/>
      <c r="F79" s="43"/>
      <c r="G79" s="42"/>
      <c r="H79" s="42"/>
      <c r="I79" s="43"/>
      <c r="J79" s="43"/>
      <c r="K79" s="42"/>
      <c r="L79" s="42"/>
    </row>
    <row r="80" spans="1:12" x14ac:dyDescent="0.4">
      <c r="A80" s="44" t="s">
        <v>142</v>
      </c>
      <c r="B80" s="43"/>
      <c r="C80" s="42"/>
      <c r="D80" s="42"/>
      <c r="E80" s="43"/>
      <c r="F80" s="43"/>
      <c r="G80" s="42"/>
      <c r="H80" s="42"/>
      <c r="I80" s="43"/>
      <c r="J80" s="43"/>
      <c r="K80" s="42"/>
      <c r="L80" s="42"/>
    </row>
    <row r="81" spans="1:12" s="42" customFormat="1" x14ac:dyDescent="0.4">
      <c r="A81" s="42" t="s">
        <v>141</v>
      </c>
      <c r="B81" s="43"/>
      <c r="C81" s="43"/>
      <c r="F81" s="43"/>
      <c r="G81" s="43"/>
      <c r="J81" s="43"/>
      <c r="K81" s="43"/>
    </row>
    <row r="82" spans="1:12" x14ac:dyDescent="0.4">
      <c r="A82" s="42" t="s">
        <v>98</v>
      </c>
      <c r="B82" s="43"/>
      <c r="C82" s="43"/>
      <c r="D82" s="42"/>
      <c r="E82" s="42"/>
      <c r="F82" s="43"/>
      <c r="G82" s="43"/>
      <c r="H82" s="42"/>
      <c r="I82" s="42"/>
      <c r="J82" s="43"/>
      <c r="K82" s="43"/>
      <c r="L82" s="42"/>
    </row>
    <row r="83" spans="1:12" x14ac:dyDescent="0.4">
      <c r="A83" s="42" t="s">
        <v>246</v>
      </c>
      <c r="B83" s="43"/>
      <c r="C83" s="43"/>
      <c r="D83" s="42"/>
      <c r="E83" s="42"/>
      <c r="F83" s="43"/>
      <c r="G83" s="43"/>
      <c r="H83" s="42"/>
      <c r="I83" s="42"/>
      <c r="J83" s="43"/>
      <c r="K83" s="43"/>
      <c r="L83" s="42"/>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0"/>
  <sheetViews>
    <sheetView showGridLines="0" view="pageBreakPreview" zoomScale="85" zoomScaleNormal="70" zoomScaleSheetLayoutView="85" workbookViewId="0">
      <selection sqref="A1:J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７月月間</v>
      </c>
      <c r="G1" s="4" t="s">
        <v>69</v>
      </c>
      <c r="H1" s="2"/>
      <c r="I1" s="2"/>
      <c r="J1" s="2"/>
    </row>
    <row r="2" spans="1:11" ht="18" customHeight="1" x14ac:dyDescent="0.15">
      <c r="A2" s="206"/>
      <c r="B2" s="461"/>
      <c r="C2" s="683" t="s">
        <v>219</v>
      </c>
      <c r="D2" s="684"/>
      <c r="E2" s="685"/>
      <c r="F2" s="686"/>
      <c r="G2" s="683" t="s">
        <v>218</v>
      </c>
      <c r="H2" s="684"/>
      <c r="I2" s="685"/>
      <c r="J2" s="686"/>
    </row>
    <row r="3" spans="1:11" ht="18.75" customHeight="1" x14ac:dyDescent="0.15">
      <c r="A3" s="186"/>
      <c r="B3" s="460"/>
      <c r="C3" s="687" t="s">
        <v>236</v>
      </c>
      <c r="D3" s="689" t="s">
        <v>235</v>
      </c>
      <c r="E3" s="664" t="s">
        <v>215</v>
      </c>
      <c r="F3" s="665"/>
      <c r="G3" s="660" t="str">
        <f>C3</f>
        <v>12.6月</v>
      </c>
      <c r="H3" s="662" t="str">
        <f>D3</f>
        <v>11.6月</v>
      </c>
      <c r="I3" s="664" t="s">
        <v>215</v>
      </c>
      <c r="J3" s="665"/>
    </row>
    <row r="4" spans="1:11" ht="18" customHeight="1" x14ac:dyDescent="0.15">
      <c r="A4" s="202"/>
      <c r="B4" s="459"/>
      <c r="C4" s="688"/>
      <c r="D4" s="690"/>
      <c r="E4" s="203" t="s">
        <v>214</v>
      </c>
      <c r="F4" s="458" t="s">
        <v>213</v>
      </c>
      <c r="G4" s="661"/>
      <c r="H4" s="663"/>
      <c r="I4" s="203" t="s">
        <v>214</v>
      </c>
      <c r="J4" s="458" t="s">
        <v>213</v>
      </c>
    </row>
    <row r="5" spans="1:11" ht="13.5" customHeight="1" x14ac:dyDescent="0.15">
      <c r="A5" s="668" t="s">
        <v>212</v>
      </c>
      <c r="B5" s="669"/>
      <c r="C5" s="670">
        <f>C7+C13+C18+C23+C28</f>
        <v>533806</v>
      </c>
      <c r="D5" s="672">
        <f>D7+D13+D18+D23+D28</f>
        <v>509866</v>
      </c>
      <c r="E5" s="666">
        <f>C5/D5</f>
        <v>1.0469535132760373</v>
      </c>
      <c r="F5" s="677">
        <f>C5-D5</f>
        <v>23940</v>
      </c>
      <c r="G5" s="670">
        <f>G7+G13+G18+G23+G28</f>
        <v>781181</v>
      </c>
      <c r="H5" s="681">
        <f>H7+H13+H18+H23+H28</f>
        <v>726476</v>
      </c>
      <c r="I5" s="666">
        <f>G5/H5</f>
        <v>1.0753018681966093</v>
      </c>
      <c r="J5" s="677">
        <f>G5-H5</f>
        <v>54705</v>
      </c>
    </row>
    <row r="6" spans="1:11" ht="13.5" customHeight="1" x14ac:dyDescent="0.15">
      <c r="A6" s="679" t="s">
        <v>113</v>
      </c>
      <c r="B6" s="680"/>
      <c r="C6" s="671"/>
      <c r="D6" s="673"/>
      <c r="E6" s="667"/>
      <c r="F6" s="678"/>
      <c r="G6" s="671"/>
      <c r="H6" s="682"/>
      <c r="I6" s="667"/>
      <c r="J6" s="678"/>
    </row>
    <row r="7" spans="1:11" ht="18" customHeight="1" x14ac:dyDescent="0.15">
      <c r="A7" s="705" t="s">
        <v>211</v>
      </c>
      <c r="B7" s="706"/>
      <c r="C7" s="518">
        <f>SUM(C8:C12)</f>
        <v>280334</v>
      </c>
      <c r="D7" s="519">
        <f>SUM(D8:D12)</f>
        <v>268322</v>
      </c>
      <c r="E7" s="516">
        <f t="shared" ref="E7:E34" si="0">C7/D7</f>
        <v>1.0447671081759975</v>
      </c>
      <c r="F7" s="515">
        <f t="shared" ref="F7:F34" si="1">C7-D7</f>
        <v>12012</v>
      </c>
      <c r="G7" s="518">
        <f>SUM(G8:G12)</f>
        <v>372346</v>
      </c>
      <c r="H7" s="517">
        <f>SUM(H8:H12)</f>
        <v>344922</v>
      </c>
      <c r="I7" s="516">
        <f t="shared" ref="I7:I34" si="2">G7/H7</f>
        <v>1.0795078307559389</v>
      </c>
      <c r="J7" s="515">
        <f t="shared" ref="J7:J34" si="3">G7-H7</f>
        <v>27424</v>
      </c>
      <c r="K7" s="180"/>
    </row>
    <row r="8" spans="1:11" ht="18" customHeight="1" x14ac:dyDescent="0.15">
      <c r="A8" s="187" t="s">
        <v>210</v>
      </c>
      <c r="B8" s="186" t="s">
        <v>111</v>
      </c>
      <c r="C8" s="184">
        <f>'７月(月間)'!B9+'７月(月間)'!B14</f>
        <v>119060</v>
      </c>
      <c r="D8" s="185">
        <f>'７月(月間)'!C9+'７月(月間)'!C14</f>
        <v>113595</v>
      </c>
      <c r="E8" s="423">
        <f t="shared" si="0"/>
        <v>1.0481095118623178</v>
      </c>
      <c r="F8" s="422">
        <f t="shared" si="1"/>
        <v>5465</v>
      </c>
      <c r="G8" s="184">
        <f>'７月(月間)'!F9+'７月(月間)'!F14</f>
        <v>168570</v>
      </c>
      <c r="H8" s="183">
        <f>'７月(月間)'!G9+'７月(月間)'!G14</f>
        <v>147358</v>
      </c>
      <c r="I8" s="423">
        <f t="shared" si="2"/>
        <v>1.1439487506616539</v>
      </c>
      <c r="J8" s="422">
        <f t="shared" si="3"/>
        <v>21212</v>
      </c>
      <c r="K8" s="180"/>
    </row>
    <row r="9" spans="1:11" ht="18" customHeight="1" x14ac:dyDescent="0.15">
      <c r="A9" s="187"/>
      <c r="B9" s="186" t="s">
        <v>110</v>
      </c>
      <c r="C9" s="184">
        <f>'７月(月間)'!B19+'７月(月間)'!B22+'７月(月間)'!B23+'７月(月間)'!B24</f>
        <v>11439</v>
      </c>
      <c r="D9" s="185">
        <f>'７月(月間)'!C19+'７月(月間)'!C22+'７月(月間)'!C23+'７月(月間)'!C24</f>
        <v>10995</v>
      </c>
      <c r="E9" s="423">
        <f t="shared" si="0"/>
        <v>1.0403819918144612</v>
      </c>
      <c r="F9" s="422">
        <f t="shared" si="1"/>
        <v>444</v>
      </c>
      <c r="G9" s="184">
        <f>'７月(月間)'!F19+'７月(月間)'!F22+'７月(月間)'!F23+'７月(月間)'!F24</f>
        <v>13745</v>
      </c>
      <c r="H9" s="183">
        <f>'７月(月間)'!G19+'７月(月間)'!G22+'７月(月間)'!G23+'７月(月間)'!G24</f>
        <v>13720</v>
      </c>
      <c r="I9" s="423">
        <f t="shared" si="2"/>
        <v>1.0018221574344024</v>
      </c>
      <c r="J9" s="422">
        <f t="shared" si="3"/>
        <v>25</v>
      </c>
      <c r="K9" s="180"/>
    </row>
    <row r="10" spans="1:11" ht="18" customHeight="1" x14ac:dyDescent="0.15">
      <c r="A10" s="475"/>
      <c r="B10" s="186" t="s">
        <v>252</v>
      </c>
      <c r="C10" s="184">
        <f>'７月(月間)'!B78</f>
        <v>4853</v>
      </c>
      <c r="D10" s="185">
        <f>'７月(月間)'!C78</f>
        <v>0</v>
      </c>
      <c r="E10" s="423" t="e">
        <f t="shared" si="0"/>
        <v>#DIV/0!</v>
      </c>
      <c r="F10" s="422">
        <f t="shared" si="1"/>
        <v>4853</v>
      </c>
      <c r="G10" s="527" t="s">
        <v>105</v>
      </c>
      <c r="H10" s="183">
        <f>'７月(月間)'!G78</f>
        <v>0</v>
      </c>
      <c r="I10" s="423" t="e">
        <f t="shared" si="2"/>
        <v>#VALUE!</v>
      </c>
      <c r="J10" s="422" t="e">
        <f t="shared" si="3"/>
        <v>#VALUE!</v>
      </c>
      <c r="K10" s="180"/>
    </row>
    <row r="11" spans="1:11" ht="18" customHeight="1" x14ac:dyDescent="0.15">
      <c r="A11" s="187"/>
      <c r="B11" s="186" t="s">
        <v>108</v>
      </c>
      <c r="C11" s="184">
        <f>'７月(月間)'!B43+'７月(月間)'!B48</f>
        <v>115098</v>
      </c>
      <c r="D11" s="185">
        <f>'７月(月間)'!C43+'７月(月間)'!C48</f>
        <v>120758</v>
      </c>
      <c r="E11" s="423">
        <f t="shared" si="0"/>
        <v>0.95312939929445673</v>
      </c>
      <c r="F11" s="422">
        <f t="shared" si="1"/>
        <v>-5660</v>
      </c>
      <c r="G11" s="184">
        <f>'７月(月間)'!F43+'７月(月間)'!F48</f>
        <v>153569</v>
      </c>
      <c r="H11" s="183">
        <f>'７月(月間)'!G43+'７月(月間)'!G48</f>
        <v>158710</v>
      </c>
      <c r="I11" s="423">
        <f t="shared" si="2"/>
        <v>0.96760758616344278</v>
      </c>
      <c r="J11" s="422">
        <f t="shared" si="3"/>
        <v>-5141</v>
      </c>
      <c r="K11" s="180"/>
    </row>
    <row r="12" spans="1:11" ht="18" customHeight="1" x14ac:dyDescent="0.15">
      <c r="A12" s="212"/>
      <c r="B12" s="202" t="s">
        <v>112</v>
      </c>
      <c r="C12" s="218">
        <f>'７月(月間)'!B68+'７月(月間)'!B69</f>
        <v>29884</v>
      </c>
      <c r="D12" s="220">
        <f>'７月(月間)'!C68+'７月(月間)'!C69</f>
        <v>22974</v>
      </c>
      <c r="E12" s="521">
        <f t="shared" si="0"/>
        <v>1.3007747888917907</v>
      </c>
      <c r="F12" s="520">
        <f t="shared" si="1"/>
        <v>6910</v>
      </c>
      <c r="G12" s="218">
        <f>'７月(月間)'!F68+'７月(月間)'!F69</f>
        <v>36462</v>
      </c>
      <c r="H12" s="220">
        <f>'７月(月間)'!G68+'７月(月間)'!G69</f>
        <v>25134</v>
      </c>
      <c r="I12" s="521">
        <f t="shared" si="2"/>
        <v>1.4507042253521127</v>
      </c>
      <c r="J12" s="520">
        <f t="shared" si="3"/>
        <v>11328</v>
      </c>
      <c r="K12" s="180"/>
    </row>
    <row r="13" spans="1:11" ht="18" customHeight="1" x14ac:dyDescent="0.15">
      <c r="A13" s="705" t="s">
        <v>209</v>
      </c>
      <c r="B13" s="706"/>
      <c r="C13" s="526">
        <f>SUM(C14:C17)</f>
        <v>98485</v>
      </c>
      <c r="D13" s="525">
        <f>SUM(D14:D17)</f>
        <v>97009</v>
      </c>
      <c r="E13" s="524">
        <f t="shared" si="0"/>
        <v>1.0152150831366162</v>
      </c>
      <c r="F13" s="523">
        <f t="shared" si="1"/>
        <v>1476</v>
      </c>
      <c r="G13" s="526">
        <f>SUM(G14:G17)</f>
        <v>158752</v>
      </c>
      <c r="H13" s="525">
        <f>SUM(H14:H17)</f>
        <v>148825</v>
      </c>
      <c r="I13" s="524">
        <f t="shared" si="2"/>
        <v>1.0667025029396944</v>
      </c>
      <c r="J13" s="523">
        <f t="shared" si="3"/>
        <v>9927</v>
      </c>
      <c r="K13" s="180"/>
    </row>
    <row r="14" spans="1:11" ht="18" customHeight="1" x14ac:dyDescent="0.15">
      <c r="A14" s="187" t="s">
        <v>208</v>
      </c>
      <c r="B14" s="186" t="s">
        <v>111</v>
      </c>
      <c r="C14" s="184">
        <f>'７月(月間)'!B10+'７月(月間)'!B11+'７月(月間)'!B16</f>
        <v>24028</v>
      </c>
      <c r="D14" s="185">
        <f>'７月(月間)'!C10+'７月(月間)'!C11+'７月(月間)'!C16</f>
        <v>36021</v>
      </c>
      <c r="E14" s="423">
        <f t="shared" si="0"/>
        <v>0.66705532883595675</v>
      </c>
      <c r="F14" s="422">
        <f t="shared" si="1"/>
        <v>-11993</v>
      </c>
      <c r="G14" s="184">
        <f>'７月(月間)'!F10+'７月(月間)'!F11+'７月(月間)'!F16</f>
        <v>34183</v>
      </c>
      <c r="H14" s="185">
        <f>'７月(月間)'!G10+'７月(月間)'!G11+'７月(月間)'!G16</f>
        <v>56734</v>
      </c>
      <c r="I14" s="423">
        <f t="shared" si="2"/>
        <v>0.60251348397786164</v>
      </c>
      <c r="J14" s="422">
        <f t="shared" si="3"/>
        <v>-22551</v>
      </c>
      <c r="K14" s="180"/>
    </row>
    <row r="15" spans="1:11" ht="18" customHeight="1" x14ac:dyDescent="0.15">
      <c r="A15" s="187"/>
      <c r="B15" s="186" t="s">
        <v>110</v>
      </c>
      <c r="C15" s="184">
        <f>'７月(月間)'!B20+'７月(月間)'!B25+'７月(月間)'!B26+'７月(月間)'!B27+'７月(月間)'!B36</f>
        <v>9499</v>
      </c>
      <c r="D15" s="185">
        <f>'７月(月間)'!C20+'７月(月間)'!C25+'７月(月間)'!C26+'７月(月間)'!C27+'７月(月間)'!C36</f>
        <v>3809</v>
      </c>
      <c r="E15" s="423">
        <f t="shared" si="0"/>
        <v>2.4938304016802308</v>
      </c>
      <c r="F15" s="422">
        <f t="shared" si="1"/>
        <v>5690</v>
      </c>
      <c r="G15" s="184">
        <f>'７月(月間)'!F20+'７月(月間)'!F25+'７月(月間)'!F26+'７月(月間)'!F27+'７月(月間)'!F36</f>
        <v>12890</v>
      </c>
      <c r="H15" s="185">
        <f>'７月(月間)'!G20+'７月(月間)'!G25+'７月(月間)'!G26+'７月(月間)'!G27+'７月(月間)'!G36</f>
        <v>4630</v>
      </c>
      <c r="I15" s="423">
        <f t="shared" si="2"/>
        <v>2.7840172786177106</v>
      </c>
      <c r="J15" s="422">
        <f t="shared" si="3"/>
        <v>8260</v>
      </c>
      <c r="K15" s="180"/>
    </row>
    <row r="16" spans="1:11" ht="18" customHeight="1" x14ac:dyDescent="0.15">
      <c r="A16" s="187"/>
      <c r="B16" s="186" t="s">
        <v>108</v>
      </c>
      <c r="C16" s="184">
        <f>'７月(月間)'!B44+'７月(月間)'!B45+'７月(月間)'!B46+'７月(月間)'!B61</f>
        <v>47566</v>
      </c>
      <c r="D16" s="185">
        <f>'７月(月間)'!C44+'７月(月間)'!C45+'７月(月間)'!C46+'７月(月間)'!C61</f>
        <v>48542</v>
      </c>
      <c r="E16" s="423">
        <f t="shared" si="0"/>
        <v>0.9798937003007705</v>
      </c>
      <c r="F16" s="422">
        <f t="shared" si="1"/>
        <v>-976</v>
      </c>
      <c r="G16" s="184">
        <f>'７月(月間)'!F44+'７月(月間)'!F45+'７月(月間)'!F46+'７月(月間)'!F61</f>
        <v>78757</v>
      </c>
      <c r="H16" s="185">
        <f>'７月(月間)'!G44+'７月(月間)'!G45+'７月(月間)'!G46+'７月(月間)'!G61</f>
        <v>76841</v>
      </c>
      <c r="I16" s="423">
        <f t="shared" si="2"/>
        <v>1.0249346052237738</v>
      </c>
      <c r="J16" s="422">
        <f t="shared" si="3"/>
        <v>1916</v>
      </c>
      <c r="K16" s="180"/>
    </row>
    <row r="17" spans="1:11" ht="18" customHeight="1" x14ac:dyDescent="0.15">
      <c r="A17" s="212"/>
      <c r="B17" s="202" t="s">
        <v>112</v>
      </c>
      <c r="C17" s="218">
        <f>'７月(月間)'!B71+'７月(月間)'!B72</f>
        <v>17392</v>
      </c>
      <c r="D17" s="216">
        <f>'７月(月間)'!C71+'７月(月間)'!C72</f>
        <v>8637</v>
      </c>
      <c r="E17" s="521">
        <f t="shared" si="0"/>
        <v>2.0136621512099109</v>
      </c>
      <c r="F17" s="520">
        <f t="shared" si="1"/>
        <v>8755</v>
      </c>
      <c r="G17" s="218">
        <f>'７月(月間)'!F71+'７月(月間)'!F72</f>
        <v>32922</v>
      </c>
      <c r="H17" s="216">
        <f>'７月(月間)'!G71+'７月(月間)'!G72</f>
        <v>10620</v>
      </c>
      <c r="I17" s="521">
        <f t="shared" si="2"/>
        <v>3.1</v>
      </c>
      <c r="J17" s="520">
        <f t="shared" si="3"/>
        <v>22302</v>
      </c>
      <c r="K17" s="180"/>
    </row>
    <row r="18" spans="1:11" ht="18" customHeight="1" x14ac:dyDescent="0.15">
      <c r="A18" s="705" t="s">
        <v>207</v>
      </c>
      <c r="B18" s="706"/>
      <c r="C18" s="518">
        <f>SUM(C19:C22)</f>
        <v>63870</v>
      </c>
      <c r="D18" s="519">
        <f>SUM(D19:D22)</f>
        <v>62723</v>
      </c>
      <c r="E18" s="516">
        <f t="shared" si="0"/>
        <v>1.0182867528657749</v>
      </c>
      <c r="F18" s="515">
        <f t="shared" si="1"/>
        <v>1147</v>
      </c>
      <c r="G18" s="518">
        <f>SUM(G19:G22)</f>
        <v>106396</v>
      </c>
      <c r="H18" s="517">
        <f>SUM(H19:H22)</f>
        <v>109795</v>
      </c>
      <c r="I18" s="516">
        <f t="shared" si="2"/>
        <v>0.96904230611594333</v>
      </c>
      <c r="J18" s="515">
        <f t="shared" si="3"/>
        <v>-3399</v>
      </c>
      <c r="K18" s="180"/>
    </row>
    <row r="19" spans="1:11" ht="18" customHeight="1" x14ac:dyDescent="0.15">
      <c r="A19" s="187" t="s">
        <v>206</v>
      </c>
      <c r="B19" s="186" t="s">
        <v>111</v>
      </c>
      <c r="C19" s="184">
        <f>'７月(月間)'!B12</f>
        <v>0</v>
      </c>
      <c r="D19" s="185">
        <f>'７月(月間)'!C12</f>
        <v>0</v>
      </c>
      <c r="E19" s="423" t="e">
        <f t="shared" si="0"/>
        <v>#DIV/0!</v>
      </c>
      <c r="F19" s="422">
        <f t="shared" si="1"/>
        <v>0</v>
      </c>
      <c r="G19" s="184">
        <f>'７月(月間)'!F12</f>
        <v>0</v>
      </c>
      <c r="H19" s="183">
        <f>'７月(月間)'!G12</f>
        <v>0</v>
      </c>
      <c r="I19" s="423" t="e">
        <f t="shared" si="2"/>
        <v>#DIV/0!</v>
      </c>
      <c r="J19" s="422">
        <f t="shared" si="3"/>
        <v>0</v>
      </c>
      <c r="K19" s="180"/>
    </row>
    <row r="20" spans="1:11" ht="18" customHeight="1" x14ac:dyDescent="0.15">
      <c r="A20" s="187"/>
      <c r="B20" s="186" t="s">
        <v>110</v>
      </c>
      <c r="C20" s="184">
        <f>'７月(月間)'!B21+'７月(月間)'!B35</f>
        <v>18653</v>
      </c>
      <c r="D20" s="185">
        <f>'７月(月間)'!C21+'７月(月間)'!C35</f>
        <v>18310</v>
      </c>
      <c r="E20" s="423">
        <f t="shared" si="0"/>
        <v>1.0187329328235937</v>
      </c>
      <c r="F20" s="422">
        <f t="shared" si="1"/>
        <v>343</v>
      </c>
      <c r="G20" s="184">
        <f>'７月(月間)'!F21+'７月(月間)'!F35</f>
        <v>29780</v>
      </c>
      <c r="H20" s="183">
        <f>'７月(月間)'!G21+'７月(月間)'!G35</f>
        <v>29555</v>
      </c>
      <c r="I20" s="423">
        <f t="shared" si="2"/>
        <v>1.0076129250549823</v>
      </c>
      <c r="J20" s="422">
        <f t="shared" si="3"/>
        <v>225</v>
      </c>
      <c r="K20" s="180"/>
    </row>
    <row r="21" spans="1:11" ht="18" customHeight="1" x14ac:dyDescent="0.15">
      <c r="A21" s="187"/>
      <c r="B21" s="186" t="s">
        <v>108</v>
      </c>
      <c r="C21" s="184">
        <f>'７月(月間)'!B47+'７月(月間)'!B60</f>
        <v>35288</v>
      </c>
      <c r="D21" s="185">
        <f>'７月(月間)'!C47+'７月(月間)'!C60</f>
        <v>34019</v>
      </c>
      <c r="E21" s="423">
        <f t="shared" si="0"/>
        <v>1.0373026837943502</v>
      </c>
      <c r="F21" s="422">
        <f t="shared" si="1"/>
        <v>1269</v>
      </c>
      <c r="G21" s="184">
        <f>'７月(月間)'!F47+'７月(月間)'!F60</f>
        <v>58562</v>
      </c>
      <c r="H21" s="183">
        <f>'７月(月間)'!G47+'７月(月間)'!G60</f>
        <v>63779</v>
      </c>
      <c r="I21" s="423">
        <f t="shared" si="2"/>
        <v>0.91820191599115697</v>
      </c>
      <c r="J21" s="422">
        <f t="shared" si="3"/>
        <v>-5217</v>
      </c>
      <c r="K21" s="180"/>
    </row>
    <row r="22" spans="1:11" ht="18" customHeight="1" x14ac:dyDescent="0.15">
      <c r="A22" s="212"/>
      <c r="B22" s="202" t="s">
        <v>112</v>
      </c>
      <c r="C22" s="218">
        <f>'７月(月間)'!B70+'７月(月間)'!B74</f>
        <v>9929</v>
      </c>
      <c r="D22" s="216">
        <f>'７月(月間)'!C70+'７月(月間)'!C74</f>
        <v>10394</v>
      </c>
      <c r="E22" s="521">
        <f t="shared" si="0"/>
        <v>0.95526265152972867</v>
      </c>
      <c r="F22" s="520">
        <f t="shared" si="1"/>
        <v>-465</v>
      </c>
      <c r="G22" s="218">
        <f>'７月(月間)'!F70+'７月(月間)'!F74</f>
        <v>18054</v>
      </c>
      <c r="H22" s="220">
        <f>'７月(月間)'!G70+'７月(月間)'!G74</f>
        <v>16461</v>
      </c>
      <c r="I22" s="522">
        <f t="shared" si="2"/>
        <v>1.096774193548387</v>
      </c>
      <c r="J22" s="520">
        <f t="shared" si="3"/>
        <v>1593</v>
      </c>
      <c r="K22" s="180"/>
    </row>
    <row r="23" spans="1:11" ht="18" customHeight="1" x14ac:dyDescent="0.15">
      <c r="A23" s="705" t="s">
        <v>205</v>
      </c>
      <c r="B23" s="706"/>
      <c r="C23" s="518">
        <f>SUM(C24:C27)</f>
        <v>42652</v>
      </c>
      <c r="D23" s="519">
        <f>SUM(D24:D27)</f>
        <v>42810</v>
      </c>
      <c r="E23" s="516">
        <f t="shared" si="0"/>
        <v>0.99630927353422094</v>
      </c>
      <c r="F23" s="515">
        <f t="shared" si="1"/>
        <v>-158</v>
      </c>
      <c r="G23" s="518">
        <f>SUM(G24:G27)</f>
        <v>61108</v>
      </c>
      <c r="H23" s="517">
        <f>SUM(H24:H27)</f>
        <v>61739</v>
      </c>
      <c r="I23" s="516">
        <f t="shared" si="2"/>
        <v>0.98977955587230115</v>
      </c>
      <c r="J23" s="515">
        <f t="shared" si="3"/>
        <v>-631</v>
      </c>
      <c r="K23" s="180"/>
    </row>
    <row r="24" spans="1:11" ht="18" customHeight="1" x14ac:dyDescent="0.15">
      <c r="A24" s="187"/>
      <c r="B24" s="186" t="s">
        <v>111</v>
      </c>
      <c r="C24" s="184">
        <f>'７月(月間)'!B13</f>
        <v>0</v>
      </c>
      <c r="D24" s="185">
        <f>'７月(月間)'!C13</f>
        <v>0</v>
      </c>
      <c r="E24" s="423" t="e">
        <f t="shared" si="0"/>
        <v>#DIV/0!</v>
      </c>
      <c r="F24" s="422">
        <f t="shared" si="1"/>
        <v>0</v>
      </c>
      <c r="G24" s="184">
        <f>'７月(月間)'!F13</f>
        <v>0</v>
      </c>
      <c r="H24" s="183">
        <f>'７月(月間)'!G13</f>
        <v>0</v>
      </c>
      <c r="I24" s="423" t="e">
        <f t="shared" si="2"/>
        <v>#DIV/0!</v>
      </c>
      <c r="J24" s="422">
        <f t="shared" si="3"/>
        <v>0</v>
      </c>
      <c r="K24" s="180"/>
    </row>
    <row r="25" spans="1:11" ht="18" customHeight="1" x14ac:dyDescent="0.15">
      <c r="A25" s="187"/>
      <c r="B25" s="186" t="s">
        <v>110</v>
      </c>
      <c r="C25" s="184">
        <f>'７月(月間)'!B28+'７月(月間)'!B37</f>
        <v>13859</v>
      </c>
      <c r="D25" s="185">
        <f>'７月(月間)'!C28+'７月(月間)'!C37</f>
        <v>16023</v>
      </c>
      <c r="E25" s="423">
        <f t="shared" si="0"/>
        <v>0.86494414279473253</v>
      </c>
      <c r="F25" s="422">
        <f t="shared" si="1"/>
        <v>-2164</v>
      </c>
      <c r="G25" s="184">
        <f>'７月(月間)'!F28+'７月(月間)'!F37</f>
        <v>18020</v>
      </c>
      <c r="H25" s="183">
        <f>'７月(月間)'!G28+'７月(月間)'!G37</f>
        <v>21950</v>
      </c>
      <c r="I25" s="423">
        <f t="shared" si="2"/>
        <v>0.82095671981776763</v>
      </c>
      <c r="J25" s="422">
        <f t="shared" si="3"/>
        <v>-3930</v>
      </c>
      <c r="K25" s="180"/>
    </row>
    <row r="26" spans="1:11" ht="18" customHeight="1" x14ac:dyDescent="0.15">
      <c r="A26" s="187"/>
      <c r="B26" s="186" t="s">
        <v>108</v>
      </c>
      <c r="C26" s="184">
        <f>'７月(月間)'!B49</f>
        <v>20863</v>
      </c>
      <c r="D26" s="185">
        <f>'７月(月間)'!C49</f>
        <v>18184</v>
      </c>
      <c r="E26" s="423">
        <f t="shared" si="0"/>
        <v>1.1473273207215133</v>
      </c>
      <c r="F26" s="422">
        <f t="shared" si="1"/>
        <v>2679</v>
      </c>
      <c r="G26" s="184">
        <f>'７月(月間)'!F49</f>
        <v>32114</v>
      </c>
      <c r="H26" s="183">
        <f>'７月(月間)'!G49</f>
        <v>27222</v>
      </c>
      <c r="I26" s="423">
        <f t="shared" si="2"/>
        <v>1.1797075894497098</v>
      </c>
      <c r="J26" s="422">
        <f t="shared" si="3"/>
        <v>4892</v>
      </c>
      <c r="K26" s="180"/>
    </row>
    <row r="27" spans="1:11" ht="18" customHeight="1" x14ac:dyDescent="0.15">
      <c r="A27" s="212"/>
      <c r="B27" s="202" t="s">
        <v>112</v>
      </c>
      <c r="C27" s="218">
        <f>'７月(月間)'!B75</f>
        <v>7930</v>
      </c>
      <c r="D27" s="216">
        <f>'７月(月間)'!C75</f>
        <v>8603</v>
      </c>
      <c r="E27" s="521">
        <f t="shared" si="0"/>
        <v>0.9217714750668371</v>
      </c>
      <c r="F27" s="520">
        <f t="shared" si="1"/>
        <v>-673</v>
      </c>
      <c r="G27" s="217">
        <f>'７月(月間)'!F75</f>
        <v>10974</v>
      </c>
      <c r="H27" s="216">
        <f>'７月(月間)'!G75</f>
        <v>12567</v>
      </c>
      <c r="I27" s="521">
        <f t="shared" si="2"/>
        <v>0.87323943661971826</v>
      </c>
      <c r="J27" s="520">
        <f t="shared" si="3"/>
        <v>-1593</v>
      </c>
      <c r="K27" s="180"/>
    </row>
    <row r="28" spans="1:11" ht="18" customHeight="1" x14ac:dyDescent="0.15">
      <c r="A28" s="705" t="s">
        <v>204</v>
      </c>
      <c r="B28" s="706"/>
      <c r="C28" s="518">
        <f>SUM(C29:C34)</f>
        <v>48465</v>
      </c>
      <c r="D28" s="519">
        <f>SUM(D29:D34)</f>
        <v>39002</v>
      </c>
      <c r="E28" s="516">
        <f t="shared" si="0"/>
        <v>1.242628583149582</v>
      </c>
      <c r="F28" s="515">
        <f t="shared" si="1"/>
        <v>9463</v>
      </c>
      <c r="G28" s="518">
        <f>SUM(G29:G34)</f>
        <v>82579</v>
      </c>
      <c r="H28" s="517">
        <f>SUM(H29:H34)</f>
        <v>61195</v>
      </c>
      <c r="I28" s="516">
        <f t="shared" si="2"/>
        <v>1.3494403137511235</v>
      </c>
      <c r="J28" s="515">
        <f t="shared" si="3"/>
        <v>21384</v>
      </c>
      <c r="K28" s="180"/>
    </row>
    <row r="29" spans="1:11" ht="18" customHeight="1" x14ac:dyDescent="0.15">
      <c r="A29" s="187"/>
      <c r="B29" s="186" t="s">
        <v>111</v>
      </c>
      <c r="C29" s="184">
        <f>'７月(月間)'!B15+'７月(月間)'!B17</f>
        <v>0</v>
      </c>
      <c r="D29" s="185">
        <f>'７月(月間)'!C15+'７月(月間)'!C17</f>
        <v>0</v>
      </c>
      <c r="E29" s="423" t="e">
        <f t="shared" si="0"/>
        <v>#DIV/0!</v>
      </c>
      <c r="F29" s="422">
        <f t="shared" si="1"/>
        <v>0</v>
      </c>
      <c r="G29" s="184">
        <f>'７月(月間)'!F15+'７月(月間)'!F17</f>
        <v>0</v>
      </c>
      <c r="H29" s="183">
        <f>'７月(月間)'!G15+'７月(月間)'!G17</f>
        <v>0</v>
      </c>
      <c r="I29" s="423" t="e">
        <f t="shared" si="2"/>
        <v>#DIV/0!</v>
      </c>
      <c r="J29" s="422">
        <f t="shared" si="3"/>
        <v>0</v>
      </c>
      <c r="K29" s="180"/>
    </row>
    <row r="30" spans="1:11" ht="18" customHeight="1" x14ac:dyDescent="0.15">
      <c r="A30" s="187"/>
      <c r="B30" s="186" t="s">
        <v>110</v>
      </c>
      <c r="C30" s="184">
        <f>'７月(月間)'!B29+'７月(月間)'!B30+'７月(月間)'!B31+'７月(月間)'!B32+'７月(月間)'!B33+'７月(月間)'!B34</f>
        <v>6625</v>
      </c>
      <c r="D30" s="188">
        <f>'７月(月間)'!C29+'７月(月間)'!C30+'７月(月間)'!C31+'７月(月間)'!C32+'７月(月間)'!C33+'７月(月間)'!C34</f>
        <v>7404</v>
      </c>
      <c r="E30" s="423">
        <f t="shared" si="0"/>
        <v>0.894786601836845</v>
      </c>
      <c r="F30" s="422">
        <f t="shared" si="1"/>
        <v>-779</v>
      </c>
      <c r="G30" s="184">
        <f>'７月(月間)'!F29+'７月(月間)'!F30+'７月(月間)'!F31+'７月(月間)'!F32+'７月(月間)'!F33+'７月(月間)'!F34</f>
        <v>9050</v>
      </c>
      <c r="H30" s="183">
        <f>'７月(月間)'!G29+'７月(月間)'!G30+'７月(月間)'!G31+'７月(月間)'!G32+'７月(月間)'!G33+'７月(月間)'!G34</f>
        <v>9450</v>
      </c>
      <c r="I30" s="423">
        <f t="shared" si="2"/>
        <v>0.95767195767195767</v>
      </c>
      <c r="J30" s="422">
        <f t="shared" si="3"/>
        <v>-400</v>
      </c>
      <c r="K30" s="180"/>
    </row>
    <row r="31" spans="1:11" ht="18" customHeight="1" x14ac:dyDescent="0.15">
      <c r="A31" s="187"/>
      <c r="B31" s="186" t="s">
        <v>109</v>
      </c>
      <c r="C31" s="184">
        <f>'７月(月間)'!B38</f>
        <v>2028</v>
      </c>
      <c r="D31" s="185">
        <f>'７月(月間)'!C38</f>
        <v>2145</v>
      </c>
      <c r="E31" s="423">
        <f t="shared" si="0"/>
        <v>0.94545454545454544</v>
      </c>
      <c r="F31" s="422">
        <f t="shared" si="1"/>
        <v>-117</v>
      </c>
      <c r="G31" s="184">
        <f>'７月(月間)'!F38</f>
        <v>3140</v>
      </c>
      <c r="H31" s="183">
        <f>'７月(月間)'!G38</f>
        <v>4193</v>
      </c>
      <c r="I31" s="423">
        <f t="shared" si="2"/>
        <v>0.74886715955163363</v>
      </c>
      <c r="J31" s="422">
        <f t="shared" si="3"/>
        <v>-1053</v>
      </c>
      <c r="K31" s="180"/>
    </row>
    <row r="32" spans="1:11" ht="18" customHeight="1" x14ac:dyDescent="0.15">
      <c r="A32" s="187"/>
      <c r="B32" s="186" t="s">
        <v>108</v>
      </c>
      <c r="C32" s="184">
        <f>'７月(月間)'!B50+'７月(月間)'!B51+'７月(月間)'!B52+'７月(月間)'!B53+'７月(月間)'!B56+'７月(月間)'!B54+'７月(月間)'!B55+'７月(月間)'!B59+'７月(月間)'!B57+'７月(月間)'!B58</f>
        <v>36511</v>
      </c>
      <c r="D32" s="185">
        <f>'７月(月間)'!C50+'７月(月間)'!C51+'７月(月間)'!C52+'７月(月間)'!C53+'７月(月間)'!C56+'７月(月間)'!C54+'７月(月間)'!C55+'７月(月間)'!C59+'７月(月間)'!C57+'７月(月間)'!C58</f>
        <v>26800</v>
      </c>
      <c r="E32" s="423">
        <f t="shared" si="0"/>
        <v>1.3623507462686568</v>
      </c>
      <c r="F32" s="422">
        <f t="shared" si="1"/>
        <v>9711</v>
      </c>
      <c r="G32" s="184">
        <f>'７月(月間)'!F50+'７月(月間)'!F51+'７月(月間)'!F52+'７月(月間)'!F53+'７月(月間)'!F56+'７月(月間)'!F54+'７月(月間)'!F55+'７月(月間)'!F59+'７月(月間)'!F57+'７月(月間)'!F58</f>
        <v>64746</v>
      </c>
      <c r="H32" s="183">
        <f>'７月(月間)'!G50+'７月(月間)'!G51+'７月(月間)'!G52+'７月(月間)'!G53+'７月(月間)'!G56+'７月(月間)'!G54+'７月(月間)'!G55+'７月(月間)'!G59+'７月(月間)'!G57+'７月(月間)'!G58</f>
        <v>42775</v>
      </c>
      <c r="I32" s="423">
        <f t="shared" si="2"/>
        <v>1.5136411455289305</v>
      </c>
      <c r="J32" s="422">
        <f t="shared" si="3"/>
        <v>21971</v>
      </c>
      <c r="K32" s="180"/>
    </row>
    <row r="33" spans="1:11" ht="18" customHeight="1" x14ac:dyDescent="0.15">
      <c r="A33" s="187"/>
      <c r="B33" s="186" t="s">
        <v>107</v>
      </c>
      <c r="C33" s="184">
        <f>'７月(月間)'!B62</f>
        <v>3166</v>
      </c>
      <c r="D33" s="185">
        <f>'７月(月間)'!C62</f>
        <v>2507</v>
      </c>
      <c r="E33" s="423">
        <f t="shared" si="0"/>
        <v>1.26286398085361</v>
      </c>
      <c r="F33" s="422">
        <f t="shared" si="1"/>
        <v>659</v>
      </c>
      <c r="G33" s="184">
        <f>'７月(月間)'!F62</f>
        <v>5391</v>
      </c>
      <c r="H33" s="183">
        <f>'７月(月間)'!G62</f>
        <v>4525</v>
      </c>
      <c r="I33" s="423">
        <f t="shared" si="2"/>
        <v>1.1913812154696133</v>
      </c>
      <c r="J33" s="422">
        <f t="shared" si="3"/>
        <v>866</v>
      </c>
      <c r="K33" s="180"/>
    </row>
    <row r="34" spans="1:11" ht="18" customHeight="1" thickBot="1" x14ac:dyDescent="0.2">
      <c r="A34" s="212"/>
      <c r="B34" s="514" t="s">
        <v>203</v>
      </c>
      <c r="C34" s="211">
        <f>'７月(月間)'!B77</f>
        <v>135</v>
      </c>
      <c r="D34" s="209">
        <f>'７月(月間)'!C77</f>
        <v>146</v>
      </c>
      <c r="E34" s="513">
        <f t="shared" si="0"/>
        <v>0.92465753424657537</v>
      </c>
      <c r="F34" s="512">
        <f t="shared" si="1"/>
        <v>-11</v>
      </c>
      <c r="G34" s="210">
        <f>'７月(月間)'!F77</f>
        <v>252</v>
      </c>
      <c r="H34" s="209">
        <f>'７月(月間)'!G77</f>
        <v>252</v>
      </c>
      <c r="I34" s="513">
        <f t="shared" si="2"/>
        <v>1</v>
      </c>
      <c r="J34" s="512">
        <f t="shared" si="3"/>
        <v>0</v>
      </c>
      <c r="K34" s="180"/>
    </row>
    <row r="35" spans="1:11" x14ac:dyDescent="0.15">
      <c r="C35" s="165"/>
      <c r="G35" s="165"/>
    </row>
    <row r="36" spans="1:11" x14ac:dyDescent="0.15">
      <c r="C36" s="165"/>
      <c r="G36" s="165"/>
    </row>
    <row r="37" spans="1:11" x14ac:dyDescent="0.15">
      <c r="C37" s="165"/>
      <c r="G37" s="165"/>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3:7" x14ac:dyDescent="0.15">
      <c r="C65" s="165"/>
      <c r="G65" s="165"/>
    </row>
    <row r="66" spans="3:7" x14ac:dyDescent="0.15">
      <c r="C66" s="165"/>
      <c r="G66" s="165"/>
    </row>
    <row r="67" spans="3:7" x14ac:dyDescent="0.15">
      <c r="C67" s="165"/>
      <c r="G67" s="165"/>
    </row>
    <row r="68" spans="3:7" x14ac:dyDescent="0.15">
      <c r="C68" s="165"/>
      <c r="G68" s="165"/>
    </row>
    <row r="69" spans="3:7" x14ac:dyDescent="0.15">
      <c r="C69" s="165"/>
      <c r="G69" s="165"/>
    </row>
    <row r="70" spans="3:7" x14ac:dyDescent="0.15">
      <c r="C70" s="165"/>
      <c r="G70" s="165"/>
    </row>
  </sheetData>
  <mergeCells count="24">
    <mergeCell ref="A1:B1"/>
    <mergeCell ref="A23:B23"/>
    <mergeCell ref="A28:B28"/>
    <mergeCell ref="J5:J6"/>
    <mergeCell ref="A6:B6"/>
    <mergeCell ref="A7:B7"/>
    <mergeCell ref="A13:B13"/>
    <mergeCell ref="F5:F6"/>
    <mergeCell ref="G5:G6"/>
    <mergeCell ref="H5:H6"/>
    <mergeCell ref="C2:F2"/>
    <mergeCell ref="G2:J2"/>
    <mergeCell ref="C3:C4"/>
    <mergeCell ref="D3:D4"/>
    <mergeCell ref="E3:F3"/>
    <mergeCell ref="A18:B18"/>
    <mergeCell ref="G3:G4"/>
    <mergeCell ref="H3:H4"/>
    <mergeCell ref="I3:J3"/>
    <mergeCell ref="I5:I6"/>
    <mergeCell ref="A5:B5"/>
    <mergeCell ref="C5:C6"/>
    <mergeCell ref="D5:D6"/>
    <mergeCell ref="E5:E6"/>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76" orientation="landscape" r:id="rId1"/>
  <headerFooter alignWithMargins="0">
    <oddHeader>&amp;C2012年&amp;A航空旅客輸送実績</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0"/>
  <sheetViews>
    <sheetView showGridLines="0" view="pageBreakPreview" zoomScale="85" zoomScaleNormal="70" zoomScaleSheetLayoutView="85" workbookViewId="0">
      <pane xSplit="2" ySplit="6" topLeftCell="C7" activePane="bottomRight" state="frozen"/>
      <selection sqref="A1:J1"/>
      <selection pane="topRight" sqref="A1:J1"/>
      <selection pane="bottomLeft" sqref="A1:J1"/>
      <selection pane="bottomRight" sqref="A1:J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７月上旬</v>
      </c>
      <c r="G1" s="4" t="s">
        <v>69</v>
      </c>
      <c r="H1" s="2"/>
      <c r="I1" s="2"/>
      <c r="J1" s="2"/>
    </row>
    <row r="2" spans="1:11" ht="18" customHeight="1" x14ac:dyDescent="0.15">
      <c r="A2" s="206"/>
      <c r="B2" s="461"/>
      <c r="C2" s="683" t="s">
        <v>219</v>
      </c>
      <c r="D2" s="684"/>
      <c r="E2" s="700"/>
      <c r="F2" s="701"/>
      <c r="G2" s="684" t="s">
        <v>218</v>
      </c>
      <c r="H2" s="684"/>
      <c r="I2" s="700"/>
      <c r="J2" s="701"/>
    </row>
    <row r="3" spans="1:11" ht="18.75" customHeight="1" x14ac:dyDescent="0.15">
      <c r="A3" s="186"/>
      <c r="B3" s="460"/>
      <c r="C3" s="702" t="s">
        <v>254</v>
      </c>
      <c r="D3" s="703" t="s">
        <v>253</v>
      </c>
      <c r="E3" s="664" t="s">
        <v>215</v>
      </c>
      <c r="F3" s="665"/>
      <c r="G3" s="692" t="str">
        <f>C3</f>
        <v>12.7月
上・中旬</v>
      </c>
      <c r="H3" s="694" t="str">
        <f>D3</f>
        <v>11.7月
上・中旬</v>
      </c>
      <c r="I3" s="664" t="s">
        <v>215</v>
      </c>
      <c r="J3" s="665"/>
    </row>
    <row r="4" spans="1:11" ht="18" customHeight="1" x14ac:dyDescent="0.15">
      <c r="A4" s="202"/>
      <c r="B4" s="459"/>
      <c r="C4" s="688"/>
      <c r="D4" s="704"/>
      <c r="E4" s="203" t="s">
        <v>214</v>
      </c>
      <c r="F4" s="458" t="s">
        <v>213</v>
      </c>
      <c r="G4" s="693"/>
      <c r="H4" s="695"/>
      <c r="I4" s="203" t="s">
        <v>214</v>
      </c>
      <c r="J4" s="458" t="s">
        <v>213</v>
      </c>
    </row>
    <row r="5" spans="1:11" ht="13.5" customHeight="1" x14ac:dyDescent="0.15">
      <c r="A5" s="668" t="s">
        <v>212</v>
      </c>
      <c r="B5" s="669"/>
      <c r="C5" s="670">
        <f>C7+C13+C18+C23+C28</f>
        <v>141941</v>
      </c>
      <c r="D5" s="681">
        <f>D7+D13+D18+D23+D28</f>
        <v>150459</v>
      </c>
      <c r="E5" s="666">
        <f>C5/D5</f>
        <v>0.94338657042782414</v>
      </c>
      <c r="F5" s="677">
        <f>C5-D5</f>
        <v>-8518</v>
      </c>
      <c r="G5" s="670">
        <f>G7+G13+G18+G23+G28</f>
        <v>211500</v>
      </c>
      <c r="H5" s="681">
        <f>H7+H13+H18+H23+H28</f>
        <v>208030</v>
      </c>
      <c r="I5" s="666">
        <f>G5/H5</f>
        <v>1.0166802864971398</v>
      </c>
      <c r="J5" s="677">
        <f>G5-H5</f>
        <v>3470</v>
      </c>
    </row>
    <row r="6" spans="1:11" ht="13.5" customHeight="1" x14ac:dyDescent="0.15">
      <c r="A6" s="698" t="s">
        <v>113</v>
      </c>
      <c r="B6" s="699"/>
      <c r="C6" s="671"/>
      <c r="D6" s="682"/>
      <c r="E6" s="667"/>
      <c r="F6" s="678"/>
      <c r="G6" s="671"/>
      <c r="H6" s="682"/>
      <c r="I6" s="667"/>
      <c r="J6" s="678"/>
    </row>
    <row r="7" spans="1:11" s="477" customFormat="1" ht="18" customHeight="1" x14ac:dyDescent="0.15">
      <c r="A7" s="707" t="s">
        <v>211</v>
      </c>
      <c r="B7" s="708"/>
      <c r="C7" s="518">
        <f>SUM(C8:C12)</f>
        <v>72407</v>
      </c>
      <c r="D7" s="519">
        <f>SUM(D8:D12)</f>
        <v>79172</v>
      </c>
      <c r="E7" s="516">
        <f>C7/D7</f>
        <v>0.91455312484211593</v>
      </c>
      <c r="F7" s="515">
        <f>C7-D7</f>
        <v>-6765</v>
      </c>
      <c r="G7" s="518">
        <f>SUM(G8:G12)</f>
        <v>104072</v>
      </c>
      <c r="H7" s="517">
        <f>SUM(H8:H12)</f>
        <v>100776</v>
      </c>
      <c r="I7" s="516">
        <f>G7/H7</f>
        <v>1.0327061998888625</v>
      </c>
      <c r="J7" s="515">
        <f>G7-H7</f>
        <v>3296</v>
      </c>
      <c r="K7" s="478"/>
    </row>
    <row r="8" spans="1:11" ht="18" customHeight="1" x14ac:dyDescent="0.15">
      <c r="A8" s="475" t="s">
        <v>210</v>
      </c>
      <c r="B8" s="189" t="s">
        <v>111</v>
      </c>
      <c r="C8" s="184">
        <f>'７月(上旬)'!B9+'７月(上旬)'!B14</f>
        <v>34868</v>
      </c>
      <c r="D8" s="185">
        <f>'７月(上旬)'!C9+'７月(上旬)'!C14</f>
        <v>35870</v>
      </c>
      <c r="E8" s="423">
        <f>C8/D8</f>
        <v>0.97206579314190134</v>
      </c>
      <c r="F8" s="422">
        <f>C8-D8</f>
        <v>-1002</v>
      </c>
      <c r="G8" s="184">
        <f>'７月(上旬)'!F9+'７月(上旬)'!F14</f>
        <v>53522</v>
      </c>
      <c r="H8" s="183">
        <f>'７月(上旬)'!G9+'７月(上旬)'!G14</f>
        <v>45723</v>
      </c>
      <c r="I8" s="423">
        <f>G8/H8</f>
        <v>1.1705706099774731</v>
      </c>
      <c r="J8" s="422">
        <f>G8-H8</f>
        <v>7799</v>
      </c>
      <c r="K8" s="180"/>
    </row>
    <row r="9" spans="1:11" ht="18" customHeight="1" x14ac:dyDescent="0.15">
      <c r="A9" s="475"/>
      <c r="B9" s="189" t="s">
        <v>110</v>
      </c>
      <c r="C9" s="184">
        <f>'７月(上旬)'!B19+'７月(上旬)'!B22+'７月(上旬)'!B23+'７月(上旬)'!B24</f>
        <v>4192</v>
      </c>
      <c r="D9" s="185">
        <f>'７月(上旬)'!C19+'７月(上旬)'!C22+'７月(上旬)'!C23+'７月(上旬)'!C24</f>
        <v>4074</v>
      </c>
      <c r="E9" s="423">
        <f>C9/D9</f>
        <v>1.0289641629847814</v>
      </c>
      <c r="F9" s="422">
        <f>C9-D9</f>
        <v>118</v>
      </c>
      <c r="G9" s="184">
        <f>'７月(上旬)'!F19+'７月(上旬)'!F22+'７月(上旬)'!F23+'７月(上旬)'!F24</f>
        <v>4440</v>
      </c>
      <c r="H9" s="183">
        <f>'７月(上旬)'!G19+'７月(上旬)'!G22+'７月(上旬)'!G23+'７月(上旬)'!G24</f>
        <v>4430</v>
      </c>
      <c r="I9" s="423">
        <f>G9/H9</f>
        <v>1.0022573363431151</v>
      </c>
      <c r="J9" s="422">
        <f>G9-H9</f>
        <v>10</v>
      </c>
      <c r="K9" s="180"/>
    </row>
    <row r="10" spans="1:11" ht="18" customHeight="1" x14ac:dyDescent="0.15">
      <c r="A10" s="475"/>
      <c r="B10" s="197" t="s">
        <v>252</v>
      </c>
      <c r="C10" s="536" t="s">
        <v>105</v>
      </c>
      <c r="D10" s="535" t="s">
        <v>105</v>
      </c>
      <c r="E10" s="534" t="s">
        <v>105</v>
      </c>
      <c r="F10" s="533" t="s">
        <v>105</v>
      </c>
      <c r="G10" s="536" t="s">
        <v>105</v>
      </c>
      <c r="H10" s="535" t="s">
        <v>105</v>
      </c>
      <c r="I10" s="534" t="s">
        <v>105</v>
      </c>
      <c r="J10" s="533" t="s">
        <v>105</v>
      </c>
      <c r="K10" s="180"/>
    </row>
    <row r="11" spans="1:11" ht="18" customHeight="1" x14ac:dyDescent="0.15">
      <c r="A11" s="475"/>
      <c r="B11" s="189" t="s">
        <v>108</v>
      </c>
      <c r="C11" s="184">
        <f>'７月(上旬)'!B43+'７月(上旬)'!B48</f>
        <v>33347</v>
      </c>
      <c r="D11" s="185">
        <f>'７月(上旬)'!C43+'７月(上旬)'!C48</f>
        <v>39228</v>
      </c>
      <c r="E11" s="423">
        <f>C11/D11</f>
        <v>0.85008157438564291</v>
      </c>
      <c r="F11" s="422">
        <f>C11-D11</f>
        <v>-5881</v>
      </c>
      <c r="G11" s="184">
        <f>'７月(上旬)'!F43+'７月(上旬)'!F48</f>
        <v>46110</v>
      </c>
      <c r="H11" s="183">
        <f>'７月(上旬)'!G43+'７月(上旬)'!G48</f>
        <v>50623</v>
      </c>
      <c r="I11" s="423">
        <f>G11/H11</f>
        <v>0.91085079904391286</v>
      </c>
      <c r="J11" s="422">
        <f>G11-H11</f>
        <v>-4513</v>
      </c>
      <c r="K11" s="180"/>
    </row>
    <row r="12" spans="1:11" ht="18" customHeight="1" x14ac:dyDescent="0.15">
      <c r="A12" s="475"/>
      <c r="B12" s="197" t="s">
        <v>112</v>
      </c>
      <c r="C12" s="531" t="s">
        <v>105</v>
      </c>
      <c r="D12" s="530" t="s">
        <v>105</v>
      </c>
      <c r="E12" s="529" t="s">
        <v>105</v>
      </c>
      <c r="F12" s="528" t="s">
        <v>105</v>
      </c>
      <c r="G12" s="531" t="s">
        <v>105</v>
      </c>
      <c r="H12" s="530" t="s">
        <v>105</v>
      </c>
      <c r="I12" s="529" t="s">
        <v>105</v>
      </c>
      <c r="J12" s="528" t="s">
        <v>105</v>
      </c>
      <c r="K12" s="180"/>
    </row>
    <row r="13" spans="1:11" s="477" customFormat="1" ht="18" customHeight="1" x14ac:dyDescent="0.15">
      <c r="A13" s="707" t="s">
        <v>209</v>
      </c>
      <c r="B13" s="708"/>
      <c r="C13" s="526">
        <f>SUM(C14:C17)</f>
        <v>25335</v>
      </c>
      <c r="D13" s="525">
        <f>SUM(D14:D17)</f>
        <v>28952</v>
      </c>
      <c r="E13" s="524">
        <f>C13/D13</f>
        <v>0.87506907985631388</v>
      </c>
      <c r="F13" s="523">
        <f>C13-D13</f>
        <v>-3617</v>
      </c>
      <c r="G13" s="526">
        <f>SUM(G14:G17)</f>
        <v>39059</v>
      </c>
      <c r="H13" s="525">
        <f>SUM(H14:H17)</f>
        <v>42475</v>
      </c>
      <c r="I13" s="524">
        <f>G13/H13</f>
        <v>0.91957622130665095</v>
      </c>
      <c r="J13" s="523">
        <f>G13-H13</f>
        <v>-3416</v>
      </c>
      <c r="K13" s="478"/>
    </row>
    <row r="14" spans="1:11" ht="18" customHeight="1" x14ac:dyDescent="0.15">
      <c r="A14" s="475" t="s">
        <v>208</v>
      </c>
      <c r="B14" s="189" t="s">
        <v>111</v>
      </c>
      <c r="C14" s="184">
        <f>'７月(上旬)'!B10+'７月(上旬)'!B11+'７月(上旬)'!B16</f>
        <v>9033</v>
      </c>
      <c r="D14" s="185">
        <f>'７月(上旬)'!C10+'７月(上旬)'!C11+'７月(上旬)'!C16</f>
        <v>11662</v>
      </c>
      <c r="E14" s="423">
        <f>C14/D14</f>
        <v>0.77456696964500082</v>
      </c>
      <c r="F14" s="422">
        <f>C14-D14</f>
        <v>-2629</v>
      </c>
      <c r="G14" s="184">
        <f>'７月(上旬)'!F10+'７月(上旬)'!F11+'７月(上旬)'!F16</f>
        <v>12830</v>
      </c>
      <c r="H14" s="185">
        <f>'７月(上旬)'!G10+'７月(上旬)'!G11+'７月(上旬)'!G16</f>
        <v>16870</v>
      </c>
      <c r="I14" s="423">
        <f>G14/H14</f>
        <v>0.7605216360403082</v>
      </c>
      <c r="J14" s="422">
        <f>G14-H14</f>
        <v>-4040</v>
      </c>
      <c r="K14" s="180"/>
    </row>
    <row r="15" spans="1:11" ht="18" customHeight="1" x14ac:dyDescent="0.15">
      <c r="A15" s="475"/>
      <c r="B15" s="189" t="s">
        <v>110</v>
      </c>
      <c r="C15" s="184">
        <f>'７月(上旬)'!B20+'７月(上旬)'!B25+'７月(上旬)'!B26+'７月(上旬)'!B27+'７月(上旬)'!B36</f>
        <v>1399</v>
      </c>
      <c r="D15" s="185">
        <f>'７月(上旬)'!C20+'７月(上旬)'!C25+'７月(上旬)'!C26+'７月(上旬)'!C27+'７月(上旬)'!C36</f>
        <v>1349</v>
      </c>
      <c r="E15" s="423">
        <f>C15/D15</f>
        <v>1.0370644922164567</v>
      </c>
      <c r="F15" s="422">
        <f>C15-D15</f>
        <v>50</v>
      </c>
      <c r="G15" s="184">
        <f>'７月(上旬)'!F20+'７月(上旬)'!F25+'７月(上旬)'!F26+'７月(上旬)'!F27+'７月(上旬)'!F36</f>
        <v>1475</v>
      </c>
      <c r="H15" s="185">
        <f>'７月(上旬)'!G20+'７月(上旬)'!G25+'７月(上旬)'!G26+'７月(上旬)'!G27+'７月(上旬)'!G36</f>
        <v>1495</v>
      </c>
      <c r="I15" s="423">
        <f>G15/H15</f>
        <v>0.98662207357859533</v>
      </c>
      <c r="J15" s="422">
        <f>G15-H15</f>
        <v>-20</v>
      </c>
      <c r="K15" s="180"/>
    </row>
    <row r="16" spans="1:11" ht="18" customHeight="1" x14ac:dyDescent="0.15">
      <c r="A16" s="475"/>
      <c r="B16" s="189" t="s">
        <v>108</v>
      </c>
      <c r="C16" s="184">
        <f>'７月(上旬)'!B44+'７月(上旬)'!B45+'７月(上旬)'!B46+'７月(上旬)'!B61</f>
        <v>14903</v>
      </c>
      <c r="D16" s="185">
        <f>'７月(上旬)'!C44+'７月(上旬)'!C45+'７月(上旬)'!C46+'７月(上旬)'!C61</f>
        <v>15941</v>
      </c>
      <c r="E16" s="423">
        <f>C16/D16</f>
        <v>0.93488488802459069</v>
      </c>
      <c r="F16" s="422">
        <f>C16-D16</f>
        <v>-1038</v>
      </c>
      <c r="G16" s="184">
        <f>'７月(上旬)'!F44+'７月(上旬)'!F45+'７月(上旬)'!F46+'７月(上旬)'!F61</f>
        <v>24754</v>
      </c>
      <c r="H16" s="185">
        <f>'７月(上旬)'!G44+'７月(上旬)'!G45+'７月(上旬)'!G46+'７月(上旬)'!G61</f>
        <v>24110</v>
      </c>
      <c r="I16" s="423">
        <f>G16/H16</f>
        <v>1.0267109083367898</v>
      </c>
      <c r="J16" s="422">
        <f>G16-H16</f>
        <v>644</v>
      </c>
      <c r="K16" s="180"/>
    </row>
    <row r="17" spans="1:11" ht="18" customHeight="1" x14ac:dyDescent="0.15">
      <c r="A17" s="475"/>
      <c r="B17" s="197" t="s">
        <v>112</v>
      </c>
      <c r="C17" s="531" t="s">
        <v>105</v>
      </c>
      <c r="D17" s="530" t="s">
        <v>105</v>
      </c>
      <c r="E17" s="529" t="s">
        <v>105</v>
      </c>
      <c r="F17" s="528" t="s">
        <v>105</v>
      </c>
      <c r="G17" s="531" t="s">
        <v>105</v>
      </c>
      <c r="H17" s="530" t="s">
        <v>105</v>
      </c>
      <c r="I17" s="529" t="s">
        <v>105</v>
      </c>
      <c r="J17" s="528" t="s">
        <v>105</v>
      </c>
      <c r="K17" s="180"/>
    </row>
    <row r="18" spans="1:11" s="477" customFormat="1" ht="18" customHeight="1" x14ac:dyDescent="0.15">
      <c r="A18" s="707" t="s">
        <v>207</v>
      </c>
      <c r="B18" s="708"/>
      <c r="C18" s="518">
        <f>SUM(C19:C22)</f>
        <v>17298</v>
      </c>
      <c r="D18" s="519">
        <f>SUM(D19:D22)</f>
        <v>17651</v>
      </c>
      <c r="E18" s="516">
        <f>C18/D18</f>
        <v>0.9800011330802787</v>
      </c>
      <c r="F18" s="515">
        <f>C18-D18</f>
        <v>-353</v>
      </c>
      <c r="G18" s="518">
        <f>SUM(G19:G22)</f>
        <v>27604</v>
      </c>
      <c r="H18" s="517">
        <f>SUM(H19:H22)</f>
        <v>28644</v>
      </c>
      <c r="I18" s="516">
        <f>G18/H18</f>
        <v>0.96369222175673785</v>
      </c>
      <c r="J18" s="515">
        <f>G18-H18</f>
        <v>-1040</v>
      </c>
      <c r="K18" s="478"/>
    </row>
    <row r="19" spans="1:11" ht="18" customHeight="1" x14ac:dyDescent="0.15">
      <c r="A19" s="475" t="s">
        <v>206</v>
      </c>
      <c r="B19" s="189" t="s">
        <v>111</v>
      </c>
      <c r="C19" s="184">
        <f>'７月(上旬)'!B12</f>
        <v>0</v>
      </c>
      <c r="D19" s="185">
        <f>'７月(上旬)'!C12</f>
        <v>0</v>
      </c>
      <c r="E19" s="423" t="e">
        <f>C19/D19</f>
        <v>#DIV/0!</v>
      </c>
      <c r="F19" s="422">
        <f>C19-D19</f>
        <v>0</v>
      </c>
      <c r="G19" s="184">
        <f>'７月(上旬)'!F12</f>
        <v>0</v>
      </c>
      <c r="H19" s="183">
        <f>'７月(上旬)'!G12</f>
        <v>0</v>
      </c>
      <c r="I19" s="423" t="e">
        <f>G19/H19</f>
        <v>#DIV/0!</v>
      </c>
      <c r="J19" s="422">
        <f>G19-H19</f>
        <v>0</v>
      </c>
      <c r="K19" s="180"/>
    </row>
    <row r="20" spans="1:11" ht="18" customHeight="1" x14ac:dyDescent="0.15">
      <c r="A20" s="475"/>
      <c r="B20" s="189" t="s">
        <v>110</v>
      </c>
      <c r="C20" s="184">
        <f>'７月(上旬)'!B21+'７月(上旬)'!B35</f>
        <v>5751</v>
      </c>
      <c r="D20" s="185">
        <f>'７月(上旬)'!C21+'７月(上旬)'!C35</f>
        <v>6023</v>
      </c>
      <c r="E20" s="423">
        <f>C20/D20</f>
        <v>0.95483978084011289</v>
      </c>
      <c r="F20" s="422">
        <f>C20-D20</f>
        <v>-272</v>
      </c>
      <c r="G20" s="184">
        <f>'７月(上旬)'!F21+'７月(上旬)'!F35</f>
        <v>8700</v>
      </c>
      <c r="H20" s="183">
        <f>'７月(上旬)'!G21+'７月(上旬)'!G35</f>
        <v>8740</v>
      </c>
      <c r="I20" s="423">
        <f>G20/H20</f>
        <v>0.99542334096109841</v>
      </c>
      <c r="J20" s="422">
        <f>G20-H20</f>
        <v>-40</v>
      </c>
      <c r="K20" s="180"/>
    </row>
    <row r="21" spans="1:11" ht="18" customHeight="1" x14ac:dyDescent="0.15">
      <c r="A21" s="475"/>
      <c r="B21" s="189" t="s">
        <v>108</v>
      </c>
      <c r="C21" s="184">
        <f>'７月(上旬)'!B47+'７月(上旬)'!B60</f>
        <v>11547</v>
      </c>
      <c r="D21" s="185">
        <f>'７月(上旬)'!C47+'７月(上旬)'!C60</f>
        <v>11628</v>
      </c>
      <c r="E21" s="423">
        <f>C21/D21</f>
        <v>0.99303405572755421</v>
      </c>
      <c r="F21" s="422">
        <f>C21-D21</f>
        <v>-81</v>
      </c>
      <c r="G21" s="184">
        <f>'７月(上旬)'!F47+'７月(上旬)'!F60</f>
        <v>18904</v>
      </c>
      <c r="H21" s="183">
        <f>'７月(上旬)'!G47+'７月(上旬)'!G60</f>
        <v>19904</v>
      </c>
      <c r="I21" s="423">
        <f>G21/H21</f>
        <v>0.94975884244372988</v>
      </c>
      <c r="J21" s="422">
        <f>G21-H21</f>
        <v>-1000</v>
      </c>
      <c r="K21" s="180"/>
    </row>
    <row r="22" spans="1:11" ht="18" customHeight="1" x14ac:dyDescent="0.15">
      <c r="A22" s="475"/>
      <c r="B22" s="197" t="s">
        <v>112</v>
      </c>
      <c r="C22" s="531" t="s">
        <v>105</v>
      </c>
      <c r="D22" s="530" t="s">
        <v>105</v>
      </c>
      <c r="E22" s="529" t="s">
        <v>105</v>
      </c>
      <c r="F22" s="528" t="s">
        <v>105</v>
      </c>
      <c r="G22" s="531" t="s">
        <v>105</v>
      </c>
      <c r="H22" s="530" t="s">
        <v>105</v>
      </c>
      <c r="I22" s="529" t="s">
        <v>105</v>
      </c>
      <c r="J22" s="528" t="s">
        <v>105</v>
      </c>
      <c r="K22" s="180"/>
    </row>
    <row r="23" spans="1:11" s="477" customFormat="1" ht="18" customHeight="1" x14ac:dyDescent="0.15">
      <c r="A23" s="707" t="s">
        <v>205</v>
      </c>
      <c r="B23" s="708"/>
      <c r="C23" s="518">
        <f>SUM(C24:C27)</f>
        <v>10335</v>
      </c>
      <c r="D23" s="519">
        <f>SUM(D24:D27)</f>
        <v>11543</v>
      </c>
      <c r="E23" s="516">
        <f>C23/D23</f>
        <v>0.89534782985359096</v>
      </c>
      <c r="F23" s="515">
        <f>C23-D23</f>
        <v>-1208</v>
      </c>
      <c r="G23" s="518">
        <f>SUM(G24:G27)</f>
        <v>14561</v>
      </c>
      <c r="H23" s="517">
        <f>SUM(H24:H27)</f>
        <v>16458</v>
      </c>
      <c r="I23" s="516">
        <f>G23/H23</f>
        <v>0.8847369060639203</v>
      </c>
      <c r="J23" s="515">
        <f>G23-H23</f>
        <v>-1897</v>
      </c>
      <c r="K23" s="478"/>
    </row>
    <row r="24" spans="1:11" ht="18" customHeight="1" x14ac:dyDescent="0.15">
      <c r="A24" s="475"/>
      <c r="B24" s="186" t="s">
        <v>111</v>
      </c>
      <c r="C24" s="184">
        <f>'７月(上旬)'!B13</f>
        <v>0</v>
      </c>
      <c r="D24" s="185">
        <f>'７月(上旬)'!C13</f>
        <v>0</v>
      </c>
      <c r="E24" s="423" t="e">
        <f>C24/D24</f>
        <v>#DIV/0!</v>
      </c>
      <c r="F24" s="422">
        <f>C24-D24</f>
        <v>0</v>
      </c>
      <c r="G24" s="184">
        <f>'７月(上旬)'!F13</f>
        <v>0</v>
      </c>
      <c r="H24" s="183">
        <f>'７月(上旬)'!G13</f>
        <v>0</v>
      </c>
      <c r="I24" s="423" t="e">
        <f>G24/H24</f>
        <v>#DIV/0!</v>
      </c>
      <c r="J24" s="422">
        <f>G24-H24</f>
        <v>0</v>
      </c>
      <c r="K24" s="180"/>
    </row>
    <row r="25" spans="1:11" ht="18" customHeight="1" x14ac:dyDescent="0.15">
      <c r="A25" s="475"/>
      <c r="B25" s="186" t="s">
        <v>110</v>
      </c>
      <c r="C25" s="184">
        <f>'７月(上旬)'!B28+'７月(上旬)'!B37</f>
        <v>4464</v>
      </c>
      <c r="D25" s="185">
        <f>'７月(上旬)'!C28+'７月(上旬)'!C37</f>
        <v>5835</v>
      </c>
      <c r="E25" s="423">
        <f>C25/D25</f>
        <v>0.76503856041131102</v>
      </c>
      <c r="F25" s="422">
        <f>C25-D25</f>
        <v>-1371</v>
      </c>
      <c r="G25" s="184">
        <f>'７月(上旬)'!F28+'７月(上旬)'!F37</f>
        <v>5825</v>
      </c>
      <c r="H25" s="183">
        <f>'７月(上旬)'!G28+'７月(上旬)'!G37</f>
        <v>7315</v>
      </c>
      <c r="I25" s="423">
        <f>G25/H25</f>
        <v>0.79630895420369108</v>
      </c>
      <c r="J25" s="422">
        <f>G25-H25</f>
        <v>-1490</v>
      </c>
      <c r="K25" s="180"/>
    </row>
    <row r="26" spans="1:11" ht="18" customHeight="1" x14ac:dyDescent="0.15">
      <c r="A26" s="475"/>
      <c r="B26" s="186" t="s">
        <v>108</v>
      </c>
      <c r="C26" s="184">
        <f>'７月(上旬)'!B49</f>
        <v>5871</v>
      </c>
      <c r="D26" s="185">
        <f>'７月(上旬)'!C49</f>
        <v>5708</v>
      </c>
      <c r="E26" s="423">
        <f>C26/D26</f>
        <v>1.0285564120532587</v>
      </c>
      <c r="F26" s="422">
        <f>C26-D26</f>
        <v>163</v>
      </c>
      <c r="G26" s="184">
        <f>'７月(上旬)'!F49</f>
        <v>8736</v>
      </c>
      <c r="H26" s="183">
        <f>'７月(上旬)'!G49</f>
        <v>9143</v>
      </c>
      <c r="I26" s="423">
        <f>G26/H26</f>
        <v>0.9554850705457727</v>
      </c>
      <c r="J26" s="422">
        <f>G26-H26</f>
        <v>-407</v>
      </c>
      <c r="K26" s="180"/>
    </row>
    <row r="27" spans="1:11" ht="18" customHeight="1" x14ac:dyDescent="0.15">
      <c r="A27" s="475"/>
      <c r="B27" s="178" t="s">
        <v>112</v>
      </c>
      <c r="C27" s="536" t="s">
        <v>105</v>
      </c>
      <c r="D27" s="535" t="s">
        <v>105</v>
      </c>
      <c r="E27" s="534" t="s">
        <v>105</v>
      </c>
      <c r="F27" s="533" t="s">
        <v>105</v>
      </c>
      <c r="G27" s="536" t="s">
        <v>105</v>
      </c>
      <c r="H27" s="535" t="s">
        <v>105</v>
      </c>
      <c r="I27" s="534" t="s">
        <v>105</v>
      </c>
      <c r="J27" s="533" t="s">
        <v>105</v>
      </c>
      <c r="K27" s="180"/>
    </row>
    <row r="28" spans="1:11" s="477" customFormat="1" ht="18" customHeight="1" x14ac:dyDescent="0.15">
      <c r="A28" s="707" t="s">
        <v>204</v>
      </c>
      <c r="B28" s="709"/>
      <c r="C28" s="518">
        <f>SUM(C29:C34)</f>
        <v>16566</v>
      </c>
      <c r="D28" s="519">
        <f>SUM(D29:D34)</f>
        <v>13141</v>
      </c>
      <c r="E28" s="516">
        <f t="shared" ref="E28:E33" si="0">C28/D28</f>
        <v>1.2606346548968876</v>
      </c>
      <c r="F28" s="515">
        <f t="shared" ref="F28:F33" si="1">C28-D28</f>
        <v>3425</v>
      </c>
      <c r="G28" s="518">
        <f>SUM(G29:G34)</f>
        <v>26204</v>
      </c>
      <c r="H28" s="517">
        <f>SUM(H29:H34)</f>
        <v>19677</v>
      </c>
      <c r="I28" s="516">
        <f t="shared" ref="I28:I33" si="2">G28/H28</f>
        <v>1.3317070691670478</v>
      </c>
      <c r="J28" s="515">
        <f t="shared" ref="J28:J33" si="3">G28-H28</f>
        <v>6527</v>
      </c>
      <c r="K28" s="478"/>
    </row>
    <row r="29" spans="1:11" ht="18" customHeight="1" x14ac:dyDescent="0.15">
      <c r="A29" s="475"/>
      <c r="B29" s="186" t="s">
        <v>111</v>
      </c>
      <c r="C29" s="184">
        <f>'７月(上旬)'!B15+'７月(上旬)'!B17</f>
        <v>0</v>
      </c>
      <c r="D29" s="185">
        <f>'７月(上旬)'!C15+'７月(上旬)'!C17</f>
        <v>0</v>
      </c>
      <c r="E29" s="423" t="e">
        <f t="shared" si="0"/>
        <v>#DIV/0!</v>
      </c>
      <c r="F29" s="422">
        <f t="shared" si="1"/>
        <v>0</v>
      </c>
      <c r="G29" s="184">
        <f>'７月(上旬)'!F15+'７月(上旬)'!F17</f>
        <v>0</v>
      </c>
      <c r="H29" s="183">
        <f>'７月(上旬)'!G15+'７月(上旬)'!G17</f>
        <v>0</v>
      </c>
      <c r="I29" s="423" t="e">
        <f t="shared" si="2"/>
        <v>#DIV/0!</v>
      </c>
      <c r="J29" s="422">
        <f t="shared" si="3"/>
        <v>0</v>
      </c>
      <c r="K29" s="180"/>
    </row>
    <row r="30" spans="1:11" ht="18" customHeight="1" x14ac:dyDescent="0.15">
      <c r="A30" s="475"/>
      <c r="B30" s="186" t="s">
        <v>110</v>
      </c>
      <c r="C30" s="184">
        <f>'７月(上旬)'!B29+'７月(上旬)'!B30+'７月(上旬)'!B31+'７月(上旬)'!B32+'７月(上旬)'!B33+'７月(上旬)'!B34</f>
        <v>2619</v>
      </c>
      <c r="D30" s="188">
        <f>'７月(上旬)'!C29+'７月(上旬)'!C30+'７月(上旬)'!C31+'７月(上旬)'!C32+'７月(上旬)'!C33+'７月(上旬)'!C34</f>
        <v>2773</v>
      </c>
      <c r="E30" s="423">
        <f t="shared" si="0"/>
        <v>0.94446447890371443</v>
      </c>
      <c r="F30" s="422">
        <f t="shared" si="1"/>
        <v>-154</v>
      </c>
      <c r="G30" s="184">
        <f>'７月(上旬)'!F29+'７月(上旬)'!F30+'７月(上旬)'!F31+'７月(上旬)'!F32+'７月(上旬)'!F33+'７月(上旬)'!F34</f>
        <v>2900</v>
      </c>
      <c r="H30" s="183">
        <f>'７月(上旬)'!G29+'７月(上旬)'!G30+'７月(上旬)'!G31+'７月(上旬)'!G32+'７月(上旬)'!G33+'７月(上旬)'!G34</f>
        <v>3125</v>
      </c>
      <c r="I30" s="423">
        <f t="shared" si="2"/>
        <v>0.92800000000000005</v>
      </c>
      <c r="J30" s="422">
        <f t="shared" si="3"/>
        <v>-225</v>
      </c>
      <c r="K30" s="180"/>
    </row>
    <row r="31" spans="1:11" ht="18" customHeight="1" x14ac:dyDescent="0.15">
      <c r="A31" s="475"/>
      <c r="B31" s="186" t="s">
        <v>109</v>
      </c>
      <c r="C31" s="184">
        <f>'７月(上旬)'!B38</f>
        <v>593</v>
      </c>
      <c r="D31" s="185">
        <f>'７月(上旬)'!C38</f>
        <v>675</v>
      </c>
      <c r="E31" s="423">
        <f t="shared" si="0"/>
        <v>0.87851851851851848</v>
      </c>
      <c r="F31" s="422">
        <f t="shared" si="1"/>
        <v>-82</v>
      </c>
      <c r="G31" s="184">
        <f>'７月(上旬)'!F38</f>
        <v>741</v>
      </c>
      <c r="H31" s="183">
        <f>'７月(上旬)'!G38</f>
        <v>1346</v>
      </c>
      <c r="I31" s="423">
        <f t="shared" si="2"/>
        <v>0.55052005943536408</v>
      </c>
      <c r="J31" s="422">
        <f t="shared" si="3"/>
        <v>-605</v>
      </c>
      <c r="K31" s="180"/>
    </row>
    <row r="32" spans="1:11" ht="18" customHeight="1" x14ac:dyDescent="0.15">
      <c r="A32" s="475"/>
      <c r="B32" s="186" t="s">
        <v>108</v>
      </c>
      <c r="C32" s="184">
        <f>'７月(上旬)'!B50+'７月(上旬)'!B51+'７月(上旬)'!B52+'７月(上旬)'!B53+'７月(上旬)'!B56+'７月(上旬)'!B54+'７月(上旬)'!B55+'７月(上旬)'!B59+'７月(上旬)'!B57+'７月(上旬)'!B58</f>
        <v>12374</v>
      </c>
      <c r="D32" s="185">
        <f>'７月(上旬)'!C50+'７月(上旬)'!C51+'７月(上旬)'!C52+'７月(上旬)'!C53+'７月(上旬)'!C56+'７月(上旬)'!C54+'７月(上旬)'!C55+'７月(上旬)'!C59+'７月(上旬)'!C57+'７月(上旬)'!C58</f>
        <v>8907</v>
      </c>
      <c r="E32" s="423">
        <f t="shared" si="0"/>
        <v>1.3892444145054452</v>
      </c>
      <c r="F32" s="422">
        <f t="shared" si="1"/>
        <v>3467</v>
      </c>
      <c r="G32" s="184">
        <f>'７月(上旬)'!F50+'７月(上旬)'!F51+'７月(上旬)'!F52+'７月(上旬)'!F53+'７月(上旬)'!F56+'７月(上旬)'!F54+'７月(上旬)'!F55+'７月(上旬)'!F59+'７月(上旬)'!F57+'７月(上旬)'!F58</f>
        <v>20820</v>
      </c>
      <c r="H32" s="183">
        <f>'７月(上旬)'!G50+'７月(上旬)'!G51+'７月(上旬)'!G52+'７月(上旬)'!G53+'７月(上旬)'!G56+'７月(上旬)'!G54+'７月(上旬)'!G55+'７月(上旬)'!G59+'７月(上旬)'!G57+'７月(上旬)'!G58</f>
        <v>13741</v>
      </c>
      <c r="I32" s="423">
        <f t="shared" si="2"/>
        <v>1.5151735681537006</v>
      </c>
      <c r="J32" s="422">
        <f t="shared" si="3"/>
        <v>7079</v>
      </c>
      <c r="K32" s="180"/>
    </row>
    <row r="33" spans="1:11" ht="18" customHeight="1" x14ac:dyDescent="0.15">
      <c r="A33" s="475"/>
      <c r="B33" s="186" t="s">
        <v>107</v>
      </c>
      <c r="C33" s="184">
        <f>'７月(上旬)'!B62</f>
        <v>980</v>
      </c>
      <c r="D33" s="185">
        <f>'７月(上旬)'!C62</f>
        <v>786</v>
      </c>
      <c r="E33" s="423">
        <f t="shared" si="0"/>
        <v>1.2468193384223918</v>
      </c>
      <c r="F33" s="422">
        <f t="shared" si="1"/>
        <v>194</v>
      </c>
      <c r="G33" s="184">
        <f>'７月(上旬)'!F62</f>
        <v>1743</v>
      </c>
      <c r="H33" s="183">
        <f>'７月(上旬)'!G62</f>
        <v>1465</v>
      </c>
      <c r="I33" s="423">
        <f t="shared" si="2"/>
        <v>1.1897610921501707</v>
      </c>
      <c r="J33" s="422">
        <f t="shared" si="3"/>
        <v>278</v>
      </c>
      <c r="K33" s="180"/>
    </row>
    <row r="34" spans="1:11" ht="18" customHeight="1" thickBot="1" x14ac:dyDescent="0.2">
      <c r="A34" s="468"/>
      <c r="B34" s="532" t="s">
        <v>203</v>
      </c>
      <c r="C34" s="531" t="s">
        <v>105</v>
      </c>
      <c r="D34" s="530" t="s">
        <v>105</v>
      </c>
      <c r="E34" s="529" t="s">
        <v>105</v>
      </c>
      <c r="F34" s="528" t="s">
        <v>105</v>
      </c>
      <c r="G34" s="531" t="s">
        <v>105</v>
      </c>
      <c r="H34" s="530" t="s">
        <v>105</v>
      </c>
      <c r="I34" s="529" t="s">
        <v>105</v>
      </c>
      <c r="J34" s="528" t="s">
        <v>105</v>
      </c>
      <c r="K34" s="180"/>
    </row>
    <row r="35" spans="1:11" x14ac:dyDescent="0.15">
      <c r="C35" s="165"/>
      <c r="G35" s="165"/>
    </row>
    <row r="36" spans="1:11" x14ac:dyDescent="0.15">
      <c r="C36" s="165"/>
      <c r="G36" s="165"/>
    </row>
    <row r="37" spans="1:11" x14ac:dyDescent="0.15">
      <c r="C37" s="165"/>
      <c r="G37" s="165"/>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3:7" x14ac:dyDescent="0.15">
      <c r="C65" s="165"/>
      <c r="G65" s="165"/>
    </row>
    <row r="66" spans="3:7" x14ac:dyDescent="0.15">
      <c r="C66" s="165"/>
      <c r="G66" s="165"/>
    </row>
    <row r="67" spans="3:7" x14ac:dyDescent="0.15">
      <c r="C67" s="165"/>
      <c r="G67" s="165"/>
    </row>
    <row r="68" spans="3:7" x14ac:dyDescent="0.15">
      <c r="C68" s="165"/>
      <c r="G68" s="165"/>
    </row>
    <row r="69" spans="3:7" x14ac:dyDescent="0.15">
      <c r="C69" s="165"/>
      <c r="G69" s="165"/>
    </row>
    <row r="70" spans="3:7" x14ac:dyDescent="0.15">
      <c r="C70" s="165"/>
      <c r="G70" s="165"/>
    </row>
  </sheetData>
  <mergeCells count="24">
    <mergeCell ref="A1:B1"/>
    <mergeCell ref="G2:J2"/>
    <mergeCell ref="C3:C4"/>
    <mergeCell ref="D3:D4"/>
    <mergeCell ref="E3:F3"/>
    <mergeCell ref="G3:G4"/>
    <mergeCell ref="H3:H4"/>
    <mergeCell ref="I3:J3"/>
    <mergeCell ref="C2:F2"/>
    <mergeCell ref="A23:B23"/>
    <mergeCell ref="A28:B28"/>
    <mergeCell ref="J5:J6"/>
    <mergeCell ref="A6:B6"/>
    <mergeCell ref="A7:B7"/>
    <mergeCell ref="A13:B13"/>
    <mergeCell ref="F5:F6"/>
    <mergeCell ref="G5:G6"/>
    <mergeCell ref="H5:H6"/>
    <mergeCell ref="I5:I6"/>
    <mergeCell ref="A5:B5"/>
    <mergeCell ref="C5:C6"/>
    <mergeCell ref="D5:D6"/>
    <mergeCell ref="E5:E6"/>
    <mergeCell ref="A18:B18"/>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76" orientation="landscape" r:id="rId1"/>
  <headerFooter alignWithMargins="0">
    <oddHeader>&amp;C2012年&amp;A航空旅客輸送実績</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0"/>
  <sheetViews>
    <sheetView showGridLines="0" view="pageBreakPreview" zoomScale="85"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７月中旬</v>
      </c>
      <c r="G1" s="4" t="s">
        <v>69</v>
      </c>
      <c r="H1" s="2"/>
      <c r="I1" s="2"/>
      <c r="J1" s="2"/>
    </row>
    <row r="2" spans="1:11" ht="18" customHeight="1" x14ac:dyDescent="0.15">
      <c r="A2" s="206"/>
      <c r="B2" s="461"/>
      <c r="C2" s="683" t="s">
        <v>219</v>
      </c>
      <c r="D2" s="684"/>
      <c r="E2" s="700"/>
      <c r="F2" s="701"/>
      <c r="G2" s="684" t="s">
        <v>218</v>
      </c>
      <c r="H2" s="684"/>
      <c r="I2" s="700"/>
      <c r="J2" s="701"/>
    </row>
    <row r="3" spans="1:11" ht="18.75" customHeight="1" x14ac:dyDescent="0.15">
      <c r="A3" s="186"/>
      <c r="B3" s="460"/>
      <c r="C3" s="702" t="s">
        <v>254</v>
      </c>
      <c r="D3" s="703" t="s">
        <v>253</v>
      </c>
      <c r="E3" s="664" t="s">
        <v>215</v>
      </c>
      <c r="F3" s="665"/>
      <c r="G3" s="692" t="str">
        <f>C3</f>
        <v>12.7月
上・中旬</v>
      </c>
      <c r="H3" s="694" t="str">
        <f>D3</f>
        <v>11.7月
上・中旬</v>
      </c>
      <c r="I3" s="664" t="s">
        <v>215</v>
      </c>
      <c r="J3" s="665"/>
    </row>
    <row r="4" spans="1:11" ht="18" customHeight="1" x14ac:dyDescent="0.15">
      <c r="A4" s="202"/>
      <c r="B4" s="459"/>
      <c r="C4" s="688"/>
      <c r="D4" s="704"/>
      <c r="E4" s="203" t="s">
        <v>214</v>
      </c>
      <c r="F4" s="458" t="s">
        <v>213</v>
      </c>
      <c r="G4" s="693"/>
      <c r="H4" s="695"/>
      <c r="I4" s="203" t="s">
        <v>214</v>
      </c>
      <c r="J4" s="458" t="s">
        <v>213</v>
      </c>
    </row>
    <row r="5" spans="1:11" ht="13.5" customHeight="1" x14ac:dyDescent="0.15">
      <c r="A5" s="668" t="s">
        <v>212</v>
      </c>
      <c r="B5" s="669"/>
      <c r="C5" s="670">
        <f>C7+C13+C18+C23+C28</f>
        <v>131422</v>
      </c>
      <c r="D5" s="681">
        <f>D7+D13+D18+D23+D28</f>
        <v>117359</v>
      </c>
      <c r="E5" s="666">
        <f>C5/D5</f>
        <v>1.1198289010642559</v>
      </c>
      <c r="F5" s="677">
        <f>C5-D5</f>
        <v>14063</v>
      </c>
      <c r="G5" s="670">
        <f>G7+G13+G18+G23+G28</f>
        <v>221850</v>
      </c>
      <c r="H5" s="681">
        <f>H7+H13+H18+H23+H28</f>
        <v>209586</v>
      </c>
      <c r="I5" s="666">
        <f>G5/H5</f>
        <v>1.0585153588503049</v>
      </c>
      <c r="J5" s="677">
        <f>G5-H5</f>
        <v>12264</v>
      </c>
    </row>
    <row r="6" spans="1:11" ht="13.5" customHeight="1" x14ac:dyDescent="0.15">
      <c r="A6" s="698" t="s">
        <v>113</v>
      </c>
      <c r="B6" s="699"/>
      <c r="C6" s="711"/>
      <c r="D6" s="712"/>
      <c r="E6" s="710"/>
      <c r="F6" s="713"/>
      <c r="G6" s="711"/>
      <c r="H6" s="712"/>
      <c r="I6" s="710"/>
      <c r="J6" s="713"/>
    </row>
    <row r="7" spans="1:11" s="477" customFormat="1" ht="18" customHeight="1" x14ac:dyDescent="0.15">
      <c r="A7" s="707" t="s">
        <v>211</v>
      </c>
      <c r="B7" s="709"/>
      <c r="C7" s="518">
        <f>SUM(C8:C12)</f>
        <v>67845</v>
      </c>
      <c r="D7" s="519">
        <f>SUM(D8:D12)</f>
        <v>62111</v>
      </c>
      <c r="E7" s="516">
        <f>C7/D7</f>
        <v>1.0923185909098228</v>
      </c>
      <c r="F7" s="515">
        <f>C7-D7</f>
        <v>5734</v>
      </c>
      <c r="G7" s="518">
        <f>SUM(G8:G12)</f>
        <v>107040</v>
      </c>
      <c r="H7" s="517">
        <f>SUM(H8:H12)</f>
        <v>101142</v>
      </c>
      <c r="I7" s="516">
        <f>G7/H7</f>
        <v>1.0583140535089279</v>
      </c>
      <c r="J7" s="515">
        <f>G7-H7</f>
        <v>5898</v>
      </c>
      <c r="K7" s="478"/>
    </row>
    <row r="8" spans="1:11" ht="18" customHeight="1" x14ac:dyDescent="0.15">
      <c r="A8" s="475" t="s">
        <v>210</v>
      </c>
      <c r="B8" s="186" t="s">
        <v>111</v>
      </c>
      <c r="C8" s="184">
        <f>'７月(中旬)'!B9+'７月(中旬)'!B14</f>
        <v>32766</v>
      </c>
      <c r="D8" s="185">
        <f>'７月(中旬)'!C9+'７月(中旬)'!C14</f>
        <v>28422</v>
      </c>
      <c r="E8" s="423">
        <f>C8/D8</f>
        <v>1.1528393497994511</v>
      </c>
      <c r="F8" s="422">
        <f>C8-D8</f>
        <v>4344</v>
      </c>
      <c r="G8" s="184">
        <f>'７月(中旬)'!F9+'７月(中旬)'!F14</f>
        <v>53464</v>
      </c>
      <c r="H8" s="183">
        <f>'７月(中旬)'!G9+'７月(中旬)'!G14</f>
        <v>46663</v>
      </c>
      <c r="I8" s="423">
        <f>G8/H8</f>
        <v>1.1457471658487453</v>
      </c>
      <c r="J8" s="422">
        <f>G8-H8</f>
        <v>6801</v>
      </c>
      <c r="K8" s="180"/>
    </row>
    <row r="9" spans="1:11" ht="18" customHeight="1" x14ac:dyDescent="0.15">
      <c r="A9" s="475"/>
      <c r="B9" s="186" t="s">
        <v>110</v>
      </c>
      <c r="C9" s="184">
        <f>'７月(中旬)'!B19+'７月(中旬)'!B22+'７月(中旬)'!B23+'７月(中旬)'!B24</f>
        <v>3147</v>
      </c>
      <c r="D9" s="185">
        <f>'７月(中旬)'!C19+'７月(中旬)'!C22+'７月(中旬)'!C23+'７月(中旬)'!C24</f>
        <v>3026</v>
      </c>
      <c r="E9" s="423">
        <f>C9/D9</f>
        <v>1.0399867812293457</v>
      </c>
      <c r="F9" s="422">
        <f>C9-D9</f>
        <v>121</v>
      </c>
      <c r="G9" s="184">
        <f>'７月(中旬)'!F19+'７月(中旬)'!F22+'７月(中旬)'!F23+'７月(中旬)'!F24</f>
        <v>4430</v>
      </c>
      <c r="H9" s="183">
        <f>'７月(中旬)'!G19+'７月(中旬)'!G22+'７月(中旬)'!G23+'７月(中旬)'!G24</f>
        <v>4420</v>
      </c>
      <c r="I9" s="423">
        <f>G9/H9</f>
        <v>1.002262443438914</v>
      </c>
      <c r="J9" s="422">
        <f>G9-H9</f>
        <v>10</v>
      </c>
      <c r="K9" s="180"/>
    </row>
    <row r="10" spans="1:11" ht="18" customHeight="1" x14ac:dyDescent="0.15">
      <c r="A10" s="475"/>
      <c r="B10" s="178" t="s">
        <v>252</v>
      </c>
      <c r="C10" s="536" t="s">
        <v>105</v>
      </c>
      <c r="D10" s="535" t="s">
        <v>105</v>
      </c>
      <c r="E10" s="534" t="s">
        <v>105</v>
      </c>
      <c r="F10" s="533" t="s">
        <v>105</v>
      </c>
      <c r="G10" s="536" t="s">
        <v>105</v>
      </c>
      <c r="H10" s="535" t="s">
        <v>105</v>
      </c>
      <c r="I10" s="534" t="s">
        <v>105</v>
      </c>
      <c r="J10" s="533" t="s">
        <v>105</v>
      </c>
      <c r="K10" s="180"/>
    </row>
    <row r="11" spans="1:11" ht="18" customHeight="1" x14ac:dyDescent="0.15">
      <c r="A11" s="475"/>
      <c r="B11" s="186" t="s">
        <v>108</v>
      </c>
      <c r="C11" s="184">
        <f>'７月(中旬)'!B43+'７月(中旬)'!B48</f>
        <v>31932</v>
      </c>
      <c r="D11" s="185">
        <f>'７月(中旬)'!C43+'７月(中旬)'!C48</f>
        <v>30663</v>
      </c>
      <c r="E11" s="423">
        <f>C11/D11</f>
        <v>1.041385383034928</v>
      </c>
      <c r="F11" s="422">
        <f>C11-D11</f>
        <v>1269</v>
      </c>
      <c r="G11" s="184">
        <f>'７月(中旬)'!F43+'７月(中旬)'!F48</f>
        <v>49146</v>
      </c>
      <c r="H11" s="183">
        <f>'７月(中旬)'!G43+'７月(中旬)'!G48</f>
        <v>50059</v>
      </c>
      <c r="I11" s="423">
        <f>G11/H11</f>
        <v>0.98176152140474238</v>
      </c>
      <c r="J11" s="422">
        <f>G11-H11</f>
        <v>-913</v>
      </c>
      <c r="K11" s="180"/>
    </row>
    <row r="12" spans="1:11" ht="18" customHeight="1" x14ac:dyDescent="0.15">
      <c r="A12" s="475"/>
      <c r="B12" s="178" t="s">
        <v>112</v>
      </c>
      <c r="C12" s="536" t="s">
        <v>105</v>
      </c>
      <c r="D12" s="535" t="s">
        <v>105</v>
      </c>
      <c r="E12" s="534" t="s">
        <v>105</v>
      </c>
      <c r="F12" s="533" t="s">
        <v>105</v>
      </c>
      <c r="G12" s="536" t="s">
        <v>105</v>
      </c>
      <c r="H12" s="535" t="s">
        <v>105</v>
      </c>
      <c r="I12" s="534" t="s">
        <v>105</v>
      </c>
      <c r="J12" s="533" t="s">
        <v>105</v>
      </c>
      <c r="K12" s="180"/>
    </row>
    <row r="13" spans="1:11" s="477" customFormat="1" ht="18" customHeight="1" x14ac:dyDescent="0.15">
      <c r="A13" s="707" t="s">
        <v>209</v>
      </c>
      <c r="B13" s="709"/>
      <c r="C13" s="518">
        <f>SUM(C14:C17)</f>
        <v>22289</v>
      </c>
      <c r="D13" s="519">
        <f>SUM(D14:D17)</f>
        <v>22563</v>
      </c>
      <c r="E13" s="516">
        <f>C13/D13</f>
        <v>0.98785622479280233</v>
      </c>
      <c r="F13" s="515">
        <f>C13-D13</f>
        <v>-274</v>
      </c>
      <c r="G13" s="518">
        <f>SUM(G14:G17)</f>
        <v>41595</v>
      </c>
      <c r="H13" s="519">
        <f>SUM(H14:H17)</f>
        <v>44739</v>
      </c>
      <c r="I13" s="516">
        <f>G13/H13</f>
        <v>0.92972574264064911</v>
      </c>
      <c r="J13" s="515">
        <f>G13-H13</f>
        <v>-3144</v>
      </c>
      <c r="K13" s="478"/>
    </row>
    <row r="14" spans="1:11" ht="18" customHeight="1" x14ac:dyDescent="0.15">
      <c r="A14" s="475" t="s">
        <v>208</v>
      </c>
      <c r="B14" s="186" t="s">
        <v>111</v>
      </c>
      <c r="C14" s="184">
        <f>'７月(中旬)'!B10+'７月(中旬)'!B11+'７月(中旬)'!B16</f>
        <v>6212</v>
      </c>
      <c r="D14" s="185">
        <f>'７月(中旬)'!C10+'７月(中旬)'!C11+'７月(中旬)'!C16</f>
        <v>9218</v>
      </c>
      <c r="E14" s="423">
        <f>C14/D14</f>
        <v>0.67389889346929921</v>
      </c>
      <c r="F14" s="422">
        <f>C14-D14</f>
        <v>-3006</v>
      </c>
      <c r="G14" s="184">
        <f>'７月(中旬)'!F10+'７月(中旬)'!F11+'７月(中旬)'!F16</f>
        <v>10529</v>
      </c>
      <c r="H14" s="185">
        <f>'７月(中旬)'!G10+'７月(中旬)'!G11+'７月(中旬)'!G16</f>
        <v>18436</v>
      </c>
      <c r="I14" s="423">
        <f>G14/H14</f>
        <v>0.57111087003688432</v>
      </c>
      <c r="J14" s="422">
        <f>G14-H14</f>
        <v>-7907</v>
      </c>
      <c r="K14" s="180"/>
    </row>
    <row r="15" spans="1:11" ht="18" customHeight="1" x14ac:dyDescent="0.15">
      <c r="A15" s="475"/>
      <c r="B15" s="186" t="s">
        <v>110</v>
      </c>
      <c r="C15" s="184">
        <f>'７月(中旬)'!B20+'７月(中旬)'!B25+'７月(中旬)'!B26+'７月(中旬)'!B27+'７月(中旬)'!B36</f>
        <v>3178</v>
      </c>
      <c r="D15" s="185">
        <f>'７月(中旬)'!C20+'７月(中旬)'!C25+'７月(中旬)'!C26+'７月(中旬)'!C27+'７月(中旬)'!C36</f>
        <v>989</v>
      </c>
      <c r="E15" s="423">
        <f>C15/D15</f>
        <v>3.2133468149646105</v>
      </c>
      <c r="F15" s="422">
        <f>C15-D15</f>
        <v>2189</v>
      </c>
      <c r="G15" s="184">
        <f>'７月(中旬)'!F20+'７月(中旬)'!F25+'７月(中旬)'!F26+'７月(中旬)'!F27+'７月(中旬)'!F36</f>
        <v>4975</v>
      </c>
      <c r="H15" s="185">
        <f>'７月(中旬)'!G20+'７月(中旬)'!G25+'７月(中旬)'!G26+'７月(中旬)'!G27+'７月(中旬)'!G36</f>
        <v>1490</v>
      </c>
      <c r="I15" s="423">
        <f>G15/H15</f>
        <v>3.3389261744966441</v>
      </c>
      <c r="J15" s="422">
        <f>G15-H15</f>
        <v>3485</v>
      </c>
      <c r="K15" s="180"/>
    </row>
    <row r="16" spans="1:11" ht="18" customHeight="1" x14ac:dyDescent="0.15">
      <c r="A16" s="475"/>
      <c r="B16" s="186" t="s">
        <v>108</v>
      </c>
      <c r="C16" s="184">
        <f>'７月(中旬)'!B44+'７月(中旬)'!B45+'７月(中旬)'!B46+'７月(中旬)'!B61</f>
        <v>12899</v>
      </c>
      <c r="D16" s="185">
        <f>'７月(中旬)'!C44+'７月(中旬)'!C45+'７月(中旬)'!C46+'７月(中旬)'!C61</f>
        <v>12356</v>
      </c>
      <c r="E16" s="423">
        <f>C16/D16</f>
        <v>1.0439462609258661</v>
      </c>
      <c r="F16" s="422">
        <f>C16-D16</f>
        <v>543</v>
      </c>
      <c r="G16" s="184">
        <f>'７月(中旬)'!F44+'７月(中旬)'!F45+'７月(中旬)'!F46+'７月(中旬)'!F61</f>
        <v>26091</v>
      </c>
      <c r="H16" s="185">
        <f>'７月(中旬)'!G44+'７月(中旬)'!G45+'７月(中旬)'!G46+'７月(中旬)'!G61</f>
        <v>24813</v>
      </c>
      <c r="I16" s="423">
        <f>G16/H16</f>
        <v>1.0515052593398622</v>
      </c>
      <c r="J16" s="422">
        <f>G16-H16</f>
        <v>1278</v>
      </c>
      <c r="K16" s="180"/>
    </row>
    <row r="17" spans="1:11" ht="18" customHeight="1" x14ac:dyDescent="0.15">
      <c r="A17" s="475"/>
      <c r="B17" s="178" t="s">
        <v>112</v>
      </c>
      <c r="C17" s="184"/>
      <c r="D17" s="188"/>
      <c r="E17" s="423"/>
      <c r="F17" s="422"/>
      <c r="G17" s="184"/>
      <c r="H17" s="188"/>
      <c r="I17" s="423"/>
      <c r="J17" s="422"/>
      <c r="K17" s="180"/>
    </row>
    <row r="18" spans="1:11" s="477" customFormat="1" ht="18" customHeight="1" x14ac:dyDescent="0.15">
      <c r="A18" s="707" t="s">
        <v>207</v>
      </c>
      <c r="B18" s="709"/>
      <c r="C18" s="518">
        <f>SUM(C19:C22)</f>
        <v>17526</v>
      </c>
      <c r="D18" s="519">
        <f>SUM(D19:D22)</f>
        <v>14997</v>
      </c>
      <c r="E18" s="516">
        <f>C18/D18</f>
        <v>1.168633726745349</v>
      </c>
      <c r="F18" s="515">
        <f>C18-D18</f>
        <v>2529</v>
      </c>
      <c r="G18" s="518">
        <f>SUM(G19:G22)</f>
        <v>28896</v>
      </c>
      <c r="H18" s="517">
        <f>SUM(H19:H22)</f>
        <v>30259</v>
      </c>
      <c r="I18" s="516">
        <f>G18/H18</f>
        <v>0.95495555041475266</v>
      </c>
      <c r="J18" s="515">
        <f>G18-H18</f>
        <v>-1363</v>
      </c>
      <c r="K18" s="478"/>
    </row>
    <row r="19" spans="1:11" ht="18" customHeight="1" x14ac:dyDescent="0.15">
      <c r="A19" s="475" t="s">
        <v>206</v>
      </c>
      <c r="B19" s="186" t="s">
        <v>111</v>
      </c>
      <c r="C19" s="184">
        <f>'７月(中旬)'!B12</f>
        <v>0</v>
      </c>
      <c r="D19" s="185">
        <f>'７月(中旬)'!C12</f>
        <v>0</v>
      </c>
      <c r="E19" s="423" t="e">
        <f>C19/D19</f>
        <v>#DIV/0!</v>
      </c>
      <c r="F19" s="422">
        <f>C19-D19</f>
        <v>0</v>
      </c>
      <c r="G19" s="184">
        <f>'７月(中旬)'!F12</f>
        <v>0</v>
      </c>
      <c r="H19" s="183">
        <f>'７月(中旬)'!G12</f>
        <v>0</v>
      </c>
      <c r="I19" s="423" t="e">
        <f>G19/H19</f>
        <v>#DIV/0!</v>
      </c>
      <c r="J19" s="422">
        <f>G19-H19</f>
        <v>0</v>
      </c>
      <c r="K19" s="180"/>
    </row>
    <row r="20" spans="1:11" ht="18" customHeight="1" x14ac:dyDescent="0.15">
      <c r="A20" s="475"/>
      <c r="B20" s="186" t="s">
        <v>110</v>
      </c>
      <c r="C20" s="184">
        <f>'７月(中旬)'!B21+'７月(中旬)'!B35</f>
        <v>6092</v>
      </c>
      <c r="D20" s="185">
        <f>'７月(中旬)'!C21+'７月(中旬)'!C35</f>
        <v>5192</v>
      </c>
      <c r="E20" s="423">
        <f>C20/D20</f>
        <v>1.1733436055469955</v>
      </c>
      <c r="F20" s="422">
        <f>C20-D20</f>
        <v>900</v>
      </c>
      <c r="G20" s="184">
        <f>'７月(中旬)'!F21+'７月(中旬)'!F35</f>
        <v>9880</v>
      </c>
      <c r="H20" s="183">
        <f>'７月(中旬)'!G21+'７月(中旬)'!G35</f>
        <v>9605</v>
      </c>
      <c r="I20" s="423">
        <f>G20/H20</f>
        <v>1.0286309213951068</v>
      </c>
      <c r="J20" s="422">
        <f>G20-H20</f>
        <v>275</v>
      </c>
      <c r="K20" s="180"/>
    </row>
    <row r="21" spans="1:11" ht="18" customHeight="1" x14ac:dyDescent="0.15">
      <c r="A21" s="475"/>
      <c r="B21" s="186" t="s">
        <v>108</v>
      </c>
      <c r="C21" s="184">
        <f>'７月(中旬)'!B47+'７月(中旬)'!B60</f>
        <v>11434</v>
      </c>
      <c r="D21" s="185">
        <f>'７月(中旬)'!C47+'７月(中旬)'!C60</f>
        <v>9805</v>
      </c>
      <c r="E21" s="423">
        <f>C21/D21</f>
        <v>1.1661397246302907</v>
      </c>
      <c r="F21" s="422">
        <f>C21-D21</f>
        <v>1629</v>
      </c>
      <c r="G21" s="184">
        <f>'７月(中旬)'!F47+'７月(中旬)'!F60</f>
        <v>19016</v>
      </c>
      <c r="H21" s="183">
        <f>'７月(中旬)'!G47+'７月(中旬)'!G60</f>
        <v>20654</v>
      </c>
      <c r="I21" s="423">
        <f>G21/H21</f>
        <v>0.92069332816887772</v>
      </c>
      <c r="J21" s="422">
        <f>G21-H21</f>
        <v>-1638</v>
      </c>
      <c r="K21" s="180"/>
    </row>
    <row r="22" spans="1:11" ht="18" customHeight="1" x14ac:dyDescent="0.15">
      <c r="A22" s="475"/>
      <c r="B22" s="178" t="s">
        <v>112</v>
      </c>
      <c r="C22" s="218"/>
      <c r="D22" s="216"/>
      <c r="E22" s="521"/>
      <c r="F22" s="520"/>
      <c r="G22" s="218"/>
      <c r="H22" s="220"/>
      <c r="I22" s="522"/>
      <c r="J22" s="520"/>
      <c r="K22" s="180"/>
    </row>
    <row r="23" spans="1:11" s="477" customFormat="1" ht="18" customHeight="1" x14ac:dyDescent="0.15">
      <c r="A23" s="707" t="s">
        <v>205</v>
      </c>
      <c r="B23" s="708"/>
      <c r="C23" s="518">
        <f>SUM(C24:C27)</f>
        <v>9715</v>
      </c>
      <c r="D23" s="519">
        <f>SUM(D24:D27)</f>
        <v>7557</v>
      </c>
      <c r="E23" s="516">
        <f>C23/D23</f>
        <v>1.285563054122006</v>
      </c>
      <c r="F23" s="515">
        <f>C23-D23</f>
        <v>2158</v>
      </c>
      <c r="G23" s="518">
        <f>SUM(G24:G27)</f>
        <v>17658</v>
      </c>
      <c r="H23" s="517">
        <f>SUM(H24:H27)</f>
        <v>14710</v>
      </c>
      <c r="I23" s="516">
        <f>G23/H23</f>
        <v>1.2004078857919782</v>
      </c>
      <c r="J23" s="515">
        <f>G23-H23</f>
        <v>2948</v>
      </c>
      <c r="K23" s="478"/>
    </row>
    <row r="24" spans="1:11" ht="18" customHeight="1" x14ac:dyDescent="0.15">
      <c r="A24" s="475"/>
      <c r="B24" s="186" t="s">
        <v>111</v>
      </c>
      <c r="C24" s="184">
        <f>'７月(中旬)'!B13</f>
        <v>0</v>
      </c>
      <c r="D24" s="185">
        <f>'７月(中旬)'!C13</f>
        <v>0</v>
      </c>
      <c r="E24" s="423" t="e">
        <f>C24/D24</f>
        <v>#DIV/0!</v>
      </c>
      <c r="F24" s="422">
        <f>C24-D24</f>
        <v>0</v>
      </c>
      <c r="G24" s="184">
        <f>'７月(中旬)'!F13</f>
        <v>0</v>
      </c>
      <c r="H24" s="183">
        <f>'７月(中旬)'!G13</f>
        <v>0</v>
      </c>
      <c r="I24" s="423" t="e">
        <f>G24/H24</f>
        <v>#DIV/0!</v>
      </c>
      <c r="J24" s="422">
        <f>G24-H24</f>
        <v>0</v>
      </c>
      <c r="K24" s="180"/>
    </row>
    <row r="25" spans="1:11" ht="18" customHeight="1" x14ac:dyDescent="0.15">
      <c r="A25" s="475"/>
      <c r="B25" s="186" t="s">
        <v>110</v>
      </c>
      <c r="C25" s="184">
        <f>'７月(中旬)'!B28+'７月(中旬)'!B37</f>
        <v>3926</v>
      </c>
      <c r="D25" s="185">
        <f>'７月(中旬)'!C28+'７月(中旬)'!C37</f>
        <v>3540</v>
      </c>
      <c r="E25" s="423">
        <f>C25/D25</f>
        <v>1.109039548022599</v>
      </c>
      <c r="F25" s="422">
        <f>C25-D25</f>
        <v>386</v>
      </c>
      <c r="G25" s="184">
        <f>'７月(中旬)'!F28+'７月(中旬)'!F37</f>
        <v>5815</v>
      </c>
      <c r="H25" s="183">
        <f>'７月(中旬)'!G28+'７月(中旬)'!G37</f>
        <v>6575</v>
      </c>
      <c r="I25" s="423">
        <f>G25/H25</f>
        <v>0.88441064638783273</v>
      </c>
      <c r="J25" s="422">
        <f>G25-H25</f>
        <v>-760</v>
      </c>
      <c r="K25" s="180"/>
    </row>
    <row r="26" spans="1:11" ht="18" customHeight="1" x14ac:dyDescent="0.15">
      <c r="A26" s="475"/>
      <c r="B26" s="186" t="s">
        <v>108</v>
      </c>
      <c r="C26" s="184">
        <f>'７月(中旬)'!B49</f>
        <v>5789</v>
      </c>
      <c r="D26" s="185">
        <f>'７月(中旬)'!C49</f>
        <v>4017</v>
      </c>
      <c r="E26" s="423">
        <f>C26/D26</f>
        <v>1.4411252178242469</v>
      </c>
      <c r="F26" s="422">
        <f>C26-D26</f>
        <v>1772</v>
      </c>
      <c r="G26" s="184">
        <f>'７月(中旬)'!F49</f>
        <v>11843</v>
      </c>
      <c r="H26" s="183">
        <f>'７月(中旬)'!G49</f>
        <v>8135</v>
      </c>
      <c r="I26" s="423">
        <f>G26/H26</f>
        <v>1.4558082360172095</v>
      </c>
      <c r="J26" s="422">
        <f>G26-H26</f>
        <v>3708</v>
      </c>
      <c r="K26" s="180"/>
    </row>
    <row r="27" spans="1:11" ht="18" customHeight="1" x14ac:dyDescent="0.15">
      <c r="A27" s="475"/>
      <c r="B27" s="178" t="s">
        <v>112</v>
      </c>
      <c r="C27" s="218"/>
      <c r="D27" s="216"/>
      <c r="E27" s="521"/>
      <c r="F27" s="520"/>
      <c r="G27" s="217"/>
      <c r="H27" s="216"/>
      <c r="I27" s="521"/>
      <c r="J27" s="520"/>
      <c r="K27" s="180"/>
    </row>
    <row r="28" spans="1:11" s="477" customFormat="1" ht="18" customHeight="1" x14ac:dyDescent="0.15">
      <c r="A28" s="707" t="s">
        <v>204</v>
      </c>
      <c r="B28" s="708"/>
      <c r="C28" s="518">
        <f>SUM(C29:C34)</f>
        <v>14047</v>
      </c>
      <c r="D28" s="519">
        <f>SUM(D29:D34)</f>
        <v>10131</v>
      </c>
      <c r="E28" s="516">
        <f t="shared" ref="E28:E33" si="0">C28/D28</f>
        <v>1.3865363735070575</v>
      </c>
      <c r="F28" s="515">
        <f t="shared" ref="F28:F33" si="1">C28-D28</f>
        <v>3916</v>
      </c>
      <c r="G28" s="518">
        <f>SUM(G29:G34)</f>
        <v>26661</v>
      </c>
      <c r="H28" s="517">
        <f>SUM(H29:H34)</f>
        <v>18736</v>
      </c>
      <c r="I28" s="516">
        <f t="shared" ref="I28:I33" si="2">G28/H28</f>
        <v>1.4229824935952178</v>
      </c>
      <c r="J28" s="515">
        <f t="shared" ref="J28:J33" si="3">G28-H28</f>
        <v>7925</v>
      </c>
      <c r="K28" s="478"/>
    </row>
    <row r="29" spans="1:11" ht="18" customHeight="1" x14ac:dyDescent="0.15">
      <c r="A29" s="475"/>
      <c r="B29" s="186" t="s">
        <v>111</v>
      </c>
      <c r="C29" s="184">
        <f>'７月(中旬)'!B15+'７月(中旬)'!B17</f>
        <v>0</v>
      </c>
      <c r="D29" s="185">
        <f>'７月(中旬)'!C15+'７月(中旬)'!C17</f>
        <v>0</v>
      </c>
      <c r="E29" s="423" t="e">
        <f t="shared" si="0"/>
        <v>#DIV/0!</v>
      </c>
      <c r="F29" s="422">
        <f t="shared" si="1"/>
        <v>0</v>
      </c>
      <c r="G29" s="184">
        <f>'７月(中旬)'!F15+'７月(中旬)'!F17</f>
        <v>0</v>
      </c>
      <c r="H29" s="183">
        <f>'７月(中旬)'!G15+'７月(中旬)'!G17</f>
        <v>0</v>
      </c>
      <c r="I29" s="423" t="e">
        <f t="shared" si="2"/>
        <v>#DIV/0!</v>
      </c>
      <c r="J29" s="422">
        <f t="shared" si="3"/>
        <v>0</v>
      </c>
      <c r="K29" s="180"/>
    </row>
    <row r="30" spans="1:11" ht="18" customHeight="1" x14ac:dyDescent="0.15">
      <c r="A30" s="475"/>
      <c r="B30" s="186" t="s">
        <v>110</v>
      </c>
      <c r="C30" s="184">
        <f>'７月(中旬)'!B29+'７月(中旬)'!B30+'７月(中旬)'!B31+'７月(中旬)'!B32+'７月(中旬)'!B33+'７月(中旬)'!B34</f>
        <v>1846</v>
      </c>
      <c r="D30" s="188">
        <f>'７月(中旬)'!C29+'７月(中旬)'!C30+'７月(中旬)'!C31+'７月(中旬)'!C32+'７月(中旬)'!C33+'７月(中旬)'!C34</f>
        <v>1903</v>
      </c>
      <c r="E30" s="423">
        <f t="shared" si="0"/>
        <v>0.97004729374671572</v>
      </c>
      <c r="F30" s="422">
        <f t="shared" si="1"/>
        <v>-57</v>
      </c>
      <c r="G30" s="184">
        <f>'７月(中旬)'!F29+'７月(中旬)'!F30+'７月(中旬)'!F31+'７月(中旬)'!F32+'７月(中旬)'!F33+'７月(中旬)'!F34</f>
        <v>2925</v>
      </c>
      <c r="H30" s="183">
        <f>'７月(中旬)'!G29+'７月(中旬)'!G30+'７月(中旬)'!G31+'７月(中旬)'!G32+'７月(中旬)'!G33+'７月(中旬)'!G34</f>
        <v>3095</v>
      </c>
      <c r="I30" s="423">
        <f t="shared" si="2"/>
        <v>0.9450726978998385</v>
      </c>
      <c r="J30" s="422">
        <f t="shared" si="3"/>
        <v>-170</v>
      </c>
      <c r="K30" s="180"/>
    </row>
    <row r="31" spans="1:11" ht="18" customHeight="1" x14ac:dyDescent="0.15">
      <c r="A31" s="475"/>
      <c r="B31" s="186" t="s">
        <v>109</v>
      </c>
      <c r="C31" s="184">
        <f>'７月(中旬)'!B38</f>
        <v>658</v>
      </c>
      <c r="D31" s="185">
        <f>'７月(中旬)'!C38</f>
        <v>655</v>
      </c>
      <c r="E31" s="423">
        <f t="shared" si="0"/>
        <v>1.0045801526717557</v>
      </c>
      <c r="F31" s="422">
        <f t="shared" si="1"/>
        <v>3</v>
      </c>
      <c r="G31" s="184">
        <f>'７月(中旬)'!F38</f>
        <v>1130</v>
      </c>
      <c r="H31" s="183">
        <f>'７月(中旬)'!G38</f>
        <v>1318</v>
      </c>
      <c r="I31" s="423">
        <f t="shared" si="2"/>
        <v>0.85735963581183616</v>
      </c>
      <c r="J31" s="422">
        <f t="shared" si="3"/>
        <v>-188</v>
      </c>
      <c r="K31" s="180"/>
    </row>
    <row r="32" spans="1:11" ht="18" customHeight="1" x14ac:dyDescent="0.15">
      <c r="A32" s="475"/>
      <c r="B32" s="186" t="s">
        <v>108</v>
      </c>
      <c r="C32" s="184">
        <f>'７月(中旬)'!B50+'７月(中旬)'!B51+'７月(中旬)'!B52+'７月(中旬)'!B53+'７月(中旬)'!B56+'７月(中旬)'!B54+'７月(中旬)'!B55+'７月(中旬)'!B59+'７月(中旬)'!B57+'７月(中旬)'!B58</f>
        <v>10527</v>
      </c>
      <c r="D32" s="185">
        <f>'７月(中旬)'!C50+'７月(中旬)'!C51+'７月(中旬)'!C52+'７月(中旬)'!C53+'７月(中旬)'!C56+'７月(中旬)'!C54+'７月(中旬)'!C55+'７月(中旬)'!C59+'７月(中旬)'!C57+'７月(中旬)'!C58</f>
        <v>6795</v>
      </c>
      <c r="E32" s="423">
        <f t="shared" si="0"/>
        <v>1.5492273730684327</v>
      </c>
      <c r="F32" s="422">
        <f t="shared" si="1"/>
        <v>3732</v>
      </c>
      <c r="G32" s="184">
        <f>'７月(中旬)'!F50+'７月(中旬)'!F51+'７月(中旬)'!F52+'７月(中旬)'!F53+'７月(中旬)'!F56+'７月(中旬)'!F54+'７月(中旬)'!F55+'７月(中旬)'!F59+'７月(中旬)'!F57+'７月(中旬)'!F58</f>
        <v>20880</v>
      </c>
      <c r="H32" s="183">
        <f>'７月(中旬)'!G50+'７月(中旬)'!G51+'７月(中旬)'!G52+'７月(中旬)'!G53+'７月(中旬)'!G56+'７月(中旬)'!G54+'７月(中旬)'!G55+'７月(中旬)'!G59+'７月(中旬)'!G57+'７月(中旬)'!G58</f>
        <v>12872</v>
      </c>
      <c r="I32" s="423">
        <f t="shared" si="2"/>
        <v>1.6221255438160349</v>
      </c>
      <c r="J32" s="422">
        <f t="shared" si="3"/>
        <v>8008</v>
      </c>
      <c r="K32" s="180"/>
    </row>
    <row r="33" spans="1:11" ht="18" customHeight="1" x14ac:dyDescent="0.15">
      <c r="A33" s="475"/>
      <c r="B33" s="186" t="s">
        <v>107</v>
      </c>
      <c r="C33" s="184">
        <f>'７月(中旬)'!B62</f>
        <v>1016</v>
      </c>
      <c r="D33" s="185">
        <f>'７月(中旬)'!C62</f>
        <v>778</v>
      </c>
      <c r="E33" s="423">
        <f t="shared" si="0"/>
        <v>1.3059125964010283</v>
      </c>
      <c r="F33" s="422">
        <f t="shared" si="1"/>
        <v>238</v>
      </c>
      <c r="G33" s="184">
        <f>'７月(中旬)'!F62</f>
        <v>1726</v>
      </c>
      <c r="H33" s="183">
        <f>'７月(中旬)'!G62</f>
        <v>1451</v>
      </c>
      <c r="I33" s="423">
        <f t="shared" si="2"/>
        <v>1.1895244658855961</v>
      </c>
      <c r="J33" s="422">
        <f t="shared" si="3"/>
        <v>275</v>
      </c>
      <c r="K33" s="180"/>
    </row>
    <row r="34" spans="1:11" ht="18" customHeight="1" thickBot="1" x14ac:dyDescent="0.2">
      <c r="A34" s="468"/>
      <c r="B34" s="532" t="s">
        <v>203</v>
      </c>
      <c r="C34" s="211"/>
      <c r="D34" s="209"/>
      <c r="E34" s="513"/>
      <c r="F34" s="512"/>
      <c r="G34" s="210"/>
      <c r="H34" s="209"/>
      <c r="I34" s="513"/>
      <c r="J34" s="512"/>
      <c r="K34" s="180"/>
    </row>
    <row r="35" spans="1:11" x14ac:dyDescent="0.15">
      <c r="C35" s="165"/>
      <c r="G35" s="165"/>
    </row>
    <row r="36" spans="1:11" x14ac:dyDescent="0.15">
      <c r="C36" s="165"/>
      <c r="G36" s="165"/>
    </row>
    <row r="37" spans="1:11" x14ac:dyDescent="0.15">
      <c r="C37" s="165"/>
      <c r="G37" s="165"/>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3:7" x14ac:dyDescent="0.15">
      <c r="C65" s="165"/>
      <c r="G65" s="165"/>
    </row>
    <row r="66" spans="3:7" x14ac:dyDescent="0.15">
      <c r="C66" s="165"/>
      <c r="G66" s="165"/>
    </row>
    <row r="67" spans="3:7" x14ac:dyDescent="0.15">
      <c r="C67" s="165"/>
      <c r="G67" s="165"/>
    </row>
    <row r="68" spans="3:7" x14ac:dyDescent="0.15">
      <c r="C68" s="165"/>
      <c r="G68" s="165"/>
    </row>
    <row r="69" spans="3:7" x14ac:dyDescent="0.15">
      <c r="C69" s="165"/>
      <c r="G69" s="165"/>
    </row>
    <row r="70" spans="3:7" x14ac:dyDescent="0.15">
      <c r="C70" s="165"/>
      <c r="G70" s="165"/>
    </row>
  </sheetData>
  <mergeCells count="24">
    <mergeCell ref="A1:B1"/>
    <mergeCell ref="A23:B23"/>
    <mergeCell ref="A28:B28"/>
    <mergeCell ref="J5:J6"/>
    <mergeCell ref="A6:B6"/>
    <mergeCell ref="A7:B7"/>
    <mergeCell ref="A13:B13"/>
    <mergeCell ref="F5:F6"/>
    <mergeCell ref="G5:G6"/>
    <mergeCell ref="H5:H6"/>
    <mergeCell ref="C2:F2"/>
    <mergeCell ref="G2:J2"/>
    <mergeCell ref="C3:C4"/>
    <mergeCell ref="D3:D4"/>
    <mergeCell ref="E3:F3"/>
    <mergeCell ref="A18:B18"/>
    <mergeCell ref="G3:G4"/>
    <mergeCell ref="H3:H4"/>
    <mergeCell ref="I3:J3"/>
    <mergeCell ref="I5:I6"/>
    <mergeCell ref="A5:B5"/>
    <mergeCell ref="C5:C6"/>
    <mergeCell ref="D5:D6"/>
    <mergeCell ref="E5:E6"/>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76" orientation="landscape" r:id="rId1"/>
  <headerFooter alignWithMargins="0">
    <oddHeader>&amp;C2012年&amp;A航空旅客輸送実績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80"/>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43" customWidth="1"/>
    <col min="4" max="5" width="11.25" style="42" customWidth="1"/>
    <col min="6" max="7" width="11" style="43" customWidth="1"/>
    <col min="8" max="9" width="11.25" style="42" customWidth="1"/>
    <col min="10" max="11" width="11.25" style="43" customWidth="1"/>
    <col min="12" max="12" width="11.25" style="42" customWidth="1"/>
    <col min="13" max="13" width="9" style="42" customWidth="1"/>
    <col min="14" max="14" width="6.5" style="42" bestFit="1" customWidth="1"/>
    <col min="15" max="16384" width="15.75" style="42"/>
  </cols>
  <sheetData>
    <row r="1" spans="1:12" ht="18.75" x14ac:dyDescent="0.4">
      <c r="A1" s="736" t="str">
        <f>'h24'!A1</f>
        <v>平成24年度</v>
      </c>
      <c r="B1" s="737"/>
      <c r="C1" s="737"/>
      <c r="D1" s="737"/>
      <c r="E1" s="738" t="str">
        <f ca="1">RIGHT(CELL("filename",$A$1),LEN(CELL("filename",$A$1))-FIND("]",CELL("filename",$A$1)))</f>
        <v>４月(上旬)</v>
      </c>
      <c r="F1" s="739" t="s">
        <v>70</v>
      </c>
      <c r="G1" s="740"/>
      <c r="H1" s="740"/>
      <c r="I1" s="741"/>
      <c r="J1" s="740"/>
      <c r="K1" s="740"/>
      <c r="L1" s="741"/>
    </row>
    <row r="2" spans="1:12" x14ac:dyDescent="0.4">
      <c r="A2" s="658"/>
      <c r="B2" s="735" t="s">
        <v>97</v>
      </c>
      <c r="C2" s="733"/>
      <c r="D2" s="733"/>
      <c r="E2" s="734"/>
      <c r="F2" s="735" t="s">
        <v>195</v>
      </c>
      <c r="G2" s="733"/>
      <c r="H2" s="733"/>
      <c r="I2" s="734"/>
      <c r="J2" s="735" t="s">
        <v>194</v>
      </c>
      <c r="K2" s="733"/>
      <c r="L2" s="734"/>
    </row>
    <row r="3" spans="1:12" x14ac:dyDescent="0.4">
      <c r="A3" s="653"/>
      <c r="B3" s="645"/>
      <c r="C3" s="646"/>
      <c r="D3" s="646"/>
      <c r="E3" s="647"/>
      <c r="F3" s="645"/>
      <c r="G3" s="646"/>
      <c r="H3" s="646"/>
      <c r="I3" s="647"/>
      <c r="J3" s="645"/>
      <c r="K3" s="646"/>
      <c r="L3" s="647"/>
    </row>
    <row r="4" spans="1:12" x14ac:dyDescent="0.4">
      <c r="A4" s="653"/>
      <c r="B4" s="659" t="s">
        <v>96</v>
      </c>
      <c r="C4" s="655" t="s">
        <v>198</v>
      </c>
      <c r="D4" s="653" t="s">
        <v>95</v>
      </c>
      <c r="E4" s="653"/>
      <c r="F4" s="649" t="str">
        <f>+B4</f>
        <v>(12'4/1～10)</v>
      </c>
      <c r="G4" s="649" t="str">
        <f>+C4</f>
        <v>(11'4/1～10)</v>
      </c>
      <c r="H4" s="653" t="s">
        <v>95</v>
      </c>
      <c r="I4" s="653"/>
      <c r="J4" s="649" t="str">
        <f>+B4</f>
        <v>(12'4/1～10)</v>
      </c>
      <c r="K4" s="649" t="str">
        <f>+C4</f>
        <v>(11'4/1～10)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191</v>
      </c>
      <c r="B6" s="248">
        <f>+B7+B41+B67</f>
        <v>142811</v>
      </c>
      <c r="C6" s="248">
        <f>+C7+C41+C67</f>
        <v>111968</v>
      </c>
      <c r="D6" s="245">
        <f t="shared" ref="D6:D37" si="0">+B6/C6</f>
        <v>1.2754626321806231</v>
      </c>
      <c r="E6" s="289">
        <f t="shared" ref="E6:E37" si="1">+B6-C6</f>
        <v>30843</v>
      </c>
      <c r="F6" s="248">
        <f>+F7+F41+F67</f>
        <v>200485</v>
      </c>
      <c r="G6" s="248">
        <f>+G7+G41+G67</f>
        <v>197511</v>
      </c>
      <c r="H6" s="245">
        <f t="shared" ref="H6:H37" si="2">+F6/G6</f>
        <v>1.0150573892087023</v>
      </c>
      <c r="I6" s="289">
        <f t="shared" ref="I6:I37" si="3">+F6-G6</f>
        <v>2974</v>
      </c>
      <c r="J6" s="245">
        <f t="shared" ref="J6:J37" si="4">+B6/F6</f>
        <v>0.71232760555652541</v>
      </c>
      <c r="K6" s="245">
        <f t="shared" ref="K6:K37" si="5">+C6/G6</f>
        <v>0.5668950083792802</v>
      </c>
      <c r="L6" s="283">
        <f t="shared" ref="L6:L37" si="6">+J6-K6</f>
        <v>0.14543259717724522</v>
      </c>
    </row>
    <row r="7" spans="1:12" s="44" customFormat="1" x14ac:dyDescent="0.4">
      <c r="A7" s="249" t="s">
        <v>91</v>
      </c>
      <c r="B7" s="248">
        <f>B8+B18+B38</f>
        <v>65730</v>
      </c>
      <c r="C7" s="248">
        <f>C8+C18+C38</f>
        <v>47275</v>
      </c>
      <c r="D7" s="245">
        <f t="shared" si="0"/>
        <v>1.3903754627181386</v>
      </c>
      <c r="E7" s="289">
        <f t="shared" si="1"/>
        <v>18455</v>
      </c>
      <c r="F7" s="248">
        <f>F8+F18+F38</f>
        <v>88814</v>
      </c>
      <c r="G7" s="248">
        <f>G8+G18+G38</f>
        <v>82922</v>
      </c>
      <c r="H7" s="245">
        <f t="shared" si="2"/>
        <v>1.0710547261281687</v>
      </c>
      <c r="I7" s="289">
        <f t="shared" si="3"/>
        <v>5892</v>
      </c>
      <c r="J7" s="245">
        <f t="shared" si="4"/>
        <v>0.74008602247393429</v>
      </c>
      <c r="K7" s="245">
        <f t="shared" si="5"/>
        <v>0.57011408311425193</v>
      </c>
      <c r="L7" s="283">
        <f t="shared" si="6"/>
        <v>0.16997193935968236</v>
      </c>
    </row>
    <row r="8" spans="1:12" x14ac:dyDescent="0.4">
      <c r="A8" s="277" t="s">
        <v>190</v>
      </c>
      <c r="B8" s="259">
        <f>SUM(B9:B17)</f>
        <v>46725</v>
      </c>
      <c r="C8" s="259">
        <f>SUM(C9:C17)</f>
        <v>30403</v>
      </c>
      <c r="D8" s="256">
        <f t="shared" si="0"/>
        <v>1.5368549156333258</v>
      </c>
      <c r="E8" s="281">
        <f t="shared" si="1"/>
        <v>16322</v>
      </c>
      <c r="F8" s="259">
        <f>SUM(F9:F17)</f>
        <v>64503</v>
      </c>
      <c r="G8" s="259">
        <f>SUM(G9:G17)</f>
        <v>57117</v>
      </c>
      <c r="H8" s="256">
        <f t="shared" si="2"/>
        <v>1.1293135143652502</v>
      </c>
      <c r="I8" s="281">
        <f t="shared" si="3"/>
        <v>7386</v>
      </c>
      <c r="J8" s="256">
        <f t="shared" si="4"/>
        <v>0.72438491232965907</v>
      </c>
      <c r="K8" s="256">
        <f t="shared" si="5"/>
        <v>0.53229336274664285</v>
      </c>
      <c r="L8" s="280">
        <f t="shared" si="6"/>
        <v>0.19209154958301622</v>
      </c>
    </row>
    <row r="9" spans="1:12" x14ac:dyDescent="0.4">
      <c r="A9" s="57" t="s">
        <v>87</v>
      </c>
      <c r="B9" s="88">
        <v>36072</v>
      </c>
      <c r="C9" s="88">
        <v>20872</v>
      </c>
      <c r="D9" s="73">
        <f t="shared" si="0"/>
        <v>1.7282483710233807</v>
      </c>
      <c r="E9" s="81">
        <f t="shared" si="1"/>
        <v>15200</v>
      </c>
      <c r="F9" s="88">
        <v>51911</v>
      </c>
      <c r="G9" s="88">
        <v>43502</v>
      </c>
      <c r="H9" s="73">
        <f t="shared" si="2"/>
        <v>1.1933014574042573</v>
      </c>
      <c r="I9" s="81">
        <f t="shared" si="3"/>
        <v>8409</v>
      </c>
      <c r="J9" s="73">
        <f t="shared" si="4"/>
        <v>0.69488162431854517</v>
      </c>
      <c r="K9" s="73">
        <f t="shared" si="5"/>
        <v>0.47979403245827779</v>
      </c>
      <c r="L9" s="90">
        <f t="shared" si="6"/>
        <v>0.21508759186026738</v>
      </c>
    </row>
    <row r="10" spans="1:12" x14ac:dyDescent="0.4">
      <c r="A10" s="58" t="s">
        <v>90</v>
      </c>
      <c r="B10" s="56">
        <v>4402</v>
      </c>
      <c r="C10" s="56">
        <v>3780</v>
      </c>
      <c r="D10" s="53">
        <f t="shared" si="0"/>
        <v>1.1645502645502646</v>
      </c>
      <c r="E10" s="54">
        <f t="shared" si="1"/>
        <v>622</v>
      </c>
      <c r="F10" s="56">
        <v>5000</v>
      </c>
      <c r="G10" s="56">
        <v>5000</v>
      </c>
      <c r="H10" s="53">
        <f t="shared" si="2"/>
        <v>1</v>
      </c>
      <c r="I10" s="54">
        <f t="shared" si="3"/>
        <v>0</v>
      </c>
      <c r="J10" s="53">
        <f t="shared" si="4"/>
        <v>0.88039999999999996</v>
      </c>
      <c r="K10" s="53">
        <f t="shared" si="5"/>
        <v>0.75600000000000001</v>
      </c>
      <c r="L10" s="52">
        <f t="shared" si="6"/>
        <v>0.12439999999999996</v>
      </c>
    </row>
    <row r="11" spans="1:12" x14ac:dyDescent="0.4">
      <c r="A11" s="58" t="s">
        <v>162</v>
      </c>
      <c r="B11" s="56">
        <v>5627</v>
      </c>
      <c r="C11" s="56">
        <v>5149</v>
      </c>
      <c r="D11" s="53">
        <f t="shared" si="0"/>
        <v>1.0928335599145464</v>
      </c>
      <c r="E11" s="54">
        <f t="shared" si="1"/>
        <v>478</v>
      </c>
      <c r="F11" s="56">
        <v>6161</v>
      </c>
      <c r="G11" s="56">
        <v>7165</v>
      </c>
      <c r="H11" s="53">
        <f t="shared" si="2"/>
        <v>0.85987438939288208</v>
      </c>
      <c r="I11" s="54">
        <f t="shared" si="3"/>
        <v>-1004</v>
      </c>
      <c r="J11" s="53">
        <f t="shared" si="4"/>
        <v>0.91332575880538869</v>
      </c>
      <c r="K11" s="53">
        <f t="shared" si="5"/>
        <v>0.71863224005582693</v>
      </c>
      <c r="L11" s="52">
        <f t="shared" si="6"/>
        <v>0.19469351874956176</v>
      </c>
    </row>
    <row r="12" spans="1:12" x14ac:dyDescent="0.4">
      <c r="A12" s="58" t="s">
        <v>85</v>
      </c>
      <c r="B12" s="92"/>
      <c r="C12" s="56"/>
      <c r="D12" s="53" t="e">
        <f t="shared" si="0"/>
        <v>#DIV/0!</v>
      </c>
      <c r="E12" s="54">
        <f t="shared" si="1"/>
        <v>0</v>
      </c>
      <c r="F12" s="92"/>
      <c r="G12" s="56"/>
      <c r="H12" s="53" t="e">
        <f t="shared" si="2"/>
        <v>#DIV/0!</v>
      </c>
      <c r="I12" s="54">
        <f t="shared" si="3"/>
        <v>0</v>
      </c>
      <c r="J12" s="53" t="e">
        <f t="shared" si="4"/>
        <v>#DIV/0!</v>
      </c>
      <c r="K12" s="53" t="e">
        <f t="shared" si="5"/>
        <v>#DIV/0!</v>
      </c>
      <c r="L12" s="52" t="e">
        <f t="shared" si="6"/>
        <v>#DIV/0!</v>
      </c>
    </row>
    <row r="13" spans="1:12" x14ac:dyDescent="0.4">
      <c r="A13" s="58" t="s">
        <v>86</v>
      </c>
      <c r="B13" s="92"/>
      <c r="C13" s="56"/>
      <c r="D13" s="53" t="e">
        <f t="shared" si="0"/>
        <v>#DIV/0!</v>
      </c>
      <c r="E13" s="54">
        <f t="shared" si="1"/>
        <v>0</v>
      </c>
      <c r="F13" s="92"/>
      <c r="G13" s="56"/>
      <c r="H13" s="53" t="e">
        <f t="shared" si="2"/>
        <v>#DIV/0!</v>
      </c>
      <c r="I13" s="54">
        <f t="shared" si="3"/>
        <v>0</v>
      </c>
      <c r="J13" s="53" t="e">
        <f t="shared" si="4"/>
        <v>#DIV/0!</v>
      </c>
      <c r="K13" s="53" t="e">
        <f t="shared" si="5"/>
        <v>#DIV/0!</v>
      </c>
      <c r="L13" s="52" t="e">
        <f t="shared" si="6"/>
        <v>#DIV/0!</v>
      </c>
    </row>
    <row r="14" spans="1:12" x14ac:dyDescent="0.4">
      <c r="A14" s="64" t="s">
        <v>189</v>
      </c>
      <c r="B14" s="69">
        <v>624</v>
      </c>
      <c r="C14" s="69">
        <v>602</v>
      </c>
      <c r="D14" s="67">
        <f t="shared" si="0"/>
        <v>1.0365448504983388</v>
      </c>
      <c r="E14" s="68">
        <f t="shared" si="1"/>
        <v>22</v>
      </c>
      <c r="F14" s="69">
        <v>1431</v>
      </c>
      <c r="G14" s="69">
        <v>1450</v>
      </c>
      <c r="H14" s="67">
        <f t="shared" si="2"/>
        <v>0.98689655172413793</v>
      </c>
      <c r="I14" s="68">
        <f t="shared" si="3"/>
        <v>-19</v>
      </c>
      <c r="J14" s="67">
        <f t="shared" si="4"/>
        <v>0.4360587002096436</v>
      </c>
      <c r="K14" s="67">
        <f t="shared" si="5"/>
        <v>0.41517241379310343</v>
      </c>
      <c r="L14" s="66">
        <f t="shared" si="6"/>
        <v>2.0886286416540167E-2</v>
      </c>
    </row>
    <row r="15" spans="1:12" x14ac:dyDescent="0.4">
      <c r="A15" s="58" t="s">
        <v>188</v>
      </c>
      <c r="B15" s="92"/>
      <c r="C15" s="92"/>
      <c r="D15" s="53" t="e">
        <f t="shared" si="0"/>
        <v>#DIV/0!</v>
      </c>
      <c r="E15" s="54">
        <f t="shared" si="1"/>
        <v>0</v>
      </c>
      <c r="F15" s="92"/>
      <c r="G15" s="92"/>
      <c r="H15" s="53" t="e">
        <f t="shared" si="2"/>
        <v>#DIV/0!</v>
      </c>
      <c r="I15" s="54">
        <f t="shared" si="3"/>
        <v>0</v>
      </c>
      <c r="J15" s="53" t="e">
        <f t="shared" si="4"/>
        <v>#DIV/0!</v>
      </c>
      <c r="K15" s="53" t="e">
        <f t="shared" si="5"/>
        <v>#DIV/0!</v>
      </c>
      <c r="L15" s="52" t="e">
        <f t="shared" si="6"/>
        <v>#DIV/0!</v>
      </c>
    </row>
    <row r="16" spans="1:12" x14ac:dyDescent="0.4">
      <c r="A16" s="70" t="s">
        <v>187</v>
      </c>
      <c r="B16" s="92"/>
      <c r="C16" s="92"/>
      <c r="D16" s="95" t="e">
        <f t="shared" si="0"/>
        <v>#DIV/0!</v>
      </c>
      <c r="E16" s="54">
        <f t="shared" si="1"/>
        <v>0</v>
      </c>
      <c r="F16" s="92"/>
      <c r="G16" s="92"/>
      <c r="H16" s="73" t="e">
        <f t="shared" si="2"/>
        <v>#DIV/0!</v>
      </c>
      <c r="I16" s="81">
        <f t="shared" si="3"/>
        <v>0</v>
      </c>
      <c r="J16" s="53" t="e">
        <f t="shared" si="4"/>
        <v>#DIV/0!</v>
      </c>
      <c r="K16" s="53" t="e">
        <f t="shared" si="5"/>
        <v>#DIV/0!</v>
      </c>
      <c r="L16" s="52" t="e">
        <f t="shared" si="6"/>
        <v>#DIV/0!</v>
      </c>
    </row>
    <row r="17" spans="1:12" s="45" customFormat="1" x14ac:dyDescent="0.4">
      <c r="A17" s="70" t="s">
        <v>186</v>
      </c>
      <c r="B17" s="91"/>
      <c r="C17" s="91"/>
      <c r="D17" s="67" t="e">
        <f t="shared" si="0"/>
        <v>#DIV/0!</v>
      </c>
      <c r="E17" s="68">
        <f t="shared" si="1"/>
        <v>0</v>
      </c>
      <c r="F17" s="91"/>
      <c r="G17" s="91"/>
      <c r="H17" s="73" t="e">
        <f t="shared" si="2"/>
        <v>#DIV/0!</v>
      </c>
      <c r="I17" s="68">
        <f t="shared" si="3"/>
        <v>0</v>
      </c>
      <c r="J17" s="67" t="e">
        <f t="shared" si="4"/>
        <v>#DIV/0!</v>
      </c>
      <c r="K17" s="67" t="e">
        <f t="shared" si="5"/>
        <v>#DIV/0!</v>
      </c>
      <c r="L17" s="66" t="e">
        <f t="shared" si="6"/>
        <v>#DIV/0!</v>
      </c>
    </row>
    <row r="18" spans="1:12" x14ac:dyDescent="0.4">
      <c r="A18" s="277" t="s">
        <v>185</v>
      </c>
      <c r="B18" s="259">
        <f>SUM(B19:B37)</f>
        <v>18569</v>
      </c>
      <c r="C18" s="259">
        <f>SUM(C19:C37)</f>
        <v>16455</v>
      </c>
      <c r="D18" s="256">
        <f t="shared" si="0"/>
        <v>1.1284715891826194</v>
      </c>
      <c r="E18" s="281">
        <f t="shared" si="1"/>
        <v>2114</v>
      </c>
      <c r="F18" s="259">
        <f>SUM(F19:F37)</f>
        <v>23520</v>
      </c>
      <c r="G18" s="259">
        <f>SUM(G19:G37)</f>
        <v>24915</v>
      </c>
      <c r="H18" s="256">
        <f t="shared" si="2"/>
        <v>0.94400963275135463</v>
      </c>
      <c r="I18" s="281">
        <f t="shared" si="3"/>
        <v>-1395</v>
      </c>
      <c r="J18" s="256">
        <f t="shared" si="4"/>
        <v>0.78949829931972793</v>
      </c>
      <c r="K18" s="256">
        <f t="shared" si="5"/>
        <v>0.66044551475015056</v>
      </c>
      <c r="L18" s="280">
        <f t="shared" si="6"/>
        <v>0.12905278456957736</v>
      </c>
    </row>
    <row r="19" spans="1:12" x14ac:dyDescent="0.4">
      <c r="A19" s="57" t="s">
        <v>184</v>
      </c>
      <c r="B19" s="94"/>
      <c r="C19" s="94"/>
      <c r="D19" s="53" t="e">
        <f t="shared" si="0"/>
        <v>#DIV/0!</v>
      </c>
      <c r="E19" s="54">
        <f t="shared" si="1"/>
        <v>0</v>
      </c>
      <c r="F19" s="94"/>
      <c r="G19" s="94"/>
      <c r="H19" s="73" t="e">
        <f t="shared" si="2"/>
        <v>#DIV/0!</v>
      </c>
      <c r="I19" s="54">
        <f t="shared" si="3"/>
        <v>0</v>
      </c>
      <c r="J19" s="53" t="e">
        <f t="shared" si="4"/>
        <v>#DIV/0!</v>
      </c>
      <c r="K19" s="53" t="e">
        <f t="shared" si="5"/>
        <v>#DIV/0!</v>
      </c>
      <c r="L19" s="90" t="e">
        <f t="shared" si="6"/>
        <v>#DIV/0!</v>
      </c>
    </row>
    <row r="20" spans="1:12" x14ac:dyDescent="0.4">
      <c r="A20" s="58" t="s">
        <v>162</v>
      </c>
      <c r="B20" s="92"/>
      <c r="C20" s="92"/>
      <c r="D20" s="53" t="e">
        <f t="shared" si="0"/>
        <v>#DIV/0!</v>
      </c>
      <c r="E20" s="54">
        <f t="shared" si="1"/>
        <v>0</v>
      </c>
      <c r="F20" s="92"/>
      <c r="G20" s="92"/>
      <c r="H20" s="53" t="e">
        <f t="shared" si="2"/>
        <v>#DIV/0!</v>
      </c>
      <c r="I20" s="54">
        <f t="shared" si="3"/>
        <v>0</v>
      </c>
      <c r="J20" s="67" t="e">
        <f t="shared" si="4"/>
        <v>#DIV/0!</v>
      </c>
      <c r="K20" s="53" t="e">
        <f t="shared" si="5"/>
        <v>#DIV/0!</v>
      </c>
      <c r="L20" s="52" t="e">
        <f t="shared" si="6"/>
        <v>#DIV/0!</v>
      </c>
    </row>
    <row r="21" spans="1:12" x14ac:dyDescent="0.4">
      <c r="A21" s="58" t="s">
        <v>183</v>
      </c>
      <c r="B21" s="56">
        <v>6022</v>
      </c>
      <c r="C21" s="56">
        <v>5601</v>
      </c>
      <c r="D21" s="53">
        <f t="shared" si="0"/>
        <v>1.0751651490805214</v>
      </c>
      <c r="E21" s="54">
        <f t="shared" si="1"/>
        <v>421</v>
      </c>
      <c r="F21" s="56">
        <v>8700</v>
      </c>
      <c r="G21" s="56">
        <v>8735</v>
      </c>
      <c r="H21" s="67">
        <f t="shared" si="2"/>
        <v>0.99599313108185461</v>
      </c>
      <c r="I21" s="54">
        <f t="shared" si="3"/>
        <v>-35</v>
      </c>
      <c r="J21" s="53">
        <f t="shared" si="4"/>
        <v>0.69218390804597696</v>
      </c>
      <c r="K21" s="53">
        <f t="shared" si="5"/>
        <v>0.64121350887235262</v>
      </c>
      <c r="L21" s="52">
        <f t="shared" si="6"/>
        <v>5.0970399173624337E-2</v>
      </c>
    </row>
    <row r="22" spans="1:12" x14ac:dyDescent="0.4">
      <c r="A22" s="58" t="s">
        <v>182</v>
      </c>
      <c r="B22" s="56">
        <v>2383</v>
      </c>
      <c r="C22" s="56">
        <v>1503</v>
      </c>
      <c r="D22" s="53">
        <f t="shared" si="0"/>
        <v>1.5854956753160345</v>
      </c>
      <c r="E22" s="54">
        <f t="shared" si="1"/>
        <v>880</v>
      </c>
      <c r="F22" s="56">
        <v>2965</v>
      </c>
      <c r="G22" s="56">
        <v>2960</v>
      </c>
      <c r="H22" s="53">
        <f t="shared" si="2"/>
        <v>1.0016891891891893</v>
      </c>
      <c r="I22" s="54">
        <f t="shared" si="3"/>
        <v>5</v>
      </c>
      <c r="J22" s="53">
        <f t="shared" si="4"/>
        <v>0.8037099494097808</v>
      </c>
      <c r="K22" s="53">
        <f t="shared" si="5"/>
        <v>0.50777027027027022</v>
      </c>
      <c r="L22" s="52">
        <f t="shared" si="6"/>
        <v>0.29593967913951058</v>
      </c>
    </row>
    <row r="23" spans="1:12" x14ac:dyDescent="0.4">
      <c r="A23" s="58" t="s">
        <v>181</v>
      </c>
      <c r="B23" s="69">
        <v>1220</v>
      </c>
      <c r="C23" s="69">
        <v>846</v>
      </c>
      <c r="D23" s="53">
        <f t="shared" si="0"/>
        <v>1.4420803782505911</v>
      </c>
      <c r="E23" s="68">
        <f t="shared" si="1"/>
        <v>374</v>
      </c>
      <c r="F23" s="69">
        <v>1490</v>
      </c>
      <c r="G23" s="69">
        <v>1450</v>
      </c>
      <c r="H23" s="67">
        <f t="shared" si="2"/>
        <v>1.0275862068965518</v>
      </c>
      <c r="I23" s="68">
        <f t="shared" si="3"/>
        <v>40</v>
      </c>
      <c r="J23" s="67">
        <f t="shared" si="4"/>
        <v>0.81879194630872487</v>
      </c>
      <c r="K23" s="53">
        <f t="shared" si="5"/>
        <v>0.58344827586206893</v>
      </c>
      <c r="L23" s="66">
        <f t="shared" si="6"/>
        <v>0.23534367044665594</v>
      </c>
    </row>
    <row r="24" spans="1:12" x14ac:dyDescent="0.4">
      <c r="A24" s="70" t="s">
        <v>180</v>
      </c>
      <c r="B24" s="92"/>
      <c r="C24" s="92"/>
      <c r="D24" s="53" t="e">
        <f t="shared" si="0"/>
        <v>#DIV/0!</v>
      </c>
      <c r="E24" s="54">
        <f t="shared" si="1"/>
        <v>0</v>
      </c>
      <c r="F24" s="92"/>
      <c r="G24" s="92"/>
      <c r="H24" s="53" t="e">
        <f t="shared" si="2"/>
        <v>#DIV/0!</v>
      </c>
      <c r="I24" s="54">
        <f t="shared" si="3"/>
        <v>0</v>
      </c>
      <c r="J24" s="53" t="e">
        <f t="shared" si="4"/>
        <v>#DIV/0!</v>
      </c>
      <c r="K24" s="53" t="e">
        <f t="shared" si="5"/>
        <v>#DIV/0!</v>
      </c>
      <c r="L24" s="52" t="e">
        <f t="shared" si="6"/>
        <v>#DIV/0!</v>
      </c>
    </row>
    <row r="25" spans="1:12" x14ac:dyDescent="0.4">
      <c r="A25" s="70" t="s">
        <v>179</v>
      </c>
      <c r="B25" s="56">
        <v>1372</v>
      </c>
      <c r="C25" s="56">
        <v>931</v>
      </c>
      <c r="D25" s="53">
        <f t="shared" si="0"/>
        <v>1.4736842105263157</v>
      </c>
      <c r="E25" s="54">
        <f t="shared" si="1"/>
        <v>441</v>
      </c>
      <c r="F25" s="56">
        <v>1480</v>
      </c>
      <c r="G25" s="56">
        <v>1495</v>
      </c>
      <c r="H25" s="53">
        <f t="shared" si="2"/>
        <v>0.98996655518394649</v>
      </c>
      <c r="I25" s="54">
        <f t="shared" si="3"/>
        <v>-15</v>
      </c>
      <c r="J25" s="53">
        <f t="shared" si="4"/>
        <v>0.927027027027027</v>
      </c>
      <c r="K25" s="53">
        <f t="shared" si="5"/>
        <v>0.62274247491638801</v>
      </c>
      <c r="L25" s="52">
        <f t="shared" si="6"/>
        <v>0.30428455211063898</v>
      </c>
    </row>
    <row r="26" spans="1:12" x14ac:dyDescent="0.4">
      <c r="A26" s="70" t="s">
        <v>178</v>
      </c>
      <c r="B26" s="92"/>
      <c r="C26" s="92"/>
      <c r="D26" s="53" t="e">
        <f t="shared" si="0"/>
        <v>#DIV/0!</v>
      </c>
      <c r="E26" s="54">
        <f t="shared" si="1"/>
        <v>0</v>
      </c>
      <c r="F26" s="56"/>
      <c r="G26" s="92"/>
      <c r="H26" s="53" t="e">
        <f t="shared" si="2"/>
        <v>#DIV/0!</v>
      </c>
      <c r="I26" s="54">
        <f t="shared" si="3"/>
        <v>0</v>
      </c>
      <c r="J26" s="53" t="e">
        <f t="shared" si="4"/>
        <v>#DIV/0!</v>
      </c>
      <c r="K26" s="53" t="e">
        <f t="shared" si="5"/>
        <v>#DIV/0!</v>
      </c>
      <c r="L26" s="52" t="e">
        <f t="shared" si="6"/>
        <v>#DIV/0!</v>
      </c>
    </row>
    <row r="27" spans="1:12" x14ac:dyDescent="0.4">
      <c r="A27" s="58" t="s">
        <v>177</v>
      </c>
      <c r="B27" s="92"/>
      <c r="C27" s="92"/>
      <c r="D27" s="53" t="e">
        <f t="shared" si="0"/>
        <v>#DIV/0!</v>
      </c>
      <c r="E27" s="54">
        <f t="shared" si="1"/>
        <v>0</v>
      </c>
      <c r="F27" s="92"/>
      <c r="G27" s="92"/>
      <c r="H27" s="53" t="e">
        <f t="shared" si="2"/>
        <v>#DIV/0!</v>
      </c>
      <c r="I27" s="54">
        <f t="shared" si="3"/>
        <v>0</v>
      </c>
      <c r="J27" s="53" t="e">
        <f t="shared" si="4"/>
        <v>#DIV/0!</v>
      </c>
      <c r="K27" s="53" t="e">
        <f t="shared" si="5"/>
        <v>#DIV/0!</v>
      </c>
      <c r="L27" s="52" t="e">
        <f t="shared" si="6"/>
        <v>#DIV/0!</v>
      </c>
    </row>
    <row r="28" spans="1:12" x14ac:dyDescent="0.4">
      <c r="A28" s="58" t="s">
        <v>176</v>
      </c>
      <c r="B28" s="94"/>
      <c r="C28" s="88">
        <v>1061</v>
      </c>
      <c r="D28" s="53">
        <f t="shared" si="0"/>
        <v>0</v>
      </c>
      <c r="E28" s="54">
        <f t="shared" si="1"/>
        <v>-1061</v>
      </c>
      <c r="F28" s="88"/>
      <c r="G28" s="88">
        <v>1480</v>
      </c>
      <c r="H28" s="53">
        <f t="shared" si="2"/>
        <v>0</v>
      </c>
      <c r="I28" s="54">
        <f t="shared" si="3"/>
        <v>-1480</v>
      </c>
      <c r="J28" s="53" t="e">
        <f t="shared" si="4"/>
        <v>#DIV/0!</v>
      </c>
      <c r="K28" s="53">
        <f t="shared" si="5"/>
        <v>0.71689189189189184</v>
      </c>
      <c r="L28" s="52" t="e">
        <f t="shared" si="6"/>
        <v>#DIV/0!</v>
      </c>
    </row>
    <row r="29" spans="1:12" x14ac:dyDescent="0.4">
      <c r="A29" s="58" t="s">
        <v>175</v>
      </c>
      <c r="B29" s="93"/>
      <c r="C29" s="93"/>
      <c r="D29" s="53" t="e">
        <f t="shared" si="0"/>
        <v>#DIV/0!</v>
      </c>
      <c r="E29" s="54">
        <f t="shared" si="1"/>
        <v>0</v>
      </c>
      <c r="F29" s="93"/>
      <c r="G29" s="93"/>
      <c r="H29" s="53" t="e">
        <f t="shared" si="2"/>
        <v>#DIV/0!</v>
      </c>
      <c r="I29" s="54">
        <f t="shared" si="3"/>
        <v>0</v>
      </c>
      <c r="J29" s="53" t="e">
        <f t="shared" si="4"/>
        <v>#DIV/0!</v>
      </c>
      <c r="K29" s="53" t="e">
        <f t="shared" si="5"/>
        <v>#DIV/0!</v>
      </c>
      <c r="L29" s="52" t="e">
        <f t="shared" si="6"/>
        <v>#DIV/0!</v>
      </c>
    </row>
    <row r="30" spans="1:12" x14ac:dyDescent="0.4">
      <c r="A30" s="58" t="s">
        <v>174</v>
      </c>
      <c r="B30" s="91"/>
      <c r="C30" s="91"/>
      <c r="D30" s="53" t="e">
        <f t="shared" si="0"/>
        <v>#DIV/0!</v>
      </c>
      <c r="E30" s="68">
        <f t="shared" si="1"/>
        <v>0</v>
      </c>
      <c r="F30" s="91"/>
      <c r="G30" s="91"/>
      <c r="H30" s="67" t="e">
        <f t="shared" si="2"/>
        <v>#DIV/0!</v>
      </c>
      <c r="I30" s="68">
        <f t="shared" si="3"/>
        <v>0</v>
      </c>
      <c r="J30" s="67" t="e">
        <f t="shared" si="4"/>
        <v>#DIV/0!</v>
      </c>
      <c r="K30" s="53" t="e">
        <f t="shared" si="5"/>
        <v>#DIV/0!</v>
      </c>
      <c r="L30" s="66" t="e">
        <f t="shared" si="6"/>
        <v>#DIV/0!</v>
      </c>
    </row>
    <row r="31" spans="1:12" x14ac:dyDescent="0.4">
      <c r="A31" s="70" t="s">
        <v>173</v>
      </c>
      <c r="B31" s="92"/>
      <c r="C31" s="92"/>
      <c r="D31" s="53" t="e">
        <f t="shared" si="0"/>
        <v>#DIV/0!</v>
      </c>
      <c r="E31" s="54">
        <f t="shared" si="1"/>
        <v>0</v>
      </c>
      <c r="F31" s="92"/>
      <c r="G31" s="92"/>
      <c r="H31" s="53" t="e">
        <f t="shared" si="2"/>
        <v>#DIV/0!</v>
      </c>
      <c r="I31" s="54">
        <f t="shared" si="3"/>
        <v>0</v>
      </c>
      <c r="J31" s="53" t="e">
        <f t="shared" si="4"/>
        <v>#DIV/0!</v>
      </c>
      <c r="K31" s="53" t="e">
        <f t="shared" si="5"/>
        <v>#DIV/0!</v>
      </c>
      <c r="L31" s="52" t="e">
        <f t="shared" si="6"/>
        <v>#DIV/0!</v>
      </c>
    </row>
    <row r="32" spans="1:12" x14ac:dyDescent="0.4">
      <c r="A32" s="58" t="s">
        <v>172</v>
      </c>
      <c r="B32" s="56">
        <v>1239</v>
      </c>
      <c r="C32" s="56">
        <v>1322</v>
      </c>
      <c r="D32" s="53">
        <f t="shared" si="0"/>
        <v>0.93721633888048417</v>
      </c>
      <c r="E32" s="54">
        <f t="shared" si="1"/>
        <v>-83</v>
      </c>
      <c r="F32" s="56">
        <v>1450</v>
      </c>
      <c r="G32" s="56">
        <v>1490</v>
      </c>
      <c r="H32" s="53">
        <f t="shared" si="2"/>
        <v>0.97315436241610742</v>
      </c>
      <c r="I32" s="54">
        <f t="shared" si="3"/>
        <v>-40</v>
      </c>
      <c r="J32" s="53">
        <f t="shared" si="4"/>
        <v>0.85448275862068968</v>
      </c>
      <c r="K32" s="53">
        <f t="shared" si="5"/>
        <v>0.88724832214765104</v>
      </c>
      <c r="L32" s="52">
        <f t="shared" si="6"/>
        <v>-3.2765563526961361E-2</v>
      </c>
    </row>
    <row r="33" spans="1:64" x14ac:dyDescent="0.4">
      <c r="A33" s="70" t="s">
        <v>171</v>
      </c>
      <c r="B33" s="91"/>
      <c r="C33" s="91"/>
      <c r="D33" s="53" t="e">
        <f t="shared" si="0"/>
        <v>#DIV/0!</v>
      </c>
      <c r="E33" s="68">
        <f t="shared" si="1"/>
        <v>0</v>
      </c>
      <c r="F33" s="91"/>
      <c r="G33" s="91"/>
      <c r="H33" s="67" t="e">
        <f t="shared" si="2"/>
        <v>#DIV/0!</v>
      </c>
      <c r="I33" s="68">
        <f t="shared" si="3"/>
        <v>0</v>
      </c>
      <c r="J33" s="67" t="e">
        <f t="shared" si="4"/>
        <v>#DIV/0!</v>
      </c>
      <c r="K33" s="53" t="e">
        <f t="shared" si="5"/>
        <v>#DIV/0!</v>
      </c>
      <c r="L33" s="66" t="e">
        <f t="shared" si="6"/>
        <v>#DIV/0!</v>
      </c>
    </row>
    <row r="34" spans="1:64" x14ac:dyDescent="0.4">
      <c r="A34" s="70" t="s">
        <v>170</v>
      </c>
      <c r="B34" s="69">
        <v>1150</v>
      </c>
      <c r="C34" s="69">
        <v>1046</v>
      </c>
      <c r="D34" s="67">
        <f t="shared" si="0"/>
        <v>1.0994263862332696</v>
      </c>
      <c r="E34" s="68">
        <f t="shared" si="1"/>
        <v>104</v>
      </c>
      <c r="F34" s="69">
        <v>1450</v>
      </c>
      <c r="G34" s="69">
        <v>1485</v>
      </c>
      <c r="H34" s="67">
        <f t="shared" si="2"/>
        <v>0.97643097643097643</v>
      </c>
      <c r="I34" s="68">
        <f t="shared" si="3"/>
        <v>-35</v>
      </c>
      <c r="J34" s="67">
        <f t="shared" si="4"/>
        <v>0.7931034482758621</v>
      </c>
      <c r="K34" s="67">
        <f t="shared" si="5"/>
        <v>0.70437710437710432</v>
      </c>
      <c r="L34" s="66">
        <f t="shared" si="6"/>
        <v>8.8726343898757776E-2</v>
      </c>
    </row>
    <row r="35" spans="1:64" x14ac:dyDescent="0.4">
      <c r="A35" s="58" t="s">
        <v>169</v>
      </c>
      <c r="B35" s="92"/>
      <c r="C35" s="92"/>
      <c r="D35" s="53" t="e">
        <f t="shared" si="0"/>
        <v>#DIV/0!</v>
      </c>
      <c r="E35" s="54">
        <f t="shared" si="1"/>
        <v>0</v>
      </c>
      <c r="F35" s="92"/>
      <c r="G35" s="92"/>
      <c r="H35" s="53" t="e">
        <f t="shared" si="2"/>
        <v>#DIV/0!</v>
      </c>
      <c r="I35" s="54">
        <f t="shared" si="3"/>
        <v>0</v>
      </c>
      <c r="J35" s="53" t="e">
        <f t="shared" si="4"/>
        <v>#DIV/0!</v>
      </c>
      <c r="K35" s="53" t="e">
        <f t="shared" si="5"/>
        <v>#DIV/0!</v>
      </c>
      <c r="L35" s="52" t="e">
        <f t="shared" si="6"/>
        <v>#DIV/0!</v>
      </c>
    </row>
    <row r="36" spans="1:64" x14ac:dyDescent="0.4">
      <c r="A36" s="70" t="s">
        <v>89</v>
      </c>
      <c r="B36" s="91"/>
      <c r="C36" s="91"/>
      <c r="D36" s="67" t="e">
        <f t="shared" si="0"/>
        <v>#DIV/0!</v>
      </c>
      <c r="E36" s="68">
        <f t="shared" si="1"/>
        <v>0</v>
      </c>
      <c r="F36" s="91"/>
      <c r="G36" s="91"/>
      <c r="H36" s="67" t="e">
        <f t="shared" si="2"/>
        <v>#DIV/0!</v>
      </c>
      <c r="I36" s="68">
        <f t="shared" si="3"/>
        <v>0</v>
      </c>
      <c r="J36" s="67" t="e">
        <f t="shared" si="4"/>
        <v>#DIV/0!</v>
      </c>
      <c r="K36" s="67" t="e">
        <f t="shared" si="5"/>
        <v>#DIV/0!</v>
      </c>
      <c r="L36" s="66" t="e">
        <f t="shared" si="6"/>
        <v>#DIV/0!</v>
      </c>
    </row>
    <row r="37" spans="1:64" x14ac:dyDescent="0.4">
      <c r="A37" s="51" t="s">
        <v>168</v>
      </c>
      <c r="B37" s="50">
        <v>5183</v>
      </c>
      <c r="C37" s="50">
        <v>4145</v>
      </c>
      <c r="D37" s="67">
        <f t="shared" si="0"/>
        <v>1.2504221954161641</v>
      </c>
      <c r="E37" s="68">
        <f t="shared" si="1"/>
        <v>1038</v>
      </c>
      <c r="F37" s="50">
        <v>5985</v>
      </c>
      <c r="G37" s="50">
        <v>5820</v>
      </c>
      <c r="H37" s="67">
        <f t="shared" si="2"/>
        <v>1.0283505154639174</v>
      </c>
      <c r="I37" s="68">
        <f t="shared" si="3"/>
        <v>165</v>
      </c>
      <c r="J37" s="67">
        <f t="shared" si="4"/>
        <v>0.86599832915622388</v>
      </c>
      <c r="K37" s="67">
        <f t="shared" si="5"/>
        <v>0.71219931271477666</v>
      </c>
      <c r="L37" s="66">
        <f t="shared" si="6"/>
        <v>0.15379901644144722</v>
      </c>
    </row>
    <row r="38" spans="1:64" x14ac:dyDescent="0.4">
      <c r="A38" s="277" t="s">
        <v>167</v>
      </c>
      <c r="B38" s="259">
        <f>SUM(B39:B40)</f>
        <v>436</v>
      </c>
      <c r="C38" s="259">
        <f>SUM(C39:C40)</f>
        <v>417</v>
      </c>
      <c r="D38" s="256">
        <f t="shared" ref="D38:D66" si="7">+B38/C38</f>
        <v>1.0455635491606714</v>
      </c>
      <c r="E38" s="281">
        <f t="shared" ref="E38:E66" si="8">+B38-C38</f>
        <v>19</v>
      </c>
      <c r="F38" s="259">
        <f>SUM(F39:F40)</f>
        <v>791</v>
      </c>
      <c r="G38" s="259">
        <f>SUM(G39:G40)</f>
        <v>890</v>
      </c>
      <c r="H38" s="256">
        <f t="shared" ref="H38:H66" si="9">+F38/G38</f>
        <v>0.88876404494382022</v>
      </c>
      <c r="I38" s="281">
        <f t="shared" ref="I38:I66" si="10">+F38-G38</f>
        <v>-99</v>
      </c>
      <c r="J38" s="256">
        <f t="shared" ref="J38:J66" si="11">+B38/F38</f>
        <v>0.55120101137800248</v>
      </c>
      <c r="K38" s="256">
        <f t="shared" ref="K38:K66" si="12">+C38/G38</f>
        <v>0.46853932584269664</v>
      </c>
      <c r="L38" s="280">
        <f t="shared" ref="L38:L66" si="13">+J38-K38</f>
        <v>8.266168553530584E-2</v>
      </c>
    </row>
    <row r="39" spans="1:64" x14ac:dyDescent="0.4">
      <c r="A39" s="57" t="s">
        <v>166</v>
      </c>
      <c r="B39" s="88">
        <v>248</v>
      </c>
      <c r="C39" s="88">
        <v>242</v>
      </c>
      <c r="D39" s="73">
        <f t="shared" si="7"/>
        <v>1.024793388429752</v>
      </c>
      <c r="E39" s="81">
        <f t="shared" si="8"/>
        <v>6</v>
      </c>
      <c r="F39" s="88">
        <v>390</v>
      </c>
      <c r="G39" s="88">
        <v>500</v>
      </c>
      <c r="H39" s="73">
        <f t="shared" si="9"/>
        <v>0.78</v>
      </c>
      <c r="I39" s="81">
        <f t="shared" si="10"/>
        <v>-110</v>
      </c>
      <c r="J39" s="73">
        <f t="shared" si="11"/>
        <v>0.63589743589743586</v>
      </c>
      <c r="K39" s="73">
        <f t="shared" si="12"/>
        <v>0.48399999999999999</v>
      </c>
      <c r="L39" s="90">
        <f t="shared" si="13"/>
        <v>0.15189743589743587</v>
      </c>
    </row>
    <row r="40" spans="1:64" x14ac:dyDescent="0.4">
      <c r="A40" s="58" t="s">
        <v>165</v>
      </c>
      <c r="B40" s="56">
        <v>188</v>
      </c>
      <c r="C40" s="56">
        <v>175</v>
      </c>
      <c r="D40" s="53">
        <f t="shared" si="7"/>
        <v>1.0742857142857143</v>
      </c>
      <c r="E40" s="54">
        <f t="shared" si="8"/>
        <v>13</v>
      </c>
      <c r="F40" s="56">
        <v>401</v>
      </c>
      <c r="G40" s="56">
        <v>390</v>
      </c>
      <c r="H40" s="53">
        <f t="shared" si="9"/>
        <v>1.0282051282051281</v>
      </c>
      <c r="I40" s="54">
        <f t="shared" si="10"/>
        <v>11</v>
      </c>
      <c r="J40" s="53">
        <f t="shared" si="11"/>
        <v>0.46882793017456359</v>
      </c>
      <c r="K40" s="53">
        <f t="shared" si="12"/>
        <v>0.44871794871794873</v>
      </c>
      <c r="L40" s="52">
        <f t="shared" si="13"/>
        <v>2.0109981456614856E-2</v>
      </c>
    </row>
    <row r="41" spans="1:64" s="89" customFormat="1" x14ac:dyDescent="0.4">
      <c r="A41" s="249" t="s">
        <v>88</v>
      </c>
      <c r="B41" s="248">
        <f>B42+B62</f>
        <v>77081</v>
      </c>
      <c r="C41" s="248">
        <f>C42+C62</f>
        <v>64693</v>
      </c>
      <c r="D41" s="245">
        <f t="shared" si="7"/>
        <v>1.1914890328165335</v>
      </c>
      <c r="E41" s="289">
        <f t="shared" si="8"/>
        <v>12388</v>
      </c>
      <c r="F41" s="248">
        <f>F42+F62</f>
        <v>111671</v>
      </c>
      <c r="G41" s="248">
        <f>G42+G62</f>
        <v>114589</v>
      </c>
      <c r="H41" s="245">
        <f t="shared" si="9"/>
        <v>0.97453507753798363</v>
      </c>
      <c r="I41" s="289">
        <f t="shared" si="10"/>
        <v>-2918</v>
      </c>
      <c r="J41" s="245">
        <f t="shared" si="11"/>
        <v>0.69025082608734589</v>
      </c>
      <c r="K41" s="245">
        <f t="shared" si="12"/>
        <v>0.56456553421358069</v>
      </c>
      <c r="L41" s="283">
        <f t="shared" si="13"/>
        <v>0.1256852918737652</v>
      </c>
    </row>
    <row r="42" spans="1:64" s="44" customFormat="1" x14ac:dyDescent="0.4">
      <c r="A42" s="277" t="s">
        <v>164</v>
      </c>
      <c r="B42" s="248">
        <f>SUM(B43:B61)</f>
        <v>75802</v>
      </c>
      <c r="C42" s="248">
        <f>SUM(C43:C61)</f>
        <v>63676</v>
      </c>
      <c r="D42" s="245">
        <f t="shared" si="7"/>
        <v>1.1904328161316666</v>
      </c>
      <c r="E42" s="289">
        <f t="shared" si="8"/>
        <v>12126</v>
      </c>
      <c r="F42" s="248">
        <f>SUM(F43:F61)</f>
        <v>109887</v>
      </c>
      <c r="G42" s="248">
        <f>SUM(G43:G61)</f>
        <v>113058</v>
      </c>
      <c r="H42" s="245">
        <f t="shared" si="9"/>
        <v>0.97195244918537382</v>
      </c>
      <c r="I42" s="289">
        <f t="shared" si="10"/>
        <v>-3171</v>
      </c>
      <c r="J42" s="245">
        <f t="shared" si="11"/>
        <v>0.68981772184152812</v>
      </c>
      <c r="K42" s="245">
        <f t="shared" si="12"/>
        <v>0.5632153407985282</v>
      </c>
      <c r="L42" s="283">
        <f t="shared" si="13"/>
        <v>0.12660238104299992</v>
      </c>
    </row>
    <row r="43" spans="1:64" x14ac:dyDescent="0.4">
      <c r="A43" s="58" t="s">
        <v>87</v>
      </c>
      <c r="B43" s="63">
        <v>28774</v>
      </c>
      <c r="C43" s="63">
        <v>21941</v>
      </c>
      <c r="D43" s="60">
        <f t="shared" si="7"/>
        <v>1.3114260972608358</v>
      </c>
      <c r="E43" s="68">
        <f t="shared" si="8"/>
        <v>6833</v>
      </c>
      <c r="F43" s="63">
        <v>42554</v>
      </c>
      <c r="G43" s="56">
        <v>47525</v>
      </c>
      <c r="H43" s="67">
        <f t="shared" si="9"/>
        <v>0.89540241977906365</v>
      </c>
      <c r="I43" s="77">
        <f t="shared" si="10"/>
        <v>-4971</v>
      </c>
      <c r="J43" s="53">
        <f t="shared" si="11"/>
        <v>0.6761761526530996</v>
      </c>
      <c r="K43" s="53">
        <f t="shared" si="12"/>
        <v>0.46167280378748027</v>
      </c>
      <c r="L43" s="75">
        <f t="shared" si="13"/>
        <v>0.21450334886561934</v>
      </c>
    </row>
    <row r="44" spans="1:64" x14ac:dyDescent="0.4">
      <c r="A44" s="58" t="s">
        <v>163</v>
      </c>
      <c r="B44" s="56">
        <v>4382</v>
      </c>
      <c r="C44" s="146">
        <v>3731</v>
      </c>
      <c r="D44" s="73">
        <f t="shared" si="7"/>
        <v>1.1744840525328331</v>
      </c>
      <c r="E44" s="68">
        <f t="shared" si="8"/>
        <v>651</v>
      </c>
      <c r="F44" s="56">
        <v>5140</v>
      </c>
      <c r="G44" s="146">
        <v>5140</v>
      </c>
      <c r="H44" s="79">
        <f t="shared" si="9"/>
        <v>1</v>
      </c>
      <c r="I44" s="77">
        <f t="shared" si="10"/>
        <v>0</v>
      </c>
      <c r="J44" s="53">
        <f t="shared" si="11"/>
        <v>0.8525291828793774</v>
      </c>
      <c r="K44" s="53">
        <f t="shared" si="12"/>
        <v>0.72587548638132293</v>
      </c>
      <c r="L44" s="75">
        <f t="shared" si="13"/>
        <v>0.12665369649805447</v>
      </c>
    </row>
    <row r="45" spans="1:64" x14ac:dyDescent="0.4">
      <c r="A45" s="70" t="s">
        <v>162</v>
      </c>
      <c r="B45" s="56">
        <v>6674</v>
      </c>
      <c r="C45" s="146">
        <v>6494</v>
      </c>
      <c r="D45" s="76">
        <f t="shared" si="7"/>
        <v>1.0277178934400986</v>
      </c>
      <c r="E45" s="77">
        <f t="shared" si="8"/>
        <v>180</v>
      </c>
      <c r="F45" s="56">
        <v>8429</v>
      </c>
      <c r="G45" s="382">
        <v>9772</v>
      </c>
      <c r="H45" s="79">
        <f t="shared" si="9"/>
        <v>0.86256651657797789</v>
      </c>
      <c r="I45" s="84">
        <f t="shared" si="10"/>
        <v>-1343</v>
      </c>
      <c r="J45" s="76">
        <f t="shared" si="11"/>
        <v>0.79179024795349384</v>
      </c>
      <c r="K45" s="76">
        <f t="shared" si="12"/>
        <v>0.66455178059762587</v>
      </c>
      <c r="L45" s="86">
        <f t="shared" si="13"/>
        <v>0.12723846735586797</v>
      </c>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row>
    <row r="46" spans="1:64" s="85" customFormat="1" x14ac:dyDescent="0.4">
      <c r="A46" s="70" t="s">
        <v>161</v>
      </c>
      <c r="B46" s="56">
        <v>4255</v>
      </c>
      <c r="C46" s="148">
        <v>4309</v>
      </c>
      <c r="D46" s="76">
        <f t="shared" si="7"/>
        <v>0.98746809004409375</v>
      </c>
      <c r="E46" s="77">
        <f t="shared" si="8"/>
        <v>-54</v>
      </c>
      <c r="F46" s="56">
        <v>5958</v>
      </c>
      <c r="G46" s="146">
        <v>7060</v>
      </c>
      <c r="H46" s="79">
        <f t="shared" si="9"/>
        <v>0.84390934844192633</v>
      </c>
      <c r="I46" s="84">
        <f t="shared" si="10"/>
        <v>-1102</v>
      </c>
      <c r="J46" s="76">
        <f t="shared" si="11"/>
        <v>0.7141658274588788</v>
      </c>
      <c r="K46" s="87">
        <f t="shared" si="12"/>
        <v>0.61033994334277619</v>
      </c>
      <c r="L46" s="86">
        <f t="shared" si="13"/>
        <v>0.10382588411610261</v>
      </c>
    </row>
    <row r="47" spans="1:64" x14ac:dyDescent="0.4">
      <c r="A47" s="58" t="s">
        <v>85</v>
      </c>
      <c r="B47" s="56">
        <v>10495</v>
      </c>
      <c r="C47" s="146">
        <v>11104</v>
      </c>
      <c r="D47" s="78">
        <f t="shared" si="7"/>
        <v>0.9451548991354467</v>
      </c>
      <c r="E47" s="82">
        <f t="shared" si="8"/>
        <v>-609</v>
      </c>
      <c r="F47" s="56">
        <v>16676</v>
      </c>
      <c r="G47" s="144">
        <v>17945</v>
      </c>
      <c r="H47" s="76">
        <f t="shared" si="9"/>
        <v>0.92928392309835606</v>
      </c>
      <c r="I47" s="77">
        <f t="shared" si="10"/>
        <v>-1269</v>
      </c>
      <c r="J47" s="78">
        <f t="shared" si="11"/>
        <v>0.62934756536339653</v>
      </c>
      <c r="K47" s="76">
        <f t="shared" si="12"/>
        <v>0.61877960434661461</v>
      </c>
      <c r="L47" s="75">
        <f t="shared" si="13"/>
        <v>1.0567961016781924E-2</v>
      </c>
    </row>
    <row r="48" spans="1:64" x14ac:dyDescent="0.4">
      <c r="A48" s="58" t="s">
        <v>160</v>
      </c>
      <c r="B48" s="56">
        <v>1279</v>
      </c>
      <c r="C48" s="144">
        <v>1302</v>
      </c>
      <c r="D48" s="73">
        <f t="shared" si="7"/>
        <v>0.98233486943164361</v>
      </c>
      <c r="E48" s="68">
        <f t="shared" si="8"/>
        <v>-23</v>
      </c>
      <c r="F48" s="56">
        <v>2430</v>
      </c>
      <c r="G48" s="146">
        <v>2700</v>
      </c>
      <c r="H48" s="67">
        <f t="shared" si="9"/>
        <v>0.9</v>
      </c>
      <c r="I48" s="77">
        <f t="shared" si="10"/>
        <v>-270</v>
      </c>
      <c r="J48" s="53">
        <f t="shared" si="11"/>
        <v>0.5263374485596708</v>
      </c>
      <c r="K48" s="53">
        <f t="shared" si="12"/>
        <v>0.48222222222222222</v>
      </c>
      <c r="L48" s="75">
        <f t="shared" si="13"/>
        <v>4.4115226337448576E-2</v>
      </c>
    </row>
    <row r="49" spans="1:12" x14ac:dyDescent="0.4">
      <c r="A49" s="58" t="s">
        <v>86</v>
      </c>
      <c r="B49" s="83">
        <v>6728</v>
      </c>
      <c r="C49" s="56">
        <v>5900</v>
      </c>
      <c r="D49" s="78">
        <f t="shared" si="7"/>
        <v>1.1403389830508475</v>
      </c>
      <c r="E49" s="84">
        <f t="shared" si="8"/>
        <v>828</v>
      </c>
      <c r="F49" s="83">
        <v>8604</v>
      </c>
      <c r="G49" s="56">
        <v>8816</v>
      </c>
      <c r="H49" s="76">
        <f t="shared" si="9"/>
        <v>0.97595281306715065</v>
      </c>
      <c r="I49" s="77">
        <f t="shared" si="10"/>
        <v>-212</v>
      </c>
      <c r="J49" s="76">
        <f t="shared" si="11"/>
        <v>0.78196187819618779</v>
      </c>
      <c r="K49" s="76">
        <f t="shared" si="12"/>
        <v>0.66923774954627946</v>
      </c>
      <c r="L49" s="75">
        <f t="shared" si="13"/>
        <v>0.11272412864990833</v>
      </c>
    </row>
    <row r="50" spans="1:12" x14ac:dyDescent="0.4">
      <c r="A50" s="58" t="s">
        <v>84</v>
      </c>
      <c r="B50" s="340">
        <v>2011</v>
      </c>
      <c r="C50" s="56"/>
      <c r="D50" s="78" t="e">
        <f t="shared" si="7"/>
        <v>#DIV/0!</v>
      </c>
      <c r="E50" s="77">
        <f t="shared" si="8"/>
        <v>2011</v>
      </c>
      <c r="F50" s="340">
        <v>2700</v>
      </c>
      <c r="G50" s="56"/>
      <c r="H50" s="67" t="e">
        <f t="shared" si="9"/>
        <v>#DIV/0!</v>
      </c>
      <c r="I50" s="54">
        <f t="shared" si="10"/>
        <v>2700</v>
      </c>
      <c r="J50" s="53">
        <f t="shared" si="11"/>
        <v>0.74481481481481482</v>
      </c>
      <c r="K50" s="76" t="e">
        <f t="shared" si="12"/>
        <v>#DIV/0!</v>
      </c>
      <c r="L50" s="75" t="e">
        <f t="shared" si="13"/>
        <v>#DIV/0!</v>
      </c>
    </row>
    <row r="51" spans="1:12" x14ac:dyDescent="0.4">
      <c r="A51" s="58" t="s">
        <v>159</v>
      </c>
      <c r="B51" s="56">
        <v>871</v>
      </c>
      <c r="C51" s="88">
        <v>563</v>
      </c>
      <c r="D51" s="73">
        <f t="shared" si="7"/>
        <v>1.5470692717584369</v>
      </c>
      <c r="E51" s="68">
        <f t="shared" si="8"/>
        <v>308</v>
      </c>
      <c r="F51" s="56">
        <v>1260</v>
      </c>
      <c r="G51" s="146">
        <v>1260</v>
      </c>
      <c r="H51" s="67">
        <f t="shared" si="9"/>
        <v>1</v>
      </c>
      <c r="I51" s="54">
        <f t="shared" si="10"/>
        <v>0</v>
      </c>
      <c r="J51" s="53">
        <f t="shared" si="11"/>
        <v>0.69126984126984126</v>
      </c>
      <c r="K51" s="53">
        <f t="shared" si="12"/>
        <v>0.44682539682539685</v>
      </c>
      <c r="L51" s="52">
        <f t="shared" si="13"/>
        <v>0.24444444444444441</v>
      </c>
    </row>
    <row r="52" spans="1:12" x14ac:dyDescent="0.4">
      <c r="A52" s="58" t="s">
        <v>158</v>
      </c>
      <c r="B52" s="69">
        <v>980</v>
      </c>
      <c r="C52" s="88">
        <v>926</v>
      </c>
      <c r="D52" s="78">
        <f t="shared" si="7"/>
        <v>1.0583153347732182</v>
      </c>
      <c r="E52" s="77">
        <f t="shared" si="8"/>
        <v>54</v>
      </c>
      <c r="F52" s="69">
        <v>1200</v>
      </c>
      <c r="G52" s="146">
        <v>1200</v>
      </c>
      <c r="H52" s="67">
        <f t="shared" si="9"/>
        <v>1</v>
      </c>
      <c r="I52" s="54">
        <f t="shared" si="10"/>
        <v>0</v>
      </c>
      <c r="J52" s="53">
        <f t="shared" si="11"/>
        <v>0.81666666666666665</v>
      </c>
      <c r="K52" s="76">
        <f t="shared" si="12"/>
        <v>0.77166666666666661</v>
      </c>
      <c r="L52" s="75">
        <f t="shared" si="13"/>
        <v>4.500000000000004E-2</v>
      </c>
    </row>
    <row r="53" spans="1:12" x14ac:dyDescent="0.4">
      <c r="A53" s="58" t="s">
        <v>83</v>
      </c>
      <c r="B53" s="69">
        <v>2300</v>
      </c>
      <c r="C53" s="56">
        <v>1516</v>
      </c>
      <c r="D53" s="73">
        <f t="shared" si="7"/>
        <v>1.5171503957783641</v>
      </c>
      <c r="E53" s="68">
        <f t="shared" si="8"/>
        <v>784</v>
      </c>
      <c r="F53" s="69">
        <v>3320</v>
      </c>
      <c r="G53" s="56">
        <v>1660</v>
      </c>
      <c r="H53" s="67">
        <f t="shared" si="9"/>
        <v>2</v>
      </c>
      <c r="I53" s="54">
        <f t="shared" si="10"/>
        <v>1660</v>
      </c>
      <c r="J53" s="53">
        <f t="shared" si="11"/>
        <v>0.69277108433734935</v>
      </c>
      <c r="K53" s="53">
        <f t="shared" si="12"/>
        <v>0.91325301204819276</v>
      </c>
      <c r="L53" s="52">
        <f t="shared" si="13"/>
        <v>-0.22048192771084341</v>
      </c>
    </row>
    <row r="54" spans="1:12" x14ac:dyDescent="0.4">
      <c r="A54" s="58" t="s">
        <v>82</v>
      </c>
      <c r="B54" s="56">
        <v>1944</v>
      </c>
      <c r="C54" s="56">
        <v>2082</v>
      </c>
      <c r="D54" s="73">
        <f t="shared" si="7"/>
        <v>0.93371757925072041</v>
      </c>
      <c r="E54" s="54">
        <f t="shared" si="8"/>
        <v>-138</v>
      </c>
      <c r="F54" s="56">
        <v>2700</v>
      </c>
      <c r="G54" s="56">
        <v>2700</v>
      </c>
      <c r="H54" s="53">
        <f t="shared" si="9"/>
        <v>1</v>
      </c>
      <c r="I54" s="54">
        <f t="shared" si="10"/>
        <v>0</v>
      </c>
      <c r="J54" s="53">
        <f t="shared" si="11"/>
        <v>0.72</v>
      </c>
      <c r="K54" s="53">
        <f t="shared" si="12"/>
        <v>0.77111111111111108</v>
      </c>
      <c r="L54" s="52">
        <f t="shared" si="13"/>
        <v>-5.1111111111111107E-2</v>
      </c>
    </row>
    <row r="55" spans="1:12" x14ac:dyDescent="0.4">
      <c r="A55" s="58" t="s">
        <v>157</v>
      </c>
      <c r="B55" s="56">
        <v>980</v>
      </c>
      <c r="C55" s="92"/>
      <c r="D55" s="73" t="e">
        <f t="shared" si="7"/>
        <v>#DIV/0!</v>
      </c>
      <c r="E55" s="54">
        <f t="shared" si="8"/>
        <v>980</v>
      </c>
      <c r="F55" s="56">
        <v>1200</v>
      </c>
      <c r="G55" s="92"/>
      <c r="H55" s="53" t="e">
        <f t="shared" si="9"/>
        <v>#DIV/0!</v>
      </c>
      <c r="I55" s="54">
        <f t="shared" si="10"/>
        <v>1200</v>
      </c>
      <c r="J55" s="53">
        <f t="shared" si="11"/>
        <v>0.81666666666666665</v>
      </c>
      <c r="K55" s="53" t="e">
        <f t="shared" si="12"/>
        <v>#DIV/0!</v>
      </c>
      <c r="L55" s="52" t="e">
        <f t="shared" si="13"/>
        <v>#DIV/0!</v>
      </c>
    </row>
    <row r="56" spans="1:12" x14ac:dyDescent="0.4">
      <c r="A56" s="70" t="s">
        <v>81</v>
      </c>
      <c r="B56" s="56">
        <v>769</v>
      </c>
      <c r="C56" s="69">
        <v>729</v>
      </c>
      <c r="D56" s="73">
        <f t="shared" si="7"/>
        <v>1.0548696844993142</v>
      </c>
      <c r="E56" s="68">
        <f t="shared" si="8"/>
        <v>40</v>
      </c>
      <c r="F56" s="56">
        <v>1201</v>
      </c>
      <c r="G56" s="69">
        <v>1193</v>
      </c>
      <c r="H56" s="67">
        <f t="shared" si="9"/>
        <v>1.0067057837384745</v>
      </c>
      <c r="I56" s="54">
        <f t="shared" si="10"/>
        <v>8</v>
      </c>
      <c r="J56" s="53">
        <f t="shared" si="11"/>
        <v>0.64029975020815988</v>
      </c>
      <c r="K56" s="67">
        <f t="shared" si="12"/>
        <v>0.6110645431684828</v>
      </c>
      <c r="L56" s="66">
        <f t="shared" si="13"/>
        <v>2.923520703967708E-2</v>
      </c>
    </row>
    <row r="57" spans="1:12" x14ac:dyDescent="0.4">
      <c r="A57" s="58" t="s">
        <v>80</v>
      </c>
      <c r="B57" s="56">
        <v>526</v>
      </c>
      <c r="C57" s="56">
        <v>569</v>
      </c>
      <c r="D57" s="73">
        <f t="shared" si="7"/>
        <v>0.92442882249560632</v>
      </c>
      <c r="E57" s="54">
        <f t="shared" si="8"/>
        <v>-43</v>
      </c>
      <c r="F57" s="56">
        <v>1200</v>
      </c>
      <c r="G57" s="56">
        <v>1191</v>
      </c>
      <c r="H57" s="53">
        <f t="shared" si="9"/>
        <v>1.0075566750629723</v>
      </c>
      <c r="I57" s="54">
        <f t="shared" si="10"/>
        <v>9</v>
      </c>
      <c r="J57" s="53">
        <f t="shared" si="11"/>
        <v>0.43833333333333335</v>
      </c>
      <c r="K57" s="53">
        <f t="shared" si="12"/>
        <v>0.47774979009235935</v>
      </c>
      <c r="L57" s="52">
        <f t="shared" si="13"/>
        <v>-3.9416456759025997E-2</v>
      </c>
    </row>
    <row r="58" spans="1:12" x14ac:dyDescent="0.4">
      <c r="A58" s="58" t="s">
        <v>79</v>
      </c>
      <c r="B58" s="69">
        <v>686</v>
      </c>
      <c r="C58" s="69">
        <v>750</v>
      </c>
      <c r="D58" s="95">
        <f t="shared" si="7"/>
        <v>0.91466666666666663</v>
      </c>
      <c r="E58" s="68">
        <f t="shared" si="8"/>
        <v>-64</v>
      </c>
      <c r="F58" s="69">
        <v>1196</v>
      </c>
      <c r="G58" s="69">
        <v>1187</v>
      </c>
      <c r="H58" s="67">
        <f t="shared" si="9"/>
        <v>1.0075821398483571</v>
      </c>
      <c r="I58" s="68">
        <f t="shared" si="10"/>
        <v>9</v>
      </c>
      <c r="J58" s="67">
        <f t="shared" si="11"/>
        <v>0.5735785953177257</v>
      </c>
      <c r="K58" s="67">
        <f t="shared" si="12"/>
        <v>0.63184498736310024</v>
      </c>
      <c r="L58" s="66">
        <f t="shared" si="13"/>
        <v>-5.8266392045374538E-2</v>
      </c>
    </row>
    <row r="59" spans="1:12" x14ac:dyDescent="0.4">
      <c r="A59" s="58" t="s">
        <v>78</v>
      </c>
      <c r="B59" s="56">
        <v>2148</v>
      </c>
      <c r="C59" s="56">
        <v>1760</v>
      </c>
      <c r="D59" s="73">
        <f t="shared" si="7"/>
        <v>1.2204545454545455</v>
      </c>
      <c r="E59" s="54">
        <f t="shared" si="8"/>
        <v>388</v>
      </c>
      <c r="F59" s="56">
        <v>4119</v>
      </c>
      <c r="G59" s="56">
        <v>3709</v>
      </c>
      <c r="H59" s="53">
        <f t="shared" si="9"/>
        <v>1.1105419250471826</v>
      </c>
      <c r="I59" s="54">
        <f t="shared" si="10"/>
        <v>410</v>
      </c>
      <c r="J59" s="53">
        <f t="shared" si="11"/>
        <v>0.52148579752367075</v>
      </c>
      <c r="K59" s="53">
        <f t="shared" si="12"/>
        <v>0.47452143434888111</v>
      </c>
      <c r="L59" s="52">
        <f t="shared" si="13"/>
        <v>4.6964363174789636E-2</v>
      </c>
    </row>
    <row r="60" spans="1:12" x14ac:dyDescent="0.4">
      <c r="A60" s="64" t="s">
        <v>156</v>
      </c>
      <c r="B60" s="91"/>
      <c r="C60" s="91"/>
      <c r="D60" s="67" t="e">
        <f t="shared" si="7"/>
        <v>#DIV/0!</v>
      </c>
      <c r="E60" s="68">
        <f t="shared" si="8"/>
        <v>0</v>
      </c>
      <c r="F60" s="91"/>
      <c r="G60" s="91"/>
      <c r="H60" s="67" t="e">
        <f t="shared" si="9"/>
        <v>#DIV/0!</v>
      </c>
      <c r="I60" s="68">
        <f t="shared" si="10"/>
        <v>0</v>
      </c>
      <c r="J60" s="67" t="e">
        <f t="shared" si="11"/>
        <v>#DIV/0!</v>
      </c>
      <c r="K60" s="67" t="e">
        <f t="shared" si="12"/>
        <v>#DIV/0!</v>
      </c>
      <c r="L60" s="66" t="e">
        <f t="shared" si="13"/>
        <v>#DIV/0!</v>
      </c>
    </row>
    <row r="61" spans="1:12" x14ac:dyDescent="0.4">
      <c r="A61" s="51" t="s">
        <v>155</v>
      </c>
      <c r="B61" s="65"/>
      <c r="C61" s="65"/>
      <c r="D61" s="47" t="e">
        <f t="shared" si="7"/>
        <v>#DIV/0!</v>
      </c>
      <c r="E61" s="48">
        <f t="shared" si="8"/>
        <v>0</v>
      </c>
      <c r="F61" s="65"/>
      <c r="G61" s="65"/>
      <c r="H61" s="47" t="e">
        <f t="shared" si="9"/>
        <v>#DIV/0!</v>
      </c>
      <c r="I61" s="48">
        <f t="shared" si="10"/>
        <v>0</v>
      </c>
      <c r="J61" s="47" t="e">
        <f t="shared" si="11"/>
        <v>#DIV/0!</v>
      </c>
      <c r="K61" s="47" t="e">
        <f t="shared" si="12"/>
        <v>#DIV/0!</v>
      </c>
      <c r="L61" s="46" t="e">
        <f t="shared" si="13"/>
        <v>#DIV/0!</v>
      </c>
    </row>
    <row r="62" spans="1:12" s="45" customFormat="1" x14ac:dyDescent="0.4">
      <c r="A62" s="277" t="s">
        <v>154</v>
      </c>
      <c r="B62" s="259">
        <f>SUM(B63:B66)</f>
        <v>1279</v>
      </c>
      <c r="C62" s="259">
        <f>SUM(C63:C66)</f>
        <v>1017</v>
      </c>
      <c r="D62" s="256">
        <f t="shared" si="7"/>
        <v>1.2576204523107177</v>
      </c>
      <c r="E62" s="281">
        <f t="shared" si="8"/>
        <v>262</v>
      </c>
      <c r="F62" s="259">
        <f>SUM(F63:F66)</f>
        <v>1784</v>
      </c>
      <c r="G62" s="259">
        <f>SUM(G63:G66)</f>
        <v>1531</v>
      </c>
      <c r="H62" s="256">
        <f t="shared" si="9"/>
        <v>1.1652514696276943</v>
      </c>
      <c r="I62" s="281">
        <f t="shared" si="10"/>
        <v>253</v>
      </c>
      <c r="J62" s="256">
        <f t="shared" si="11"/>
        <v>0.71692825112107628</v>
      </c>
      <c r="K62" s="256">
        <f t="shared" si="12"/>
        <v>0.66427171783148264</v>
      </c>
      <c r="L62" s="280">
        <f t="shared" si="13"/>
        <v>5.2656533289593632E-2</v>
      </c>
    </row>
    <row r="63" spans="1:12" s="45" customFormat="1" x14ac:dyDescent="0.4">
      <c r="A63" s="64" t="s">
        <v>77</v>
      </c>
      <c r="B63" s="63">
        <v>286</v>
      </c>
      <c r="C63" s="63">
        <v>244</v>
      </c>
      <c r="D63" s="60">
        <f t="shared" si="7"/>
        <v>1.1721311475409837</v>
      </c>
      <c r="E63" s="61">
        <f t="shared" si="8"/>
        <v>42</v>
      </c>
      <c r="F63" s="63">
        <v>304</v>
      </c>
      <c r="G63" s="63">
        <v>308</v>
      </c>
      <c r="H63" s="60">
        <f t="shared" si="9"/>
        <v>0.98701298701298701</v>
      </c>
      <c r="I63" s="61">
        <f t="shared" si="10"/>
        <v>-4</v>
      </c>
      <c r="J63" s="60">
        <f t="shared" si="11"/>
        <v>0.94078947368421051</v>
      </c>
      <c r="K63" s="60">
        <f t="shared" si="12"/>
        <v>0.79220779220779225</v>
      </c>
      <c r="L63" s="59">
        <f t="shared" si="13"/>
        <v>0.14858168147641826</v>
      </c>
    </row>
    <row r="64" spans="1:12" s="45" customFormat="1" x14ac:dyDescent="0.4">
      <c r="A64" s="58" t="s">
        <v>153</v>
      </c>
      <c r="B64" s="56">
        <v>329</v>
      </c>
      <c r="C64" s="56">
        <v>209</v>
      </c>
      <c r="D64" s="53">
        <f t="shared" si="7"/>
        <v>1.5741626794258374</v>
      </c>
      <c r="E64" s="54">
        <f t="shared" si="8"/>
        <v>120</v>
      </c>
      <c r="F64" s="56">
        <v>539</v>
      </c>
      <c r="G64" s="56">
        <v>305</v>
      </c>
      <c r="H64" s="53">
        <f t="shared" si="9"/>
        <v>1.7672131147540984</v>
      </c>
      <c r="I64" s="54">
        <f t="shared" si="10"/>
        <v>234</v>
      </c>
      <c r="J64" s="53">
        <f t="shared" si="11"/>
        <v>0.61038961038961037</v>
      </c>
      <c r="K64" s="53">
        <f t="shared" si="12"/>
        <v>0.68524590163934429</v>
      </c>
      <c r="L64" s="52">
        <f t="shared" si="13"/>
        <v>-7.4856291249733919E-2</v>
      </c>
    </row>
    <row r="65" spans="1:12" s="45" customFormat="1" x14ac:dyDescent="0.4">
      <c r="A65" s="57" t="s">
        <v>152</v>
      </c>
      <c r="B65" s="56">
        <v>196</v>
      </c>
      <c r="C65" s="56">
        <v>158</v>
      </c>
      <c r="D65" s="53">
        <f t="shared" si="7"/>
        <v>1.240506329113924</v>
      </c>
      <c r="E65" s="54">
        <f t="shared" si="8"/>
        <v>38</v>
      </c>
      <c r="F65" s="56">
        <v>300</v>
      </c>
      <c r="G65" s="56">
        <v>304</v>
      </c>
      <c r="H65" s="53">
        <f t="shared" si="9"/>
        <v>0.98684210526315785</v>
      </c>
      <c r="I65" s="54">
        <f t="shared" si="10"/>
        <v>-4</v>
      </c>
      <c r="J65" s="53">
        <f t="shared" si="11"/>
        <v>0.65333333333333332</v>
      </c>
      <c r="K65" s="53">
        <f t="shared" si="12"/>
        <v>0.51973684210526316</v>
      </c>
      <c r="L65" s="52">
        <f t="shared" si="13"/>
        <v>0.13359649122807016</v>
      </c>
    </row>
    <row r="66" spans="1:12" s="45" customFormat="1" x14ac:dyDescent="0.4">
      <c r="A66" s="51" t="s">
        <v>151</v>
      </c>
      <c r="B66" s="50">
        <v>468</v>
      </c>
      <c r="C66" s="50">
        <v>406</v>
      </c>
      <c r="D66" s="47">
        <f t="shared" si="7"/>
        <v>1.1527093596059113</v>
      </c>
      <c r="E66" s="48">
        <f t="shared" si="8"/>
        <v>62</v>
      </c>
      <c r="F66" s="50">
        <v>641</v>
      </c>
      <c r="G66" s="50">
        <v>614</v>
      </c>
      <c r="H66" s="47">
        <f t="shared" si="9"/>
        <v>1.0439739413680782</v>
      </c>
      <c r="I66" s="48">
        <f t="shared" si="10"/>
        <v>27</v>
      </c>
      <c r="J66" s="47">
        <f t="shared" si="11"/>
        <v>0.73010920436817472</v>
      </c>
      <c r="K66" s="47">
        <f t="shared" si="12"/>
        <v>0.66123778501628661</v>
      </c>
      <c r="L66" s="46">
        <f t="shared" si="13"/>
        <v>6.8871419351888119E-2</v>
      </c>
    </row>
    <row r="67" spans="1:12" x14ac:dyDescent="0.4">
      <c r="A67" s="249" t="s">
        <v>103</v>
      </c>
      <c r="B67" s="380"/>
      <c r="C67" s="380"/>
      <c r="D67" s="378"/>
      <c r="E67" s="381"/>
      <c r="F67" s="380"/>
      <c r="G67" s="380"/>
      <c r="H67" s="378"/>
      <c r="I67" s="379"/>
      <c r="J67" s="378"/>
      <c r="K67" s="378"/>
      <c r="L67" s="377"/>
    </row>
    <row r="68" spans="1:12" x14ac:dyDescent="0.4">
      <c r="A68" s="337" t="s">
        <v>150</v>
      </c>
      <c r="B68" s="375"/>
      <c r="C68" s="374"/>
      <c r="D68" s="373"/>
      <c r="E68" s="376"/>
      <c r="F68" s="375"/>
      <c r="G68" s="374"/>
      <c r="H68" s="373"/>
      <c r="I68" s="372"/>
      <c r="J68" s="371"/>
      <c r="K68" s="371"/>
      <c r="L68" s="370"/>
    </row>
    <row r="69" spans="1:12" s="45" customFormat="1" x14ac:dyDescent="0.4">
      <c r="A69" s="58" t="s">
        <v>149</v>
      </c>
      <c r="B69" s="369"/>
      <c r="C69" s="369"/>
      <c r="D69" s="368"/>
      <c r="E69" s="367"/>
      <c r="F69" s="369"/>
      <c r="G69" s="369"/>
      <c r="H69" s="368"/>
      <c r="I69" s="367"/>
      <c r="J69" s="366"/>
      <c r="K69" s="366"/>
      <c r="L69" s="365"/>
    </row>
    <row r="70" spans="1:12" x14ac:dyDescent="0.4">
      <c r="A70" s="70" t="s">
        <v>183</v>
      </c>
      <c r="B70" s="364"/>
      <c r="C70" s="363"/>
      <c r="D70" s="359"/>
      <c r="E70" s="362"/>
      <c r="F70" s="364"/>
      <c r="G70" s="363"/>
      <c r="H70" s="359"/>
      <c r="I70" s="358"/>
      <c r="J70" s="357"/>
      <c r="K70" s="357"/>
      <c r="L70" s="356"/>
    </row>
    <row r="71" spans="1:12" x14ac:dyDescent="0.4">
      <c r="A71" s="70" t="s">
        <v>147</v>
      </c>
      <c r="B71" s="364"/>
      <c r="C71" s="363"/>
      <c r="D71" s="359"/>
      <c r="E71" s="362"/>
      <c r="F71" s="364"/>
      <c r="G71" s="363"/>
      <c r="H71" s="359"/>
      <c r="I71" s="358"/>
      <c r="J71" s="357"/>
      <c r="K71" s="357"/>
      <c r="L71" s="356"/>
    </row>
    <row r="72" spans="1:12" x14ac:dyDescent="0.4">
      <c r="A72" s="70" t="s">
        <v>102</v>
      </c>
      <c r="B72" s="364"/>
      <c r="C72" s="363"/>
      <c r="D72" s="359"/>
      <c r="E72" s="362"/>
      <c r="F72" s="364"/>
      <c r="G72" s="363"/>
      <c r="H72" s="359"/>
      <c r="I72" s="358"/>
      <c r="J72" s="357"/>
      <c r="K72" s="357"/>
      <c r="L72" s="356"/>
    </row>
    <row r="73" spans="1:12" x14ac:dyDescent="0.4">
      <c r="A73" s="70" t="s">
        <v>197</v>
      </c>
      <c r="B73" s="364"/>
      <c r="C73" s="363"/>
      <c r="D73" s="359"/>
      <c r="E73" s="362"/>
      <c r="F73" s="364"/>
      <c r="G73" s="363"/>
      <c r="H73" s="359"/>
      <c r="I73" s="358"/>
      <c r="J73" s="357"/>
      <c r="K73" s="357"/>
      <c r="L73" s="356"/>
    </row>
    <row r="74" spans="1:12" x14ac:dyDescent="0.4">
      <c r="A74" s="51" t="s">
        <v>101</v>
      </c>
      <c r="B74" s="361"/>
      <c r="C74" s="360"/>
      <c r="D74" s="359"/>
      <c r="E74" s="362"/>
      <c r="F74" s="361"/>
      <c r="G74" s="360"/>
      <c r="H74" s="359"/>
      <c r="I74" s="358">
        <f>+F74-G74</f>
        <v>0</v>
      </c>
      <c r="J74" s="357"/>
      <c r="K74" s="357"/>
      <c r="L74" s="356"/>
    </row>
    <row r="75" spans="1:12" x14ac:dyDescent="0.4">
      <c r="A75" s="249" t="s">
        <v>145</v>
      </c>
      <c r="B75" s="353"/>
      <c r="C75" s="352"/>
      <c r="D75" s="351"/>
      <c r="E75" s="354"/>
      <c r="F75" s="353"/>
      <c r="G75" s="352"/>
      <c r="H75" s="351"/>
      <c r="I75" s="350"/>
      <c r="J75" s="349"/>
      <c r="K75" s="349"/>
      <c r="L75" s="348"/>
    </row>
    <row r="76" spans="1:12" x14ac:dyDescent="0.4">
      <c r="A76" s="325" t="s">
        <v>144</v>
      </c>
      <c r="B76" s="355"/>
      <c r="C76" s="352"/>
      <c r="D76" s="351"/>
      <c r="E76" s="354"/>
      <c r="F76" s="353"/>
      <c r="G76" s="352"/>
      <c r="H76" s="351"/>
      <c r="I76" s="350"/>
      <c r="J76" s="349"/>
      <c r="K76" s="349"/>
      <c r="L76" s="348"/>
    </row>
    <row r="77" spans="1:12" x14ac:dyDescent="0.4">
      <c r="A77" s="42" t="s">
        <v>143</v>
      </c>
      <c r="C77" s="42"/>
      <c r="E77" s="43"/>
      <c r="G77" s="42"/>
      <c r="I77" s="43"/>
      <c r="K77" s="42"/>
    </row>
    <row r="78" spans="1:12" x14ac:dyDescent="0.4">
      <c r="A78" s="44" t="s">
        <v>142</v>
      </c>
      <c r="C78" s="42"/>
      <c r="E78" s="43"/>
      <c r="G78" s="42"/>
      <c r="I78" s="43"/>
      <c r="K78" s="42"/>
    </row>
    <row r="79" spans="1:12" x14ac:dyDescent="0.4">
      <c r="A79" s="42" t="s">
        <v>141</v>
      </c>
    </row>
    <row r="80" spans="1:12" x14ac:dyDescent="0.4">
      <c r="A80" s="42" t="s">
        <v>196</v>
      </c>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2011年&amp;A航空旅客輸送実績</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7"/>
  <sheetViews>
    <sheetView zoomScaleNormal="100" workbookViewId="0">
      <pane xSplit="1" ySplit="6" topLeftCell="B7"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98" customWidth="1"/>
    <col min="4" max="5" width="11.25" style="42" customWidth="1"/>
    <col min="6" max="7" width="11" style="98" customWidth="1"/>
    <col min="8" max="9" width="11.25" style="42" customWidth="1"/>
    <col min="10" max="11" width="11.25" style="98" customWidth="1"/>
    <col min="12" max="12" width="11.25" style="42"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８月(月間)</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x14ac:dyDescent="0.4">
      <c r="A4" s="653"/>
      <c r="B4" s="654" t="s">
        <v>127</v>
      </c>
      <c r="C4" s="655" t="s">
        <v>258</v>
      </c>
      <c r="D4" s="652" t="s">
        <v>95</v>
      </c>
      <c r="E4" s="652"/>
      <c r="F4" s="648" t="str">
        <f>+B4</f>
        <v>(12'8/1～31)</v>
      </c>
      <c r="G4" s="691" t="str">
        <f>+C4</f>
        <v>(11'8/1～30)</v>
      </c>
      <c r="H4" s="652" t="s">
        <v>95</v>
      </c>
      <c r="I4" s="652"/>
      <c r="J4" s="648" t="str">
        <f>+B4</f>
        <v>(12'8/1～31)</v>
      </c>
      <c r="K4" s="691" t="str">
        <f>+C4</f>
        <v>(11'8/1～30)</v>
      </c>
      <c r="L4" s="650" t="s">
        <v>93</v>
      </c>
    </row>
    <row r="5" spans="1:12" s="161" customFormat="1" x14ac:dyDescent="0.4">
      <c r="A5" s="653"/>
      <c r="B5" s="654"/>
      <c r="C5" s="656"/>
      <c r="D5" s="275" t="s">
        <v>94</v>
      </c>
      <c r="E5" s="328" t="s">
        <v>93</v>
      </c>
      <c r="F5" s="648"/>
      <c r="G5" s="691"/>
      <c r="H5" s="275" t="s">
        <v>94</v>
      </c>
      <c r="I5" s="275" t="s">
        <v>93</v>
      </c>
      <c r="J5" s="648"/>
      <c r="K5" s="691"/>
      <c r="L5" s="651"/>
    </row>
    <row r="6" spans="1:12" s="44" customFormat="1" x14ac:dyDescent="0.4">
      <c r="A6" s="249" t="s">
        <v>104</v>
      </c>
      <c r="B6" s="346">
        <f>+B7+B41+B67+B76+B78</f>
        <v>624401</v>
      </c>
      <c r="C6" s="346">
        <f>+C7+C41+C67+C76+C78</f>
        <v>613983</v>
      </c>
      <c r="D6" s="511">
        <f t="shared" ref="D6:D37" si="0">+B6/C6</f>
        <v>1.0169678965052777</v>
      </c>
      <c r="E6" s="497">
        <f t="shared" ref="E6:E37" si="1">+B6-C6</f>
        <v>10418</v>
      </c>
      <c r="F6" s="346">
        <f>+F7+F41+F67+F76+F78</f>
        <v>762704</v>
      </c>
      <c r="G6" s="346">
        <f>+G7+G41+G67+G76+G78</f>
        <v>734895</v>
      </c>
      <c r="H6" s="247">
        <f t="shared" ref="H6:H37" si="2">+F6/G6</f>
        <v>1.0378407799753706</v>
      </c>
      <c r="I6" s="246">
        <f t="shared" ref="I6:I37" si="3">+F6-G6</f>
        <v>27809</v>
      </c>
      <c r="J6" s="345">
        <f t="shared" ref="J6:J37" si="4">+B6/F6</f>
        <v>0.81866753026075645</v>
      </c>
      <c r="K6" s="345">
        <f t="shared" ref="K6:K37" si="5">+C6/G6</f>
        <v>0.83547037331863738</v>
      </c>
      <c r="L6" s="244">
        <f t="shared" ref="L6:L37" si="6">+J6-K6</f>
        <v>-1.6802843057880934E-2</v>
      </c>
    </row>
    <row r="7" spans="1:12" s="89" customFormat="1" x14ac:dyDescent="0.4">
      <c r="A7" s="249" t="s">
        <v>91</v>
      </c>
      <c r="B7" s="268">
        <f>+B8+B18+B38</f>
        <v>233668</v>
      </c>
      <c r="C7" s="268">
        <f>+C8+C18+C38</f>
        <v>252695</v>
      </c>
      <c r="D7" s="344">
        <f t="shared" si="0"/>
        <v>0.92470369417677434</v>
      </c>
      <c r="E7" s="343">
        <f t="shared" si="1"/>
        <v>-19027</v>
      </c>
      <c r="F7" s="269">
        <f>+F8+F18+F38</f>
        <v>284237</v>
      </c>
      <c r="G7" s="268">
        <f>+G8+G18+G38</f>
        <v>301613</v>
      </c>
      <c r="H7" s="247">
        <f t="shared" si="2"/>
        <v>0.94238975110489265</v>
      </c>
      <c r="I7" s="246">
        <f t="shared" si="3"/>
        <v>-17376</v>
      </c>
      <c r="J7" s="284">
        <f t="shared" si="4"/>
        <v>0.8220886091536288</v>
      </c>
      <c r="K7" s="284">
        <f t="shared" si="5"/>
        <v>0.83781203064854637</v>
      </c>
      <c r="L7" s="244">
        <f t="shared" si="6"/>
        <v>-1.5723421494917567E-2</v>
      </c>
    </row>
    <row r="8" spans="1:12" x14ac:dyDescent="0.4">
      <c r="A8" s="277" t="s">
        <v>190</v>
      </c>
      <c r="B8" s="259">
        <f>SUM(B9:B17)</f>
        <v>161861</v>
      </c>
      <c r="C8" s="310">
        <f>SUM(C9:C17)</f>
        <v>186245</v>
      </c>
      <c r="D8" s="258">
        <f t="shared" si="0"/>
        <v>0.86907567988402368</v>
      </c>
      <c r="E8" s="257">
        <f t="shared" si="1"/>
        <v>-24384</v>
      </c>
      <c r="F8" s="310">
        <f>SUM(F9:F17)</f>
        <v>196101</v>
      </c>
      <c r="G8" s="310">
        <f>SUM(G9:G17)</f>
        <v>219202</v>
      </c>
      <c r="H8" s="258">
        <f t="shared" si="2"/>
        <v>0.8946131878358774</v>
      </c>
      <c r="I8" s="257">
        <f t="shared" si="3"/>
        <v>-23101</v>
      </c>
      <c r="J8" s="306">
        <f t="shared" si="4"/>
        <v>0.82539609690924576</v>
      </c>
      <c r="K8" s="306">
        <f t="shared" si="5"/>
        <v>0.84965009443344497</v>
      </c>
      <c r="L8" s="255">
        <f t="shared" si="6"/>
        <v>-2.4253997524199211E-2</v>
      </c>
    </row>
    <row r="9" spans="1:12" x14ac:dyDescent="0.4">
      <c r="A9" s="57" t="s">
        <v>87</v>
      </c>
      <c r="B9" s="88">
        <v>134040</v>
      </c>
      <c r="C9" s="265">
        <v>135187</v>
      </c>
      <c r="D9" s="243">
        <f t="shared" si="0"/>
        <v>0.99151545636784599</v>
      </c>
      <c r="E9" s="242">
        <f t="shared" si="1"/>
        <v>-1147</v>
      </c>
      <c r="F9" s="265">
        <v>163037</v>
      </c>
      <c r="G9" s="265">
        <v>157509</v>
      </c>
      <c r="H9" s="243">
        <f t="shared" si="2"/>
        <v>1.0350964071894304</v>
      </c>
      <c r="I9" s="242">
        <f t="shared" si="3"/>
        <v>5528</v>
      </c>
      <c r="J9" s="73">
        <f t="shared" si="4"/>
        <v>0.82214466654808416</v>
      </c>
      <c r="K9" s="300">
        <f t="shared" si="5"/>
        <v>0.85828111409506758</v>
      </c>
      <c r="L9" s="254">
        <f t="shared" si="6"/>
        <v>-3.6136447546983419E-2</v>
      </c>
    </row>
    <row r="10" spans="1:12" x14ac:dyDescent="0.4">
      <c r="A10" s="58" t="s">
        <v>90</v>
      </c>
      <c r="B10" s="56">
        <v>16652</v>
      </c>
      <c r="C10" s="263">
        <v>20148</v>
      </c>
      <c r="D10" s="239">
        <f t="shared" si="0"/>
        <v>0.82648401826484019</v>
      </c>
      <c r="E10" s="242">
        <f t="shared" si="1"/>
        <v>-3496</v>
      </c>
      <c r="F10" s="263">
        <v>18785</v>
      </c>
      <c r="G10" s="263">
        <v>22330</v>
      </c>
      <c r="H10" s="239">
        <f t="shared" si="2"/>
        <v>0.84124496193461706</v>
      </c>
      <c r="I10" s="238">
        <f t="shared" si="3"/>
        <v>-3545</v>
      </c>
      <c r="J10" s="53">
        <f t="shared" si="4"/>
        <v>0.88645195634815011</v>
      </c>
      <c r="K10" s="302">
        <f t="shared" si="5"/>
        <v>0.90228392297357818</v>
      </c>
      <c r="L10" s="261">
        <f t="shared" si="6"/>
        <v>-1.5831966625428073E-2</v>
      </c>
    </row>
    <row r="11" spans="1:12" x14ac:dyDescent="0.4">
      <c r="A11" s="58" t="s">
        <v>162</v>
      </c>
      <c r="B11" s="56">
        <v>7978</v>
      </c>
      <c r="C11" s="263">
        <v>27841</v>
      </c>
      <c r="D11" s="239">
        <f t="shared" si="0"/>
        <v>0.28655579900147266</v>
      </c>
      <c r="E11" s="242">
        <f t="shared" si="1"/>
        <v>-19863</v>
      </c>
      <c r="F11" s="263">
        <v>10081</v>
      </c>
      <c r="G11" s="263">
        <v>35158</v>
      </c>
      <c r="H11" s="239">
        <f t="shared" si="2"/>
        <v>0.28673417145457647</v>
      </c>
      <c r="I11" s="238">
        <f t="shared" si="3"/>
        <v>-25077</v>
      </c>
      <c r="J11" s="53">
        <f t="shared" si="4"/>
        <v>0.7913897430810436</v>
      </c>
      <c r="K11" s="302">
        <f t="shared" si="5"/>
        <v>0.79188235963365383</v>
      </c>
      <c r="L11" s="261">
        <f t="shared" si="6"/>
        <v>-4.9261655261023662E-4</v>
      </c>
    </row>
    <row r="12" spans="1:12" x14ac:dyDescent="0.4">
      <c r="A12" s="58" t="s">
        <v>85</v>
      </c>
      <c r="B12" s="92"/>
      <c r="C12" s="263"/>
      <c r="D12" s="239" t="e">
        <f t="shared" si="0"/>
        <v>#DIV/0!</v>
      </c>
      <c r="E12" s="242">
        <f t="shared" si="1"/>
        <v>0</v>
      </c>
      <c r="F12" s="288"/>
      <c r="G12" s="263"/>
      <c r="H12" s="239" t="e">
        <f t="shared" si="2"/>
        <v>#DIV/0!</v>
      </c>
      <c r="I12" s="238">
        <f t="shared" si="3"/>
        <v>0</v>
      </c>
      <c r="J12" s="53" t="e">
        <f t="shared" si="4"/>
        <v>#DIV/0!</v>
      </c>
      <c r="K12" s="302" t="e">
        <f t="shared" si="5"/>
        <v>#DIV/0!</v>
      </c>
      <c r="L12" s="261" t="e">
        <f t="shared" si="6"/>
        <v>#DIV/0!</v>
      </c>
    </row>
    <row r="13" spans="1:12" x14ac:dyDescent="0.4">
      <c r="A13" s="58" t="s">
        <v>86</v>
      </c>
      <c r="B13" s="92"/>
      <c r="C13" s="263"/>
      <c r="D13" s="239" t="e">
        <f t="shared" si="0"/>
        <v>#DIV/0!</v>
      </c>
      <c r="E13" s="242">
        <f t="shared" si="1"/>
        <v>0</v>
      </c>
      <c r="F13" s="288"/>
      <c r="G13" s="263"/>
      <c r="H13" s="239" t="e">
        <f t="shared" si="2"/>
        <v>#DIV/0!</v>
      </c>
      <c r="I13" s="238">
        <f t="shared" si="3"/>
        <v>0</v>
      </c>
      <c r="J13" s="53" t="e">
        <f t="shared" si="4"/>
        <v>#DIV/0!</v>
      </c>
      <c r="K13" s="302" t="e">
        <f t="shared" si="5"/>
        <v>#DIV/0!</v>
      </c>
      <c r="L13" s="261" t="e">
        <f t="shared" si="6"/>
        <v>#DIV/0!</v>
      </c>
    </row>
    <row r="14" spans="1:12" x14ac:dyDescent="0.4">
      <c r="A14" s="64" t="s">
        <v>189</v>
      </c>
      <c r="B14" s="69">
        <v>3191</v>
      </c>
      <c r="C14" s="491">
        <v>3069</v>
      </c>
      <c r="D14" s="253">
        <f t="shared" si="0"/>
        <v>1.0397523623330074</v>
      </c>
      <c r="E14" s="242">
        <f t="shared" si="1"/>
        <v>122</v>
      </c>
      <c r="F14" s="491">
        <v>4198</v>
      </c>
      <c r="G14" s="491">
        <v>4205</v>
      </c>
      <c r="H14" s="253">
        <f t="shared" si="2"/>
        <v>0.99833531510107021</v>
      </c>
      <c r="I14" s="252">
        <f t="shared" si="3"/>
        <v>-7</v>
      </c>
      <c r="J14" s="67">
        <f t="shared" si="4"/>
        <v>0.76012386850881375</v>
      </c>
      <c r="K14" s="287">
        <f t="shared" si="5"/>
        <v>0.72984542211652792</v>
      </c>
      <c r="L14" s="251">
        <f t="shared" si="6"/>
        <v>3.0278446392285829E-2</v>
      </c>
    </row>
    <row r="15" spans="1:12" x14ac:dyDescent="0.4">
      <c r="A15" s="58" t="s">
        <v>188</v>
      </c>
      <c r="B15" s="92"/>
      <c r="C15" s="92"/>
      <c r="D15" s="239" t="e">
        <f t="shared" si="0"/>
        <v>#DIV/0!</v>
      </c>
      <c r="E15" s="242">
        <f t="shared" si="1"/>
        <v>0</v>
      </c>
      <c r="F15" s="288"/>
      <c r="G15" s="92"/>
      <c r="H15" s="239" t="e">
        <f t="shared" si="2"/>
        <v>#DIV/0!</v>
      </c>
      <c r="I15" s="238">
        <f t="shared" si="3"/>
        <v>0</v>
      </c>
      <c r="J15" s="53" t="e">
        <f t="shared" si="4"/>
        <v>#DIV/0!</v>
      </c>
      <c r="K15" s="302" t="e">
        <f t="shared" si="5"/>
        <v>#DIV/0!</v>
      </c>
      <c r="L15" s="261" t="e">
        <f t="shared" si="6"/>
        <v>#DIV/0!</v>
      </c>
    </row>
    <row r="16" spans="1:12" s="42" customFormat="1" x14ac:dyDescent="0.4">
      <c r="A16" s="70" t="s">
        <v>187</v>
      </c>
      <c r="B16" s="92"/>
      <c r="C16" s="92"/>
      <c r="D16" s="239" t="e">
        <f t="shared" si="0"/>
        <v>#DIV/0!</v>
      </c>
      <c r="E16" s="242">
        <f t="shared" si="1"/>
        <v>0</v>
      </c>
      <c r="F16" s="92"/>
      <c r="G16" s="92"/>
      <c r="H16" s="239" t="e">
        <f t="shared" si="2"/>
        <v>#DIV/0!</v>
      </c>
      <c r="I16" s="267">
        <f t="shared" si="3"/>
        <v>0</v>
      </c>
      <c r="J16" s="53" t="e">
        <f t="shared" si="4"/>
        <v>#DIV/0!</v>
      </c>
      <c r="K16" s="53" t="e">
        <f t="shared" si="5"/>
        <v>#DIV/0!</v>
      </c>
      <c r="L16" s="261" t="e">
        <f t="shared" si="6"/>
        <v>#DIV/0!</v>
      </c>
    </row>
    <row r="17" spans="1:12" x14ac:dyDescent="0.4">
      <c r="A17" s="70" t="s">
        <v>186</v>
      </c>
      <c r="B17" s="91"/>
      <c r="C17" s="266"/>
      <c r="D17" s="253" t="e">
        <f t="shared" si="0"/>
        <v>#DIV/0!</v>
      </c>
      <c r="E17" s="328">
        <f t="shared" si="1"/>
        <v>0</v>
      </c>
      <c r="F17" s="266"/>
      <c r="G17" s="266"/>
      <c r="H17" s="253" t="e">
        <f t="shared" si="2"/>
        <v>#DIV/0!</v>
      </c>
      <c r="I17" s="252">
        <f t="shared" si="3"/>
        <v>0</v>
      </c>
      <c r="J17" s="287" t="e">
        <f t="shared" si="4"/>
        <v>#DIV/0!</v>
      </c>
      <c r="K17" s="287" t="e">
        <f t="shared" si="5"/>
        <v>#DIV/0!</v>
      </c>
      <c r="L17" s="251" t="e">
        <f t="shared" si="6"/>
        <v>#DIV/0!</v>
      </c>
    </row>
    <row r="18" spans="1:12" x14ac:dyDescent="0.4">
      <c r="A18" s="277" t="s">
        <v>185</v>
      </c>
      <c r="B18" s="259">
        <f>SUM(B19:B37)</f>
        <v>68913</v>
      </c>
      <c r="C18" s="310">
        <f>SUM(C19:C37)</f>
        <v>63477</v>
      </c>
      <c r="D18" s="258">
        <f t="shared" si="0"/>
        <v>1.0856373174535658</v>
      </c>
      <c r="E18" s="257">
        <f t="shared" si="1"/>
        <v>5436</v>
      </c>
      <c r="F18" s="310">
        <f>SUM(F19:F37)</f>
        <v>84535</v>
      </c>
      <c r="G18" s="310">
        <f>SUM(G19:G37)</f>
        <v>78430</v>
      </c>
      <c r="H18" s="258">
        <f t="shared" si="2"/>
        <v>1.0778401122019636</v>
      </c>
      <c r="I18" s="257">
        <f t="shared" si="3"/>
        <v>6105</v>
      </c>
      <c r="J18" s="306">
        <f t="shared" si="4"/>
        <v>0.8152008044005441</v>
      </c>
      <c r="K18" s="306">
        <f t="shared" si="5"/>
        <v>0.80934591355348717</v>
      </c>
      <c r="L18" s="255">
        <f t="shared" si="6"/>
        <v>5.8548908470569261E-3</v>
      </c>
    </row>
    <row r="19" spans="1:12" x14ac:dyDescent="0.4">
      <c r="A19" s="57" t="s">
        <v>184</v>
      </c>
      <c r="B19" s="94"/>
      <c r="C19" s="94"/>
      <c r="D19" s="243" t="e">
        <f t="shared" si="0"/>
        <v>#DIV/0!</v>
      </c>
      <c r="E19" s="242">
        <f t="shared" si="1"/>
        <v>0</v>
      </c>
      <c r="F19" s="296"/>
      <c r="G19" s="94"/>
      <c r="H19" s="243" t="e">
        <f t="shared" si="2"/>
        <v>#DIV/0!</v>
      </c>
      <c r="I19" s="242">
        <f t="shared" si="3"/>
        <v>0</v>
      </c>
      <c r="J19" s="300" t="e">
        <f t="shared" si="4"/>
        <v>#DIV/0!</v>
      </c>
      <c r="K19" s="300" t="e">
        <f t="shared" si="5"/>
        <v>#DIV/0!</v>
      </c>
      <c r="L19" s="254" t="e">
        <f t="shared" si="6"/>
        <v>#DIV/0!</v>
      </c>
    </row>
    <row r="20" spans="1:12" x14ac:dyDescent="0.4">
      <c r="A20" s="58" t="s">
        <v>244</v>
      </c>
      <c r="B20" s="56">
        <v>10950</v>
      </c>
      <c r="C20" s="92"/>
      <c r="D20" s="239" t="e">
        <f t="shared" si="0"/>
        <v>#DIV/0!</v>
      </c>
      <c r="E20" s="242">
        <f t="shared" si="1"/>
        <v>10950</v>
      </c>
      <c r="F20" s="263">
        <v>12990</v>
      </c>
      <c r="G20" s="92"/>
      <c r="H20" s="239" t="e">
        <f t="shared" si="2"/>
        <v>#DIV/0!</v>
      </c>
      <c r="I20" s="238">
        <f t="shared" si="3"/>
        <v>12990</v>
      </c>
      <c r="J20" s="53">
        <f t="shared" si="4"/>
        <v>0.84295612009237875</v>
      </c>
      <c r="K20" s="302" t="e">
        <f t="shared" si="5"/>
        <v>#DIV/0!</v>
      </c>
      <c r="L20" s="261" t="e">
        <f t="shared" si="6"/>
        <v>#DIV/0!</v>
      </c>
    </row>
    <row r="21" spans="1:12" x14ac:dyDescent="0.4">
      <c r="A21" s="58" t="s">
        <v>183</v>
      </c>
      <c r="B21" s="56">
        <v>22804</v>
      </c>
      <c r="C21" s="56">
        <v>24025</v>
      </c>
      <c r="D21" s="239">
        <f t="shared" si="0"/>
        <v>0.9491779396462019</v>
      </c>
      <c r="E21" s="242">
        <f t="shared" si="1"/>
        <v>-1221</v>
      </c>
      <c r="F21" s="263">
        <v>29375</v>
      </c>
      <c r="G21" s="56">
        <v>30075</v>
      </c>
      <c r="H21" s="239">
        <f t="shared" si="2"/>
        <v>0.97672485453034086</v>
      </c>
      <c r="I21" s="238">
        <f t="shared" si="3"/>
        <v>-700</v>
      </c>
      <c r="J21" s="53">
        <f t="shared" si="4"/>
        <v>0.77630638297872345</v>
      </c>
      <c r="K21" s="302">
        <f t="shared" si="5"/>
        <v>0.79883624272651699</v>
      </c>
      <c r="L21" s="261">
        <f t="shared" si="6"/>
        <v>-2.2529859747793535E-2</v>
      </c>
    </row>
    <row r="22" spans="1:12" x14ac:dyDescent="0.4">
      <c r="A22" s="58" t="s">
        <v>182</v>
      </c>
      <c r="B22" s="56">
        <v>3776</v>
      </c>
      <c r="C22" s="56">
        <v>4034</v>
      </c>
      <c r="D22" s="239">
        <f t="shared" si="0"/>
        <v>0.93604362915220629</v>
      </c>
      <c r="E22" s="242">
        <f t="shared" si="1"/>
        <v>-258</v>
      </c>
      <c r="F22" s="263">
        <v>4135</v>
      </c>
      <c r="G22" s="56">
        <v>4420</v>
      </c>
      <c r="H22" s="239">
        <f t="shared" si="2"/>
        <v>0.93552036199095023</v>
      </c>
      <c r="I22" s="238">
        <f t="shared" si="3"/>
        <v>-285</v>
      </c>
      <c r="J22" s="53">
        <f t="shared" si="4"/>
        <v>0.91318016928657797</v>
      </c>
      <c r="K22" s="302">
        <f t="shared" si="5"/>
        <v>0.91266968325791853</v>
      </c>
      <c r="L22" s="261">
        <f t="shared" si="6"/>
        <v>5.1048602865944037E-4</v>
      </c>
    </row>
    <row r="23" spans="1:12" x14ac:dyDescent="0.4">
      <c r="A23" s="58" t="s">
        <v>181</v>
      </c>
      <c r="B23" s="69">
        <v>3962</v>
      </c>
      <c r="C23" s="69">
        <v>3968</v>
      </c>
      <c r="D23" s="253">
        <f t="shared" si="0"/>
        <v>0.99848790322580649</v>
      </c>
      <c r="E23" s="242">
        <f t="shared" si="1"/>
        <v>-6</v>
      </c>
      <c r="F23" s="491">
        <v>4435</v>
      </c>
      <c r="G23" s="69">
        <v>4405</v>
      </c>
      <c r="H23" s="253">
        <f t="shared" si="2"/>
        <v>1.0068104426787741</v>
      </c>
      <c r="I23" s="252">
        <f t="shared" si="3"/>
        <v>30</v>
      </c>
      <c r="J23" s="67">
        <f t="shared" si="4"/>
        <v>0.89334836527621198</v>
      </c>
      <c r="K23" s="287">
        <f t="shared" si="5"/>
        <v>0.90079455164585698</v>
      </c>
      <c r="L23" s="251">
        <f t="shared" si="6"/>
        <v>-7.4461863696450026E-3</v>
      </c>
    </row>
    <row r="24" spans="1:12" x14ac:dyDescent="0.4">
      <c r="A24" s="70" t="s">
        <v>180</v>
      </c>
      <c r="B24" s="56">
        <v>2703</v>
      </c>
      <c r="C24" s="56">
        <v>2925</v>
      </c>
      <c r="D24" s="239">
        <f t="shared" si="0"/>
        <v>0.92410256410256408</v>
      </c>
      <c r="E24" s="242">
        <f t="shared" si="1"/>
        <v>-222</v>
      </c>
      <c r="F24" s="263">
        <v>3995</v>
      </c>
      <c r="G24" s="56">
        <v>4110</v>
      </c>
      <c r="H24" s="239">
        <f t="shared" si="2"/>
        <v>0.97201946472019463</v>
      </c>
      <c r="I24" s="238">
        <f t="shared" si="3"/>
        <v>-115</v>
      </c>
      <c r="J24" s="53">
        <f t="shared" si="4"/>
        <v>0.67659574468085104</v>
      </c>
      <c r="K24" s="302">
        <f t="shared" si="5"/>
        <v>0.71167883211678828</v>
      </c>
      <c r="L24" s="261">
        <f t="shared" si="6"/>
        <v>-3.5083087435937244E-2</v>
      </c>
    </row>
    <row r="25" spans="1:12" x14ac:dyDescent="0.4">
      <c r="A25" s="70" t="s">
        <v>179</v>
      </c>
      <c r="B25" s="56">
        <v>3666</v>
      </c>
      <c r="C25" s="56">
        <v>3713</v>
      </c>
      <c r="D25" s="239">
        <f t="shared" si="0"/>
        <v>0.98734177215189878</v>
      </c>
      <c r="E25" s="242">
        <f t="shared" si="1"/>
        <v>-47</v>
      </c>
      <c r="F25" s="263">
        <v>4145</v>
      </c>
      <c r="G25" s="56">
        <v>4425</v>
      </c>
      <c r="H25" s="239">
        <f t="shared" si="2"/>
        <v>0.93672316384180787</v>
      </c>
      <c r="I25" s="238">
        <f t="shared" si="3"/>
        <v>-280</v>
      </c>
      <c r="J25" s="53">
        <f t="shared" si="4"/>
        <v>0.88443908323281062</v>
      </c>
      <c r="K25" s="302">
        <f t="shared" si="5"/>
        <v>0.83909604519774006</v>
      </c>
      <c r="L25" s="261">
        <f t="shared" si="6"/>
        <v>4.534303803507056E-2</v>
      </c>
    </row>
    <row r="26" spans="1:12" s="42" customFormat="1" x14ac:dyDescent="0.4">
      <c r="A26" s="70" t="s">
        <v>178</v>
      </c>
      <c r="B26" s="92"/>
      <c r="C26" s="92"/>
      <c r="D26" s="239" t="e">
        <f t="shared" si="0"/>
        <v>#DIV/0!</v>
      </c>
      <c r="E26" s="238">
        <f t="shared" si="1"/>
        <v>0</v>
      </c>
      <c r="F26" s="92"/>
      <c r="G26" s="92"/>
      <c r="H26" s="239" t="e">
        <f t="shared" si="2"/>
        <v>#DIV/0!</v>
      </c>
      <c r="I26" s="238">
        <f t="shared" si="3"/>
        <v>0</v>
      </c>
      <c r="J26" s="53" t="e">
        <f t="shared" si="4"/>
        <v>#DIV/0!</v>
      </c>
      <c r="K26" s="53" t="e">
        <f t="shared" si="5"/>
        <v>#DIV/0!</v>
      </c>
      <c r="L26" s="261" t="e">
        <f t="shared" si="6"/>
        <v>#DIV/0!</v>
      </c>
    </row>
    <row r="27" spans="1:12" x14ac:dyDescent="0.4">
      <c r="A27" s="58" t="s">
        <v>177</v>
      </c>
      <c r="B27" s="92"/>
      <c r="C27" s="92"/>
      <c r="D27" s="239" t="e">
        <f t="shared" si="0"/>
        <v>#DIV/0!</v>
      </c>
      <c r="E27" s="242">
        <f t="shared" si="1"/>
        <v>0</v>
      </c>
      <c r="F27" s="288"/>
      <c r="G27" s="92"/>
      <c r="H27" s="239" t="e">
        <f t="shared" si="2"/>
        <v>#DIV/0!</v>
      </c>
      <c r="I27" s="238">
        <f t="shared" si="3"/>
        <v>0</v>
      </c>
      <c r="J27" s="53" t="e">
        <f t="shared" si="4"/>
        <v>#DIV/0!</v>
      </c>
      <c r="K27" s="302" t="e">
        <f t="shared" si="5"/>
        <v>#DIV/0!</v>
      </c>
      <c r="L27" s="261" t="e">
        <f t="shared" si="6"/>
        <v>#DIV/0!</v>
      </c>
    </row>
    <row r="28" spans="1:12" x14ac:dyDescent="0.4">
      <c r="A28" s="58" t="s">
        <v>176</v>
      </c>
      <c r="B28" s="92"/>
      <c r="C28" s="56">
        <v>3245</v>
      </c>
      <c r="D28" s="239">
        <f t="shared" si="0"/>
        <v>0</v>
      </c>
      <c r="E28" s="242">
        <f t="shared" si="1"/>
        <v>-3245</v>
      </c>
      <c r="F28" s="288"/>
      <c r="G28" s="56">
        <v>4425</v>
      </c>
      <c r="H28" s="239">
        <f t="shared" si="2"/>
        <v>0</v>
      </c>
      <c r="I28" s="238">
        <f t="shared" si="3"/>
        <v>-4425</v>
      </c>
      <c r="J28" s="53" t="e">
        <f t="shared" si="4"/>
        <v>#DIV/0!</v>
      </c>
      <c r="K28" s="302">
        <f t="shared" si="5"/>
        <v>0.73333333333333328</v>
      </c>
      <c r="L28" s="261" t="e">
        <f t="shared" si="6"/>
        <v>#DIV/0!</v>
      </c>
    </row>
    <row r="29" spans="1:12" x14ac:dyDescent="0.4">
      <c r="A29" s="58" t="s">
        <v>220</v>
      </c>
      <c r="B29" s="93"/>
      <c r="C29" s="112">
        <v>197</v>
      </c>
      <c r="D29" s="239">
        <f t="shared" si="0"/>
        <v>0</v>
      </c>
      <c r="E29" s="238">
        <f t="shared" si="1"/>
        <v>-197</v>
      </c>
      <c r="F29" s="93"/>
      <c r="G29" s="112">
        <v>300</v>
      </c>
      <c r="H29" s="239">
        <f t="shared" si="2"/>
        <v>0</v>
      </c>
      <c r="I29" s="238">
        <f t="shared" si="3"/>
        <v>-300</v>
      </c>
      <c r="J29" s="53" t="e">
        <f t="shared" si="4"/>
        <v>#DIV/0!</v>
      </c>
      <c r="K29" s="53">
        <f t="shared" si="5"/>
        <v>0.65666666666666662</v>
      </c>
      <c r="L29" s="261" t="e">
        <f t="shared" si="6"/>
        <v>#DIV/0!</v>
      </c>
    </row>
    <row r="30" spans="1:12" x14ac:dyDescent="0.4">
      <c r="A30" s="58" t="s">
        <v>174</v>
      </c>
      <c r="B30" s="91"/>
      <c r="C30" s="91"/>
      <c r="D30" s="253" t="e">
        <f t="shared" si="0"/>
        <v>#DIV/0!</v>
      </c>
      <c r="E30" s="242">
        <f t="shared" si="1"/>
        <v>0</v>
      </c>
      <c r="F30" s="266"/>
      <c r="G30" s="91"/>
      <c r="H30" s="253" t="e">
        <f t="shared" si="2"/>
        <v>#DIV/0!</v>
      </c>
      <c r="I30" s="252">
        <f t="shared" si="3"/>
        <v>0</v>
      </c>
      <c r="J30" s="67" t="e">
        <f t="shared" si="4"/>
        <v>#DIV/0!</v>
      </c>
      <c r="K30" s="287" t="e">
        <f t="shared" si="5"/>
        <v>#DIV/0!</v>
      </c>
      <c r="L30" s="251" t="e">
        <f t="shared" si="6"/>
        <v>#DIV/0!</v>
      </c>
    </row>
    <row r="31" spans="1:12" x14ac:dyDescent="0.4">
      <c r="A31" s="70" t="s">
        <v>173</v>
      </c>
      <c r="B31" s="92"/>
      <c r="C31" s="92"/>
      <c r="D31" s="239" t="e">
        <f t="shared" si="0"/>
        <v>#DIV/0!</v>
      </c>
      <c r="E31" s="242">
        <f t="shared" si="1"/>
        <v>0</v>
      </c>
      <c r="F31" s="288"/>
      <c r="G31" s="92"/>
      <c r="H31" s="239" t="e">
        <f t="shared" si="2"/>
        <v>#DIV/0!</v>
      </c>
      <c r="I31" s="238">
        <f t="shared" si="3"/>
        <v>0</v>
      </c>
      <c r="J31" s="53" t="e">
        <f t="shared" si="4"/>
        <v>#DIV/0!</v>
      </c>
      <c r="K31" s="302" t="e">
        <f t="shared" si="5"/>
        <v>#DIV/0!</v>
      </c>
      <c r="L31" s="261" t="e">
        <f t="shared" si="6"/>
        <v>#DIV/0!</v>
      </c>
    </row>
    <row r="32" spans="1:12" x14ac:dyDescent="0.4">
      <c r="A32" s="58" t="s">
        <v>172</v>
      </c>
      <c r="B32" s="56">
        <v>3786</v>
      </c>
      <c r="C32" s="56">
        <v>3686</v>
      </c>
      <c r="D32" s="239">
        <f t="shared" si="0"/>
        <v>1.0271296798697775</v>
      </c>
      <c r="E32" s="242">
        <f t="shared" si="1"/>
        <v>100</v>
      </c>
      <c r="F32" s="263">
        <v>4210</v>
      </c>
      <c r="G32" s="56">
        <v>4245</v>
      </c>
      <c r="H32" s="239">
        <f t="shared" si="2"/>
        <v>0.99175500588928156</v>
      </c>
      <c r="I32" s="238">
        <f t="shared" si="3"/>
        <v>-35</v>
      </c>
      <c r="J32" s="53">
        <f t="shared" si="4"/>
        <v>0.89928741092636577</v>
      </c>
      <c r="K32" s="302">
        <f t="shared" si="5"/>
        <v>0.86831566548881034</v>
      </c>
      <c r="L32" s="261">
        <f t="shared" si="6"/>
        <v>3.0971745437555431E-2</v>
      </c>
    </row>
    <row r="33" spans="1:12" x14ac:dyDescent="0.4">
      <c r="A33" s="70" t="s">
        <v>171</v>
      </c>
      <c r="B33" s="91"/>
      <c r="C33" s="91"/>
      <c r="D33" s="253" t="e">
        <f t="shared" si="0"/>
        <v>#DIV/0!</v>
      </c>
      <c r="E33" s="242">
        <f t="shared" si="1"/>
        <v>0</v>
      </c>
      <c r="F33" s="266"/>
      <c r="G33" s="91"/>
      <c r="H33" s="253" t="e">
        <f t="shared" si="2"/>
        <v>#DIV/0!</v>
      </c>
      <c r="I33" s="252">
        <f t="shared" si="3"/>
        <v>0</v>
      </c>
      <c r="J33" s="67" t="e">
        <f t="shared" si="4"/>
        <v>#DIV/0!</v>
      </c>
      <c r="K33" s="287" t="e">
        <f t="shared" si="5"/>
        <v>#DIV/0!</v>
      </c>
      <c r="L33" s="251" t="e">
        <f t="shared" si="6"/>
        <v>#DIV/0!</v>
      </c>
    </row>
    <row r="34" spans="1:12" x14ac:dyDescent="0.4">
      <c r="A34" s="70" t="s">
        <v>170</v>
      </c>
      <c r="B34" s="69">
        <v>3034</v>
      </c>
      <c r="C34" s="69">
        <v>3736</v>
      </c>
      <c r="D34" s="253">
        <f t="shared" si="0"/>
        <v>0.81209850107066384</v>
      </c>
      <c r="E34" s="242">
        <f t="shared" si="1"/>
        <v>-702</v>
      </c>
      <c r="F34" s="491">
        <v>4285</v>
      </c>
      <c r="G34" s="69">
        <v>4480</v>
      </c>
      <c r="H34" s="253">
        <f t="shared" si="2"/>
        <v>0.9564732142857143</v>
      </c>
      <c r="I34" s="252">
        <f t="shared" si="3"/>
        <v>-195</v>
      </c>
      <c r="J34" s="67">
        <f t="shared" si="4"/>
        <v>0.70805134189031504</v>
      </c>
      <c r="K34" s="287">
        <f t="shared" si="5"/>
        <v>0.83392857142857146</v>
      </c>
      <c r="L34" s="251">
        <f t="shared" si="6"/>
        <v>-0.12587722953825642</v>
      </c>
    </row>
    <row r="35" spans="1:12" x14ac:dyDescent="0.4">
      <c r="A35" s="58" t="s">
        <v>169</v>
      </c>
      <c r="B35" s="92"/>
      <c r="C35" s="92"/>
      <c r="D35" s="239" t="e">
        <f t="shared" si="0"/>
        <v>#DIV/0!</v>
      </c>
      <c r="E35" s="242">
        <f t="shared" si="1"/>
        <v>0</v>
      </c>
      <c r="F35" s="288"/>
      <c r="G35" s="92"/>
      <c r="H35" s="239" t="e">
        <f t="shared" si="2"/>
        <v>#DIV/0!</v>
      </c>
      <c r="I35" s="238">
        <f t="shared" si="3"/>
        <v>0</v>
      </c>
      <c r="J35" s="53" t="e">
        <f t="shared" si="4"/>
        <v>#DIV/0!</v>
      </c>
      <c r="K35" s="302" t="e">
        <f t="shared" si="5"/>
        <v>#DIV/0!</v>
      </c>
      <c r="L35" s="261" t="e">
        <f t="shared" si="6"/>
        <v>#DIV/0!</v>
      </c>
    </row>
    <row r="36" spans="1:12" x14ac:dyDescent="0.4">
      <c r="A36" s="70" t="s">
        <v>89</v>
      </c>
      <c r="B36" s="91"/>
      <c r="C36" s="91"/>
      <c r="D36" s="253" t="e">
        <f t="shared" si="0"/>
        <v>#DIV/0!</v>
      </c>
      <c r="E36" s="242">
        <f t="shared" si="1"/>
        <v>0</v>
      </c>
      <c r="F36" s="266"/>
      <c r="G36" s="91"/>
      <c r="H36" s="253" t="e">
        <f t="shared" si="2"/>
        <v>#DIV/0!</v>
      </c>
      <c r="I36" s="252">
        <f t="shared" si="3"/>
        <v>0</v>
      </c>
      <c r="J36" s="67" t="e">
        <f t="shared" si="4"/>
        <v>#DIV/0!</v>
      </c>
      <c r="K36" s="287" t="e">
        <f t="shared" si="5"/>
        <v>#DIV/0!</v>
      </c>
      <c r="L36" s="251" t="e">
        <f t="shared" si="6"/>
        <v>#DIV/0!</v>
      </c>
    </row>
    <row r="37" spans="1:12" x14ac:dyDescent="0.4">
      <c r="A37" s="51" t="s">
        <v>168</v>
      </c>
      <c r="B37" s="50">
        <v>14232</v>
      </c>
      <c r="C37" s="50">
        <v>13948</v>
      </c>
      <c r="D37" s="253">
        <f t="shared" si="0"/>
        <v>1.0203613421279036</v>
      </c>
      <c r="E37" s="328">
        <f t="shared" si="1"/>
        <v>284</v>
      </c>
      <c r="F37" s="494">
        <v>16965</v>
      </c>
      <c r="G37" s="50">
        <v>17545</v>
      </c>
      <c r="H37" s="253">
        <f t="shared" si="2"/>
        <v>0.96694214876033058</v>
      </c>
      <c r="I37" s="252">
        <f t="shared" si="3"/>
        <v>-580</v>
      </c>
      <c r="J37" s="67">
        <f t="shared" si="4"/>
        <v>0.83890362511052163</v>
      </c>
      <c r="K37" s="287">
        <f t="shared" si="5"/>
        <v>0.79498432601880875</v>
      </c>
      <c r="L37" s="251">
        <f t="shared" si="6"/>
        <v>4.3919299091712882E-2</v>
      </c>
    </row>
    <row r="38" spans="1:12" x14ac:dyDescent="0.4">
      <c r="A38" s="277" t="s">
        <v>167</v>
      </c>
      <c r="B38" s="259">
        <f>SUM(B39:B40)</f>
        <v>2894</v>
      </c>
      <c r="C38" s="310">
        <f>SUM(C39:C40)</f>
        <v>2973</v>
      </c>
      <c r="D38" s="258">
        <f t="shared" ref="D38:D69" si="7">+B38/C38</f>
        <v>0.97342751429532459</v>
      </c>
      <c r="E38" s="257">
        <f t="shared" ref="E38:E69" si="8">+B38-C38</f>
        <v>-79</v>
      </c>
      <c r="F38" s="310">
        <f>SUM(F39:F40)</f>
        <v>3601</v>
      </c>
      <c r="G38" s="310">
        <f>SUM(G39:G40)</f>
        <v>3981</v>
      </c>
      <c r="H38" s="258">
        <f t="shared" ref="H38:H69" si="9">+F38/G38</f>
        <v>0.90454659633257972</v>
      </c>
      <c r="I38" s="257">
        <f t="shared" ref="I38:I69" si="10">+F38-G38</f>
        <v>-380</v>
      </c>
      <c r="J38" s="256">
        <f t="shared" ref="J38:J69" si="11">+B38/F38</f>
        <v>0.80366564843099142</v>
      </c>
      <c r="K38" s="306">
        <f t="shared" ref="K38:K69" si="12">+C38/G38</f>
        <v>0.74679728711379045</v>
      </c>
      <c r="L38" s="255">
        <f t="shared" ref="L38:L69" si="13">+J38-K38</f>
        <v>5.6868361317200966E-2</v>
      </c>
    </row>
    <row r="39" spans="1:12" x14ac:dyDescent="0.4">
      <c r="A39" s="57" t="s">
        <v>166</v>
      </c>
      <c r="B39" s="88">
        <v>2147</v>
      </c>
      <c r="C39" s="88">
        <v>2274</v>
      </c>
      <c r="D39" s="243">
        <f t="shared" si="7"/>
        <v>0.94415127528583997</v>
      </c>
      <c r="E39" s="242">
        <f t="shared" si="8"/>
        <v>-127</v>
      </c>
      <c r="F39" s="265">
        <v>2498</v>
      </c>
      <c r="G39" s="88">
        <v>2889</v>
      </c>
      <c r="H39" s="243">
        <f t="shared" si="9"/>
        <v>0.86465905157493939</v>
      </c>
      <c r="I39" s="242">
        <f t="shared" si="10"/>
        <v>-391</v>
      </c>
      <c r="J39" s="73">
        <f t="shared" si="11"/>
        <v>0.85948759007205766</v>
      </c>
      <c r="K39" s="73">
        <f t="shared" si="12"/>
        <v>0.78712357217030116</v>
      </c>
      <c r="L39" s="254">
        <f t="shared" si="13"/>
        <v>7.2364017901756506E-2</v>
      </c>
    </row>
    <row r="40" spans="1:12" x14ac:dyDescent="0.4">
      <c r="A40" s="58" t="s">
        <v>165</v>
      </c>
      <c r="B40" s="56">
        <v>747</v>
      </c>
      <c r="C40" s="56">
        <v>699</v>
      </c>
      <c r="D40" s="239">
        <f t="shared" si="7"/>
        <v>1.0686695278969958</v>
      </c>
      <c r="E40" s="328">
        <f t="shared" si="8"/>
        <v>48</v>
      </c>
      <c r="F40" s="263">
        <v>1103</v>
      </c>
      <c r="G40" s="56">
        <v>1092</v>
      </c>
      <c r="H40" s="239">
        <f t="shared" si="9"/>
        <v>1.01007326007326</v>
      </c>
      <c r="I40" s="238">
        <f t="shared" si="10"/>
        <v>11</v>
      </c>
      <c r="J40" s="53">
        <f t="shared" si="11"/>
        <v>0.67724388032638261</v>
      </c>
      <c r="K40" s="53">
        <f t="shared" si="12"/>
        <v>0.64010989010989006</v>
      </c>
      <c r="L40" s="261">
        <f t="shared" si="13"/>
        <v>3.7133990216492552E-2</v>
      </c>
    </row>
    <row r="41" spans="1:12" s="89" customFormat="1" x14ac:dyDescent="0.4">
      <c r="A41" s="249" t="s">
        <v>88</v>
      </c>
      <c r="B41" s="248">
        <f>B42+B62</f>
        <v>303315</v>
      </c>
      <c r="C41" s="248">
        <f>C42+C62</f>
        <v>306085</v>
      </c>
      <c r="D41" s="247">
        <f t="shared" si="7"/>
        <v>0.99095022624434392</v>
      </c>
      <c r="E41" s="257">
        <f t="shared" si="8"/>
        <v>-2770</v>
      </c>
      <c r="F41" s="248">
        <f>F42+F62</f>
        <v>378147</v>
      </c>
      <c r="G41" s="248">
        <f>G42+G62</f>
        <v>370939</v>
      </c>
      <c r="H41" s="247">
        <f t="shared" si="9"/>
        <v>1.0194317664090322</v>
      </c>
      <c r="I41" s="246">
        <f t="shared" si="10"/>
        <v>7208</v>
      </c>
      <c r="J41" s="245">
        <f t="shared" si="11"/>
        <v>0.80210870375806231</v>
      </c>
      <c r="K41" s="245">
        <f t="shared" si="12"/>
        <v>0.82516262781751182</v>
      </c>
      <c r="L41" s="244">
        <f t="shared" si="13"/>
        <v>-2.3053924059449504E-2</v>
      </c>
    </row>
    <row r="42" spans="1:12" s="89" customFormat="1" x14ac:dyDescent="0.4">
      <c r="A42" s="277" t="s">
        <v>164</v>
      </c>
      <c r="B42" s="248">
        <f>SUM(B43:B61)</f>
        <v>299406</v>
      </c>
      <c r="C42" s="268">
        <f>SUM(C43:C61)</f>
        <v>302843</v>
      </c>
      <c r="D42" s="247">
        <f t="shared" si="7"/>
        <v>0.98865088511208776</v>
      </c>
      <c r="E42" s="257">
        <f t="shared" si="8"/>
        <v>-3437</v>
      </c>
      <c r="F42" s="268">
        <f>SUM(F43:F61)</f>
        <v>373225</v>
      </c>
      <c r="G42" s="268">
        <f>SUM(G43:G61)</f>
        <v>366542</v>
      </c>
      <c r="H42" s="247">
        <f t="shared" si="9"/>
        <v>1.0182325627076843</v>
      </c>
      <c r="I42" s="246">
        <f t="shared" si="10"/>
        <v>6683</v>
      </c>
      <c r="J42" s="245">
        <f t="shared" si="11"/>
        <v>0.8022131422064438</v>
      </c>
      <c r="K42" s="245">
        <f t="shared" si="12"/>
        <v>0.82621636811061216</v>
      </c>
      <c r="L42" s="244">
        <f t="shared" si="13"/>
        <v>-2.4003225904168368E-2</v>
      </c>
    </row>
    <row r="43" spans="1:12" x14ac:dyDescent="0.4">
      <c r="A43" s="58" t="s">
        <v>87</v>
      </c>
      <c r="B43" s="56">
        <v>127970</v>
      </c>
      <c r="C43" s="63">
        <v>131778</v>
      </c>
      <c r="D43" s="341">
        <f t="shared" si="7"/>
        <v>0.97110291550941741</v>
      </c>
      <c r="E43" s="242">
        <f t="shared" si="8"/>
        <v>-3808</v>
      </c>
      <c r="F43" s="308">
        <v>147524</v>
      </c>
      <c r="G43" s="56">
        <v>149322</v>
      </c>
      <c r="H43" s="253">
        <f t="shared" si="9"/>
        <v>0.98795890759566574</v>
      </c>
      <c r="I43" s="238">
        <f t="shared" si="10"/>
        <v>-1798</v>
      </c>
      <c r="J43" s="53">
        <f t="shared" si="11"/>
        <v>0.86745207559447957</v>
      </c>
      <c r="K43" s="53">
        <f t="shared" si="12"/>
        <v>0.8825089404106562</v>
      </c>
      <c r="L43" s="261">
        <f t="shared" si="13"/>
        <v>-1.5056864816176629E-2</v>
      </c>
    </row>
    <row r="44" spans="1:12" x14ac:dyDescent="0.4">
      <c r="A44" s="58" t="s">
        <v>163</v>
      </c>
      <c r="B44" s="56">
        <v>17065</v>
      </c>
      <c r="C44" s="56">
        <v>17425</v>
      </c>
      <c r="D44" s="243">
        <f t="shared" si="7"/>
        <v>0.97934002869440462</v>
      </c>
      <c r="E44" s="242">
        <f t="shared" si="8"/>
        <v>-360</v>
      </c>
      <c r="F44" s="263">
        <v>21952</v>
      </c>
      <c r="G44" s="56">
        <v>18799</v>
      </c>
      <c r="H44" s="253">
        <f t="shared" si="9"/>
        <v>1.1677216873237939</v>
      </c>
      <c r="I44" s="238">
        <f t="shared" si="10"/>
        <v>3153</v>
      </c>
      <c r="J44" s="53">
        <f t="shared" si="11"/>
        <v>0.77737791545189505</v>
      </c>
      <c r="K44" s="53">
        <f t="shared" si="12"/>
        <v>0.92691100590456943</v>
      </c>
      <c r="L44" s="261">
        <f t="shared" si="13"/>
        <v>-0.14953309045267438</v>
      </c>
    </row>
    <row r="45" spans="1:12" x14ac:dyDescent="0.4">
      <c r="A45" s="70" t="s">
        <v>162</v>
      </c>
      <c r="B45" s="56">
        <v>25748</v>
      </c>
      <c r="C45" s="56">
        <v>31120</v>
      </c>
      <c r="D45" s="243">
        <f t="shared" si="7"/>
        <v>0.82737789203084833</v>
      </c>
      <c r="E45" s="242">
        <f t="shared" si="8"/>
        <v>-5372</v>
      </c>
      <c r="F45" s="263">
        <v>31056</v>
      </c>
      <c r="G45" s="56">
        <v>36778</v>
      </c>
      <c r="H45" s="253">
        <f t="shared" si="9"/>
        <v>0.8444178585023655</v>
      </c>
      <c r="I45" s="238">
        <f t="shared" si="10"/>
        <v>-5722</v>
      </c>
      <c r="J45" s="53">
        <f t="shared" si="11"/>
        <v>0.82908294693456985</v>
      </c>
      <c r="K45" s="53">
        <f t="shared" si="12"/>
        <v>0.84615802925662076</v>
      </c>
      <c r="L45" s="261">
        <f t="shared" si="13"/>
        <v>-1.7075082322050905E-2</v>
      </c>
    </row>
    <row r="46" spans="1:12" x14ac:dyDescent="0.4">
      <c r="A46" s="70" t="s">
        <v>161</v>
      </c>
      <c r="B46" s="56">
        <v>11544</v>
      </c>
      <c r="C46" s="56">
        <v>16269</v>
      </c>
      <c r="D46" s="243">
        <f t="shared" si="7"/>
        <v>0.70957034851558176</v>
      </c>
      <c r="E46" s="242">
        <f t="shared" si="8"/>
        <v>-4725</v>
      </c>
      <c r="F46" s="263">
        <v>17396</v>
      </c>
      <c r="G46" s="56">
        <v>20370</v>
      </c>
      <c r="H46" s="253">
        <f t="shared" si="9"/>
        <v>0.85400098183603335</v>
      </c>
      <c r="I46" s="238">
        <f t="shared" si="10"/>
        <v>-2974</v>
      </c>
      <c r="J46" s="53">
        <f t="shared" si="11"/>
        <v>0.66360082777650031</v>
      </c>
      <c r="K46" s="53">
        <f t="shared" si="12"/>
        <v>0.79867452135493378</v>
      </c>
      <c r="L46" s="261">
        <f t="shared" si="13"/>
        <v>-0.13507369357843346</v>
      </c>
    </row>
    <row r="47" spans="1:12" x14ac:dyDescent="0.4">
      <c r="A47" s="58" t="s">
        <v>85</v>
      </c>
      <c r="B47" s="56">
        <v>39929</v>
      </c>
      <c r="C47" s="56">
        <v>40515</v>
      </c>
      <c r="D47" s="243">
        <f t="shared" si="7"/>
        <v>0.98553622115265949</v>
      </c>
      <c r="E47" s="242">
        <f t="shared" si="8"/>
        <v>-586</v>
      </c>
      <c r="F47" s="263">
        <v>51286</v>
      </c>
      <c r="G47" s="56">
        <v>58326</v>
      </c>
      <c r="H47" s="253">
        <f t="shared" si="9"/>
        <v>0.87929911188835164</v>
      </c>
      <c r="I47" s="238">
        <f t="shared" si="10"/>
        <v>-7040</v>
      </c>
      <c r="J47" s="53">
        <f t="shared" si="11"/>
        <v>0.77855555122255582</v>
      </c>
      <c r="K47" s="53">
        <f t="shared" si="12"/>
        <v>0.69463018208003291</v>
      </c>
      <c r="L47" s="261">
        <f t="shared" si="13"/>
        <v>8.392536914252291E-2</v>
      </c>
    </row>
    <row r="48" spans="1:12" x14ac:dyDescent="0.4">
      <c r="A48" s="71" t="s">
        <v>160</v>
      </c>
      <c r="B48" s="56">
        <v>5158</v>
      </c>
      <c r="C48" s="56">
        <v>5236</v>
      </c>
      <c r="D48" s="243">
        <f t="shared" si="7"/>
        <v>0.98510313216195566</v>
      </c>
      <c r="E48" s="242">
        <f t="shared" si="8"/>
        <v>-78</v>
      </c>
      <c r="F48" s="263">
        <v>7504</v>
      </c>
      <c r="G48" s="56">
        <v>7830</v>
      </c>
      <c r="H48" s="253">
        <f t="shared" si="9"/>
        <v>0.95836526181353765</v>
      </c>
      <c r="I48" s="238">
        <f t="shared" si="10"/>
        <v>-326</v>
      </c>
      <c r="J48" s="53">
        <f t="shared" si="11"/>
        <v>0.68736673773987211</v>
      </c>
      <c r="K48" s="53">
        <f t="shared" si="12"/>
        <v>0.66871008939974452</v>
      </c>
      <c r="L48" s="261">
        <f t="shared" si="13"/>
        <v>1.8656648340127591E-2</v>
      </c>
    </row>
    <row r="49" spans="1:12" x14ac:dyDescent="0.4">
      <c r="A49" s="58" t="s">
        <v>86</v>
      </c>
      <c r="B49" s="56">
        <v>24665</v>
      </c>
      <c r="C49" s="56">
        <v>22234</v>
      </c>
      <c r="D49" s="243">
        <f t="shared" si="7"/>
        <v>1.1093370513627778</v>
      </c>
      <c r="E49" s="242">
        <f t="shared" si="8"/>
        <v>2431</v>
      </c>
      <c r="F49" s="493">
        <v>30155</v>
      </c>
      <c r="G49" s="56">
        <v>27047</v>
      </c>
      <c r="H49" s="253">
        <f t="shared" si="9"/>
        <v>1.1149110807113543</v>
      </c>
      <c r="I49" s="238">
        <f t="shared" si="10"/>
        <v>3108</v>
      </c>
      <c r="J49" s="53">
        <f t="shared" si="11"/>
        <v>0.81794064002652955</v>
      </c>
      <c r="K49" s="53">
        <f t="shared" si="12"/>
        <v>0.82205050467704366</v>
      </c>
      <c r="L49" s="261">
        <f t="shared" si="13"/>
        <v>-4.1098646505141057E-3</v>
      </c>
    </row>
    <row r="50" spans="1:12" x14ac:dyDescent="0.4">
      <c r="A50" s="58" t="s">
        <v>84</v>
      </c>
      <c r="B50" s="56">
        <v>6087</v>
      </c>
      <c r="C50" s="56">
        <v>3178</v>
      </c>
      <c r="D50" s="243">
        <f t="shared" si="7"/>
        <v>1.9153555695405915</v>
      </c>
      <c r="E50" s="242">
        <f t="shared" si="8"/>
        <v>2909</v>
      </c>
      <c r="F50" s="492">
        <v>7830</v>
      </c>
      <c r="G50" s="56">
        <v>3654</v>
      </c>
      <c r="H50" s="253">
        <f t="shared" si="9"/>
        <v>2.1428571428571428</v>
      </c>
      <c r="I50" s="238">
        <f t="shared" si="10"/>
        <v>4176</v>
      </c>
      <c r="J50" s="53">
        <f t="shared" si="11"/>
        <v>0.77739463601532566</v>
      </c>
      <c r="K50" s="53">
        <f t="shared" si="12"/>
        <v>0.86973180076628354</v>
      </c>
      <c r="L50" s="261">
        <f t="shared" si="13"/>
        <v>-9.2337164750957879E-2</v>
      </c>
    </row>
    <row r="51" spans="1:12" s="42" customFormat="1" x14ac:dyDescent="0.4">
      <c r="A51" s="58" t="s">
        <v>159</v>
      </c>
      <c r="B51" s="92"/>
      <c r="C51" s="94"/>
      <c r="D51" s="243" t="e">
        <f t="shared" si="7"/>
        <v>#DIV/0!</v>
      </c>
      <c r="E51" s="242">
        <f t="shared" si="8"/>
        <v>0</v>
      </c>
      <c r="F51" s="92"/>
      <c r="G51" s="92"/>
      <c r="H51" s="253" t="e">
        <f t="shared" si="9"/>
        <v>#DIV/0!</v>
      </c>
      <c r="I51" s="238">
        <f t="shared" si="10"/>
        <v>0</v>
      </c>
      <c r="J51" s="53" t="e">
        <f t="shared" si="11"/>
        <v>#DIV/0!</v>
      </c>
      <c r="K51" s="53" t="e">
        <f t="shared" si="12"/>
        <v>#DIV/0!</v>
      </c>
      <c r="L51" s="261" t="e">
        <f t="shared" si="13"/>
        <v>#DIV/0!</v>
      </c>
    </row>
    <row r="52" spans="1:12" x14ac:dyDescent="0.4">
      <c r="A52" s="58" t="s">
        <v>158</v>
      </c>
      <c r="B52" s="56">
        <v>3037</v>
      </c>
      <c r="C52" s="88">
        <v>3063</v>
      </c>
      <c r="D52" s="243">
        <f t="shared" si="7"/>
        <v>0.99151158994449884</v>
      </c>
      <c r="E52" s="242">
        <f t="shared" si="8"/>
        <v>-26</v>
      </c>
      <c r="F52" s="491">
        <v>3360</v>
      </c>
      <c r="G52" s="56">
        <v>3480</v>
      </c>
      <c r="H52" s="253">
        <f t="shared" si="9"/>
        <v>0.96551724137931039</v>
      </c>
      <c r="I52" s="238">
        <f t="shared" si="10"/>
        <v>-120</v>
      </c>
      <c r="J52" s="53">
        <f t="shared" si="11"/>
        <v>0.90386904761904763</v>
      </c>
      <c r="K52" s="53">
        <f t="shared" si="12"/>
        <v>0.8801724137931034</v>
      </c>
      <c r="L52" s="261">
        <f t="shared" si="13"/>
        <v>2.3696633825944224E-2</v>
      </c>
    </row>
    <row r="53" spans="1:12" x14ac:dyDescent="0.4">
      <c r="A53" s="58" t="s">
        <v>83</v>
      </c>
      <c r="B53" s="56">
        <v>8764</v>
      </c>
      <c r="C53" s="56">
        <v>6647</v>
      </c>
      <c r="D53" s="243">
        <f t="shared" si="7"/>
        <v>1.318489544155258</v>
      </c>
      <c r="E53" s="242">
        <f t="shared" si="8"/>
        <v>2117</v>
      </c>
      <c r="F53" s="491">
        <v>15286</v>
      </c>
      <c r="G53" s="56">
        <v>8100</v>
      </c>
      <c r="H53" s="253">
        <f t="shared" si="9"/>
        <v>1.8871604938271604</v>
      </c>
      <c r="I53" s="238">
        <f t="shared" si="10"/>
        <v>7186</v>
      </c>
      <c r="J53" s="53">
        <f t="shared" si="11"/>
        <v>0.57333507784901216</v>
      </c>
      <c r="K53" s="53">
        <f t="shared" si="12"/>
        <v>0.82061728395061728</v>
      </c>
      <c r="L53" s="261">
        <f t="shared" si="13"/>
        <v>-0.24728220610160512</v>
      </c>
    </row>
    <row r="54" spans="1:12" x14ac:dyDescent="0.4">
      <c r="A54" s="58" t="s">
        <v>82</v>
      </c>
      <c r="B54" s="56">
        <v>4779</v>
      </c>
      <c r="C54" s="56">
        <v>5950</v>
      </c>
      <c r="D54" s="243">
        <f t="shared" si="7"/>
        <v>0.80319327731092438</v>
      </c>
      <c r="E54" s="242">
        <f t="shared" si="8"/>
        <v>-1171</v>
      </c>
      <c r="F54" s="263">
        <v>7560</v>
      </c>
      <c r="G54" s="56">
        <v>7830</v>
      </c>
      <c r="H54" s="239">
        <f t="shared" si="9"/>
        <v>0.96551724137931039</v>
      </c>
      <c r="I54" s="238">
        <f t="shared" si="10"/>
        <v>-270</v>
      </c>
      <c r="J54" s="53">
        <f t="shared" si="11"/>
        <v>0.63214285714285712</v>
      </c>
      <c r="K54" s="53">
        <f t="shared" si="12"/>
        <v>0.75989782886334611</v>
      </c>
      <c r="L54" s="261">
        <f t="shared" si="13"/>
        <v>-0.127754971720489</v>
      </c>
    </row>
    <row r="55" spans="1:12" x14ac:dyDescent="0.4">
      <c r="A55" s="58" t="s">
        <v>157</v>
      </c>
      <c r="B55" s="56">
        <v>2729</v>
      </c>
      <c r="C55" s="92"/>
      <c r="D55" s="243" t="e">
        <f t="shared" si="7"/>
        <v>#DIV/0!</v>
      </c>
      <c r="E55" s="242">
        <f t="shared" si="8"/>
        <v>2729</v>
      </c>
      <c r="F55" s="263">
        <v>3240</v>
      </c>
      <c r="G55" s="92"/>
      <c r="H55" s="239" t="e">
        <f t="shared" si="9"/>
        <v>#DIV/0!</v>
      </c>
      <c r="I55" s="238">
        <f t="shared" si="10"/>
        <v>3240</v>
      </c>
      <c r="J55" s="53">
        <f t="shared" si="11"/>
        <v>0.84228395061728401</v>
      </c>
      <c r="K55" s="53" t="e">
        <f t="shared" si="12"/>
        <v>#DIV/0!</v>
      </c>
      <c r="L55" s="261" t="e">
        <f t="shared" si="13"/>
        <v>#DIV/0!</v>
      </c>
    </row>
    <row r="56" spans="1:12" x14ac:dyDescent="0.4">
      <c r="A56" s="74" t="s">
        <v>81</v>
      </c>
      <c r="B56" s="56">
        <v>2819</v>
      </c>
      <c r="C56" s="69">
        <v>2872</v>
      </c>
      <c r="D56" s="243">
        <f t="shared" si="7"/>
        <v>0.98154596100278546</v>
      </c>
      <c r="E56" s="242">
        <f t="shared" si="8"/>
        <v>-53</v>
      </c>
      <c r="F56" s="263">
        <v>3488</v>
      </c>
      <c r="G56" s="56">
        <v>3479</v>
      </c>
      <c r="H56" s="253">
        <f t="shared" si="9"/>
        <v>1.0025869502730669</v>
      </c>
      <c r="I56" s="238">
        <f t="shared" si="10"/>
        <v>9</v>
      </c>
      <c r="J56" s="53">
        <f t="shared" si="11"/>
        <v>0.80819954128440363</v>
      </c>
      <c r="K56" s="67">
        <f t="shared" si="12"/>
        <v>0.8255245760275941</v>
      </c>
      <c r="L56" s="251">
        <f t="shared" si="13"/>
        <v>-1.7325034743190471E-2</v>
      </c>
    </row>
    <row r="57" spans="1:12" x14ac:dyDescent="0.4">
      <c r="A57" s="58" t="s">
        <v>80</v>
      </c>
      <c r="B57" s="56">
        <v>2588</v>
      </c>
      <c r="C57" s="56">
        <v>2513</v>
      </c>
      <c r="D57" s="243">
        <f t="shared" si="7"/>
        <v>1.0298448070035813</v>
      </c>
      <c r="E57" s="242">
        <f t="shared" si="8"/>
        <v>75</v>
      </c>
      <c r="F57" s="263">
        <v>3393</v>
      </c>
      <c r="G57" s="56">
        <v>3600</v>
      </c>
      <c r="H57" s="239">
        <f t="shared" si="9"/>
        <v>0.9425</v>
      </c>
      <c r="I57" s="238">
        <f t="shared" si="10"/>
        <v>-207</v>
      </c>
      <c r="J57" s="53">
        <f t="shared" si="11"/>
        <v>0.76274683171234892</v>
      </c>
      <c r="K57" s="53">
        <f t="shared" si="12"/>
        <v>0.69805555555555554</v>
      </c>
      <c r="L57" s="261">
        <f t="shared" si="13"/>
        <v>6.4691276156793376E-2</v>
      </c>
    </row>
    <row r="58" spans="1:12" x14ac:dyDescent="0.4">
      <c r="A58" s="58" t="s">
        <v>79</v>
      </c>
      <c r="B58" s="56">
        <v>2708</v>
      </c>
      <c r="C58" s="56">
        <v>3089</v>
      </c>
      <c r="D58" s="243">
        <f t="shared" si="7"/>
        <v>0.87665911298154742</v>
      </c>
      <c r="E58" s="242">
        <f t="shared" si="8"/>
        <v>-381</v>
      </c>
      <c r="F58" s="263">
        <v>3231</v>
      </c>
      <c r="G58" s="56">
        <v>3455</v>
      </c>
      <c r="H58" s="239">
        <f t="shared" si="9"/>
        <v>0.9351664254703328</v>
      </c>
      <c r="I58" s="238">
        <f t="shared" si="10"/>
        <v>-224</v>
      </c>
      <c r="J58" s="53">
        <f t="shared" si="11"/>
        <v>0.8381306097183534</v>
      </c>
      <c r="K58" s="53">
        <f t="shared" si="12"/>
        <v>0.89406657018813318</v>
      </c>
      <c r="L58" s="261">
        <f t="shared" si="13"/>
        <v>-5.5935960469779777E-2</v>
      </c>
    </row>
    <row r="59" spans="1:12" x14ac:dyDescent="0.4">
      <c r="A59" s="71" t="s">
        <v>78</v>
      </c>
      <c r="B59" s="56">
        <v>8520</v>
      </c>
      <c r="C59" s="56">
        <v>8145</v>
      </c>
      <c r="D59" s="243">
        <f t="shared" si="7"/>
        <v>1.0460405156537753</v>
      </c>
      <c r="E59" s="242">
        <f t="shared" si="8"/>
        <v>375</v>
      </c>
      <c r="F59" s="263">
        <v>11690</v>
      </c>
      <c r="G59" s="56">
        <v>10776</v>
      </c>
      <c r="H59" s="239">
        <f t="shared" si="9"/>
        <v>1.0848181143281366</v>
      </c>
      <c r="I59" s="238">
        <f t="shared" si="10"/>
        <v>914</v>
      </c>
      <c r="J59" s="53">
        <f t="shared" si="11"/>
        <v>0.72882805816937557</v>
      </c>
      <c r="K59" s="53">
        <f t="shared" si="12"/>
        <v>0.75584632516703787</v>
      </c>
      <c r="L59" s="261">
        <f t="shared" si="13"/>
        <v>-2.7018266997662299E-2</v>
      </c>
    </row>
    <row r="60" spans="1:12" x14ac:dyDescent="0.4">
      <c r="A60" s="64" t="s">
        <v>156</v>
      </c>
      <c r="B60" s="112">
        <v>2853</v>
      </c>
      <c r="C60" s="112">
        <v>2809</v>
      </c>
      <c r="D60" s="339">
        <f t="shared" si="7"/>
        <v>1.0156639373442506</v>
      </c>
      <c r="E60" s="242">
        <f t="shared" si="8"/>
        <v>44</v>
      </c>
      <c r="F60" s="500">
        <v>3794</v>
      </c>
      <c r="G60" s="112">
        <v>3696</v>
      </c>
      <c r="H60" s="339">
        <f t="shared" si="9"/>
        <v>1.0265151515151516</v>
      </c>
      <c r="I60" s="328">
        <f t="shared" si="10"/>
        <v>98</v>
      </c>
      <c r="J60" s="95">
        <f t="shared" si="11"/>
        <v>0.75197680548234058</v>
      </c>
      <c r="K60" s="95">
        <f t="shared" si="12"/>
        <v>0.76001082251082253</v>
      </c>
      <c r="L60" s="338">
        <f t="shared" si="13"/>
        <v>-8.0340170284819434E-3</v>
      </c>
    </row>
    <row r="61" spans="1:12" x14ac:dyDescent="0.4">
      <c r="A61" s="51" t="s">
        <v>155</v>
      </c>
      <c r="B61" s="50">
        <v>2443</v>
      </c>
      <c r="C61" s="49"/>
      <c r="D61" s="230" t="e">
        <f t="shared" si="7"/>
        <v>#DIV/0!</v>
      </c>
      <c r="E61" s="328">
        <f t="shared" si="8"/>
        <v>2443</v>
      </c>
      <c r="F61" s="50">
        <v>3480</v>
      </c>
      <c r="G61" s="49"/>
      <c r="H61" s="230" t="e">
        <f t="shared" si="9"/>
        <v>#DIV/0!</v>
      </c>
      <c r="I61" s="229">
        <f t="shared" si="10"/>
        <v>3480</v>
      </c>
      <c r="J61" s="47">
        <f t="shared" si="11"/>
        <v>0.70201149425287357</v>
      </c>
      <c r="K61" s="47" t="e">
        <f t="shared" si="12"/>
        <v>#DIV/0!</v>
      </c>
      <c r="L61" s="260" t="e">
        <f t="shared" si="13"/>
        <v>#DIV/0!</v>
      </c>
    </row>
    <row r="62" spans="1:12" x14ac:dyDescent="0.4">
      <c r="A62" s="277" t="s">
        <v>154</v>
      </c>
      <c r="B62" s="259">
        <f>SUM(B63:B66)</f>
        <v>3909</v>
      </c>
      <c r="C62" s="259">
        <f>SUM(C63:C66)</f>
        <v>3242</v>
      </c>
      <c r="D62" s="258">
        <f t="shared" si="7"/>
        <v>1.2057371992597161</v>
      </c>
      <c r="E62" s="257">
        <f t="shared" si="8"/>
        <v>667</v>
      </c>
      <c r="F62" s="259">
        <f>SUM(F63:F66)</f>
        <v>4922</v>
      </c>
      <c r="G62" s="259">
        <f>SUM(G63:G66)</f>
        <v>4397</v>
      </c>
      <c r="H62" s="258">
        <f t="shared" si="9"/>
        <v>1.119399590629975</v>
      </c>
      <c r="I62" s="257">
        <f t="shared" si="10"/>
        <v>525</v>
      </c>
      <c r="J62" s="256">
        <f t="shared" si="11"/>
        <v>0.79418935392117029</v>
      </c>
      <c r="K62" s="256">
        <f t="shared" si="12"/>
        <v>0.73732090061405509</v>
      </c>
      <c r="L62" s="255">
        <f t="shared" si="13"/>
        <v>5.6868453307115208E-2</v>
      </c>
    </row>
    <row r="63" spans="1:12" x14ac:dyDescent="0.4">
      <c r="A63" s="64" t="s">
        <v>77</v>
      </c>
      <c r="B63" s="80">
        <f>'８月(上旬～中旬)'!B63+'８月(下旬)'!B63</f>
        <v>732</v>
      </c>
      <c r="C63" s="80">
        <f>'８月(上旬～中旬)'!C63+'８月(下旬)'!C63</f>
        <v>757</v>
      </c>
      <c r="D63" s="243">
        <f t="shared" si="7"/>
        <v>0.96697490092470273</v>
      </c>
      <c r="E63" s="242">
        <f t="shared" si="8"/>
        <v>-25</v>
      </c>
      <c r="F63" s="80">
        <f>'８月(上旬～中旬)'!F63+'８月(下旬)'!F63</f>
        <v>819</v>
      </c>
      <c r="G63" s="80">
        <f>'８月(上旬～中旬)'!G63+'８月(下旬)'!G63</f>
        <v>890</v>
      </c>
      <c r="H63" s="243">
        <f t="shared" si="9"/>
        <v>0.92022471910112358</v>
      </c>
      <c r="I63" s="242">
        <f t="shared" si="10"/>
        <v>-71</v>
      </c>
      <c r="J63" s="73">
        <f t="shared" si="11"/>
        <v>0.89377289377289382</v>
      </c>
      <c r="K63" s="73">
        <f t="shared" si="12"/>
        <v>0.85056179775280893</v>
      </c>
      <c r="L63" s="254">
        <f t="shared" si="13"/>
        <v>4.3211096020084883E-2</v>
      </c>
    </row>
    <row r="64" spans="1:12" x14ac:dyDescent="0.4">
      <c r="A64" s="58" t="s">
        <v>153</v>
      </c>
      <c r="B64" s="80">
        <f>'８月(上旬～中旬)'!B64+'８月(下旬)'!B64</f>
        <v>1090</v>
      </c>
      <c r="C64" s="80">
        <f>'８月(上旬～中旬)'!C64+'８月(下旬)'!C64</f>
        <v>656</v>
      </c>
      <c r="D64" s="243">
        <f t="shared" si="7"/>
        <v>1.6615853658536586</v>
      </c>
      <c r="E64" s="242">
        <f t="shared" si="8"/>
        <v>434</v>
      </c>
      <c r="F64" s="80">
        <f>'８月(上旬～中旬)'!F64+'８月(下旬)'!F64</f>
        <v>1558</v>
      </c>
      <c r="G64" s="80">
        <f>'８月(上旬～中旬)'!G64+'８月(下旬)'!G64</f>
        <v>870</v>
      </c>
      <c r="H64" s="243">
        <f t="shared" si="9"/>
        <v>1.7908045977011495</v>
      </c>
      <c r="I64" s="242">
        <f t="shared" si="10"/>
        <v>688</v>
      </c>
      <c r="J64" s="73">
        <f t="shared" si="11"/>
        <v>0.69961489088575102</v>
      </c>
      <c r="K64" s="73">
        <f t="shared" si="12"/>
        <v>0.75402298850574712</v>
      </c>
      <c r="L64" s="254">
        <f t="shared" si="13"/>
        <v>-5.4408097619996099E-2</v>
      </c>
    </row>
    <row r="65" spans="1:12" x14ac:dyDescent="0.4">
      <c r="A65" s="57" t="s">
        <v>152</v>
      </c>
      <c r="B65" s="80">
        <f>'８月(上旬～中旬)'!B65+'８月(下旬)'!B65</f>
        <v>614</v>
      </c>
      <c r="C65" s="80">
        <f>'８月(上旬～中旬)'!C65+'８月(下旬)'!C65</f>
        <v>525</v>
      </c>
      <c r="D65" s="243">
        <f t="shared" si="7"/>
        <v>1.1695238095238096</v>
      </c>
      <c r="E65" s="242">
        <f t="shared" si="8"/>
        <v>89</v>
      </c>
      <c r="F65" s="80">
        <f>'８月(上旬～中旬)'!F65+'８月(下旬)'!F65</f>
        <v>807</v>
      </c>
      <c r="G65" s="80">
        <f>'８月(上旬～中旬)'!G65+'８月(下旬)'!G65</f>
        <v>900</v>
      </c>
      <c r="H65" s="243">
        <f t="shared" si="9"/>
        <v>0.89666666666666661</v>
      </c>
      <c r="I65" s="242">
        <f t="shared" si="10"/>
        <v>-93</v>
      </c>
      <c r="J65" s="73">
        <f t="shared" si="11"/>
        <v>0.7608426270136307</v>
      </c>
      <c r="K65" s="73">
        <f t="shared" si="12"/>
        <v>0.58333333333333337</v>
      </c>
      <c r="L65" s="254">
        <f t="shared" si="13"/>
        <v>0.17750929368029733</v>
      </c>
    </row>
    <row r="66" spans="1:12" x14ac:dyDescent="0.4">
      <c r="A66" s="51" t="s">
        <v>151</v>
      </c>
      <c r="B66" s="55">
        <f>'８月(上旬～中旬)'!B66+'８月(下旬)'!B66</f>
        <v>1473</v>
      </c>
      <c r="C66" s="55">
        <f>'８月(上旬～中旬)'!C66+'８月(下旬)'!C66</f>
        <v>1304</v>
      </c>
      <c r="D66" s="239">
        <f t="shared" si="7"/>
        <v>1.1296012269938651</v>
      </c>
      <c r="E66" s="328">
        <f t="shared" si="8"/>
        <v>169</v>
      </c>
      <c r="F66" s="55">
        <f>'８月(上旬～中旬)'!F66+'８月(下旬)'!F66</f>
        <v>1738</v>
      </c>
      <c r="G66" s="55">
        <f>'８月(上旬～中旬)'!G66+'８月(下旬)'!G66</f>
        <v>1737</v>
      </c>
      <c r="H66" s="239">
        <f t="shared" si="9"/>
        <v>1.0005757052389177</v>
      </c>
      <c r="I66" s="238">
        <f t="shared" si="10"/>
        <v>1</v>
      </c>
      <c r="J66" s="53">
        <f t="shared" si="11"/>
        <v>0.84752589182968929</v>
      </c>
      <c r="K66" s="53">
        <f t="shared" si="12"/>
        <v>0.75071963154864707</v>
      </c>
      <c r="L66" s="261">
        <f t="shared" si="13"/>
        <v>9.6806260281042222E-2</v>
      </c>
    </row>
    <row r="67" spans="1:12" x14ac:dyDescent="0.4">
      <c r="A67" s="249" t="s">
        <v>103</v>
      </c>
      <c r="B67" s="248">
        <f>SUM(B68:B75)</f>
        <v>74211</v>
      </c>
      <c r="C67" s="268">
        <f>SUM(C68:C75)</f>
        <v>55061</v>
      </c>
      <c r="D67" s="247">
        <f t="shared" si="7"/>
        <v>1.3477960807104847</v>
      </c>
      <c r="E67" s="257">
        <f t="shared" si="8"/>
        <v>19150</v>
      </c>
      <c r="F67" s="268">
        <f>SUM(F68:F75)</f>
        <v>95757</v>
      </c>
      <c r="G67" s="268">
        <f>SUM(G68:G75)</f>
        <v>62127</v>
      </c>
      <c r="H67" s="247">
        <f t="shared" si="9"/>
        <v>1.5413105413105412</v>
      </c>
      <c r="I67" s="246">
        <f t="shared" si="10"/>
        <v>33630</v>
      </c>
      <c r="J67" s="245">
        <f t="shared" si="11"/>
        <v>0.77499295090698328</v>
      </c>
      <c r="K67" s="245">
        <f t="shared" si="12"/>
        <v>0.88626523089799925</v>
      </c>
      <c r="L67" s="244">
        <f t="shared" si="13"/>
        <v>-0.11127227999101597</v>
      </c>
    </row>
    <row r="68" spans="1:12" x14ac:dyDescent="0.4">
      <c r="A68" s="337" t="s">
        <v>150</v>
      </c>
      <c r="B68" s="336">
        <v>21556</v>
      </c>
      <c r="C68" s="489">
        <v>21890</v>
      </c>
      <c r="D68" s="335">
        <f t="shared" si="7"/>
        <v>0.98474189127455458</v>
      </c>
      <c r="E68" s="499">
        <f t="shared" si="8"/>
        <v>-334</v>
      </c>
      <c r="F68" s="489">
        <v>23718</v>
      </c>
      <c r="G68" s="489">
        <v>23187</v>
      </c>
      <c r="H68" s="335">
        <f t="shared" si="9"/>
        <v>1.0229007633587786</v>
      </c>
      <c r="I68" s="334">
        <f t="shared" si="10"/>
        <v>531</v>
      </c>
      <c r="J68" s="333">
        <f t="shared" si="11"/>
        <v>0.90884560249599455</v>
      </c>
      <c r="K68" s="333">
        <f t="shared" si="12"/>
        <v>0.94406348384870831</v>
      </c>
      <c r="L68" s="332">
        <f t="shared" si="13"/>
        <v>-3.5217881352713754E-2</v>
      </c>
    </row>
    <row r="69" spans="1:12" x14ac:dyDescent="0.4">
      <c r="A69" s="58" t="s">
        <v>149</v>
      </c>
      <c r="B69" s="56">
        <v>9238</v>
      </c>
      <c r="C69" s="263"/>
      <c r="D69" s="253" t="e">
        <f t="shared" si="7"/>
        <v>#DIV/0!</v>
      </c>
      <c r="E69" s="238">
        <f t="shared" si="8"/>
        <v>9238</v>
      </c>
      <c r="F69" s="263">
        <v>9735</v>
      </c>
      <c r="G69" s="263"/>
      <c r="H69" s="253" t="e">
        <f t="shared" si="9"/>
        <v>#DIV/0!</v>
      </c>
      <c r="I69" s="252">
        <f t="shared" si="10"/>
        <v>9735</v>
      </c>
      <c r="J69" s="318">
        <f t="shared" si="11"/>
        <v>0.94894709809964051</v>
      </c>
      <c r="K69" s="318" t="e">
        <f t="shared" si="12"/>
        <v>#DIV/0!</v>
      </c>
      <c r="L69" s="326" t="e">
        <f t="shared" si="13"/>
        <v>#DIV/0!</v>
      </c>
    </row>
    <row r="70" spans="1:12" s="42" customFormat="1" x14ac:dyDescent="0.4">
      <c r="A70" s="70" t="s">
        <v>148</v>
      </c>
      <c r="B70" s="319">
        <v>10462</v>
      </c>
      <c r="C70" s="331">
        <v>13003</v>
      </c>
      <c r="D70" s="253">
        <f t="shared" ref="D70:D82" si="14">+B70/C70</f>
        <v>0.80458355764054446</v>
      </c>
      <c r="E70" s="242">
        <f t="shared" ref="E70:E82" si="15">+B70-C70</f>
        <v>-2541</v>
      </c>
      <c r="F70" s="319">
        <v>14514</v>
      </c>
      <c r="G70" s="331">
        <v>15222</v>
      </c>
      <c r="H70" s="253">
        <f t="shared" ref="H70:H82" si="16">+F70/G70</f>
        <v>0.95348837209302328</v>
      </c>
      <c r="I70" s="252">
        <f t="shared" ref="I70:I82" si="17">+F70-G70</f>
        <v>-708</v>
      </c>
      <c r="J70" s="318">
        <f t="shared" ref="J70:J82" si="18">+B70/F70</f>
        <v>0.72082127600937029</v>
      </c>
      <c r="K70" s="318">
        <f t="shared" ref="K70:K82" si="19">+C70/G70</f>
        <v>0.85422414925765344</v>
      </c>
      <c r="L70" s="326">
        <f t="shared" ref="L70:L82" si="20">+J70-K70</f>
        <v>-0.13340287324828315</v>
      </c>
    </row>
    <row r="71" spans="1:12" s="42" customFormat="1" x14ac:dyDescent="0.4">
      <c r="A71" s="70" t="s">
        <v>147</v>
      </c>
      <c r="B71" s="319">
        <v>10981</v>
      </c>
      <c r="C71" s="331"/>
      <c r="D71" s="253" t="e">
        <f t="shared" si="14"/>
        <v>#DIV/0!</v>
      </c>
      <c r="E71" s="242">
        <f t="shared" si="15"/>
        <v>10981</v>
      </c>
      <c r="F71" s="319">
        <v>14514</v>
      </c>
      <c r="G71" s="331"/>
      <c r="H71" s="253" t="e">
        <f t="shared" si="16"/>
        <v>#DIV/0!</v>
      </c>
      <c r="I71" s="252">
        <f t="shared" si="17"/>
        <v>14514</v>
      </c>
      <c r="J71" s="318">
        <f t="shared" si="18"/>
        <v>0.75657985393413252</v>
      </c>
      <c r="K71" s="318" t="e">
        <f t="shared" si="19"/>
        <v>#DIV/0!</v>
      </c>
      <c r="L71" s="326" t="e">
        <f t="shared" si="20"/>
        <v>#DIV/0!</v>
      </c>
    </row>
    <row r="72" spans="1:12" s="42" customFormat="1" ht="11.25" customHeight="1" x14ac:dyDescent="0.4">
      <c r="A72" s="70" t="s">
        <v>102</v>
      </c>
      <c r="B72" s="319">
        <v>9719</v>
      </c>
      <c r="C72" s="331">
        <v>9360</v>
      </c>
      <c r="D72" s="253">
        <f t="shared" si="14"/>
        <v>1.0383547008547009</v>
      </c>
      <c r="E72" s="242">
        <f t="shared" si="15"/>
        <v>359</v>
      </c>
      <c r="F72" s="319">
        <v>14691</v>
      </c>
      <c r="G72" s="331">
        <v>10266</v>
      </c>
      <c r="H72" s="253">
        <f t="shared" si="16"/>
        <v>1.4310344827586208</v>
      </c>
      <c r="I72" s="252">
        <f t="shared" si="17"/>
        <v>4425</v>
      </c>
      <c r="J72" s="318">
        <f t="shared" si="18"/>
        <v>0.66156150023824112</v>
      </c>
      <c r="K72" s="318">
        <f t="shared" si="19"/>
        <v>0.91174751607247229</v>
      </c>
      <c r="L72" s="326">
        <f t="shared" si="20"/>
        <v>-0.25018601583423117</v>
      </c>
    </row>
    <row r="73" spans="1:12" s="42" customFormat="1" ht="11.25" customHeight="1" x14ac:dyDescent="0.4">
      <c r="A73" s="70" t="s">
        <v>243</v>
      </c>
      <c r="B73" s="319">
        <v>3396</v>
      </c>
      <c r="C73" s="331"/>
      <c r="D73" s="253" t="e">
        <f t="shared" si="14"/>
        <v>#DIV/0!</v>
      </c>
      <c r="E73" s="242">
        <f t="shared" si="15"/>
        <v>3396</v>
      </c>
      <c r="F73" s="319">
        <v>4956</v>
      </c>
      <c r="G73" s="331"/>
      <c r="H73" s="253" t="e">
        <f t="shared" si="16"/>
        <v>#DIV/0!</v>
      </c>
      <c r="I73" s="252">
        <f t="shared" si="17"/>
        <v>4956</v>
      </c>
      <c r="J73" s="318">
        <f t="shared" si="18"/>
        <v>0.68523002421307511</v>
      </c>
      <c r="K73" s="318" t="e">
        <f t="shared" si="19"/>
        <v>#DIV/0!</v>
      </c>
      <c r="L73" s="326" t="e">
        <f t="shared" si="20"/>
        <v>#DIV/0!</v>
      </c>
    </row>
    <row r="74" spans="1:12" s="42" customFormat="1" x14ac:dyDescent="0.4">
      <c r="A74" s="70" t="s">
        <v>242</v>
      </c>
      <c r="B74" s="319">
        <v>1162</v>
      </c>
      <c r="C74" s="329"/>
      <c r="D74" s="253" t="e">
        <f t="shared" si="14"/>
        <v>#DIV/0!</v>
      </c>
      <c r="E74" s="242">
        <f t="shared" si="15"/>
        <v>1162</v>
      </c>
      <c r="F74" s="319">
        <v>3894</v>
      </c>
      <c r="G74" s="329"/>
      <c r="H74" s="253" t="e">
        <f t="shared" si="16"/>
        <v>#DIV/0!</v>
      </c>
      <c r="I74" s="252">
        <f t="shared" si="17"/>
        <v>3894</v>
      </c>
      <c r="J74" s="318">
        <f t="shared" si="18"/>
        <v>0.29840780688238316</v>
      </c>
      <c r="K74" s="318" t="e">
        <f t="shared" si="19"/>
        <v>#DIV/0!</v>
      </c>
      <c r="L74" s="326" t="e">
        <f t="shared" si="20"/>
        <v>#DIV/0!</v>
      </c>
    </row>
    <row r="75" spans="1:12" s="42" customFormat="1" x14ac:dyDescent="0.4">
      <c r="A75" s="51" t="s">
        <v>101</v>
      </c>
      <c r="B75" s="154">
        <v>7697</v>
      </c>
      <c r="C75" s="498">
        <v>10808</v>
      </c>
      <c r="D75" s="253">
        <f t="shared" si="14"/>
        <v>0.71215766099185784</v>
      </c>
      <c r="E75" s="328">
        <f t="shared" si="15"/>
        <v>-3111</v>
      </c>
      <c r="F75" s="154">
        <v>9735</v>
      </c>
      <c r="G75" s="498">
        <v>13452</v>
      </c>
      <c r="H75" s="253">
        <f t="shared" si="16"/>
        <v>0.72368421052631582</v>
      </c>
      <c r="I75" s="252">
        <f t="shared" si="17"/>
        <v>-3717</v>
      </c>
      <c r="J75" s="318">
        <f t="shared" si="18"/>
        <v>0.79065228556753986</v>
      </c>
      <c r="K75" s="318">
        <f t="shared" si="19"/>
        <v>0.80344930121914959</v>
      </c>
      <c r="L75" s="326">
        <f t="shared" si="20"/>
        <v>-1.2797015651609733E-2</v>
      </c>
    </row>
    <row r="76" spans="1:12" s="42" customFormat="1" x14ac:dyDescent="0.4">
      <c r="A76" s="249" t="s">
        <v>145</v>
      </c>
      <c r="B76" s="248">
        <f>B77</f>
        <v>168</v>
      </c>
      <c r="C76" s="268">
        <f>C77</f>
        <v>142</v>
      </c>
      <c r="D76" s="247">
        <f t="shared" si="14"/>
        <v>1.1830985915492958</v>
      </c>
      <c r="E76" s="257">
        <f t="shared" si="15"/>
        <v>26</v>
      </c>
      <c r="F76" s="268">
        <f>F77</f>
        <v>243</v>
      </c>
      <c r="G76" s="268">
        <f>G77</f>
        <v>216</v>
      </c>
      <c r="H76" s="247">
        <f t="shared" si="16"/>
        <v>1.125</v>
      </c>
      <c r="I76" s="246">
        <f t="shared" si="17"/>
        <v>27</v>
      </c>
      <c r="J76" s="245">
        <f t="shared" si="18"/>
        <v>0.69135802469135799</v>
      </c>
      <c r="K76" s="245">
        <f t="shared" si="19"/>
        <v>0.65740740740740744</v>
      </c>
      <c r="L76" s="244">
        <f t="shared" si="20"/>
        <v>3.3950617283950546E-2</v>
      </c>
    </row>
    <row r="77" spans="1:12" s="42" customFormat="1" x14ac:dyDescent="0.4">
      <c r="A77" s="325" t="s">
        <v>144</v>
      </c>
      <c r="B77" s="320">
        <v>168</v>
      </c>
      <c r="C77" s="323">
        <v>142</v>
      </c>
      <c r="D77" s="230">
        <f t="shared" si="14"/>
        <v>1.1830985915492958</v>
      </c>
      <c r="E77" s="257">
        <f t="shared" si="15"/>
        <v>26</v>
      </c>
      <c r="F77" s="324">
        <v>243</v>
      </c>
      <c r="G77" s="323">
        <v>216</v>
      </c>
      <c r="H77" s="258">
        <f t="shared" si="16"/>
        <v>1.125</v>
      </c>
      <c r="I77" s="257">
        <f t="shared" si="17"/>
        <v>27</v>
      </c>
      <c r="J77" s="322">
        <f t="shared" si="18"/>
        <v>0.69135802469135799</v>
      </c>
      <c r="K77" s="322">
        <f t="shared" si="19"/>
        <v>0.65740740740740744</v>
      </c>
      <c r="L77" s="321">
        <f t="shared" si="20"/>
        <v>3.3950617283950546E-2</v>
      </c>
    </row>
    <row r="78" spans="1:12" s="42" customFormat="1" x14ac:dyDescent="0.4">
      <c r="A78" s="249" t="s">
        <v>257</v>
      </c>
      <c r="B78" s="510">
        <f>B79+B81</f>
        <v>13039</v>
      </c>
      <c r="C78" s="510">
        <f>C79+C81</f>
        <v>0</v>
      </c>
      <c r="D78" s="247" t="e">
        <f t="shared" si="14"/>
        <v>#DIV/0!</v>
      </c>
      <c r="E78" s="257">
        <f t="shared" si="15"/>
        <v>13039</v>
      </c>
      <c r="F78" s="510">
        <f>F79+F81</f>
        <v>4320</v>
      </c>
      <c r="G78" s="510">
        <f>G79+G81</f>
        <v>0</v>
      </c>
      <c r="H78" s="247" t="e">
        <f t="shared" si="16"/>
        <v>#DIV/0!</v>
      </c>
      <c r="I78" s="246">
        <f t="shared" si="17"/>
        <v>4320</v>
      </c>
      <c r="J78" s="245">
        <f t="shared" si="18"/>
        <v>3.0182870370370369</v>
      </c>
      <c r="K78" s="245" t="e">
        <f t="shared" si="19"/>
        <v>#DIV/0!</v>
      </c>
      <c r="L78" s="244" t="e">
        <f t="shared" si="20"/>
        <v>#DIV/0!</v>
      </c>
    </row>
    <row r="79" spans="1:12" s="42" customFormat="1" x14ac:dyDescent="0.4">
      <c r="A79" s="277" t="s">
        <v>247</v>
      </c>
      <c r="B79" s="538">
        <f>SUM(B80)</f>
        <v>9228</v>
      </c>
      <c r="C79" s="538">
        <f>SUM(C80)</f>
        <v>0</v>
      </c>
      <c r="D79" s="258" t="e">
        <f t="shared" si="14"/>
        <v>#DIV/0!</v>
      </c>
      <c r="E79" s="257">
        <f t="shared" si="15"/>
        <v>9228</v>
      </c>
      <c r="F79" s="538">
        <f>SUM(F80)</f>
        <v>0</v>
      </c>
      <c r="G79" s="538">
        <f>SUM(G80)</f>
        <v>0</v>
      </c>
      <c r="H79" s="258" t="e">
        <f t="shared" si="16"/>
        <v>#DIV/0!</v>
      </c>
      <c r="I79" s="257">
        <f t="shared" si="17"/>
        <v>0</v>
      </c>
      <c r="J79" s="256" t="e">
        <f t="shared" si="18"/>
        <v>#DIV/0!</v>
      </c>
      <c r="K79" s="256" t="e">
        <f t="shared" si="19"/>
        <v>#DIV/0!</v>
      </c>
      <c r="L79" s="255" t="e">
        <f t="shared" si="20"/>
        <v>#DIV/0!</v>
      </c>
    </row>
    <row r="80" spans="1:12" s="42" customFormat="1" x14ac:dyDescent="0.4">
      <c r="A80" s="325" t="s">
        <v>240</v>
      </c>
      <c r="B80" s="509">
        <v>9228</v>
      </c>
      <c r="C80" s="507"/>
      <c r="D80" s="506" t="e">
        <f t="shared" si="14"/>
        <v>#DIV/0!</v>
      </c>
      <c r="E80" s="505">
        <f t="shared" si="15"/>
        <v>9228</v>
      </c>
      <c r="F80" s="539" t="s">
        <v>105</v>
      </c>
      <c r="G80" s="507"/>
      <c r="H80" s="506" t="e">
        <f t="shared" si="16"/>
        <v>#VALUE!</v>
      </c>
      <c r="I80" s="505" t="e">
        <f t="shared" si="17"/>
        <v>#VALUE!</v>
      </c>
      <c r="J80" s="312" t="e">
        <f t="shared" si="18"/>
        <v>#VALUE!</v>
      </c>
      <c r="K80" s="312" t="e">
        <f t="shared" si="19"/>
        <v>#DIV/0!</v>
      </c>
      <c r="L80" s="504" t="e">
        <f t="shared" si="20"/>
        <v>#VALUE!</v>
      </c>
    </row>
    <row r="81" spans="1:12" s="42" customFormat="1" x14ac:dyDescent="0.4">
      <c r="A81" s="277" t="s">
        <v>256</v>
      </c>
      <c r="B81" s="538">
        <f>SUM(B82)</f>
        <v>3811</v>
      </c>
      <c r="C81" s="538">
        <f>SUM(C82)</f>
        <v>0</v>
      </c>
      <c r="D81" s="258" t="e">
        <f t="shared" si="14"/>
        <v>#DIV/0!</v>
      </c>
      <c r="E81" s="257">
        <f t="shared" si="15"/>
        <v>3811</v>
      </c>
      <c r="F81" s="538">
        <f>SUM(F82)</f>
        <v>4320</v>
      </c>
      <c r="G81" s="538">
        <f>SUM(G82)</f>
        <v>0</v>
      </c>
      <c r="H81" s="258" t="e">
        <f t="shared" si="16"/>
        <v>#DIV/0!</v>
      </c>
      <c r="I81" s="257">
        <f t="shared" si="17"/>
        <v>4320</v>
      </c>
      <c r="J81" s="256">
        <f t="shared" si="18"/>
        <v>0.88217592592592597</v>
      </c>
      <c r="K81" s="256" t="e">
        <f t="shared" si="19"/>
        <v>#DIV/0!</v>
      </c>
      <c r="L81" s="255" t="e">
        <f t="shared" si="20"/>
        <v>#DIV/0!</v>
      </c>
    </row>
    <row r="82" spans="1:12" s="42" customFormat="1" x14ac:dyDescent="0.4">
      <c r="A82" s="325" t="s">
        <v>255</v>
      </c>
      <c r="B82" s="509">
        <v>3811</v>
      </c>
      <c r="C82" s="507"/>
      <c r="D82" s="506" t="e">
        <f t="shared" si="14"/>
        <v>#DIV/0!</v>
      </c>
      <c r="E82" s="505">
        <f t="shared" si="15"/>
        <v>3811</v>
      </c>
      <c r="F82" s="537">
        <v>4320</v>
      </c>
      <c r="G82" s="507"/>
      <c r="H82" s="506" t="e">
        <f t="shared" si="16"/>
        <v>#DIV/0!</v>
      </c>
      <c r="I82" s="505">
        <f t="shared" si="17"/>
        <v>4320</v>
      </c>
      <c r="J82" s="312">
        <f t="shared" si="18"/>
        <v>0.88217592592592597</v>
      </c>
      <c r="K82" s="312" t="e">
        <f t="shared" si="19"/>
        <v>#DIV/0!</v>
      </c>
      <c r="L82" s="504" t="e">
        <f t="shared" si="20"/>
        <v>#DIV/0!</v>
      </c>
    </row>
    <row r="83" spans="1:12" x14ac:dyDescent="0.4">
      <c r="A83" s="42" t="s">
        <v>143</v>
      </c>
      <c r="C83" s="45"/>
      <c r="E83" s="43"/>
      <c r="G83" s="45"/>
      <c r="I83" s="43"/>
      <c r="K83" s="45"/>
    </row>
    <row r="84" spans="1:12" x14ac:dyDescent="0.4">
      <c r="A84" s="44" t="s">
        <v>142</v>
      </c>
    </row>
    <row r="85" spans="1:12" x14ac:dyDescent="0.4">
      <c r="A85" s="42" t="s">
        <v>141</v>
      </c>
      <c r="B85" s="43"/>
      <c r="C85" s="43"/>
      <c r="F85" s="43"/>
      <c r="G85" s="43"/>
      <c r="J85" s="43"/>
      <c r="K85" s="43"/>
    </row>
    <row r="86" spans="1:12" x14ac:dyDescent="0.4">
      <c r="A86" s="42" t="s">
        <v>98</v>
      </c>
    </row>
    <row r="87" spans="1:12" x14ac:dyDescent="0.4">
      <c r="A87" s="42" t="s">
        <v>246</v>
      </c>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83"/>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43" customWidth="1"/>
    <col min="4" max="5" width="11.25" style="42" customWidth="1"/>
    <col min="6" max="7" width="11" style="43" customWidth="1"/>
    <col min="8" max="9" width="11.25" style="42" customWidth="1"/>
    <col min="10" max="11" width="11.25" style="43" customWidth="1"/>
    <col min="12" max="12" width="11.25" style="42" customWidth="1"/>
    <col min="13" max="13" width="9" style="42" customWidth="1"/>
    <col min="14" max="14" width="6.5" style="42" bestFit="1" customWidth="1"/>
    <col min="15" max="16384" width="15.75" style="42"/>
  </cols>
  <sheetData>
    <row r="1" spans="1:12" ht="18.75" x14ac:dyDescent="0.4">
      <c r="A1" s="736" t="str">
        <f>'h24'!A1</f>
        <v>平成24年度</v>
      </c>
      <c r="B1" s="737"/>
      <c r="C1" s="737"/>
      <c r="D1" s="737"/>
      <c r="E1" s="738" t="str">
        <f ca="1">RIGHT(CELL("filename",$A$1),LEN(CELL("filename",$A$1))-FIND("]",CELL("filename",$A$1)))</f>
        <v>８月(上旬)</v>
      </c>
      <c r="F1" s="739" t="s">
        <v>70</v>
      </c>
      <c r="G1" s="740"/>
      <c r="H1" s="740"/>
      <c r="I1" s="741"/>
      <c r="J1" s="740"/>
      <c r="K1" s="740"/>
      <c r="L1" s="741"/>
    </row>
    <row r="2" spans="1:12" x14ac:dyDescent="0.4">
      <c r="A2" s="658"/>
      <c r="B2" s="735" t="s">
        <v>97</v>
      </c>
      <c r="C2" s="733"/>
      <c r="D2" s="733"/>
      <c r="E2" s="734"/>
      <c r="F2" s="735" t="s">
        <v>195</v>
      </c>
      <c r="G2" s="733"/>
      <c r="H2" s="733"/>
      <c r="I2" s="734"/>
      <c r="J2" s="735" t="s">
        <v>194</v>
      </c>
      <c r="K2" s="733"/>
      <c r="L2" s="734"/>
    </row>
    <row r="3" spans="1:12" x14ac:dyDescent="0.4">
      <c r="A3" s="653"/>
      <c r="B3" s="645"/>
      <c r="C3" s="646"/>
      <c r="D3" s="646"/>
      <c r="E3" s="647"/>
      <c r="F3" s="645"/>
      <c r="G3" s="646"/>
      <c r="H3" s="646"/>
      <c r="I3" s="647"/>
      <c r="J3" s="645"/>
      <c r="K3" s="646"/>
      <c r="L3" s="647"/>
    </row>
    <row r="4" spans="1:12" x14ac:dyDescent="0.4">
      <c r="A4" s="653"/>
      <c r="B4" s="659" t="s">
        <v>128</v>
      </c>
      <c r="C4" s="655" t="s">
        <v>259</v>
      </c>
      <c r="D4" s="653" t="s">
        <v>95</v>
      </c>
      <c r="E4" s="653"/>
      <c r="F4" s="649" t="str">
        <f>+B4</f>
        <v>(12'8/1～10)</v>
      </c>
      <c r="G4" s="649" t="str">
        <f>+C4</f>
        <v>(11'8/1～10)</v>
      </c>
      <c r="H4" s="653" t="s">
        <v>95</v>
      </c>
      <c r="I4" s="653"/>
      <c r="J4" s="649" t="str">
        <f>+B4</f>
        <v>(12'8/1～10)</v>
      </c>
      <c r="K4" s="649" t="str">
        <f>+C4</f>
        <v>(11'8/1～10)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191</v>
      </c>
      <c r="B6" s="248">
        <f>+B7+B41+B67</f>
        <v>170945</v>
      </c>
      <c r="C6" s="248">
        <f>+C7+C41+C67</f>
        <v>145995</v>
      </c>
      <c r="D6" s="245">
        <f t="shared" ref="D6:D37" si="0">+B6/C6</f>
        <v>1.1708962635706703</v>
      </c>
      <c r="E6" s="289">
        <f t="shared" ref="E6:E37" si="1">+B6-C6</f>
        <v>24950</v>
      </c>
      <c r="F6" s="248">
        <f>+F7+F41+F67</f>
        <v>208936</v>
      </c>
      <c r="G6" s="248">
        <f>+G7+G41+G67</f>
        <v>184546</v>
      </c>
      <c r="H6" s="245">
        <f t="shared" ref="H6:H37" si="2">+F6/G6</f>
        <v>1.1321621709492484</v>
      </c>
      <c r="I6" s="289">
        <f t="shared" ref="I6:I37" si="3">+F6-G6</f>
        <v>24390</v>
      </c>
      <c r="J6" s="245">
        <f t="shared" ref="J6:J37" si="4">+B6/F6</f>
        <v>0.81816920013784122</v>
      </c>
      <c r="K6" s="245">
        <f t="shared" ref="K6:K37" si="5">+C6/G6</f>
        <v>0.79110357309288737</v>
      </c>
      <c r="L6" s="283">
        <f t="shared" ref="L6:L37" si="6">+J6-K6</f>
        <v>2.7065627044953855E-2</v>
      </c>
    </row>
    <row r="7" spans="1:12" s="44" customFormat="1" x14ac:dyDescent="0.4">
      <c r="A7" s="249" t="s">
        <v>91</v>
      </c>
      <c r="B7" s="248">
        <f>B8+B18+B38</f>
        <v>75344</v>
      </c>
      <c r="C7" s="248">
        <f>C8+C18+C38</f>
        <v>66369</v>
      </c>
      <c r="D7" s="245">
        <f t="shared" si="0"/>
        <v>1.1352287965767149</v>
      </c>
      <c r="E7" s="289">
        <f t="shared" si="1"/>
        <v>8975</v>
      </c>
      <c r="F7" s="248">
        <f>F8+F18+F38</f>
        <v>90528</v>
      </c>
      <c r="G7" s="248">
        <f>G8+G18+G38</f>
        <v>82274</v>
      </c>
      <c r="H7" s="245">
        <f t="shared" si="2"/>
        <v>1.1003233099156478</v>
      </c>
      <c r="I7" s="289">
        <f t="shared" si="3"/>
        <v>8254</v>
      </c>
      <c r="J7" s="245">
        <f t="shared" si="4"/>
        <v>0.83227288794627075</v>
      </c>
      <c r="K7" s="245">
        <f t="shared" si="5"/>
        <v>0.80668254855725985</v>
      </c>
      <c r="L7" s="283">
        <f t="shared" si="6"/>
        <v>2.5590339389010897E-2</v>
      </c>
    </row>
    <row r="8" spans="1:12" x14ac:dyDescent="0.4">
      <c r="A8" s="277" t="s">
        <v>190</v>
      </c>
      <c r="B8" s="259">
        <f>SUM(B9:B17)</f>
        <v>53005</v>
      </c>
      <c r="C8" s="259">
        <f>SUM(C9:C17)</f>
        <v>49019</v>
      </c>
      <c r="D8" s="256">
        <f t="shared" si="0"/>
        <v>1.081315408311063</v>
      </c>
      <c r="E8" s="281">
        <f t="shared" si="1"/>
        <v>3986</v>
      </c>
      <c r="F8" s="259">
        <f>SUM(F9:F17)</f>
        <v>62801</v>
      </c>
      <c r="G8" s="259">
        <f>SUM(G9:G17)</f>
        <v>58177</v>
      </c>
      <c r="H8" s="256">
        <f t="shared" si="2"/>
        <v>1.0794815820685151</v>
      </c>
      <c r="I8" s="281">
        <f t="shared" si="3"/>
        <v>4624</v>
      </c>
      <c r="J8" s="256">
        <f t="shared" si="4"/>
        <v>0.84401522268753681</v>
      </c>
      <c r="K8" s="256">
        <f t="shared" si="5"/>
        <v>0.842583838974165</v>
      </c>
      <c r="L8" s="280">
        <f t="shared" si="6"/>
        <v>1.4313837133718144E-3</v>
      </c>
    </row>
    <row r="9" spans="1:12" x14ac:dyDescent="0.4">
      <c r="A9" s="57" t="s">
        <v>87</v>
      </c>
      <c r="B9" s="88">
        <v>43981</v>
      </c>
      <c r="C9" s="88">
        <v>35796</v>
      </c>
      <c r="D9" s="73">
        <f t="shared" si="0"/>
        <v>1.2286568331657168</v>
      </c>
      <c r="E9" s="81">
        <f t="shared" si="1"/>
        <v>8185</v>
      </c>
      <c r="F9" s="88">
        <v>51885</v>
      </c>
      <c r="G9" s="88">
        <v>40767</v>
      </c>
      <c r="H9" s="73">
        <f t="shared" si="2"/>
        <v>1.2727205828243433</v>
      </c>
      <c r="I9" s="81">
        <f t="shared" si="3"/>
        <v>11118</v>
      </c>
      <c r="J9" s="73">
        <f t="shared" si="4"/>
        <v>0.84766310108894671</v>
      </c>
      <c r="K9" s="73">
        <f t="shared" si="5"/>
        <v>0.87806313930384872</v>
      </c>
      <c r="L9" s="90">
        <f t="shared" si="6"/>
        <v>-3.0400038214902003E-2</v>
      </c>
    </row>
    <row r="10" spans="1:12" x14ac:dyDescent="0.4">
      <c r="A10" s="58" t="s">
        <v>90</v>
      </c>
      <c r="B10" s="56">
        <v>5450</v>
      </c>
      <c r="C10" s="56">
        <v>5243</v>
      </c>
      <c r="D10" s="53">
        <f t="shared" si="0"/>
        <v>1.0394812130459661</v>
      </c>
      <c r="E10" s="54">
        <f t="shared" si="1"/>
        <v>207</v>
      </c>
      <c r="F10" s="56">
        <v>5985</v>
      </c>
      <c r="G10" s="56">
        <v>6349</v>
      </c>
      <c r="H10" s="53">
        <f t="shared" si="2"/>
        <v>0.94266813671444327</v>
      </c>
      <c r="I10" s="54">
        <f t="shared" si="3"/>
        <v>-364</v>
      </c>
      <c r="J10" s="53">
        <f t="shared" si="4"/>
        <v>0.91060985797827898</v>
      </c>
      <c r="K10" s="53">
        <f t="shared" si="5"/>
        <v>0.82579933847850051</v>
      </c>
      <c r="L10" s="52">
        <f t="shared" si="6"/>
        <v>8.4810519499778469E-2</v>
      </c>
    </row>
    <row r="11" spans="1:12" x14ac:dyDescent="0.4">
      <c r="A11" s="58" t="s">
        <v>162</v>
      </c>
      <c r="B11" s="56">
        <v>2435</v>
      </c>
      <c r="C11" s="56">
        <v>7127</v>
      </c>
      <c r="D11" s="53">
        <f t="shared" si="0"/>
        <v>0.34165848182966185</v>
      </c>
      <c r="E11" s="54">
        <f t="shared" si="1"/>
        <v>-4692</v>
      </c>
      <c r="F11" s="56">
        <v>3470</v>
      </c>
      <c r="G11" s="56">
        <v>9901</v>
      </c>
      <c r="H11" s="53">
        <f t="shared" si="2"/>
        <v>0.35046964953035048</v>
      </c>
      <c r="I11" s="54">
        <f t="shared" si="3"/>
        <v>-6431</v>
      </c>
      <c r="J11" s="53">
        <f t="shared" si="4"/>
        <v>0.70172910662824206</v>
      </c>
      <c r="K11" s="53">
        <f t="shared" si="5"/>
        <v>0.71982628017371986</v>
      </c>
      <c r="L11" s="52">
        <f t="shared" si="6"/>
        <v>-1.8097173545477796E-2</v>
      </c>
    </row>
    <row r="12" spans="1:12" x14ac:dyDescent="0.4">
      <c r="A12" s="58" t="s">
        <v>85</v>
      </c>
      <c r="B12" s="92"/>
      <c r="C12" s="56"/>
      <c r="D12" s="53" t="e">
        <f t="shared" si="0"/>
        <v>#DIV/0!</v>
      </c>
      <c r="E12" s="54">
        <f t="shared" si="1"/>
        <v>0</v>
      </c>
      <c r="F12" s="92"/>
      <c r="G12" s="56"/>
      <c r="H12" s="53" t="e">
        <f t="shared" si="2"/>
        <v>#DIV/0!</v>
      </c>
      <c r="I12" s="54">
        <f t="shared" si="3"/>
        <v>0</v>
      </c>
      <c r="J12" s="53" t="e">
        <f t="shared" si="4"/>
        <v>#DIV/0!</v>
      </c>
      <c r="K12" s="53" t="e">
        <f t="shared" si="5"/>
        <v>#DIV/0!</v>
      </c>
      <c r="L12" s="52" t="e">
        <f t="shared" si="6"/>
        <v>#DIV/0!</v>
      </c>
    </row>
    <row r="13" spans="1:12" x14ac:dyDescent="0.4">
      <c r="A13" s="58" t="s">
        <v>86</v>
      </c>
      <c r="B13" s="92"/>
      <c r="C13" s="56"/>
      <c r="D13" s="53" t="e">
        <f t="shared" si="0"/>
        <v>#DIV/0!</v>
      </c>
      <c r="E13" s="54">
        <f t="shared" si="1"/>
        <v>0</v>
      </c>
      <c r="F13" s="92"/>
      <c r="G13" s="56"/>
      <c r="H13" s="53" t="e">
        <f t="shared" si="2"/>
        <v>#DIV/0!</v>
      </c>
      <c r="I13" s="54">
        <f t="shared" si="3"/>
        <v>0</v>
      </c>
      <c r="J13" s="53" t="e">
        <f t="shared" si="4"/>
        <v>#DIV/0!</v>
      </c>
      <c r="K13" s="53" t="e">
        <f t="shared" si="5"/>
        <v>#DIV/0!</v>
      </c>
      <c r="L13" s="52" t="e">
        <f t="shared" si="6"/>
        <v>#DIV/0!</v>
      </c>
    </row>
    <row r="14" spans="1:12" x14ac:dyDescent="0.4">
      <c r="A14" s="64" t="s">
        <v>189</v>
      </c>
      <c r="B14" s="69">
        <v>1139</v>
      </c>
      <c r="C14" s="69">
        <v>853</v>
      </c>
      <c r="D14" s="67">
        <f t="shared" si="0"/>
        <v>1.3352872215709262</v>
      </c>
      <c r="E14" s="68">
        <f t="shared" si="1"/>
        <v>286</v>
      </c>
      <c r="F14" s="69">
        <v>1461</v>
      </c>
      <c r="G14" s="69">
        <v>1160</v>
      </c>
      <c r="H14" s="67">
        <f t="shared" si="2"/>
        <v>1.2594827586206896</v>
      </c>
      <c r="I14" s="68">
        <f t="shared" si="3"/>
        <v>301</v>
      </c>
      <c r="J14" s="67">
        <f t="shared" si="4"/>
        <v>0.77960301163586587</v>
      </c>
      <c r="K14" s="67">
        <f t="shared" si="5"/>
        <v>0.7353448275862069</v>
      </c>
      <c r="L14" s="66">
        <f t="shared" si="6"/>
        <v>4.4258184049658977E-2</v>
      </c>
    </row>
    <row r="15" spans="1:12" x14ac:dyDescent="0.4">
      <c r="A15" s="58" t="s">
        <v>188</v>
      </c>
      <c r="B15" s="92"/>
      <c r="C15" s="92"/>
      <c r="D15" s="53" t="e">
        <f t="shared" si="0"/>
        <v>#DIV/0!</v>
      </c>
      <c r="E15" s="54">
        <f t="shared" si="1"/>
        <v>0</v>
      </c>
      <c r="F15" s="92"/>
      <c r="G15" s="92"/>
      <c r="H15" s="53" t="e">
        <f t="shared" si="2"/>
        <v>#DIV/0!</v>
      </c>
      <c r="I15" s="54">
        <f t="shared" si="3"/>
        <v>0</v>
      </c>
      <c r="J15" s="53" t="e">
        <f t="shared" si="4"/>
        <v>#DIV/0!</v>
      </c>
      <c r="K15" s="53" t="e">
        <f t="shared" si="5"/>
        <v>#DIV/0!</v>
      </c>
      <c r="L15" s="52" t="e">
        <f t="shared" si="6"/>
        <v>#DIV/0!</v>
      </c>
    </row>
    <row r="16" spans="1:12" x14ac:dyDescent="0.4">
      <c r="A16" s="70" t="s">
        <v>187</v>
      </c>
      <c r="B16" s="92"/>
      <c r="C16" s="92"/>
      <c r="D16" s="95" t="e">
        <f t="shared" si="0"/>
        <v>#DIV/0!</v>
      </c>
      <c r="E16" s="54">
        <f t="shared" si="1"/>
        <v>0</v>
      </c>
      <c r="F16" s="92"/>
      <c r="G16" s="92"/>
      <c r="H16" s="73" t="e">
        <f t="shared" si="2"/>
        <v>#DIV/0!</v>
      </c>
      <c r="I16" s="81">
        <f t="shared" si="3"/>
        <v>0</v>
      </c>
      <c r="J16" s="53" t="e">
        <f t="shared" si="4"/>
        <v>#DIV/0!</v>
      </c>
      <c r="K16" s="53" t="e">
        <f t="shared" si="5"/>
        <v>#DIV/0!</v>
      </c>
      <c r="L16" s="52" t="e">
        <f t="shared" si="6"/>
        <v>#DIV/0!</v>
      </c>
    </row>
    <row r="17" spans="1:12" s="45" customFormat="1" x14ac:dyDescent="0.4">
      <c r="A17" s="70" t="s">
        <v>186</v>
      </c>
      <c r="B17" s="91"/>
      <c r="C17" s="91"/>
      <c r="D17" s="67" t="e">
        <f t="shared" si="0"/>
        <v>#DIV/0!</v>
      </c>
      <c r="E17" s="68">
        <f t="shared" si="1"/>
        <v>0</v>
      </c>
      <c r="F17" s="91"/>
      <c r="G17" s="91"/>
      <c r="H17" s="73" t="e">
        <f t="shared" si="2"/>
        <v>#DIV/0!</v>
      </c>
      <c r="I17" s="68">
        <f t="shared" si="3"/>
        <v>0</v>
      </c>
      <c r="J17" s="67" t="e">
        <f t="shared" si="4"/>
        <v>#DIV/0!</v>
      </c>
      <c r="K17" s="67" t="e">
        <f t="shared" si="5"/>
        <v>#DIV/0!</v>
      </c>
      <c r="L17" s="66" t="e">
        <f t="shared" si="6"/>
        <v>#DIV/0!</v>
      </c>
    </row>
    <row r="18" spans="1:12" x14ac:dyDescent="0.4">
      <c r="A18" s="277" t="s">
        <v>185</v>
      </c>
      <c r="B18" s="259">
        <f>SUM(B19:B37)</f>
        <v>21488</v>
      </c>
      <c r="C18" s="259">
        <f>SUM(C19:C37)</f>
        <v>16613</v>
      </c>
      <c r="D18" s="256">
        <f t="shared" si="0"/>
        <v>1.2934448925540241</v>
      </c>
      <c r="E18" s="281">
        <f t="shared" si="1"/>
        <v>4875</v>
      </c>
      <c r="F18" s="259">
        <f>SUM(F19:F37)</f>
        <v>26575</v>
      </c>
      <c r="G18" s="259">
        <f>SUM(G19:G37)</f>
        <v>23035</v>
      </c>
      <c r="H18" s="256">
        <f t="shared" si="2"/>
        <v>1.1536791838506619</v>
      </c>
      <c r="I18" s="281">
        <f t="shared" si="3"/>
        <v>3540</v>
      </c>
      <c r="J18" s="256">
        <f t="shared" si="4"/>
        <v>0.80857949200376289</v>
      </c>
      <c r="K18" s="256">
        <f t="shared" si="5"/>
        <v>0.72120685912741478</v>
      </c>
      <c r="L18" s="280">
        <f t="shared" si="6"/>
        <v>8.7372632876348111E-2</v>
      </c>
    </row>
    <row r="19" spans="1:12" x14ac:dyDescent="0.4">
      <c r="A19" s="57" t="s">
        <v>184</v>
      </c>
      <c r="B19" s="94"/>
      <c r="C19" s="94"/>
      <c r="D19" s="53" t="e">
        <f t="shared" si="0"/>
        <v>#DIV/0!</v>
      </c>
      <c r="E19" s="54">
        <f t="shared" si="1"/>
        <v>0</v>
      </c>
      <c r="F19" s="94"/>
      <c r="G19" s="94"/>
      <c r="H19" s="73" t="e">
        <f t="shared" si="2"/>
        <v>#DIV/0!</v>
      </c>
      <c r="I19" s="54">
        <f t="shared" si="3"/>
        <v>0</v>
      </c>
      <c r="J19" s="53" t="e">
        <f t="shared" si="4"/>
        <v>#DIV/0!</v>
      </c>
      <c r="K19" s="53" t="e">
        <f t="shared" si="5"/>
        <v>#DIV/0!</v>
      </c>
      <c r="L19" s="90" t="e">
        <f t="shared" si="6"/>
        <v>#DIV/0!</v>
      </c>
    </row>
    <row r="20" spans="1:12" x14ac:dyDescent="0.4">
      <c r="A20" s="58" t="s">
        <v>244</v>
      </c>
      <c r="B20" s="56">
        <v>3488</v>
      </c>
      <c r="C20" s="92"/>
      <c r="D20" s="53" t="e">
        <f t="shared" si="0"/>
        <v>#DIV/0!</v>
      </c>
      <c r="E20" s="54">
        <f t="shared" si="1"/>
        <v>3488</v>
      </c>
      <c r="F20" s="56">
        <v>4380</v>
      </c>
      <c r="G20" s="92"/>
      <c r="H20" s="53" t="e">
        <f t="shared" si="2"/>
        <v>#DIV/0!</v>
      </c>
      <c r="I20" s="54">
        <f t="shared" si="3"/>
        <v>4380</v>
      </c>
      <c r="J20" s="67">
        <f t="shared" si="4"/>
        <v>0.79634703196347034</v>
      </c>
      <c r="K20" s="53" t="e">
        <f t="shared" si="5"/>
        <v>#DIV/0!</v>
      </c>
      <c r="L20" s="52" t="e">
        <f t="shared" si="6"/>
        <v>#DIV/0!</v>
      </c>
    </row>
    <row r="21" spans="1:12" x14ac:dyDescent="0.4">
      <c r="A21" s="58" t="s">
        <v>183</v>
      </c>
      <c r="B21" s="56">
        <v>7102</v>
      </c>
      <c r="C21" s="56">
        <v>6299</v>
      </c>
      <c r="D21" s="53">
        <f t="shared" si="0"/>
        <v>1.1274805524686458</v>
      </c>
      <c r="E21" s="54">
        <f t="shared" si="1"/>
        <v>803</v>
      </c>
      <c r="F21" s="56">
        <v>9310</v>
      </c>
      <c r="G21" s="56">
        <v>8620</v>
      </c>
      <c r="H21" s="67">
        <f t="shared" si="2"/>
        <v>1.080046403712297</v>
      </c>
      <c r="I21" s="54">
        <f t="shared" si="3"/>
        <v>690</v>
      </c>
      <c r="J21" s="53">
        <f t="shared" si="4"/>
        <v>0.7628356605800215</v>
      </c>
      <c r="K21" s="53">
        <f t="shared" si="5"/>
        <v>0.73074245939675175</v>
      </c>
      <c r="L21" s="52">
        <f t="shared" si="6"/>
        <v>3.2093201183269748E-2</v>
      </c>
    </row>
    <row r="22" spans="1:12" x14ac:dyDescent="0.4">
      <c r="A22" s="58" t="s">
        <v>182</v>
      </c>
      <c r="B22" s="56">
        <v>1160</v>
      </c>
      <c r="C22" s="56">
        <v>1216</v>
      </c>
      <c r="D22" s="53">
        <f t="shared" si="0"/>
        <v>0.95394736842105265</v>
      </c>
      <c r="E22" s="54">
        <f t="shared" si="1"/>
        <v>-56</v>
      </c>
      <c r="F22" s="56">
        <v>1180</v>
      </c>
      <c r="G22" s="56">
        <v>1325</v>
      </c>
      <c r="H22" s="53">
        <f t="shared" si="2"/>
        <v>0.89056603773584908</v>
      </c>
      <c r="I22" s="54">
        <f t="shared" si="3"/>
        <v>-145</v>
      </c>
      <c r="J22" s="53">
        <f t="shared" si="4"/>
        <v>0.98305084745762716</v>
      </c>
      <c r="K22" s="53">
        <f t="shared" si="5"/>
        <v>0.91773584905660377</v>
      </c>
      <c r="L22" s="52">
        <f t="shared" si="6"/>
        <v>6.5314998401023394E-2</v>
      </c>
    </row>
    <row r="23" spans="1:12" x14ac:dyDescent="0.4">
      <c r="A23" s="58" t="s">
        <v>181</v>
      </c>
      <c r="B23" s="69">
        <v>1299</v>
      </c>
      <c r="C23" s="69">
        <v>1199</v>
      </c>
      <c r="D23" s="53">
        <f t="shared" si="0"/>
        <v>1.0834028356964136</v>
      </c>
      <c r="E23" s="68">
        <f t="shared" si="1"/>
        <v>100</v>
      </c>
      <c r="F23" s="69">
        <v>1470</v>
      </c>
      <c r="G23" s="69">
        <v>1330</v>
      </c>
      <c r="H23" s="67">
        <f t="shared" si="2"/>
        <v>1.1052631578947369</v>
      </c>
      <c r="I23" s="68">
        <f t="shared" si="3"/>
        <v>140</v>
      </c>
      <c r="J23" s="67">
        <f t="shared" si="4"/>
        <v>0.88367346938775515</v>
      </c>
      <c r="K23" s="53">
        <f t="shared" si="5"/>
        <v>0.90150375939849625</v>
      </c>
      <c r="L23" s="66">
        <f t="shared" si="6"/>
        <v>-1.7830290010741101E-2</v>
      </c>
    </row>
    <row r="24" spans="1:12" x14ac:dyDescent="0.4">
      <c r="A24" s="70" t="s">
        <v>180</v>
      </c>
      <c r="B24" s="56">
        <v>804</v>
      </c>
      <c r="C24" s="56">
        <v>670</v>
      </c>
      <c r="D24" s="53">
        <f t="shared" si="0"/>
        <v>1.2</v>
      </c>
      <c r="E24" s="54">
        <f t="shared" si="1"/>
        <v>134</v>
      </c>
      <c r="F24" s="56">
        <v>1190</v>
      </c>
      <c r="G24" s="56">
        <v>1030</v>
      </c>
      <c r="H24" s="53">
        <f t="shared" si="2"/>
        <v>1.1553398058252426</v>
      </c>
      <c r="I24" s="54">
        <f t="shared" si="3"/>
        <v>160</v>
      </c>
      <c r="J24" s="53">
        <f t="shared" si="4"/>
        <v>0.67563025210084038</v>
      </c>
      <c r="K24" s="53">
        <f t="shared" si="5"/>
        <v>0.65048543689320393</v>
      </c>
      <c r="L24" s="52">
        <f t="shared" si="6"/>
        <v>2.5144815207636451E-2</v>
      </c>
    </row>
    <row r="25" spans="1:12" x14ac:dyDescent="0.4">
      <c r="A25" s="70" t="s">
        <v>179</v>
      </c>
      <c r="B25" s="56">
        <v>1132</v>
      </c>
      <c r="C25" s="56">
        <v>1147</v>
      </c>
      <c r="D25" s="53">
        <f t="shared" si="0"/>
        <v>0.98692240627724503</v>
      </c>
      <c r="E25" s="54">
        <f t="shared" si="1"/>
        <v>-15</v>
      </c>
      <c r="F25" s="56">
        <v>1190</v>
      </c>
      <c r="G25" s="56">
        <v>1330</v>
      </c>
      <c r="H25" s="53">
        <f t="shared" si="2"/>
        <v>0.89473684210526316</v>
      </c>
      <c r="I25" s="54">
        <f t="shared" si="3"/>
        <v>-140</v>
      </c>
      <c r="J25" s="53">
        <f t="shared" si="4"/>
        <v>0.95126050420168062</v>
      </c>
      <c r="K25" s="53">
        <f t="shared" si="5"/>
        <v>0.86240601503759395</v>
      </c>
      <c r="L25" s="52">
        <f t="shared" si="6"/>
        <v>8.885448916408667E-2</v>
      </c>
    </row>
    <row r="26" spans="1:12" x14ac:dyDescent="0.4">
      <c r="A26" s="70" t="s">
        <v>178</v>
      </c>
      <c r="B26" s="92"/>
      <c r="C26" s="92"/>
      <c r="D26" s="53" t="e">
        <f t="shared" si="0"/>
        <v>#DIV/0!</v>
      </c>
      <c r="E26" s="54">
        <f t="shared" si="1"/>
        <v>0</v>
      </c>
      <c r="F26" s="56"/>
      <c r="G26" s="92"/>
      <c r="H26" s="53" t="e">
        <f t="shared" si="2"/>
        <v>#DIV/0!</v>
      </c>
      <c r="I26" s="54">
        <f t="shared" si="3"/>
        <v>0</v>
      </c>
      <c r="J26" s="53" t="e">
        <f t="shared" si="4"/>
        <v>#DIV/0!</v>
      </c>
      <c r="K26" s="53" t="e">
        <f t="shared" si="5"/>
        <v>#DIV/0!</v>
      </c>
      <c r="L26" s="52" t="e">
        <f t="shared" si="6"/>
        <v>#DIV/0!</v>
      </c>
    </row>
    <row r="27" spans="1:12" x14ac:dyDescent="0.4">
      <c r="A27" s="58" t="s">
        <v>177</v>
      </c>
      <c r="B27" s="92"/>
      <c r="C27" s="92"/>
      <c r="D27" s="53" t="e">
        <f t="shared" si="0"/>
        <v>#DIV/0!</v>
      </c>
      <c r="E27" s="54">
        <f t="shared" si="1"/>
        <v>0</v>
      </c>
      <c r="F27" s="92"/>
      <c r="G27" s="92"/>
      <c r="H27" s="53" t="e">
        <f t="shared" si="2"/>
        <v>#DIV/0!</v>
      </c>
      <c r="I27" s="54">
        <f t="shared" si="3"/>
        <v>0</v>
      </c>
      <c r="J27" s="53" t="e">
        <f t="shared" si="4"/>
        <v>#DIV/0!</v>
      </c>
      <c r="K27" s="53" t="e">
        <f t="shared" si="5"/>
        <v>#DIV/0!</v>
      </c>
      <c r="L27" s="52" t="e">
        <f t="shared" si="6"/>
        <v>#DIV/0!</v>
      </c>
    </row>
    <row r="28" spans="1:12" x14ac:dyDescent="0.4">
      <c r="A28" s="58" t="s">
        <v>176</v>
      </c>
      <c r="B28" s="94"/>
      <c r="C28" s="88">
        <v>831</v>
      </c>
      <c r="D28" s="53">
        <f t="shared" si="0"/>
        <v>0</v>
      </c>
      <c r="E28" s="54">
        <f t="shared" si="1"/>
        <v>-831</v>
      </c>
      <c r="F28" s="88"/>
      <c r="G28" s="88">
        <v>1335</v>
      </c>
      <c r="H28" s="53">
        <f t="shared" si="2"/>
        <v>0</v>
      </c>
      <c r="I28" s="54">
        <f t="shared" si="3"/>
        <v>-1335</v>
      </c>
      <c r="J28" s="53" t="e">
        <f t="shared" si="4"/>
        <v>#DIV/0!</v>
      </c>
      <c r="K28" s="53">
        <f t="shared" si="5"/>
        <v>0.62247191011235958</v>
      </c>
      <c r="L28" s="52" t="e">
        <f t="shared" si="6"/>
        <v>#DIV/0!</v>
      </c>
    </row>
    <row r="29" spans="1:12" x14ac:dyDescent="0.4">
      <c r="A29" s="58" t="s">
        <v>220</v>
      </c>
      <c r="B29" s="93"/>
      <c r="C29" s="112">
        <v>197</v>
      </c>
      <c r="D29" s="53">
        <f t="shared" si="0"/>
        <v>0</v>
      </c>
      <c r="E29" s="54">
        <f t="shared" si="1"/>
        <v>-197</v>
      </c>
      <c r="F29" s="93"/>
      <c r="G29" s="112">
        <v>300</v>
      </c>
      <c r="H29" s="53">
        <f t="shared" si="2"/>
        <v>0</v>
      </c>
      <c r="I29" s="54">
        <f t="shared" si="3"/>
        <v>-300</v>
      </c>
      <c r="J29" s="53" t="e">
        <f t="shared" si="4"/>
        <v>#DIV/0!</v>
      </c>
      <c r="K29" s="53">
        <f t="shared" si="5"/>
        <v>0.65666666666666662</v>
      </c>
      <c r="L29" s="52" t="e">
        <f t="shared" si="6"/>
        <v>#DIV/0!</v>
      </c>
    </row>
    <row r="30" spans="1:12" x14ac:dyDescent="0.4">
      <c r="A30" s="58" t="s">
        <v>174</v>
      </c>
      <c r="B30" s="91"/>
      <c r="C30" s="91"/>
      <c r="D30" s="53" t="e">
        <f t="shared" si="0"/>
        <v>#DIV/0!</v>
      </c>
      <c r="E30" s="68">
        <f t="shared" si="1"/>
        <v>0</v>
      </c>
      <c r="F30" s="91"/>
      <c r="G30" s="91"/>
      <c r="H30" s="67" t="e">
        <f t="shared" si="2"/>
        <v>#DIV/0!</v>
      </c>
      <c r="I30" s="68">
        <f t="shared" si="3"/>
        <v>0</v>
      </c>
      <c r="J30" s="67" t="e">
        <f t="shared" si="4"/>
        <v>#DIV/0!</v>
      </c>
      <c r="K30" s="53" t="e">
        <f t="shared" si="5"/>
        <v>#DIV/0!</v>
      </c>
      <c r="L30" s="66" t="e">
        <f t="shared" si="6"/>
        <v>#DIV/0!</v>
      </c>
    </row>
    <row r="31" spans="1:12" x14ac:dyDescent="0.4">
      <c r="A31" s="70" t="s">
        <v>173</v>
      </c>
      <c r="B31" s="92"/>
      <c r="C31" s="92"/>
      <c r="D31" s="53" t="e">
        <f t="shared" si="0"/>
        <v>#DIV/0!</v>
      </c>
      <c r="E31" s="54">
        <f t="shared" si="1"/>
        <v>0</v>
      </c>
      <c r="F31" s="92"/>
      <c r="G31" s="92"/>
      <c r="H31" s="53" t="e">
        <f t="shared" si="2"/>
        <v>#DIV/0!</v>
      </c>
      <c r="I31" s="54">
        <f t="shared" si="3"/>
        <v>0</v>
      </c>
      <c r="J31" s="53" t="e">
        <f t="shared" si="4"/>
        <v>#DIV/0!</v>
      </c>
      <c r="K31" s="53" t="e">
        <f t="shared" si="5"/>
        <v>#DIV/0!</v>
      </c>
      <c r="L31" s="52" t="e">
        <f t="shared" si="6"/>
        <v>#DIV/0!</v>
      </c>
    </row>
    <row r="32" spans="1:12" x14ac:dyDescent="0.4">
      <c r="A32" s="58" t="s">
        <v>172</v>
      </c>
      <c r="B32" s="56">
        <v>1179</v>
      </c>
      <c r="C32" s="56">
        <v>892</v>
      </c>
      <c r="D32" s="53">
        <f t="shared" si="0"/>
        <v>1.3217488789237668</v>
      </c>
      <c r="E32" s="54">
        <f t="shared" si="1"/>
        <v>287</v>
      </c>
      <c r="F32" s="56">
        <v>1310</v>
      </c>
      <c r="G32" s="56">
        <v>1165</v>
      </c>
      <c r="H32" s="53">
        <f t="shared" si="2"/>
        <v>1.1244635193133048</v>
      </c>
      <c r="I32" s="54">
        <f t="shared" si="3"/>
        <v>145</v>
      </c>
      <c r="J32" s="53">
        <f t="shared" si="4"/>
        <v>0.9</v>
      </c>
      <c r="K32" s="53">
        <f t="shared" si="5"/>
        <v>0.76566523605150216</v>
      </c>
      <c r="L32" s="52">
        <f t="shared" si="6"/>
        <v>0.13433476394849786</v>
      </c>
    </row>
    <row r="33" spans="1:64" x14ac:dyDescent="0.4">
      <c r="A33" s="70" t="s">
        <v>171</v>
      </c>
      <c r="B33" s="91"/>
      <c r="C33" s="91"/>
      <c r="D33" s="53" t="e">
        <f t="shared" si="0"/>
        <v>#DIV/0!</v>
      </c>
      <c r="E33" s="68">
        <f t="shared" si="1"/>
        <v>0</v>
      </c>
      <c r="F33" s="91"/>
      <c r="G33" s="91"/>
      <c r="H33" s="67" t="e">
        <f t="shared" si="2"/>
        <v>#DIV/0!</v>
      </c>
      <c r="I33" s="68">
        <f t="shared" si="3"/>
        <v>0</v>
      </c>
      <c r="J33" s="67" t="e">
        <f t="shared" si="4"/>
        <v>#DIV/0!</v>
      </c>
      <c r="K33" s="53" t="e">
        <f t="shared" si="5"/>
        <v>#DIV/0!</v>
      </c>
      <c r="L33" s="66" t="e">
        <f t="shared" si="6"/>
        <v>#DIV/0!</v>
      </c>
    </row>
    <row r="34" spans="1:64" x14ac:dyDescent="0.4">
      <c r="A34" s="70" t="s">
        <v>170</v>
      </c>
      <c r="B34" s="69">
        <v>1008</v>
      </c>
      <c r="C34" s="69">
        <v>960</v>
      </c>
      <c r="D34" s="67">
        <f t="shared" si="0"/>
        <v>1.05</v>
      </c>
      <c r="E34" s="68">
        <f t="shared" si="1"/>
        <v>48</v>
      </c>
      <c r="F34" s="69">
        <v>1325</v>
      </c>
      <c r="G34" s="69">
        <v>1335</v>
      </c>
      <c r="H34" s="67">
        <f t="shared" si="2"/>
        <v>0.99250936329588013</v>
      </c>
      <c r="I34" s="68">
        <f t="shared" si="3"/>
        <v>-10</v>
      </c>
      <c r="J34" s="67">
        <f t="shared" si="4"/>
        <v>0.76075471698113206</v>
      </c>
      <c r="K34" s="67">
        <f t="shared" si="5"/>
        <v>0.7191011235955056</v>
      </c>
      <c r="L34" s="66">
        <f t="shared" si="6"/>
        <v>4.1653593385626464E-2</v>
      </c>
    </row>
    <row r="35" spans="1:64" x14ac:dyDescent="0.4">
      <c r="A35" s="58" t="s">
        <v>169</v>
      </c>
      <c r="B35" s="92"/>
      <c r="C35" s="92"/>
      <c r="D35" s="53" t="e">
        <f t="shared" si="0"/>
        <v>#DIV/0!</v>
      </c>
      <c r="E35" s="54">
        <f t="shared" si="1"/>
        <v>0</v>
      </c>
      <c r="F35" s="92"/>
      <c r="G35" s="92"/>
      <c r="H35" s="53" t="e">
        <f t="shared" si="2"/>
        <v>#DIV/0!</v>
      </c>
      <c r="I35" s="54">
        <f t="shared" si="3"/>
        <v>0</v>
      </c>
      <c r="J35" s="53" t="e">
        <f t="shared" si="4"/>
        <v>#DIV/0!</v>
      </c>
      <c r="K35" s="53" t="e">
        <f t="shared" si="5"/>
        <v>#DIV/0!</v>
      </c>
      <c r="L35" s="52" t="e">
        <f t="shared" si="6"/>
        <v>#DIV/0!</v>
      </c>
    </row>
    <row r="36" spans="1:64" x14ac:dyDescent="0.4">
      <c r="A36" s="70" t="s">
        <v>89</v>
      </c>
      <c r="B36" s="91"/>
      <c r="C36" s="91"/>
      <c r="D36" s="67" t="e">
        <f t="shared" si="0"/>
        <v>#DIV/0!</v>
      </c>
      <c r="E36" s="68">
        <f t="shared" si="1"/>
        <v>0</v>
      </c>
      <c r="F36" s="91"/>
      <c r="G36" s="91"/>
      <c r="H36" s="67" t="e">
        <f t="shared" si="2"/>
        <v>#DIV/0!</v>
      </c>
      <c r="I36" s="68">
        <f t="shared" si="3"/>
        <v>0</v>
      </c>
      <c r="J36" s="67" t="e">
        <f t="shared" si="4"/>
        <v>#DIV/0!</v>
      </c>
      <c r="K36" s="67" t="e">
        <f t="shared" si="5"/>
        <v>#DIV/0!</v>
      </c>
      <c r="L36" s="66" t="e">
        <f t="shared" si="6"/>
        <v>#DIV/0!</v>
      </c>
    </row>
    <row r="37" spans="1:64" x14ac:dyDescent="0.4">
      <c r="A37" s="51" t="s">
        <v>168</v>
      </c>
      <c r="B37" s="50">
        <v>4316</v>
      </c>
      <c r="C37" s="50">
        <v>3202</v>
      </c>
      <c r="D37" s="67">
        <f t="shared" si="0"/>
        <v>1.3479075577763897</v>
      </c>
      <c r="E37" s="68">
        <f t="shared" si="1"/>
        <v>1114</v>
      </c>
      <c r="F37" s="50">
        <v>5220</v>
      </c>
      <c r="G37" s="50">
        <v>5265</v>
      </c>
      <c r="H37" s="67">
        <f t="shared" si="2"/>
        <v>0.99145299145299148</v>
      </c>
      <c r="I37" s="68">
        <f t="shared" si="3"/>
        <v>-45</v>
      </c>
      <c r="J37" s="67">
        <f t="shared" si="4"/>
        <v>0.82681992337164756</v>
      </c>
      <c r="K37" s="67">
        <f t="shared" si="5"/>
        <v>0.60816714150047479</v>
      </c>
      <c r="L37" s="66">
        <f t="shared" si="6"/>
        <v>0.21865278187117276</v>
      </c>
    </row>
    <row r="38" spans="1:64" x14ac:dyDescent="0.4">
      <c r="A38" s="277" t="s">
        <v>167</v>
      </c>
      <c r="B38" s="259">
        <f>SUM(B39:B40)</f>
        <v>851</v>
      </c>
      <c r="C38" s="259">
        <f>SUM(C39:C40)</f>
        <v>737</v>
      </c>
      <c r="D38" s="256">
        <f t="shared" ref="D38:D66" si="7">+B38/C38</f>
        <v>1.1546811397557666</v>
      </c>
      <c r="E38" s="281">
        <f t="shared" ref="E38:E66" si="8">+B38-C38</f>
        <v>114</v>
      </c>
      <c r="F38" s="259">
        <f>SUM(F39:F40)</f>
        <v>1152</v>
      </c>
      <c r="G38" s="259">
        <f>SUM(G39:G40)</f>
        <v>1062</v>
      </c>
      <c r="H38" s="256">
        <f t="shared" ref="H38:H66" si="9">+F38/G38</f>
        <v>1.0847457627118644</v>
      </c>
      <c r="I38" s="281">
        <f t="shared" ref="I38:I66" si="10">+F38-G38</f>
        <v>90</v>
      </c>
      <c r="J38" s="256">
        <f t="shared" ref="J38:J66" si="11">+B38/F38</f>
        <v>0.73871527777777779</v>
      </c>
      <c r="K38" s="256">
        <f t="shared" ref="K38:K66" si="12">+C38/G38</f>
        <v>0.69397363465160078</v>
      </c>
      <c r="L38" s="280">
        <f t="shared" ref="L38:L66" si="13">+J38-K38</f>
        <v>4.4741643126177011E-2</v>
      </c>
    </row>
    <row r="39" spans="1:64" x14ac:dyDescent="0.4">
      <c r="A39" s="57" t="s">
        <v>166</v>
      </c>
      <c r="B39" s="88">
        <v>626</v>
      </c>
      <c r="C39" s="88">
        <v>586</v>
      </c>
      <c r="D39" s="73">
        <f t="shared" si="7"/>
        <v>1.0682593856655289</v>
      </c>
      <c r="E39" s="81">
        <f t="shared" si="8"/>
        <v>40</v>
      </c>
      <c r="F39" s="88">
        <v>790</v>
      </c>
      <c r="G39" s="88">
        <v>789</v>
      </c>
      <c r="H39" s="73">
        <f t="shared" si="9"/>
        <v>1.0012674271229405</v>
      </c>
      <c r="I39" s="81">
        <f t="shared" si="10"/>
        <v>1</v>
      </c>
      <c r="J39" s="73">
        <f t="shared" si="11"/>
        <v>0.79240506329113924</v>
      </c>
      <c r="K39" s="73">
        <f t="shared" si="12"/>
        <v>0.74271229404309247</v>
      </c>
      <c r="L39" s="90">
        <f t="shared" si="13"/>
        <v>4.9692769248046775E-2</v>
      </c>
    </row>
    <row r="40" spans="1:64" x14ac:dyDescent="0.4">
      <c r="A40" s="58" t="s">
        <v>165</v>
      </c>
      <c r="B40" s="56">
        <v>225</v>
      </c>
      <c r="C40" s="56">
        <v>151</v>
      </c>
      <c r="D40" s="53">
        <f t="shared" si="7"/>
        <v>1.490066225165563</v>
      </c>
      <c r="E40" s="54">
        <f t="shared" si="8"/>
        <v>74</v>
      </c>
      <c r="F40" s="56">
        <v>362</v>
      </c>
      <c r="G40" s="56">
        <v>273</v>
      </c>
      <c r="H40" s="53">
        <f t="shared" si="9"/>
        <v>1.326007326007326</v>
      </c>
      <c r="I40" s="54">
        <f t="shared" si="10"/>
        <v>89</v>
      </c>
      <c r="J40" s="53">
        <f t="shared" si="11"/>
        <v>0.62154696132596687</v>
      </c>
      <c r="K40" s="53">
        <f t="shared" si="12"/>
        <v>0.55311355311355315</v>
      </c>
      <c r="L40" s="52">
        <f t="shared" si="13"/>
        <v>6.8433408212413727E-2</v>
      </c>
    </row>
    <row r="41" spans="1:64" s="89" customFormat="1" x14ac:dyDescent="0.4">
      <c r="A41" s="249" t="s">
        <v>88</v>
      </c>
      <c r="B41" s="248">
        <f>B42+B62</f>
        <v>95601</v>
      </c>
      <c r="C41" s="248">
        <f>C42+C62</f>
        <v>79626</v>
      </c>
      <c r="D41" s="245">
        <f t="shared" si="7"/>
        <v>1.2006254238565293</v>
      </c>
      <c r="E41" s="289">
        <f t="shared" si="8"/>
        <v>15975</v>
      </c>
      <c r="F41" s="248">
        <f>F42+F62</f>
        <v>118408</v>
      </c>
      <c r="G41" s="248">
        <f>G42+G62</f>
        <v>102272</v>
      </c>
      <c r="H41" s="245">
        <f t="shared" si="9"/>
        <v>1.1577753441802252</v>
      </c>
      <c r="I41" s="289">
        <f t="shared" si="10"/>
        <v>16136</v>
      </c>
      <c r="J41" s="245">
        <f t="shared" si="11"/>
        <v>0.80738632524829401</v>
      </c>
      <c r="K41" s="245">
        <f t="shared" si="12"/>
        <v>0.77857086983729662</v>
      </c>
      <c r="L41" s="283">
        <f t="shared" si="13"/>
        <v>2.8815455410997393E-2</v>
      </c>
    </row>
    <row r="42" spans="1:64" s="44" customFormat="1" x14ac:dyDescent="0.4">
      <c r="A42" s="277" t="s">
        <v>164</v>
      </c>
      <c r="B42" s="248">
        <f>SUM(B43:B61)</f>
        <v>94484</v>
      </c>
      <c r="C42" s="248">
        <f>SUM(C43:C61)</f>
        <v>78748</v>
      </c>
      <c r="D42" s="245">
        <f t="shared" si="7"/>
        <v>1.1998272972011987</v>
      </c>
      <c r="E42" s="289">
        <f t="shared" si="8"/>
        <v>15736</v>
      </c>
      <c r="F42" s="248">
        <f>SUM(F43:F61)</f>
        <v>116890</v>
      </c>
      <c r="G42" s="248">
        <f>SUM(G43:G61)</f>
        <v>101039</v>
      </c>
      <c r="H42" s="245">
        <f t="shared" si="9"/>
        <v>1.156880016627243</v>
      </c>
      <c r="I42" s="289">
        <f t="shared" si="10"/>
        <v>15851</v>
      </c>
      <c r="J42" s="245">
        <f t="shared" si="11"/>
        <v>0.80831551030883741</v>
      </c>
      <c r="K42" s="245">
        <f t="shared" si="12"/>
        <v>0.77938221874721647</v>
      </c>
      <c r="L42" s="283">
        <f t="shared" si="13"/>
        <v>2.8933291561620944E-2</v>
      </c>
    </row>
    <row r="43" spans="1:64" x14ac:dyDescent="0.4">
      <c r="A43" s="58" t="s">
        <v>87</v>
      </c>
      <c r="B43" s="88">
        <v>41611</v>
      </c>
      <c r="C43" s="63">
        <v>35419</v>
      </c>
      <c r="D43" s="60">
        <f t="shared" si="7"/>
        <v>1.1748214235297438</v>
      </c>
      <c r="E43" s="68">
        <f t="shared" si="8"/>
        <v>6192</v>
      </c>
      <c r="F43" s="63">
        <v>46172</v>
      </c>
      <c r="G43" s="56">
        <v>40588</v>
      </c>
      <c r="H43" s="67">
        <f t="shared" si="9"/>
        <v>1.1375776091455603</v>
      </c>
      <c r="I43" s="77">
        <f t="shared" si="10"/>
        <v>5584</v>
      </c>
      <c r="J43" s="53">
        <f t="shared" si="11"/>
        <v>0.90121718790609029</v>
      </c>
      <c r="K43" s="53">
        <f t="shared" si="12"/>
        <v>0.87264708780920464</v>
      </c>
      <c r="L43" s="75">
        <f t="shared" si="13"/>
        <v>2.8570100096885653E-2</v>
      </c>
    </row>
    <row r="44" spans="1:64" x14ac:dyDescent="0.4">
      <c r="A44" s="58" t="s">
        <v>163</v>
      </c>
      <c r="B44" s="56">
        <v>5295</v>
      </c>
      <c r="C44" s="146">
        <v>4405</v>
      </c>
      <c r="D44" s="73">
        <f t="shared" si="7"/>
        <v>1.2020431328036323</v>
      </c>
      <c r="E44" s="68">
        <f t="shared" si="8"/>
        <v>890</v>
      </c>
      <c r="F44" s="56">
        <v>7056</v>
      </c>
      <c r="G44" s="146">
        <v>5176</v>
      </c>
      <c r="H44" s="79">
        <f t="shared" si="9"/>
        <v>1.3632148377125193</v>
      </c>
      <c r="I44" s="77">
        <f t="shared" si="10"/>
        <v>1880</v>
      </c>
      <c r="J44" s="53">
        <f t="shared" si="11"/>
        <v>0.75042517006802723</v>
      </c>
      <c r="K44" s="53">
        <f t="shared" si="12"/>
        <v>0.85104327666151469</v>
      </c>
      <c r="L44" s="75">
        <f t="shared" si="13"/>
        <v>-0.10061810659348747</v>
      </c>
    </row>
    <row r="45" spans="1:64" x14ac:dyDescent="0.4">
      <c r="A45" s="70" t="s">
        <v>162</v>
      </c>
      <c r="B45" s="56">
        <v>7950</v>
      </c>
      <c r="C45" s="146">
        <v>7744</v>
      </c>
      <c r="D45" s="76">
        <f t="shared" si="7"/>
        <v>1.0266012396694215</v>
      </c>
      <c r="E45" s="77">
        <f t="shared" si="8"/>
        <v>206</v>
      </c>
      <c r="F45" s="56">
        <v>9324</v>
      </c>
      <c r="G45" s="382">
        <v>10354</v>
      </c>
      <c r="H45" s="79">
        <f t="shared" si="9"/>
        <v>0.90052153757002129</v>
      </c>
      <c r="I45" s="84">
        <f t="shared" si="10"/>
        <v>-1030</v>
      </c>
      <c r="J45" s="76">
        <f t="shared" si="11"/>
        <v>0.85263835263835264</v>
      </c>
      <c r="K45" s="76">
        <f t="shared" si="12"/>
        <v>0.7479235078230636</v>
      </c>
      <c r="L45" s="86">
        <f t="shared" si="13"/>
        <v>0.10471484481528903</v>
      </c>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row>
    <row r="46" spans="1:64" s="85" customFormat="1" x14ac:dyDescent="0.4">
      <c r="A46" s="70" t="s">
        <v>161</v>
      </c>
      <c r="B46" s="56">
        <v>3236</v>
      </c>
      <c r="C46" s="148">
        <v>4193</v>
      </c>
      <c r="D46" s="76">
        <f t="shared" si="7"/>
        <v>0.77176246124493197</v>
      </c>
      <c r="E46" s="77">
        <f t="shared" si="8"/>
        <v>-957</v>
      </c>
      <c r="F46" s="56">
        <v>5418</v>
      </c>
      <c r="G46" s="146">
        <v>5544</v>
      </c>
      <c r="H46" s="79">
        <f t="shared" si="9"/>
        <v>0.97727272727272729</v>
      </c>
      <c r="I46" s="84">
        <f t="shared" si="10"/>
        <v>-126</v>
      </c>
      <c r="J46" s="76">
        <f t="shared" si="11"/>
        <v>0.59726836471022515</v>
      </c>
      <c r="K46" s="87">
        <f t="shared" si="12"/>
        <v>0.75631313131313127</v>
      </c>
      <c r="L46" s="86">
        <f t="shared" si="13"/>
        <v>-0.15904476660290612</v>
      </c>
    </row>
    <row r="47" spans="1:64" x14ac:dyDescent="0.4">
      <c r="A47" s="58" t="s">
        <v>85</v>
      </c>
      <c r="B47" s="56">
        <v>12621</v>
      </c>
      <c r="C47" s="146">
        <v>10424</v>
      </c>
      <c r="D47" s="78">
        <f t="shared" si="7"/>
        <v>1.2107636224098235</v>
      </c>
      <c r="E47" s="82">
        <f t="shared" si="8"/>
        <v>2197</v>
      </c>
      <c r="F47" s="56">
        <v>16369</v>
      </c>
      <c r="G47" s="144">
        <v>16306</v>
      </c>
      <c r="H47" s="76">
        <f t="shared" si="9"/>
        <v>1.0038636084876733</v>
      </c>
      <c r="I47" s="77">
        <f t="shared" si="10"/>
        <v>63</v>
      </c>
      <c r="J47" s="78">
        <f t="shared" si="11"/>
        <v>0.77103060663449208</v>
      </c>
      <c r="K47" s="76">
        <f t="shared" si="12"/>
        <v>0.63927388691279285</v>
      </c>
      <c r="L47" s="75">
        <f t="shared" si="13"/>
        <v>0.13175671972169922</v>
      </c>
    </row>
    <row r="48" spans="1:64" x14ac:dyDescent="0.4">
      <c r="A48" s="71" t="s">
        <v>160</v>
      </c>
      <c r="B48" s="56">
        <v>1655</v>
      </c>
      <c r="C48" s="144">
        <v>1575</v>
      </c>
      <c r="D48" s="73">
        <f t="shared" si="7"/>
        <v>1.0507936507936508</v>
      </c>
      <c r="E48" s="68">
        <f t="shared" si="8"/>
        <v>80</v>
      </c>
      <c r="F48" s="56">
        <v>2430</v>
      </c>
      <c r="G48" s="146">
        <v>2160</v>
      </c>
      <c r="H48" s="67">
        <f t="shared" si="9"/>
        <v>1.125</v>
      </c>
      <c r="I48" s="77">
        <f t="shared" si="10"/>
        <v>270</v>
      </c>
      <c r="J48" s="53">
        <f t="shared" si="11"/>
        <v>0.68106995884773658</v>
      </c>
      <c r="K48" s="53">
        <f t="shared" si="12"/>
        <v>0.72916666666666663</v>
      </c>
      <c r="L48" s="75">
        <f t="shared" si="13"/>
        <v>-4.8096707818930051E-2</v>
      </c>
    </row>
    <row r="49" spans="1:12" x14ac:dyDescent="0.4">
      <c r="A49" s="58" t="s">
        <v>86</v>
      </c>
      <c r="B49" s="83">
        <v>7771</v>
      </c>
      <c r="C49" s="56">
        <v>5344</v>
      </c>
      <c r="D49" s="78">
        <f t="shared" si="7"/>
        <v>1.4541541916167664</v>
      </c>
      <c r="E49" s="84">
        <f t="shared" si="8"/>
        <v>2427</v>
      </c>
      <c r="F49" s="83">
        <v>9439</v>
      </c>
      <c r="G49" s="56">
        <v>7232</v>
      </c>
      <c r="H49" s="76">
        <f t="shared" si="9"/>
        <v>1.3051714601769913</v>
      </c>
      <c r="I49" s="77">
        <f t="shared" si="10"/>
        <v>2207</v>
      </c>
      <c r="J49" s="76">
        <f t="shared" si="11"/>
        <v>0.82328636508104669</v>
      </c>
      <c r="K49" s="76">
        <f t="shared" si="12"/>
        <v>0.73893805309734517</v>
      </c>
      <c r="L49" s="75">
        <f t="shared" si="13"/>
        <v>8.4348311983701518E-2</v>
      </c>
    </row>
    <row r="50" spans="1:12" x14ac:dyDescent="0.4">
      <c r="A50" s="58" t="s">
        <v>84</v>
      </c>
      <c r="B50" s="340">
        <v>2243</v>
      </c>
      <c r="C50" s="56">
        <v>900</v>
      </c>
      <c r="D50" s="78">
        <f t="shared" si="7"/>
        <v>2.4922222222222223</v>
      </c>
      <c r="E50" s="77">
        <f t="shared" si="8"/>
        <v>1343</v>
      </c>
      <c r="F50" s="340">
        <v>2430</v>
      </c>
      <c r="G50" s="56">
        <v>1008</v>
      </c>
      <c r="H50" s="67">
        <f t="shared" si="9"/>
        <v>2.4107142857142856</v>
      </c>
      <c r="I50" s="54">
        <f t="shared" si="10"/>
        <v>1422</v>
      </c>
      <c r="J50" s="53">
        <f t="shared" si="11"/>
        <v>0.92304526748971194</v>
      </c>
      <c r="K50" s="76">
        <f t="shared" si="12"/>
        <v>0.8928571428571429</v>
      </c>
      <c r="L50" s="75">
        <f t="shared" si="13"/>
        <v>3.0188124632569036E-2</v>
      </c>
    </row>
    <row r="51" spans="1:12" x14ac:dyDescent="0.4">
      <c r="A51" s="58" t="s">
        <v>159</v>
      </c>
      <c r="B51" s="92"/>
      <c r="C51" s="94"/>
      <c r="D51" s="73" t="e">
        <f t="shared" si="7"/>
        <v>#DIV/0!</v>
      </c>
      <c r="E51" s="68">
        <f t="shared" si="8"/>
        <v>0</v>
      </c>
      <c r="F51" s="92"/>
      <c r="G51" s="94"/>
      <c r="H51" s="67" t="e">
        <f t="shared" si="9"/>
        <v>#DIV/0!</v>
      </c>
      <c r="I51" s="54">
        <f t="shared" si="10"/>
        <v>0</v>
      </c>
      <c r="J51" s="53" t="e">
        <f t="shared" si="11"/>
        <v>#DIV/0!</v>
      </c>
      <c r="K51" s="53" t="e">
        <f t="shared" si="12"/>
        <v>#DIV/0!</v>
      </c>
      <c r="L51" s="52" t="e">
        <f t="shared" si="13"/>
        <v>#DIV/0!</v>
      </c>
    </row>
    <row r="52" spans="1:12" x14ac:dyDescent="0.4">
      <c r="A52" s="58" t="s">
        <v>158</v>
      </c>
      <c r="B52" s="69">
        <v>1034</v>
      </c>
      <c r="C52" s="88">
        <v>828</v>
      </c>
      <c r="D52" s="78">
        <f t="shared" si="7"/>
        <v>1.248792270531401</v>
      </c>
      <c r="E52" s="77">
        <f t="shared" si="8"/>
        <v>206</v>
      </c>
      <c r="F52" s="69">
        <v>1080</v>
      </c>
      <c r="G52" s="146">
        <v>960</v>
      </c>
      <c r="H52" s="67">
        <f t="shared" si="9"/>
        <v>1.125</v>
      </c>
      <c r="I52" s="54">
        <f t="shared" si="10"/>
        <v>120</v>
      </c>
      <c r="J52" s="53">
        <f t="shared" si="11"/>
        <v>0.95740740740740737</v>
      </c>
      <c r="K52" s="76">
        <f t="shared" si="12"/>
        <v>0.86250000000000004</v>
      </c>
      <c r="L52" s="75">
        <f t="shared" si="13"/>
        <v>9.4907407407407329E-2</v>
      </c>
    </row>
    <row r="53" spans="1:12" x14ac:dyDescent="0.4">
      <c r="A53" s="58" t="s">
        <v>83</v>
      </c>
      <c r="B53" s="69">
        <v>2376</v>
      </c>
      <c r="C53" s="56">
        <v>1627</v>
      </c>
      <c r="D53" s="73">
        <f t="shared" si="7"/>
        <v>1.4603564843269823</v>
      </c>
      <c r="E53" s="68">
        <f t="shared" si="8"/>
        <v>749</v>
      </c>
      <c r="F53" s="69">
        <v>4860</v>
      </c>
      <c r="G53" s="56">
        <v>2430</v>
      </c>
      <c r="H53" s="67">
        <f t="shared" si="9"/>
        <v>2</v>
      </c>
      <c r="I53" s="54">
        <f t="shared" si="10"/>
        <v>2430</v>
      </c>
      <c r="J53" s="53">
        <f t="shared" si="11"/>
        <v>0.48888888888888887</v>
      </c>
      <c r="K53" s="53">
        <f t="shared" si="12"/>
        <v>0.66954732510288062</v>
      </c>
      <c r="L53" s="52">
        <f t="shared" si="13"/>
        <v>-0.18065843621399175</v>
      </c>
    </row>
    <row r="54" spans="1:12" x14ac:dyDescent="0.4">
      <c r="A54" s="58" t="s">
        <v>82</v>
      </c>
      <c r="B54" s="56">
        <v>1360</v>
      </c>
      <c r="C54" s="56">
        <v>1227</v>
      </c>
      <c r="D54" s="73">
        <f t="shared" si="7"/>
        <v>1.1083944580277099</v>
      </c>
      <c r="E54" s="54">
        <f t="shared" si="8"/>
        <v>133</v>
      </c>
      <c r="F54" s="56">
        <v>2430</v>
      </c>
      <c r="G54" s="56">
        <v>2160</v>
      </c>
      <c r="H54" s="53">
        <f t="shared" si="9"/>
        <v>1.125</v>
      </c>
      <c r="I54" s="54">
        <f t="shared" si="10"/>
        <v>270</v>
      </c>
      <c r="J54" s="53">
        <f t="shared" si="11"/>
        <v>0.55967078189300412</v>
      </c>
      <c r="K54" s="53">
        <f t="shared" si="12"/>
        <v>0.56805555555555554</v>
      </c>
      <c r="L54" s="52">
        <f t="shared" si="13"/>
        <v>-8.3847736625514147E-3</v>
      </c>
    </row>
    <row r="55" spans="1:12" x14ac:dyDescent="0.4">
      <c r="A55" s="58" t="s">
        <v>157</v>
      </c>
      <c r="B55" s="56">
        <v>845</v>
      </c>
      <c r="C55" s="92"/>
      <c r="D55" s="73" t="e">
        <f t="shared" si="7"/>
        <v>#DIV/0!</v>
      </c>
      <c r="E55" s="54">
        <f t="shared" si="8"/>
        <v>845</v>
      </c>
      <c r="F55" s="56">
        <v>1080</v>
      </c>
      <c r="G55" s="92"/>
      <c r="H55" s="53" t="e">
        <f t="shared" si="9"/>
        <v>#DIV/0!</v>
      </c>
      <c r="I55" s="54">
        <f t="shared" si="10"/>
        <v>1080</v>
      </c>
      <c r="J55" s="53">
        <f t="shared" si="11"/>
        <v>0.78240740740740744</v>
      </c>
      <c r="K55" s="53" t="e">
        <f t="shared" si="12"/>
        <v>#DIV/0!</v>
      </c>
      <c r="L55" s="52" t="e">
        <f t="shared" si="13"/>
        <v>#DIV/0!</v>
      </c>
    </row>
    <row r="56" spans="1:12" x14ac:dyDescent="0.4">
      <c r="A56" s="74" t="s">
        <v>81</v>
      </c>
      <c r="B56" s="56">
        <v>823</v>
      </c>
      <c r="C56" s="69">
        <v>668</v>
      </c>
      <c r="D56" s="73">
        <f t="shared" si="7"/>
        <v>1.2320359281437125</v>
      </c>
      <c r="E56" s="68">
        <f t="shared" si="8"/>
        <v>155</v>
      </c>
      <c r="F56" s="56">
        <v>1080</v>
      </c>
      <c r="G56" s="69">
        <v>959</v>
      </c>
      <c r="H56" s="67">
        <f t="shared" si="9"/>
        <v>1.1261730969760166</v>
      </c>
      <c r="I56" s="54">
        <f t="shared" si="10"/>
        <v>121</v>
      </c>
      <c r="J56" s="53">
        <f t="shared" si="11"/>
        <v>0.76203703703703707</v>
      </c>
      <c r="K56" s="67">
        <f t="shared" si="12"/>
        <v>0.69655891553701776</v>
      </c>
      <c r="L56" s="66">
        <f t="shared" si="13"/>
        <v>6.5478121500019304E-2</v>
      </c>
    </row>
    <row r="57" spans="1:12" x14ac:dyDescent="0.4">
      <c r="A57" s="58" t="s">
        <v>80</v>
      </c>
      <c r="B57" s="56">
        <v>701</v>
      </c>
      <c r="C57" s="56">
        <v>571</v>
      </c>
      <c r="D57" s="73">
        <f t="shared" si="7"/>
        <v>1.2276707530647986</v>
      </c>
      <c r="E57" s="54">
        <f t="shared" si="8"/>
        <v>130</v>
      </c>
      <c r="F57" s="56">
        <v>1080</v>
      </c>
      <c r="G57" s="56">
        <v>1080</v>
      </c>
      <c r="H57" s="53">
        <f t="shared" si="9"/>
        <v>1</v>
      </c>
      <c r="I57" s="54">
        <f t="shared" si="10"/>
        <v>0</v>
      </c>
      <c r="J57" s="53">
        <f t="shared" si="11"/>
        <v>0.64907407407407403</v>
      </c>
      <c r="K57" s="53">
        <f t="shared" si="12"/>
        <v>0.52870370370370368</v>
      </c>
      <c r="L57" s="52">
        <f t="shared" si="13"/>
        <v>0.12037037037037035</v>
      </c>
    </row>
    <row r="58" spans="1:12" x14ac:dyDescent="0.4">
      <c r="A58" s="58" t="s">
        <v>79</v>
      </c>
      <c r="B58" s="69">
        <v>836</v>
      </c>
      <c r="C58" s="69">
        <v>779</v>
      </c>
      <c r="D58" s="95">
        <f t="shared" si="7"/>
        <v>1.0731707317073171</v>
      </c>
      <c r="E58" s="68">
        <f t="shared" si="8"/>
        <v>57</v>
      </c>
      <c r="F58" s="69">
        <v>949</v>
      </c>
      <c r="G58" s="69">
        <v>947</v>
      </c>
      <c r="H58" s="67">
        <f t="shared" si="9"/>
        <v>1.0021119324181627</v>
      </c>
      <c r="I58" s="68">
        <f t="shared" si="10"/>
        <v>2</v>
      </c>
      <c r="J58" s="67">
        <f t="shared" si="11"/>
        <v>0.88092729188619601</v>
      </c>
      <c r="K58" s="67">
        <f t="shared" si="12"/>
        <v>0.82259767687434004</v>
      </c>
      <c r="L58" s="66">
        <f t="shared" si="13"/>
        <v>5.8329615011855962E-2</v>
      </c>
    </row>
    <row r="59" spans="1:12" x14ac:dyDescent="0.4">
      <c r="A59" s="71" t="s">
        <v>78</v>
      </c>
      <c r="B59" s="56">
        <v>2504</v>
      </c>
      <c r="C59" s="56">
        <v>2208</v>
      </c>
      <c r="D59" s="73">
        <f t="shared" si="7"/>
        <v>1.1340579710144927</v>
      </c>
      <c r="E59" s="54">
        <f t="shared" si="8"/>
        <v>296</v>
      </c>
      <c r="F59" s="56">
        <v>3473</v>
      </c>
      <c r="G59" s="56">
        <v>2959</v>
      </c>
      <c r="H59" s="53">
        <f t="shared" si="9"/>
        <v>1.1737073335586348</v>
      </c>
      <c r="I59" s="54">
        <f t="shared" si="10"/>
        <v>514</v>
      </c>
      <c r="J59" s="53">
        <f t="shared" si="11"/>
        <v>0.7209904981284192</v>
      </c>
      <c r="K59" s="53">
        <f t="shared" si="12"/>
        <v>0.74619803987833733</v>
      </c>
      <c r="L59" s="52">
        <f t="shared" si="13"/>
        <v>-2.5207541749918128E-2</v>
      </c>
    </row>
    <row r="60" spans="1:12" x14ac:dyDescent="0.4">
      <c r="A60" s="64" t="s">
        <v>156</v>
      </c>
      <c r="B60" s="69">
        <v>902</v>
      </c>
      <c r="C60" s="69">
        <v>836</v>
      </c>
      <c r="D60" s="67">
        <f t="shared" si="7"/>
        <v>1.0789473684210527</v>
      </c>
      <c r="E60" s="68">
        <f t="shared" si="8"/>
        <v>66</v>
      </c>
      <c r="F60" s="69">
        <v>1260</v>
      </c>
      <c r="G60" s="69">
        <v>1176</v>
      </c>
      <c r="H60" s="67">
        <f t="shared" si="9"/>
        <v>1.0714285714285714</v>
      </c>
      <c r="I60" s="68">
        <f t="shared" si="10"/>
        <v>84</v>
      </c>
      <c r="J60" s="67">
        <f t="shared" si="11"/>
        <v>0.71587301587301588</v>
      </c>
      <c r="K60" s="67">
        <f t="shared" si="12"/>
        <v>0.71088435374149661</v>
      </c>
      <c r="L60" s="66">
        <f t="shared" si="13"/>
        <v>4.9886621315192725E-3</v>
      </c>
    </row>
    <row r="61" spans="1:12" x14ac:dyDescent="0.4">
      <c r="A61" s="51" t="s">
        <v>155</v>
      </c>
      <c r="B61" s="50">
        <v>721</v>
      </c>
      <c r="C61" s="50"/>
      <c r="D61" s="47" t="e">
        <f t="shared" si="7"/>
        <v>#DIV/0!</v>
      </c>
      <c r="E61" s="48">
        <f t="shared" si="8"/>
        <v>721</v>
      </c>
      <c r="F61" s="50">
        <v>960</v>
      </c>
      <c r="G61" s="50"/>
      <c r="H61" s="47" t="e">
        <f t="shared" si="9"/>
        <v>#DIV/0!</v>
      </c>
      <c r="I61" s="48">
        <f t="shared" si="10"/>
        <v>960</v>
      </c>
      <c r="J61" s="47">
        <f t="shared" si="11"/>
        <v>0.75104166666666672</v>
      </c>
      <c r="K61" s="47" t="e">
        <f t="shared" si="12"/>
        <v>#DIV/0!</v>
      </c>
      <c r="L61" s="46" t="e">
        <f t="shared" si="13"/>
        <v>#DIV/0!</v>
      </c>
    </row>
    <row r="62" spans="1:12" s="45" customFormat="1" x14ac:dyDescent="0.4">
      <c r="A62" s="277" t="s">
        <v>154</v>
      </c>
      <c r="B62" s="259">
        <f>SUM(B63:B66)</f>
        <v>1117</v>
      </c>
      <c r="C62" s="259">
        <f>SUM(C63:C66)</f>
        <v>878</v>
      </c>
      <c r="D62" s="256">
        <f t="shared" si="7"/>
        <v>1.2722095671981777</v>
      </c>
      <c r="E62" s="281">
        <f t="shared" si="8"/>
        <v>239</v>
      </c>
      <c r="F62" s="259">
        <f>SUM(F63:F66)</f>
        <v>1518</v>
      </c>
      <c r="G62" s="259">
        <f>SUM(G63:G66)</f>
        <v>1233</v>
      </c>
      <c r="H62" s="256">
        <f t="shared" si="9"/>
        <v>1.2311435523114356</v>
      </c>
      <c r="I62" s="281">
        <f t="shared" si="10"/>
        <v>285</v>
      </c>
      <c r="J62" s="256">
        <f t="shared" si="11"/>
        <v>0.73583662714097497</v>
      </c>
      <c r="K62" s="256">
        <f t="shared" si="12"/>
        <v>0.71208434712084345</v>
      </c>
      <c r="L62" s="280">
        <f t="shared" si="13"/>
        <v>2.3752280020131522E-2</v>
      </c>
    </row>
    <row r="63" spans="1:12" s="45" customFormat="1" x14ac:dyDescent="0.4">
      <c r="A63" s="64" t="s">
        <v>77</v>
      </c>
      <c r="B63" s="63">
        <v>221</v>
      </c>
      <c r="C63" s="63">
        <v>219</v>
      </c>
      <c r="D63" s="60">
        <f t="shared" si="7"/>
        <v>1.0091324200913243</v>
      </c>
      <c r="E63" s="61">
        <f t="shared" si="8"/>
        <v>2</v>
      </c>
      <c r="F63" s="63">
        <v>251</v>
      </c>
      <c r="G63" s="63">
        <v>251</v>
      </c>
      <c r="H63" s="60">
        <f t="shared" si="9"/>
        <v>1</v>
      </c>
      <c r="I63" s="61">
        <f t="shared" si="10"/>
        <v>0</v>
      </c>
      <c r="J63" s="60">
        <f t="shared" si="11"/>
        <v>0.88047808764940239</v>
      </c>
      <c r="K63" s="60">
        <f t="shared" si="12"/>
        <v>0.87250996015936255</v>
      </c>
      <c r="L63" s="59">
        <f t="shared" si="13"/>
        <v>7.9681274900398336E-3</v>
      </c>
    </row>
    <row r="64" spans="1:12" s="45" customFormat="1" x14ac:dyDescent="0.4">
      <c r="A64" s="58" t="s">
        <v>153</v>
      </c>
      <c r="B64" s="56">
        <v>278</v>
      </c>
      <c r="C64" s="56">
        <v>164</v>
      </c>
      <c r="D64" s="53">
        <f t="shared" si="7"/>
        <v>1.6951219512195121</v>
      </c>
      <c r="E64" s="54">
        <f t="shared" si="8"/>
        <v>114</v>
      </c>
      <c r="F64" s="56">
        <v>486</v>
      </c>
      <c r="G64" s="56">
        <v>240</v>
      </c>
      <c r="H64" s="53">
        <f t="shared" si="9"/>
        <v>2.0249999999999999</v>
      </c>
      <c r="I64" s="54">
        <f t="shared" si="10"/>
        <v>246</v>
      </c>
      <c r="J64" s="53">
        <f t="shared" si="11"/>
        <v>0.57201646090534974</v>
      </c>
      <c r="K64" s="53">
        <f t="shared" si="12"/>
        <v>0.68333333333333335</v>
      </c>
      <c r="L64" s="52">
        <f t="shared" si="13"/>
        <v>-0.1113168724279836</v>
      </c>
    </row>
    <row r="65" spans="1:12" s="45" customFormat="1" x14ac:dyDescent="0.4">
      <c r="A65" s="57" t="s">
        <v>152</v>
      </c>
      <c r="B65" s="56">
        <v>172</v>
      </c>
      <c r="C65" s="56">
        <v>124</v>
      </c>
      <c r="D65" s="53">
        <f t="shared" si="7"/>
        <v>1.3870967741935485</v>
      </c>
      <c r="E65" s="54">
        <f t="shared" si="8"/>
        <v>48</v>
      </c>
      <c r="F65" s="56">
        <v>270</v>
      </c>
      <c r="G65" s="56">
        <v>270</v>
      </c>
      <c r="H65" s="53">
        <f t="shared" si="9"/>
        <v>1</v>
      </c>
      <c r="I65" s="54">
        <f t="shared" si="10"/>
        <v>0</v>
      </c>
      <c r="J65" s="53">
        <f t="shared" si="11"/>
        <v>0.63703703703703707</v>
      </c>
      <c r="K65" s="53">
        <f t="shared" si="12"/>
        <v>0.45925925925925926</v>
      </c>
      <c r="L65" s="52">
        <f t="shared" si="13"/>
        <v>0.17777777777777781</v>
      </c>
    </row>
    <row r="66" spans="1:12" s="45" customFormat="1" x14ac:dyDescent="0.4">
      <c r="A66" s="51" t="s">
        <v>151</v>
      </c>
      <c r="B66" s="50">
        <v>446</v>
      </c>
      <c r="C66" s="50">
        <v>371</v>
      </c>
      <c r="D66" s="47">
        <f t="shared" si="7"/>
        <v>1.202156334231806</v>
      </c>
      <c r="E66" s="48">
        <f t="shared" si="8"/>
        <v>75</v>
      </c>
      <c r="F66" s="50">
        <v>511</v>
      </c>
      <c r="G66" s="50">
        <v>472</v>
      </c>
      <c r="H66" s="47">
        <f t="shared" si="9"/>
        <v>1.0826271186440677</v>
      </c>
      <c r="I66" s="48">
        <f t="shared" si="10"/>
        <v>39</v>
      </c>
      <c r="J66" s="47">
        <f t="shared" si="11"/>
        <v>0.87279843444227001</v>
      </c>
      <c r="K66" s="47">
        <f t="shared" si="12"/>
        <v>0.78601694915254239</v>
      </c>
      <c r="L66" s="46">
        <f t="shared" si="13"/>
        <v>8.6781485289727622E-2</v>
      </c>
    </row>
    <row r="67" spans="1:12" x14ac:dyDescent="0.4">
      <c r="A67" s="249" t="s">
        <v>103</v>
      </c>
      <c r="B67" s="380"/>
      <c r="C67" s="380"/>
      <c r="D67" s="378"/>
      <c r="E67" s="381"/>
      <c r="F67" s="380"/>
      <c r="G67" s="380"/>
      <c r="H67" s="378"/>
      <c r="I67" s="379"/>
      <c r="J67" s="378"/>
      <c r="K67" s="378"/>
      <c r="L67" s="377"/>
    </row>
    <row r="68" spans="1:12" x14ac:dyDescent="0.4">
      <c r="A68" s="337" t="s">
        <v>150</v>
      </c>
      <c r="B68" s="375"/>
      <c r="C68" s="374"/>
      <c r="D68" s="373"/>
      <c r="E68" s="376"/>
      <c r="F68" s="375"/>
      <c r="G68" s="374"/>
      <c r="H68" s="373"/>
      <c r="I68" s="372"/>
      <c r="J68" s="371"/>
      <c r="K68" s="371"/>
      <c r="L68" s="370"/>
    </row>
    <row r="69" spans="1:12" s="45" customFormat="1" x14ac:dyDescent="0.4">
      <c r="A69" s="58" t="s">
        <v>149</v>
      </c>
      <c r="B69" s="369"/>
      <c r="C69" s="369"/>
      <c r="D69" s="368"/>
      <c r="E69" s="367"/>
      <c r="F69" s="369"/>
      <c r="G69" s="369"/>
      <c r="H69" s="368"/>
      <c r="I69" s="367"/>
      <c r="J69" s="366"/>
      <c r="K69" s="366"/>
      <c r="L69" s="365"/>
    </row>
    <row r="70" spans="1:12" x14ac:dyDescent="0.4">
      <c r="A70" s="70" t="s">
        <v>183</v>
      </c>
      <c r="B70" s="364"/>
      <c r="C70" s="363"/>
      <c r="D70" s="359"/>
      <c r="E70" s="362"/>
      <c r="F70" s="364"/>
      <c r="G70" s="363"/>
      <c r="H70" s="359"/>
      <c r="I70" s="358"/>
      <c r="J70" s="357"/>
      <c r="K70" s="357"/>
      <c r="L70" s="356"/>
    </row>
    <row r="71" spans="1:12" x14ac:dyDescent="0.4">
      <c r="A71" s="70" t="s">
        <v>147</v>
      </c>
      <c r="B71" s="364"/>
      <c r="C71" s="363"/>
      <c r="D71" s="359"/>
      <c r="E71" s="362"/>
      <c r="F71" s="364"/>
      <c r="G71" s="363"/>
      <c r="H71" s="359"/>
      <c r="I71" s="358"/>
      <c r="J71" s="357"/>
      <c r="K71" s="357"/>
      <c r="L71" s="356"/>
    </row>
    <row r="72" spans="1:12" x14ac:dyDescent="0.4">
      <c r="A72" s="70" t="s">
        <v>102</v>
      </c>
      <c r="B72" s="364"/>
      <c r="C72" s="363"/>
      <c r="D72" s="359"/>
      <c r="E72" s="362"/>
      <c r="F72" s="364"/>
      <c r="G72" s="363"/>
      <c r="H72" s="359"/>
      <c r="I72" s="358"/>
      <c r="J72" s="357"/>
      <c r="K72" s="357"/>
      <c r="L72" s="356"/>
    </row>
    <row r="73" spans="1:12" x14ac:dyDescent="0.4">
      <c r="A73" s="70" t="s">
        <v>197</v>
      </c>
      <c r="B73" s="364"/>
      <c r="C73" s="363"/>
      <c r="D73" s="359"/>
      <c r="E73" s="362"/>
      <c r="F73" s="364"/>
      <c r="G73" s="363"/>
      <c r="H73" s="359"/>
      <c r="I73" s="358"/>
      <c r="J73" s="357"/>
      <c r="K73" s="357"/>
      <c r="L73" s="356"/>
    </row>
    <row r="74" spans="1:12" x14ac:dyDescent="0.4">
      <c r="A74" s="51" t="s">
        <v>101</v>
      </c>
      <c r="B74" s="361"/>
      <c r="C74" s="360"/>
      <c r="D74" s="359"/>
      <c r="E74" s="362"/>
      <c r="F74" s="361"/>
      <c r="G74" s="360"/>
      <c r="H74" s="359"/>
      <c r="I74" s="358"/>
      <c r="J74" s="357"/>
      <c r="K74" s="357"/>
      <c r="L74" s="356"/>
    </row>
    <row r="75" spans="1:12" x14ac:dyDescent="0.4">
      <c r="A75" s="249" t="s">
        <v>145</v>
      </c>
      <c r="B75" s="353"/>
      <c r="C75" s="352"/>
      <c r="D75" s="351"/>
      <c r="E75" s="354"/>
      <c r="F75" s="353"/>
      <c r="G75" s="352"/>
      <c r="H75" s="351"/>
      <c r="I75" s="350"/>
      <c r="J75" s="349"/>
      <c r="K75" s="349"/>
      <c r="L75" s="348"/>
    </row>
    <row r="76" spans="1:12" x14ac:dyDescent="0.4">
      <c r="A76" s="325" t="s">
        <v>144</v>
      </c>
      <c r="B76" s="355"/>
      <c r="C76" s="352"/>
      <c r="D76" s="351"/>
      <c r="E76" s="354"/>
      <c r="F76" s="353"/>
      <c r="G76" s="352"/>
      <c r="H76" s="351"/>
      <c r="I76" s="350"/>
      <c r="J76" s="349"/>
      <c r="K76" s="349"/>
      <c r="L76" s="348"/>
    </row>
    <row r="77" spans="1:12" x14ac:dyDescent="0.4">
      <c r="A77" s="277" t="s">
        <v>247</v>
      </c>
      <c r="B77" s="353"/>
      <c r="C77" s="352"/>
      <c r="D77" s="351"/>
      <c r="E77" s="354"/>
      <c r="F77" s="353"/>
      <c r="G77" s="352"/>
      <c r="H77" s="351"/>
      <c r="I77" s="350"/>
      <c r="J77" s="349"/>
      <c r="K77" s="349"/>
      <c r="L77" s="348"/>
    </row>
    <row r="78" spans="1:12" x14ac:dyDescent="0.4">
      <c r="A78" s="325" t="s">
        <v>240</v>
      </c>
      <c r="B78" s="355"/>
      <c r="C78" s="352"/>
      <c r="D78" s="351"/>
      <c r="E78" s="354"/>
      <c r="F78" s="353"/>
      <c r="G78" s="352"/>
      <c r="H78" s="351"/>
      <c r="I78" s="350"/>
      <c r="J78" s="349"/>
      <c r="K78" s="349"/>
      <c r="L78" s="348"/>
    </row>
    <row r="79" spans="1:12" x14ac:dyDescent="0.4">
      <c r="A79" s="42" t="s">
        <v>143</v>
      </c>
      <c r="C79" s="42"/>
      <c r="E79" s="43"/>
      <c r="G79" s="42"/>
      <c r="I79" s="43"/>
      <c r="K79" s="42"/>
    </row>
    <row r="80" spans="1:12" x14ac:dyDescent="0.4">
      <c r="A80" s="44" t="s">
        <v>142</v>
      </c>
      <c r="C80" s="42"/>
      <c r="E80" s="43"/>
      <c r="G80" s="42"/>
      <c r="I80" s="43"/>
      <c r="K80" s="42"/>
    </row>
    <row r="81" spans="1:1" x14ac:dyDescent="0.4">
      <c r="A81" s="42" t="s">
        <v>141</v>
      </c>
    </row>
    <row r="82" spans="1:1" x14ac:dyDescent="0.4">
      <c r="A82" s="42" t="s">
        <v>196</v>
      </c>
    </row>
    <row r="83" spans="1:1" x14ac:dyDescent="0.4">
      <c r="A83" s="42" t="s">
        <v>246</v>
      </c>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3"/>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98"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８月(中旬)</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s="42" customFormat="1" x14ac:dyDescent="0.4">
      <c r="A4" s="653"/>
      <c r="B4" s="659" t="s">
        <v>129</v>
      </c>
      <c r="C4" s="655" t="s">
        <v>260</v>
      </c>
      <c r="D4" s="653" t="s">
        <v>95</v>
      </c>
      <c r="E4" s="653"/>
      <c r="F4" s="649" t="str">
        <f>+B4</f>
        <v>(12'8/11～20)</v>
      </c>
      <c r="G4" s="649" t="str">
        <f>+C4</f>
        <v>(11'8/11～20)</v>
      </c>
      <c r="H4" s="653" t="s">
        <v>95</v>
      </c>
      <c r="I4" s="653"/>
      <c r="J4" s="649" t="str">
        <f>+B4</f>
        <v>(12'8/11～20)</v>
      </c>
      <c r="K4" s="649" t="str">
        <f>+C4</f>
        <v>(11'8/11～20)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191</v>
      </c>
      <c r="B6" s="248">
        <f>+B7+B41+B67</f>
        <v>202531</v>
      </c>
      <c r="C6" s="248">
        <f>+C7+C41+C67</f>
        <v>208774</v>
      </c>
      <c r="D6" s="245">
        <f t="shared" ref="D6:D37" si="0">+B6/C6</f>
        <v>0.97009685114046773</v>
      </c>
      <c r="E6" s="289">
        <f t="shared" ref="E6:E37" si="1">+B6-C6</f>
        <v>-6243</v>
      </c>
      <c r="F6" s="248">
        <f>+F7+F41+F67</f>
        <v>232148</v>
      </c>
      <c r="G6" s="248">
        <f>+G7+G41+G67</f>
        <v>232030</v>
      </c>
      <c r="H6" s="245">
        <f t="shared" ref="H6:H37" si="2">+F6/G6</f>
        <v>1.000508554928242</v>
      </c>
      <c r="I6" s="289">
        <f t="shared" ref="I6:I37" si="3">+F6-G6</f>
        <v>118</v>
      </c>
      <c r="J6" s="245">
        <f t="shared" ref="J6:J37" si="4">+B6/F6</f>
        <v>0.87242190326860447</v>
      </c>
      <c r="K6" s="245">
        <f t="shared" ref="K6:K37" si="5">+C6/G6</f>
        <v>0.89977158126104384</v>
      </c>
      <c r="L6" s="283">
        <f t="shared" ref="L6:L37" si="6">+J6-K6</f>
        <v>-2.734967799243937E-2</v>
      </c>
    </row>
    <row r="7" spans="1:12" s="44" customFormat="1" x14ac:dyDescent="0.4">
      <c r="A7" s="249" t="s">
        <v>91</v>
      </c>
      <c r="B7" s="248">
        <f>+B8+B18+B38</f>
        <v>86223</v>
      </c>
      <c r="C7" s="248">
        <f>+C8+C18+C38</f>
        <v>94880</v>
      </c>
      <c r="D7" s="245">
        <f t="shared" si="0"/>
        <v>0.90875843170320403</v>
      </c>
      <c r="E7" s="289">
        <f t="shared" si="1"/>
        <v>-8657</v>
      </c>
      <c r="F7" s="248">
        <f>+F8+F18+F38</f>
        <v>98060</v>
      </c>
      <c r="G7" s="248">
        <f>+G8+G18+G38</f>
        <v>104825</v>
      </c>
      <c r="H7" s="245">
        <f t="shared" si="2"/>
        <v>0.93546386835201523</v>
      </c>
      <c r="I7" s="289">
        <f t="shared" si="3"/>
        <v>-6765</v>
      </c>
      <c r="J7" s="245">
        <f t="shared" si="4"/>
        <v>0.8792881909035285</v>
      </c>
      <c r="K7" s="245">
        <f t="shared" si="5"/>
        <v>0.9051275936083949</v>
      </c>
      <c r="L7" s="283">
        <f t="shared" si="6"/>
        <v>-2.5839402704866399E-2</v>
      </c>
    </row>
    <row r="8" spans="1:12" x14ac:dyDescent="0.4">
      <c r="A8" s="277" t="s">
        <v>190</v>
      </c>
      <c r="B8" s="259">
        <f>SUM(B9:B17)</f>
        <v>59094</v>
      </c>
      <c r="C8" s="259">
        <f>SUM(C9:C17)</f>
        <v>70268</v>
      </c>
      <c r="D8" s="256">
        <f t="shared" si="0"/>
        <v>0.84098024705413554</v>
      </c>
      <c r="E8" s="281">
        <f t="shared" si="1"/>
        <v>-11174</v>
      </c>
      <c r="F8" s="259">
        <f>SUM(F9:F17)</f>
        <v>67423</v>
      </c>
      <c r="G8" s="259">
        <f>SUM(G9:G17)</f>
        <v>77040</v>
      </c>
      <c r="H8" s="256">
        <f t="shared" si="2"/>
        <v>0.87516874350986495</v>
      </c>
      <c r="I8" s="281">
        <f t="shared" si="3"/>
        <v>-9617</v>
      </c>
      <c r="J8" s="256">
        <f t="shared" si="4"/>
        <v>0.87646648769707669</v>
      </c>
      <c r="K8" s="256">
        <f t="shared" si="5"/>
        <v>0.91209761163032188</v>
      </c>
      <c r="L8" s="280">
        <f t="shared" si="6"/>
        <v>-3.563112393324519E-2</v>
      </c>
    </row>
    <row r="9" spans="1:12" x14ac:dyDescent="0.4">
      <c r="A9" s="57" t="s">
        <v>87</v>
      </c>
      <c r="B9" s="88">
        <v>48733</v>
      </c>
      <c r="C9" s="88">
        <v>50937</v>
      </c>
      <c r="D9" s="73">
        <f t="shared" si="0"/>
        <v>0.95673086361583914</v>
      </c>
      <c r="E9" s="81">
        <f t="shared" si="1"/>
        <v>-2204</v>
      </c>
      <c r="F9" s="88">
        <v>55857</v>
      </c>
      <c r="G9" s="88">
        <v>55780</v>
      </c>
      <c r="H9" s="73">
        <f t="shared" si="2"/>
        <v>1.0013804230907135</v>
      </c>
      <c r="I9" s="81">
        <f t="shared" si="3"/>
        <v>77</v>
      </c>
      <c r="J9" s="73">
        <f t="shared" si="4"/>
        <v>0.8724600318670892</v>
      </c>
      <c r="K9" s="73">
        <f t="shared" si="5"/>
        <v>0.9131767658659018</v>
      </c>
      <c r="L9" s="90">
        <f t="shared" si="6"/>
        <v>-4.0716733998812593E-2</v>
      </c>
    </row>
    <row r="10" spans="1:12" x14ac:dyDescent="0.4">
      <c r="A10" s="58" t="s">
        <v>90</v>
      </c>
      <c r="B10" s="88">
        <v>6226</v>
      </c>
      <c r="C10" s="88">
        <v>7506</v>
      </c>
      <c r="D10" s="53">
        <f t="shared" si="0"/>
        <v>0.82946975752731145</v>
      </c>
      <c r="E10" s="54">
        <f t="shared" si="1"/>
        <v>-1280</v>
      </c>
      <c r="F10" s="88">
        <v>6650</v>
      </c>
      <c r="G10" s="88">
        <v>7610</v>
      </c>
      <c r="H10" s="53">
        <f t="shared" si="2"/>
        <v>0.87385019710906697</v>
      </c>
      <c r="I10" s="54">
        <f t="shared" si="3"/>
        <v>-960</v>
      </c>
      <c r="J10" s="53">
        <f t="shared" si="4"/>
        <v>0.93624060150375943</v>
      </c>
      <c r="K10" s="53">
        <f t="shared" si="5"/>
        <v>0.98633377135348221</v>
      </c>
      <c r="L10" s="52">
        <f t="shared" si="6"/>
        <v>-5.0093169849722785E-2</v>
      </c>
    </row>
    <row r="11" spans="1:12" x14ac:dyDescent="0.4">
      <c r="A11" s="58" t="s">
        <v>162</v>
      </c>
      <c r="B11" s="88">
        <v>2989</v>
      </c>
      <c r="C11" s="88">
        <v>10694</v>
      </c>
      <c r="D11" s="53">
        <f t="shared" si="0"/>
        <v>0.27950252478025062</v>
      </c>
      <c r="E11" s="54">
        <f t="shared" si="1"/>
        <v>-7705</v>
      </c>
      <c r="F11" s="88">
        <v>3476</v>
      </c>
      <c r="G11" s="88">
        <v>12200</v>
      </c>
      <c r="H11" s="53">
        <f t="shared" si="2"/>
        <v>0.28491803278688527</v>
      </c>
      <c r="I11" s="54">
        <f t="shared" si="3"/>
        <v>-8724</v>
      </c>
      <c r="J11" s="53">
        <f t="shared" si="4"/>
        <v>0.85989643268124283</v>
      </c>
      <c r="K11" s="53">
        <f t="shared" si="5"/>
        <v>0.87655737704918035</v>
      </c>
      <c r="L11" s="52">
        <f t="shared" si="6"/>
        <v>-1.6660944367937525E-2</v>
      </c>
    </row>
    <row r="12" spans="1:12" x14ac:dyDescent="0.4">
      <c r="A12" s="58" t="s">
        <v>85</v>
      </c>
      <c r="B12" s="94"/>
      <c r="C12" s="88"/>
      <c r="D12" s="53" t="e">
        <f t="shared" si="0"/>
        <v>#DIV/0!</v>
      </c>
      <c r="E12" s="54">
        <f t="shared" si="1"/>
        <v>0</v>
      </c>
      <c r="F12" s="94"/>
      <c r="G12" s="88"/>
      <c r="H12" s="53" t="e">
        <f t="shared" si="2"/>
        <v>#DIV/0!</v>
      </c>
      <c r="I12" s="54">
        <f t="shared" si="3"/>
        <v>0</v>
      </c>
      <c r="J12" s="53" t="e">
        <f t="shared" si="4"/>
        <v>#DIV/0!</v>
      </c>
      <c r="K12" s="53" t="e">
        <f t="shared" si="5"/>
        <v>#DIV/0!</v>
      </c>
      <c r="L12" s="52" t="e">
        <f t="shared" si="6"/>
        <v>#DIV/0!</v>
      </c>
    </row>
    <row r="13" spans="1:12" x14ac:dyDescent="0.4">
      <c r="A13" s="58" t="s">
        <v>86</v>
      </c>
      <c r="B13" s="94"/>
      <c r="C13" s="88"/>
      <c r="D13" s="53" t="e">
        <f t="shared" si="0"/>
        <v>#DIV/0!</v>
      </c>
      <c r="E13" s="54">
        <f t="shared" si="1"/>
        <v>0</v>
      </c>
      <c r="F13" s="94"/>
      <c r="G13" s="88"/>
      <c r="H13" s="53" t="e">
        <f t="shared" si="2"/>
        <v>#DIV/0!</v>
      </c>
      <c r="I13" s="54">
        <f t="shared" si="3"/>
        <v>0</v>
      </c>
      <c r="J13" s="53" t="e">
        <f t="shared" si="4"/>
        <v>#DIV/0!</v>
      </c>
      <c r="K13" s="53" t="e">
        <f t="shared" si="5"/>
        <v>#DIV/0!</v>
      </c>
      <c r="L13" s="52" t="e">
        <f t="shared" si="6"/>
        <v>#DIV/0!</v>
      </c>
    </row>
    <row r="14" spans="1:12" x14ac:dyDescent="0.4">
      <c r="A14" s="64" t="s">
        <v>189</v>
      </c>
      <c r="B14" s="112">
        <v>1146</v>
      </c>
      <c r="C14" s="112">
        <v>1131</v>
      </c>
      <c r="D14" s="67">
        <f t="shared" si="0"/>
        <v>1.0132625994694959</v>
      </c>
      <c r="E14" s="68">
        <f t="shared" si="1"/>
        <v>15</v>
      </c>
      <c r="F14" s="112">
        <v>1440</v>
      </c>
      <c r="G14" s="112">
        <v>1450</v>
      </c>
      <c r="H14" s="67">
        <f t="shared" si="2"/>
        <v>0.99310344827586206</v>
      </c>
      <c r="I14" s="68">
        <f t="shared" si="3"/>
        <v>-10</v>
      </c>
      <c r="J14" s="67">
        <f t="shared" si="4"/>
        <v>0.79583333333333328</v>
      </c>
      <c r="K14" s="67">
        <f t="shared" si="5"/>
        <v>0.78</v>
      </c>
      <c r="L14" s="66">
        <f t="shared" si="6"/>
        <v>1.5833333333333255E-2</v>
      </c>
    </row>
    <row r="15" spans="1:12" x14ac:dyDescent="0.4">
      <c r="A15" s="58" t="s">
        <v>188</v>
      </c>
      <c r="B15" s="92"/>
      <c r="C15" s="92"/>
      <c r="D15" s="53" t="e">
        <f t="shared" si="0"/>
        <v>#DIV/0!</v>
      </c>
      <c r="E15" s="54">
        <f t="shared" si="1"/>
        <v>0</v>
      </c>
      <c r="F15" s="92"/>
      <c r="G15" s="92"/>
      <c r="H15" s="53" t="e">
        <f t="shared" si="2"/>
        <v>#DIV/0!</v>
      </c>
      <c r="I15" s="54">
        <f t="shared" si="3"/>
        <v>0</v>
      </c>
      <c r="J15" s="53" t="e">
        <f t="shared" si="4"/>
        <v>#DIV/0!</v>
      </c>
      <c r="K15" s="53" t="e">
        <f t="shared" si="5"/>
        <v>#DIV/0!</v>
      </c>
      <c r="L15" s="52" t="e">
        <f t="shared" si="6"/>
        <v>#DIV/0!</v>
      </c>
    </row>
    <row r="16" spans="1:12" x14ac:dyDescent="0.4">
      <c r="A16" s="70" t="s">
        <v>187</v>
      </c>
      <c r="B16" s="94"/>
      <c r="C16" s="94"/>
      <c r="D16" s="53" t="e">
        <f t="shared" si="0"/>
        <v>#DIV/0!</v>
      </c>
      <c r="E16" s="54">
        <f t="shared" si="1"/>
        <v>0</v>
      </c>
      <c r="F16" s="94"/>
      <c r="G16" s="94"/>
      <c r="H16" s="73" t="e">
        <f t="shared" si="2"/>
        <v>#DIV/0!</v>
      </c>
      <c r="I16" s="81">
        <f t="shared" si="3"/>
        <v>0</v>
      </c>
      <c r="J16" s="95" t="e">
        <f t="shared" si="4"/>
        <v>#DIV/0!</v>
      </c>
      <c r="K16" s="95" t="e">
        <f t="shared" si="5"/>
        <v>#DIV/0!</v>
      </c>
      <c r="L16" s="66" t="e">
        <f t="shared" si="6"/>
        <v>#DIV/0!</v>
      </c>
    </row>
    <row r="17" spans="1:12" x14ac:dyDescent="0.4">
      <c r="A17" s="70" t="s">
        <v>186</v>
      </c>
      <c r="B17" s="93"/>
      <c r="C17" s="93"/>
      <c r="D17" s="95" t="e">
        <f t="shared" si="0"/>
        <v>#DIV/0!</v>
      </c>
      <c r="E17" s="68">
        <f t="shared" si="1"/>
        <v>0</v>
      </c>
      <c r="F17" s="93"/>
      <c r="G17" s="93"/>
      <c r="H17" s="95" t="e">
        <f t="shared" si="2"/>
        <v>#DIV/0!</v>
      </c>
      <c r="I17" s="140">
        <f t="shared" si="3"/>
        <v>0</v>
      </c>
      <c r="J17" s="67" t="e">
        <f t="shared" si="4"/>
        <v>#DIV/0!</v>
      </c>
      <c r="K17" s="67" t="e">
        <f t="shared" si="5"/>
        <v>#DIV/0!</v>
      </c>
      <c r="L17" s="66" t="e">
        <f t="shared" si="6"/>
        <v>#DIV/0!</v>
      </c>
    </row>
    <row r="18" spans="1:12" x14ac:dyDescent="0.4">
      <c r="A18" s="277" t="s">
        <v>185</v>
      </c>
      <c r="B18" s="259">
        <f>SUM(B19:B37)</f>
        <v>25982</v>
      </c>
      <c r="C18" s="259">
        <f>SUM(C19:C37)</f>
        <v>23470</v>
      </c>
      <c r="D18" s="256">
        <f t="shared" si="0"/>
        <v>1.1070302513847465</v>
      </c>
      <c r="E18" s="281">
        <f t="shared" si="1"/>
        <v>2512</v>
      </c>
      <c r="F18" s="259">
        <f>SUM(F19:F37)</f>
        <v>29340</v>
      </c>
      <c r="G18" s="259">
        <f>SUM(G19:G37)</f>
        <v>26395</v>
      </c>
      <c r="H18" s="256">
        <f t="shared" si="2"/>
        <v>1.111574161773063</v>
      </c>
      <c r="I18" s="281">
        <f t="shared" si="3"/>
        <v>2945</v>
      </c>
      <c r="J18" s="256">
        <f t="shared" si="4"/>
        <v>0.88554873892297203</v>
      </c>
      <c r="K18" s="256">
        <f t="shared" si="5"/>
        <v>0.88918355749194922</v>
      </c>
      <c r="L18" s="280">
        <f t="shared" si="6"/>
        <v>-3.6348185689771828E-3</v>
      </c>
    </row>
    <row r="19" spans="1:12" x14ac:dyDescent="0.4">
      <c r="A19" s="57" t="s">
        <v>184</v>
      </c>
      <c r="B19" s="92"/>
      <c r="C19" s="94"/>
      <c r="D19" s="73" t="e">
        <f t="shared" si="0"/>
        <v>#DIV/0!</v>
      </c>
      <c r="E19" s="81">
        <f t="shared" si="1"/>
        <v>0</v>
      </c>
      <c r="F19" s="94"/>
      <c r="G19" s="94"/>
      <c r="H19" s="73" t="e">
        <f t="shared" si="2"/>
        <v>#DIV/0!</v>
      </c>
      <c r="I19" s="81">
        <f t="shared" si="3"/>
        <v>0</v>
      </c>
      <c r="J19" s="73" t="e">
        <f t="shared" si="4"/>
        <v>#DIV/0!</v>
      </c>
      <c r="K19" s="73" t="e">
        <f t="shared" si="5"/>
        <v>#DIV/0!</v>
      </c>
      <c r="L19" s="90" t="e">
        <f t="shared" si="6"/>
        <v>#DIV/0!</v>
      </c>
    </row>
    <row r="20" spans="1:12" x14ac:dyDescent="0.4">
      <c r="A20" s="58" t="s">
        <v>244</v>
      </c>
      <c r="B20" s="340">
        <v>4053</v>
      </c>
      <c r="C20" s="88"/>
      <c r="D20" s="53" t="e">
        <f t="shared" si="0"/>
        <v>#DIV/0!</v>
      </c>
      <c r="E20" s="54">
        <f t="shared" si="1"/>
        <v>4053</v>
      </c>
      <c r="F20" s="88">
        <v>4520</v>
      </c>
      <c r="G20" s="88"/>
      <c r="H20" s="53" t="e">
        <f t="shared" si="2"/>
        <v>#DIV/0!</v>
      </c>
      <c r="I20" s="54">
        <f t="shared" si="3"/>
        <v>4520</v>
      </c>
      <c r="J20" s="53">
        <f t="shared" si="4"/>
        <v>0.89668141592920358</v>
      </c>
      <c r="K20" s="53" t="e">
        <f t="shared" si="5"/>
        <v>#DIV/0!</v>
      </c>
      <c r="L20" s="52" t="e">
        <f t="shared" si="6"/>
        <v>#DIV/0!</v>
      </c>
    </row>
    <row r="21" spans="1:12" x14ac:dyDescent="0.4">
      <c r="A21" s="58" t="s">
        <v>183</v>
      </c>
      <c r="B21" s="56">
        <v>8657</v>
      </c>
      <c r="C21" s="88">
        <v>8324</v>
      </c>
      <c r="D21" s="53">
        <f t="shared" si="0"/>
        <v>1.0400048053820279</v>
      </c>
      <c r="E21" s="54">
        <f t="shared" si="1"/>
        <v>333</v>
      </c>
      <c r="F21" s="88">
        <v>10175</v>
      </c>
      <c r="G21" s="88">
        <v>10215</v>
      </c>
      <c r="H21" s="53">
        <f t="shared" si="2"/>
        <v>0.99608418991678904</v>
      </c>
      <c r="I21" s="54">
        <f t="shared" si="3"/>
        <v>-40</v>
      </c>
      <c r="J21" s="53">
        <f t="shared" si="4"/>
        <v>0.85081081081081078</v>
      </c>
      <c r="K21" s="53">
        <f t="shared" si="5"/>
        <v>0.81488007831620168</v>
      </c>
      <c r="L21" s="52">
        <f t="shared" si="6"/>
        <v>3.5930732494609097E-2</v>
      </c>
    </row>
    <row r="22" spans="1:12" x14ac:dyDescent="0.4">
      <c r="A22" s="58" t="s">
        <v>182</v>
      </c>
      <c r="B22" s="56">
        <v>1452</v>
      </c>
      <c r="C22" s="88">
        <v>1442</v>
      </c>
      <c r="D22" s="53">
        <f t="shared" si="0"/>
        <v>1.0069348127600555</v>
      </c>
      <c r="E22" s="54">
        <f t="shared" si="1"/>
        <v>10</v>
      </c>
      <c r="F22" s="88">
        <v>1475</v>
      </c>
      <c r="G22" s="88">
        <v>1480</v>
      </c>
      <c r="H22" s="53">
        <f t="shared" si="2"/>
        <v>0.9966216216216216</v>
      </c>
      <c r="I22" s="54">
        <f t="shared" si="3"/>
        <v>-5</v>
      </c>
      <c r="J22" s="53">
        <f t="shared" si="4"/>
        <v>0.98440677966101697</v>
      </c>
      <c r="K22" s="53">
        <f t="shared" si="5"/>
        <v>0.97432432432432436</v>
      </c>
      <c r="L22" s="52">
        <f t="shared" si="6"/>
        <v>1.0082455336692608E-2</v>
      </c>
    </row>
    <row r="23" spans="1:12" x14ac:dyDescent="0.4">
      <c r="A23" s="58" t="s">
        <v>181</v>
      </c>
      <c r="B23" s="69">
        <v>1459</v>
      </c>
      <c r="C23" s="88">
        <v>1425</v>
      </c>
      <c r="D23" s="67">
        <f t="shared" si="0"/>
        <v>1.0238596491228069</v>
      </c>
      <c r="E23" s="68">
        <f t="shared" si="1"/>
        <v>34</v>
      </c>
      <c r="F23" s="88">
        <v>1485</v>
      </c>
      <c r="G23" s="88">
        <v>1455</v>
      </c>
      <c r="H23" s="67">
        <f t="shared" si="2"/>
        <v>1.0206185567010309</v>
      </c>
      <c r="I23" s="68">
        <f t="shared" si="3"/>
        <v>30</v>
      </c>
      <c r="J23" s="67">
        <f t="shared" si="4"/>
        <v>0.98249158249158253</v>
      </c>
      <c r="K23" s="67">
        <f t="shared" si="5"/>
        <v>0.97938144329896903</v>
      </c>
      <c r="L23" s="66">
        <f t="shared" si="6"/>
        <v>3.1101391926134925E-3</v>
      </c>
    </row>
    <row r="24" spans="1:12" x14ac:dyDescent="0.4">
      <c r="A24" s="70" t="s">
        <v>180</v>
      </c>
      <c r="B24" s="56">
        <v>1165</v>
      </c>
      <c r="C24" s="88">
        <v>1211</v>
      </c>
      <c r="D24" s="53">
        <f t="shared" si="0"/>
        <v>0.96201486374896783</v>
      </c>
      <c r="E24" s="54">
        <f t="shared" si="1"/>
        <v>-46</v>
      </c>
      <c r="F24" s="88">
        <v>1475</v>
      </c>
      <c r="G24" s="88">
        <v>1465</v>
      </c>
      <c r="H24" s="53">
        <f t="shared" si="2"/>
        <v>1.006825938566553</v>
      </c>
      <c r="I24" s="54">
        <f t="shared" si="3"/>
        <v>10</v>
      </c>
      <c r="J24" s="53">
        <f t="shared" si="4"/>
        <v>0.78983050847457625</v>
      </c>
      <c r="K24" s="53">
        <f t="shared" si="5"/>
        <v>0.82662116040955635</v>
      </c>
      <c r="L24" s="52">
        <f t="shared" si="6"/>
        <v>-3.6790651934980101E-2</v>
      </c>
    </row>
    <row r="25" spans="1:12" x14ac:dyDescent="0.4">
      <c r="A25" s="70" t="s">
        <v>179</v>
      </c>
      <c r="B25" s="158">
        <v>1436</v>
      </c>
      <c r="C25" s="88">
        <v>1406</v>
      </c>
      <c r="D25" s="53">
        <f t="shared" si="0"/>
        <v>1.0213371266002844</v>
      </c>
      <c r="E25" s="54">
        <f t="shared" si="1"/>
        <v>30</v>
      </c>
      <c r="F25" s="88">
        <v>1475</v>
      </c>
      <c r="G25" s="88">
        <v>1485</v>
      </c>
      <c r="H25" s="53">
        <f t="shared" si="2"/>
        <v>0.9932659932659933</v>
      </c>
      <c r="I25" s="54">
        <f t="shared" si="3"/>
        <v>-10</v>
      </c>
      <c r="J25" s="53">
        <f t="shared" si="4"/>
        <v>0.97355932203389828</v>
      </c>
      <c r="K25" s="53">
        <f t="shared" si="5"/>
        <v>0.94680134680134675</v>
      </c>
      <c r="L25" s="52">
        <f t="shared" si="6"/>
        <v>2.6757975232551523E-2</v>
      </c>
    </row>
    <row r="26" spans="1:12" s="42" customFormat="1" x14ac:dyDescent="0.4">
      <c r="A26" s="70" t="s">
        <v>178</v>
      </c>
      <c r="B26" s="157"/>
      <c r="C26" s="92"/>
      <c r="D26" s="53" t="e">
        <f t="shared" si="0"/>
        <v>#DIV/0!</v>
      </c>
      <c r="E26" s="54">
        <f t="shared" si="1"/>
        <v>0</v>
      </c>
      <c r="F26" s="56"/>
      <c r="G26" s="92"/>
      <c r="H26" s="53" t="e">
        <f t="shared" si="2"/>
        <v>#DIV/0!</v>
      </c>
      <c r="I26" s="54">
        <f t="shared" si="3"/>
        <v>0</v>
      </c>
      <c r="J26" s="53" t="e">
        <f t="shared" si="4"/>
        <v>#DIV/0!</v>
      </c>
      <c r="K26" s="53" t="e">
        <f t="shared" si="5"/>
        <v>#DIV/0!</v>
      </c>
      <c r="L26" s="52" t="e">
        <f t="shared" si="6"/>
        <v>#DIV/0!</v>
      </c>
    </row>
    <row r="27" spans="1:12" x14ac:dyDescent="0.4">
      <c r="A27" s="58" t="s">
        <v>177</v>
      </c>
      <c r="B27" s="92"/>
      <c r="C27" s="94"/>
      <c r="D27" s="53" t="e">
        <f t="shared" si="0"/>
        <v>#DIV/0!</v>
      </c>
      <c r="E27" s="54">
        <f t="shared" si="1"/>
        <v>0</v>
      </c>
      <c r="F27" s="94"/>
      <c r="G27" s="94"/>
      <c r="H27" s="53" t="e">
        <f t="shared" si="2"/>
        <v>#DIV/0!</v>
      </c>
      <c r="I27" s="54">
        <f t="shared" si="3"/>
        <v>0</v>
      </c>
      <c r="J27" s="53" t="e">
        <f t="shared" si="4"/>
        <v>#DIV/0!</v>
      </c>
      <c r="K27" s="53" t="e">
        <f t="shared" si="5"/>
        <v>#DIV/0!</v>
      </c>
      <c r="L27" s="52" t="e">
        <f t="shared" si="6"/>
        <v>#DIV/0!</v>
      </c>
    </row>
    <row r="28" spans="1:12" x14ac:dyDescent="0.4">
      <c r="A28" s="58" t="s">
        <v>176</v>
      </c>
      <c r="B28" s="94"/>
      <c r="C28" s="88">
        <v>1338</v>
      </c>
      <c r="D28" s="53">
        <f t="shared" si="0"/>
        <v>0</v>
      </c>
      <c r="E28" s="54">
        <f t="shared" si="1"/>
        <v>-1338</v>
      </c>
      <c r="F28" s="88"/>
      <c r="G28" s="88">
        <v>1480</v>
      </c>
      <c r="H28" s="53">
        <f t="shared" si="2"/>
        <v>0</v>
      </c>
      <c r="I28" s="54">
        <f t="shared" si="3"/>
        <v>-1480</v>
      </c>
      <c r="J28" s="53" t="e">
        <f t="shared" si="4"/>
        <v>#DIV/0!</v>
      </c>
      <c r="K28" s="53">
        <f t="shared" si="5"/>
        <v>0.90405405405405403</v>
      </c>
      <c r="L28" s="52" t="e">
        <f t="shared" si="6"/>
        <v>#DIV/0!</v>
      </c>
    </row>
    <row r="29" spans="1:12" x14ac:dyDescent="0.4">
      <c r="A29" s="58" t="s">
        <v>220</v>
      </c>
      <c r="B29" s="93"/>
      <c r="C29" s="94"/>
      <c r="D29" s="53" t="e">
        <f t="shared" si="0"/>
        <v>#DIV/0!</v>
      </c>
      <c r="E29" s="54">
        <f t="shared" si="1"/>
        <v>0</v>
      </c>
      <c r="F29" s="94"/>
      <c r="G29" s="94"/>
      <c r="H29" s="53" t="e">
        <f t="shared" si="2"/>
        <v>#DIV/0!</v>
      </c>
      <c r="I29" s="54">
        <f t="shared" si="3"/>
        <v>0</v>
      </c>
      <c r="J29" s="53" t="e">
        <f t="shared" si="4"/>
        <v>#DIV/0!</v>
      </c>
      <c r="K29" s="53" t="e">
        <f t="shared" si="5"/>
        <v>#DIV/0!</v>
      </c>
      <c r="L29" s="52" t="e">
        <f t="shared" si="6"/>
        <v>#DIV/0!</v>
      </c>
    </row>
    <row r="30" spans="1:12" x14ac:dyDescent="0.4">
      <c r="A30" s="58" t="s">
        <v>174</v>
      </c>
      <c r="B30" s="91"/>
      <c r="C30" s="94"/>
      <c r="D30" s="67" t="e">
        <f t="shared" si="0"/>
        <v>#DIV/0!</v>
      </c>
      <c r="E30" s="68">
        <f t="shared" si="1"/>
        <v>0</v>
      </c>
      <c r="F30" s="94"/>
      <c r="G30" s="94"/>
      <c r="H30" s="67" t="e">
        <f t="shared" si="2"/>
        <v>#DIV/0!</v>
      </c>
      <c r="I30" s="68">
        <f t="shared" si="3"/>
        <v>0</v>
      </c>
      <c r="J30" s="67" t="e">
        <f t="shared" si="4"/>
        <v>#DIV/0!</v>
      </c>
      <c r="K30" s="67" t="e">
        <f t="shared" si="5"/>
        <v>#DIV/0!</v>
      </c>
      <c r="L30" s="66" t="e">
        <f t="shared" si="6"/>
        <v>#DIV/0!</v>
      </c>
    </row>
    <row r="31" spans="1:12" x14ac:dyDescent="0.4">
      <c r="A31" s="70" t="s">
        <v>173</v>
      </c>
      <c r="B31" s="92"/>
      <c r="C31" s="94"/>
      <c r="D31" s="53" t="e">
        <f t="shared" si="0"/>
        <v>#DIV/0!</v>
      </c>
      <c r="E31" s="54">
        <f t="shared" si="1"/>
        <v>0</v>
      </c>
      <c r="F31" s="94"/>
      <c r="G31" s="94"/>
      <c r="H31" s="53" t="e">
        <f t="shared" si="2"/>
        <v>#DIV/0!</v>
      </c>
      <c r="I31" s="54">
        <f t="shared" si="3"/>
        <v>0</v>
      </c>
      <c r="J31" s="53" t="e">
        <f t="shared" si="4"/>
        <v>#DIV/0!</v>
      </c>
      <c r="K31" s="53" t="e">
        <f t="shared" si="5"/>
        <v>#DIV/0!</v>
      </c>
      <c r="L31" s="52" t="e">
        <f t="shared" si="6"/>
        <v>#DIV/0!</v>
      </c>
    </row>
    <row r="32" spans="1:12" x14ac:dyDescent="0.4">
      <c r="A32" s="58" t="s">
        <v>172</v>
      </c>
      <c r="B32" s="56">
        <v>1403</v>
      </c>
      <c r="C32" s="88">
        <v>1401</v>
      </c>
      <c r="D32" s="53">
        <f t="shared" si="0"/>
        <v>1.001427551748751</v>
      </c>
      <c r="E32" s="54">
        <f t="shared" si="1"/>
        <v>2</v>
      </c>
      <c r="F32" s="88">
        <v>1450</v>
      </c>
      <c r="G32" s="88">
        <v>1460</v>
      </c>
      <c r="H32" s="53">
        <f t="shared" si="2"/>
        <v>0.99315068493150682</v>
      </c>
      <c r="I32" s="54">
        <f t="shared" si="3"/>
        <v>-10</v>
      </c>
      <c r="J32" s="53">
        <f t="shared" si="4"/>
        <v>0.96758620689655173</v>
      </c>
      <c r="K32" s="53">
        <f t="shared" si="5"/>
        <v>0.95958904109589038</v>
      </c>
      <c r="L32" s="52">
        <f t="shared" si="6"/>
        <v>7.9971658006613433E-3</v>
      </c>
    </row>
    <row r="33" spans="1:12" x14ac:dyDescent="0.4">
      <c r="A33" s="70" t="s">
        <v>171</v>
      </c>
      <c r="B33" s="91"/>
      <c r="C33" s="94"/>
      <c r="D33" s="67" t="e">
        <f t="shared" si="0"/>
        <v>#DIV/0!</v>
      </c>
      <c r="E33" s="68">
        <f t="shared" si="1"/>
        <v>0</v>
      </c>
      <c r="F33" s="94"/>
      <c r="G33" s="94"/>
      <c r="H33" s="67" t="e">
        <f t="shared" si="2"/>
        <v>#DIV/0!</v>
      </c>
      <c r="I33" s="68">
        <f t="shared" si="3"/>
        <v>0</v>
      </c>
      <c r="J33" s="67" t="e">
        <f t="shared" si="4"/>
        <v>#DIV/0!</v>
      </c>
      <c r="K33" s="67" t="e">
        <f t="shared" si="5"/>
        <v>#DIV/0!</v>
      </c>
      <c r="L33" s="66" t="e">
        <f t="shared" si="6"/>
        <v>#DIV/0!</v>
      </c>
    </row>
    <row r="34" spans="1:12" x14ac:dyDescent="0.4">
      <c r="A34" s="70" t="s">
        <v>170</v>
      </c>
      <c r="B34" s="69">
        <v>1234</v>
      </c>
      <c r="C34" s="112">
        <v>1450</v>
      </c>
      <c r="D34" s="67">
        <f t="shared" si="0"/>
        <v>0.8510344827586207</v>
      </c>
      <c r="E34" s="68">
        <f t="shared" si="1"/>
        <v>-216</v>
      </c>
      <c r="F34" s="112">
        <v>1485</v>
      </c>
      <c r="G34" s="112">
        <v>1500</v>
      </c>
      <c r="H34" s="67">
        <f t="shared" si="2"/>
        <v>0.99</v>
      </c>
      <c r="I34" s="68">
        <f t="shared" si="3"/>
        <v>-15</v>
      </c>
      <c r="J34" s="67">
        <f t="shared" si="4"/>
        <v>0.83097643097643092</v>
      </c>
      <c r="K34" s="67">
        <f t="shared" si="5"/>
        <v>0.96666666666666667</v>
      </c>
      <c r="L34" s="66">
        <f t="shared" si="6"/>
        <v>-0.13569023569023575</v>
      </c>
    </row>
    <row r="35" spans="1:12" x14ac:dyDescent="0.4">
      <c r="A35" s="58" t="s">
        <v>169</v>
      </c>
      <c r="B35" s="92"/>
      <c r="C35" s="92"/>
      <c r="D35" s="53" t="e">
        <f t="shared" si="0"/>
        <v>#DIV/0!</v>
      </c>
      <c r="E35" s="54">
        <f t="shared" si="1"/>
        <v>0</v>
      </c>
      <c r="F35" s="92"/>
      <c r="G35" s="92"/>
      <c r="H35" s="53" t="e">
        <f t="shared" si="2"/>
        <v>#DIV/0!</v>
      </c>
      <c r="I35" s="54">
        <f t="shared" si="3"/>
        <v>0</v>
      </c>
      <c r="J35" s="53" t="e">
        <f t="shared" si="4"/>
        <v>#DIV/0!</v>
      </c>
      <c r="K35" s="53" t="e">
        <f t="shared" si="5"/>
        <v>#DIV/0!</v>
      </c>
      <c r="L35" s="52" t="e">
        <f t="shared" si="6"/>
        <v>#DIV/0!</v>
      </c>
    </row>
    <row r="36" spans="1:12" x14ac:dyDescent="0.4">
      <c r="A36" s="70" t="s">
        <v>89</v>
      </c>
      <c r="B36" s="91"/>
      <c r="C36" s="93"/>
      <c r="D36" s="67" t="e">
        <f t="shared" si="0"/>
        <v>#DIV/0!</v>
      </c>
      <c r="E36" s="68">
        <f t="shared" si="1"/>
        <v>0</v>
      </c>
      <c r="F36" s="93"/>
      <c r="G36" s="93"/>
      <c r="H36" s="67" t="e">
        <f t="shared" si="2"/>
        <v>#DIV/0!</v>
      </c>
      <c r="I36" s="68">
        <f t="shared" si="3"/>
        <v>0</v>
      </c>
      <c r="J36" s="67" t="e">
        <f t="shared" si="4"/>
        <v>#DIV/0!</v>
      </c>
      <c r="K36" s="67" t="e">
        <f t="shared" si="5"/>
        <v>#DIV/0!</v>
      </c>
      <c r="L36" s="66" t="e">
        <f t="shared" si="6"/>
        <v>#DIV/0!</v>
      </c>
    </row>
    <row r="37" spans="1:12" x14ac:dyDescent="0.4">
      <c r="A37" s="51" t="s">
        <v>168</v>
      </c>
      <c r="B37" s="50">
        <v>5123</v>
      </c>
      <c r="C37" s="50">
        <v>5473</v>
      </c>
      <c r="D37" s="67">
        <f t="shared" si="0"/>
        <v>0.9360496985200073</v>
      </c>
      <c r="E37" s="68">
        <f t="shared" si="1"/>
        <v>-350</v>
      </c>
      <c r="F37" s="50">
        <v>5800</v>
      </c>
      <c r="G37" s="50">
        <v>5855</v>
      </c>
      <c r="H37" s="67">
        <f t="shared" si="2"/>
        <v>0.99060631938514088</v>
      </c>
      <c r="I37" s="68">
        <f t="shared" si="3"/>
        <v>-55</v>
      </c>
      <c r="J37" s="67">
        <f t="shared" si="4"/>
        <v>0.88327586206896547</v>
      </c>
      <c r="K37" s="67">
        <f t="shared" si="5"/>
        <v>0.93475661827497869</v>
      </c>
      <c r="L37" s="66">
        <f t="shared" si="6"/>
        <v>-5.1480756206013223E-2</v>
      </c>
    </row>
    <row r="38" spans="1:12" x14ac:dyDescent="0.4">
      <c r="A38" s="277" t="s">
        <v>167</v>
      </c>
      <c r="B38" s="259">
        <f>SUM(B39:B40)</f>
        <v>1147</v>
      </c>
      <c r="C38" s="259">
        <f>SUM(C39:C40)</f>
        <v>1142</v>
      </c>
      <c r="D38" s="256">
        <f t="shared" ref="D38:D66" si="7">+B38/C38</f>
        <v>1.0043782837127846</v>
      </c>
      <c r="E38" s="281">
        <f t="shared" ref="E38:E66" si="8">+B38-C38</f>
        <v>5</v>
      </c>
      <c r="F38" s="259">
        <f>SUM(F39:F40)</f>
        <v>1297</v>
      </c>
      <c r="G38" s="259">
        <f>SUM(G39:G40)</f>
        <v>1390</v>
      </c>
      <c r="H38" s="256">
        <f t="shared" ref="H38:H66" si="9">+F38/G38</f>
        <v>0.93309352517985611</v>
      </c>
      <c r="I38" s="281">
        <f t="shared" ref="I38:I66" si="10">+F38-G38</f>
        <v>-93</v>
      </c>
      <c r="J38" s="256">
        <f t="shared" ref="J38:J66" si="11">+B38/F38</f>
        <v>0.88434849653045489</v>
      </c>
      <c r="K38" s="256">
        <f t="shared" ref="K38:K66" si="12">+C38/G38</f>
        <v>0.82158273381294966</v>
      </c>
      <c r="L38" s="280">
        <f t="shared" ref="L38:L66" si="13">+J38-K38</f>
        <v>6.2765762717505225E-2</v>
      </c>
    </row>
    <row r="39" spans="1:12" x14ac:dyDescent="0.4">
      <c r="A39" s="57" t="s">
        <v>166</v>
      </c>
      <c r="B39" s="88">
        <v>844</v>
      </c>
      <c r="C39" s="88">
        <v>831</v>
      </c>
      <c r="D39" s="73">
        <f t="shared" si="7"/>
        <v>1.0156438026474128</v>
      </c>
      <c r="E39" s="81">
        <f t="shared" si="8"/>
        <v>13</v>
      </c>
      <c r="F39" s="88">
        <v>907</v>
      </c>
      <c r="G39" s="88">
        <v>1000</v>
      </c>
      <c r="H39" s="73">
        <f t="shared" si="9"/>
        <v>0.90700000000000003</v>
      </c>
      <c r="I39" s="81">
        <f t="shared" si="10"/>
        <v>-93</v>
      </c>
      <c r="J39" s="73">
        <f t="shared" si="11"/>
        <v>0.93054024255788315</v>
      </c>
      <c r="K39" s="73">
        <f t="shared" si="12"/>
        <v>0.83099999999999996</v>
      </c>
      <c r="L39" s="90">
        <f t="shared" si="13"/>
        <v>9.9540242557883185E-2</v>
      </c>
    </row>
    <row r="40" spans="1:12" x14ac:dyDescent="0.4">
      <c r="A40" s="58" t="s">
        <v>165</v>
      </c>
      <c r="B40" s="88">
        <v>303</v>
      </c>
      <c r="C40" s="88">
        <v>311</v>
      </c>
      <c r="D40" s="53">
        <f t="shared" si="7"/>
        <v>0.97427652733118975</v>
      </c>
      <c r="E40" s="54">
        <f t="shared" si="8"/>
        <v>-8</v>
      </c>
      <c r="F40" s="88">
        <v>390</v>
      </c>
      <c r="G40" s="88">
        <v>390</v>
      </c>
      <c r="H40" s="53">
        <f t="shared" si="9"/>
        <v>1</v>
      </c>
      <c r="I40" s="54">
        <f t="shared" si="10"/>
        <v>0</v>
      </c>
      <c r="J40" s="53">
        <f t="shared" si="11"/>
        <v>0.77692307692307694</v>
      </c>
      <c r="K40" s="53">
        <f t="shared" si="12"/>
        <v>0.79743589743589749</v>
      </c>
      <c r="L40" s="52">
        <f t="shared" si="13"/>
        <v>-2.0512820512820551E-2</v>
      </c>
    </row>
    <row r="41" spans="1:12" s="89" customFormat="1" x14ac:dyDescent="0.4">
      <c r="A41" s="249" t="s">
        <v>88</v>
      </c>
      <c r="B41" s="248">
        <f>B42+B62</f>
        <v>116308</v>
      </c>
      <c r="C41" s="248">
        <f>C42+C62</f>
        <v>113894</v>
      </c>
      <c r="D41" s="245">
        <f t="shared" si="7"/>
        <v>1.0211951463641631</v>
      </c>
      <c r="E41" s="289">
        <f t="shared" si="8"/>
        <v>2414</v>
      </c>
      <c r="F41" s="248">
        <f>F42+F62</f>
        <v>134088</v>
      </c>
      <c r="G41" s="248">
        <f>G42+G62</f>
        <v>127205</v>
      </c>
      <c r="H41" s="245">
        <f t="shared" si="9"/>
        <v>1.0541095082740459</v>
      </c>
      <c r="I41" s="289">
        <f t="shared" si="10"/>
        <v>6883</v>
      </c>
      <c r="J41" s="245">
        <f t="shared" si="11"/>
        <v>0.86740051309587729</v>
      </c>
      <c r="K41" s="245">
        <f t="shared" si="12"/>
        <v>0.89535788687551587</v>
      </c>
      <c r="L41" s="283">
        <f t="shared" si="13"/>
        <v>-2.7957373779638583E-2</v>
      </c>
    </row>
    <row r="42" spans="1:12" s="89" customFormat="1" x14ac:dyDescent="0.4">
      <c r="A42" s="277" t="s">
        <v>164</v>
      </c>
      <c r="B42" s="248">
        <f>SUM(B43:B61)</f>
        <v>114884</v>
      </c>
      <c r="C42" s="248">
        <f>SUM(C43:C61)</f>
        <v>112738</v>
      </c>
      <c r="D42" s="245">
        <f t="shared" si="7"/>
        <v>1.0190352853518778</v>
      </c>
      <c r="E42" s="289">
        <f t="shared" si="8"/>
        <v>2146</v>
      </c>
      <c r="F42" s="248">
        <f>SUM(F43:F61)</f>
        <v>132366</v>
      </c>
      <c r="G42" s="248">
        <f>SUM(G43:G61)</f>
        <v>125693</v>
      </c>
      <c r="H42" s="245">
        <f t="shared" si="9"/>
        <v>1.0530896708647259</v>
      </c>
      <c r="I42" s="289">
        <f t="shared" si="10"/>
        <v>6673</v>
      </c>
      <c r="J42" s="245">
        <f t="shared" si="11"/>
        <v>0.86792680899928987</v>
      </c>
      <c r="K42" s="245">
        <f t="shared" si="12"/>
        <v>0.89693141225048334</v>
      </c>
      <c r="L42" s="283">
        <f t="shared" si="13"/>
        <v>-2.9004603251193473E-2</v>
      </c>
    </row>
    <row r="43" spans="1:12" x14ac:dyDescent="0.4">
      <c r="A43" s="58" t="s">
        <v>87</v>
      </c>
      <c r="B43" s="160">
        <f>'８月(上旬～中旬)'!B43-'８月(上旬)'!B43</f>
        <v>46889</v>
      </c>
      <c r="C43" s="160">
        <f>'８月(上旬～中旬)'!C43-'８月(上旬)'!C43</f>
        <v>48365</v>
      </c>
      <c r="D43" s="400">
        <f t="shared" si="7"/>
        <v>0.96948206347565391</v>
      </c>
      <c r="E43" s="68">
        <f t="shared" si="8"/>
        <v>-1476</v>
      </c>
      <c r="F43" s="160">
        <f>'８月(上旬～中旬)'!F43-'８月(上旬)'!F43</f>
        <v>51246</v>
      </c>
      <c r="G43" s="160">
        <f>'８月(上旬～中旬)'!G43-'８月(上旬)'!G43</f>
        <v>50860</v>
      </c>
      <c r="H43" s="67">
        <f t="shared" si="9"/>
        <v>1.0075894612662211</v>
      </c>
      <c r="I43" s="68">
        <f t="shared" si="10"/>
        <v>386</v>
      </c>
      <c r="J43" s="67">
        <f t="shared" si="11"/>
        <v>0.91497873004722319</v>
      </c>
      <c r="K43" s="67">
        <f t="shared" si="12"/>
        <v>0.95094376720408968</v>
      </c>
      <c r="L43" s="66">
        <f t="shared" si="13"/>
        <v>-3.5965037156866497E-2</v>
      </c>
    </row>
    <row r="44" spans="1:12" x14ac:dyDescent="0.4">
      <c r="A44" s="58" t="s">
        <v>163</v>
      </c>
      <c r="B44" s="55">
        <f>'８月(上旬～中旬)'!B44-'８月(上旬)'!B44</f>
        <v>6896</v>
      </c>
      <c r="C44" s="55">
        <f>'８月(上旬～中旬)'!C44-'８月(上旬)'!C44</f>
        <v>6440</v>
      </c>
      <c r="D44" s="53">
        <f t="shared" si="7"/>
        <v>1.0708074534161491</v>
      </c>
      <c r="E44" s="54">
        <f t="shared" si="8"/>
        <v>456</v>
      </c>
      <c r="F44" s="55">
        <f>'８月(上旬～中旬)'!F44-'８月(上旬)'!F44</f>
        <v>7840</v>
      </c>
      <c r="G44" s="55">
        <f>'８月(上旬～中旬)'!G44-'８月(上旬)'!G44</f>
        <v>6513</v>
      </c>
      <c r="H44" s="79">
        <f t="shared" si="9"/>
        <v>1.2037463534469524</v>
      </c>
      <c r="I44" s="54">
        <f t="shared" si="10"/>
        <v>1327</v>
      </c>
      <c r="J44" s="53">
        <f t="shared" si="11"/>
        <v>0.87959183673469388</v>
      </c>
      <c r="K44" s="53">
        <f t="shared" si="12"/>
        <v>0.98879164747428216</v>
      </c>
      <c r="L44" s="52">
        <f t="shared" si="13"/>
        <v>-0.10919981073958829</v>
      </c>
    </row>
    <row r="45" spans="1:12" x14ac:dyDescent="0.4">
      <c r="A45" s="70" t="s">
        <v>162</v>
      </c>
      <c r="B45" s="55">
        <f>'８月(上旬～中旬)'!B45-'８月(上旬)'!B45</f>
        <v>10285</v>
      </c>
      <c r="C45" s="55">
        <f>'８月(上旬～中旬)'!C45-'８月(上旬)'!C45</f>
        <v>12504</v>
      </c>
      <c r="D45" s="78">
        <f t="shared" si="7"/>
        <v>0.8225367882277671</v>
      </c>
      <c r="E45" s="77">
        <f t="shared" si="8"/>
        <v>-2219</v>
      </c>
      <c r="F45" s="55">
        <f>'８月(上旬～中旬)'!F45-'８月(上旬)'!F45</f>
        <v>12208</v>
      </c>
      <c r="G45" s="55">
        <f>'８月(上旬～中旬)'!G45-'８月(上旬)'!G45</f>
        <v>13254</v>
      </c>
      <c r="H45" s="79">
        <f t="shared" si="9"/>
        <v>0.92108042854987171</v>
      </c>
      <c r="I45" s="54">
        <f t="shared" si="10"/>
        <v>-1046</v>
      </c>
      <c r="J45" s="53">
        <f t="shared" si="11"/>
        <v>0.84248034076015732</v>
      </c>
      <c r="K45" s="53">
        <f t="shared" si="12"/>
        <v>0.94341330918967858</v>
      </c>
      <c r="L45" s="52">
        <f t="shared" si="13"/>
        <v>-0.10093296842952126</v>
      </c>
    </row>
    <row r="46" spans="1:12" x14ac:dyDescent="0.4">
      <c r="A46" s="70" t="s">
        <v>161</v>
      </c>
      <c r="B46" s="55">
        <f>'８月(上旬～中旬)'!B46-'８月(上旬)'!B46</f>
        <v>4431</v>
      </c>
      <c r="C46" s="55">
        <f>'８月(上旬～中旬)'!C46-'８月(上旬)'!C46</f>
        <v>6192</v>
      </c>
      <c r="D46" s="78">
        <f t="shared" si="7"/>
        <v>0.7156007751937985</v>
      </c>
      <c r="E46" s="77">
        <f t="shared" si="8"/>
        <v>-1761</v>
      </c>
      <c r="F46" s="55">
        <f>'８月(上旬～中旬)'!F46-'８月(上旬)'!F46</f>
        <v>6020</v>
      </c>
      <c r="G46" s="55">
        <f>'８月(上旬～中旬)'!G46-'８月(上旬)'!G46</f>
        <v>7060</v>
      </c>
      <c r="H46" s="79">
        <f t="shared" si="9"/>
        <v>0.85269121813031157</v>
      </c>
      <c r="I46" s="54">
        <f t="shared" si="10"/>
        <v>-1040</v>
      </c>
      <c r="J46" s="53">
        <f t="shared" si="11"/>
        <v>0.73604651162790702</v>
      </c>
      <c r="K46" s="53">
        <f t="shared" si="12"/>
        <v>0.87705382436260626</v>
      </c>
      <c r="L46" s="52">
        <f t="shared" si="13"/>
        <v>-0.14100731273469924</v>
      </c>
    </row>
    <row r="47" spans="1:12" x14ac:dyDescent="0.4">
      <c r="A47" s="58" t="s">
        <v>85</v>
      </c>
      <c r="B47" s="55">
        <f>'８月(上旬～中旬)'!B47-'８月(上旬)'!B47</f>
        <v>15530</v>
      </c>
      <c r="C47" s="55">
        <f>'８月(上旬～中旬)'!C47-'８月(上旬)'!C47</f>
        <v>14097</v>
      </c>
      <c r="D47" s="78">
        <f t="shared" si="7"/>
        <v>1.1016528339362985</v>
      </c>
      <c r="E47" s="77">
        <f t="shared" si="8"/>
        <v>1433</v>
      </c>
      <c r="F47" s="55">
        <f>'８月(上旬～中旬)'!F47-'８月(上旬)'!F47</f>
        <v>18105</v>
      </c>
      <c r="G47" s="55">
        <f>'８月(上旬～中旬)'!G47-'８月(上旬)'!G47</f>
        <v>19890</v>
      </c>
      <c r="H47" s="79">
        <f t="shared" si="9"/>
        <v>0.91025641025641024</v>
      </c>
      <c r="I47" s="54">
        <f t="shared" si="10"/>
        <v>-1785</v>
      </c>
      <c r="J47" s="53">
        <f t="shared" si="11"/>
        <v>0.85777409555371442</v>
      </c>
      <c r="K47" s="53">
        <f t="shared" si="12"/>
        <v>0.70874811463046761</v>
      </c>
      <c r="L47" s="52">
        <f t="shared" si="13"/>
        <v>0.14902598092324681</v>
      </c>
    </row>
    <row r="48" spans="1:12" x14ac:dyDescent="0.4">
      <c r="A48" s="58" t="s">
        <v>160</v>
      </c>
      <c r="B48" s="55">
        <f>'８月(上旬～中旬)'!B48-'８月(上旬)'!B48</f>
        <v>1951</v>
      </c>
      <c r="C48" s="55">
        <f>'８月(上旬～中旬)'!C48-'８月(上旬)'!C48</f>
        <v>1877</v>
      </c>
      <c r="D48" s="53">
        <f t="shared" si="7"/>
        <v>1.0394246137453382</v>
      </c>
      <c r="E48" s="54">
        <f t="shared" si="8"/>
        <v>74</v>
      </c>
      <c r="F48" s="55">
        <f>'８月(上旬～中旬)'!F48-'８月(上旬)'!F48</f>
        <v>2644</v>
      </c>
      <c r="G48" s="55">
        <f>'８月(上旬～中旬)'!G48-'８月(上旬)'!G48</f>
        <v>2700</v>
      </c>
      <c r="H48" s="53">
        <f t="shared" si="9"/>
        <v>0.97925925925925927</v>
      </c>
      <c r="I48" s="54">
        <f t="shared" si="10"/>
        <v>-56</v>
      </c>
      <c r="J48" s="53">
        <f t="shared" si="11"/>
        <v>0.73789712556732223</v>
      </c>
      <c r="K48" s="53">
        <f t="shared" si="12"/>
        <v>0.69518518518518524</v>
      </c>
      <c r="L48" s="52">
        <f t="shared" si="13"/>
        <v>4.2711940382136993E-2</v>
      </c>
    </row>
    <row r="49" spans="1:12" x14ac:dyDescent="0.4">
      <c r="A49" s="58" t="s">
        <v>86</v>
      </c>
      <c r="B49" s="55">
        <f>'８月(上旬～中旬)'!B49-'８月(上旬)'!B49</f>
        <v>9397</v>
      </c>
      <c r="C49" s="55">
        <f>'８月(上旬～中旬)'!C49-'８月(上旬)'!C49</f>
        <v>8419</v>
      </c>
      <c r="D49" s="78">
        <f t="shared" si="7"/>
        <v>1.116165815417508</v>
      </c>
      <c r="E49" s="68">
        <f t="shared" si="8"/>
        <v>978</v>
      </c>
      <c r="F49" s="55">
        <f>'８月(上旬～中旬)'!F49-'８月(上旬)'!F49</f>
        <v>10756</v>
      </c>
      <c r="G49" s="55">
        <f>'８月(上旬～中旬)'!G49-'８月(上旬)'!G49</f>
        <v>9040</v>
      </c>
      <c r="H49" s="79">
        <f t="shared" si="9"/>
        <v>1.1898230088495576</v>
      </c>
      <c r="I49" s="54">
        <f t="shared" si="10"/>
        <v>1716</v>
      </c>
      <c r="J49" s="53">
        <f t="shared" si="11"/>
        <v>0.87365191521011532</v>
      </c>
      <c r="K49" s="53">
        <f t="shared" si="12"/>
        <v>0.93130530973451331</v>
      </c>
      <c r="L49" s="52">
        <f t="shared" si="13"/>
        <v>-5.7653394524397994E-2</v>
      </c>
    </row>
    <row r="50" spans="1:12" x14ac:dyDescent="0.4">
      <c r="A50" s="58" t="s">
        <v>84</v>
      </c>
      <c r="B50" s="55">
        <f>'８月(上旬～中旬)'!B50-'８月(上旬)'!B50</f>
        <v>2330</v>
      </c>
      <c r="C50" s="55">
        <f>'８月(上旬～中旬)'!C50-'８月(上旬)'!C50</f>
        <v>1209</v>
      </c>
      <c r="D50" s="78">
        <f t="shared" si="7"/>
        <v>1.9272125723738627</v>
      </c>
      <c r="E50" s="68">
        <f t="shared" si="8"/>
        <v>1121</v>
      </c>
      <c r="F50" s="55">
        <f>'８月(上旬～中旬)'!F50-'８月(上旬)'!F50</f>
        <v>2700</v>
      </c>
      <c r="G50" s="55">
        <f>'８月(上旬～中旬)'!G50-'８月(上旬)'!G50</f>
        <v>1260</v>
      </c>
      <c r="H50" s="76">
        <f t="shared" si="9"/>
        <v>2.1428571428571428</v>
      </c>
      <c r="I50" s="54">
        <f t="shared" si="10"/>
        <v>1440</v>
      </c>
      <c r="J50" s="53">
        <f t="shared" si="11"/>
        <v>0.86296296296296293</v>
      </c>
      <c r="K50" s="53">
        <f t="shared" si="12"/>
        <v>0.95952380952380956</v>
      </c>
      <c r="L50" s="52">
        <f t="shared" si="13"/>
        <v>-9.6560846560846625E-2</v>
      </c>
    </row>
    <row r="51" spans="1:12" x14ac:dyDescent="0.4">
      <c r="A51" s="58" t="s">
        <v>159</v>
      </c>
      <c r="B51" s="55">
        <f>'８月(上旬～中旬)'!B51-'８月(上旬)'!B51</f>
        <v>0</v>
      </c>
      <c r="C51" s="55">
        <f>'８月(上旬～中旬)'!C51-'８月(上旬)'!C51</f>
        <v>0</v>
      </c>
      <c r="D51" s="78" t="e">
        <f t="shared" si="7"/>
        <v>#DIV/0!</v>
      </c>
      <c r="E51" s="68">
        <f t="shared" si="8"/>
        <v>0</v>
      </c>
      <c r="F51" s="55">
        <f>'８月(上旬～中旬)'!F51-'８月(上旬)'!F51</f>
        <v>0</v>
      </c>
      <c r="G51" s="55">
        <f>'８月(上旬～中旬)'!G51-'８月(上旬)'!G51</f>
        <v>0</v>
      </c>
      <c r="H51" s="87" t="e">
        <f t="shared" si="9"/>
        <v>#DIV/0!</v>
      </c>
      <c r="I51" s="54">
        <f t="shared" si="10"/>
        <v>0</v>
      </c>
      <c r="J51" s="53" t="e">
        <f t="shared" si="11"/>
        <v>#DIV/0!</v>
      </c>
      <c r="K51" s="53" t="e">
        <f t="shared" si="12"/>
        <v>#DIV/0!</v>
      </c>
      <c r="L51" s="52" t="e">
        <f t="shared" si="13"/>
        <v>#DIV/0!</v>
      </c>
    </row>
    <row r="52" spans="1:12" x14ac:dyDescent="0.4">
      <c r="A52" s="58" t="s">
        <v>158</v>
      </c>
      <c r="B52" s="55">
        <f>'８月(上旬～中旬)'!B52-'８月(上旬)'!B52</f>
        <v>1142</v>
      </c>
      <c r="C52" s="55">
        <f>'８月(上旬～中旬)'!C52-'８月(上旬)'!C52</f>
        <v>1149</v>
      </c>
      <c r="D52" s="78">
        <f t="shared" si="7"/>
        <v>0.99390774586597042</v>
      </c>
      <c r="E52" s="68">
        <f t="shared" si="8"/>
        <v>-7</v>
      </c>
      <c r="F52" s="55">
        <f>'８月(上旬～中旬)'!F52-'８月(上旬)'!F52</f>
        <v>1200</v>
      </c>
      <c r="G52" s="55">
        <f>'８月(上旬～中旬)'!G52-'８月(上旬)'!G52</f>
        <v>1200</v>
      </c>
      <c r="H52" s="76">
        <f t="shared" si="9"/>
        <v>1</v>
      </c>
      <c r="I52" s="54">
        <f t="shared" si="10"/>
        <v>0</v>
      </c>
      <c r="J52" s="53">
        <f t="shared" si="11"/>
        <v>0.95166666666666666</v>
      </c>
      <c r="K52" s="53">
        <f t="shared" si="12"/>
        <v>0.95750000000000002</v>
      </c>
      <c r="L52" s="52">
        <f t="shared" si="13"/>
        <v>-5.833333333333357E-3</v>
      </c>
    </row>
    <row r="53" spans="1:12" x14ac:dyDescent="0.4">
      <c r="A53" s="58" t="s">
        <v>83</v>
      </c>
      <c r="B53" s="55">
        <f>'８月(上旬～中旬)'!B53-'８月(上旬)'!B53</f>
        <v>3859</v>
      </c>
      <c r="C53" s="55">
        <f>'８月(上旬～中旬)'!C53-'８月(上旬)'!C53</f>
        <v>2649</v>
      </c>
      <c r="D53" s="78">
        <f t="shared" si="7"/>
        <v>1.4567761419403549</v>
      </c>
      <c r="E53" s="68">
        <f t="shared" si="8"/>
        <v>1210</v>
      </c>
      <c r="F53" s="55">
        <f>'８月(上旬～中旬)'!F53-'８月(上旬)'!F53</f>
        <v>5400</v>
      </c>
      <c r="G53" s="55">
        <f>'８月(上旬～中旬)'!G53-'８月(上旬)'!G53</f>
        <v>2700</v>
      </c>
      <c r="H53" s="79">
        <f t="shared" si="9"/>
        <v>2</v>
      </c>
      <c r="I53" s="54">
        <f t="shared" si="10"/>
        <v>2700</v>
      </c>
      <c r="J53" s="53">
        <f t="shared" si="11"/>
        <v>0.71462962962962961</v>
      </c>
      <c r="K53" s="53">
        <f t="shared" si="12"/>
        <v>0.98111111111111116</v>
      </c>
      <c r="L53" s="52">
        <f t="shared" si="13"/>
        <v>-0.26648148148148154</v>
      </c>
    </row>
    <row r="54" spans="1:12" x14ac:dyDescent="0.4">
      <c r="A54" s="58" t="s">
        <v>82</v>
      </c>
      <c r="B54" s="55">
        <f>'８月(上旬～中旬)'!B54-'８月(上旬)'!B54</f>
        <v>2015</v>
      </c>
      <c r="C54" s="55">
        <f>'８月(上旬～中旬)'!C54-'８月(上旬)'!C54</f>
        <v>2498</v>
      </c>
      <c r="D54" s="78">
        <f t="shared" si="7"/>
        <v>0.8066453162530024</v>
      </c>
      <c r="E54" s="54">
        <f t="shared" si="8"/>
        <v>-483</v>
      </c>
      <c r="F54" s="55">
        <f>'８月(上旬～中旬)'!F54-'８月(上旬)'!F54</f>
        <v>2700</v>
      </c>
      <c r="G54" s="55">
        <f>'８月(上旬～中旬)'!G54-'８月(上旬)'!G54</f>
        <v>2700</v>
      </c>
      <c r="H54" s="76">
        <f t="shared" si="9"/>
        <v>1</v>
      </c>
      <c r="I54" s="54">
        <f t="shared" si="10"/>
        <v>0</v>
      </c>
      <c r="J54" s="53">
        <f t="shared" si="11"/>
        <v>0.74629629629629635</v>
      </c>
      <c r="K54" s="53">
        <f t="shared" si="12"/>
        <v>0.92518518518518522</v>
      </c>
      <c r="L54" s="52">
        <f t="shared" si="13"/>
        <v>-0.17888888888888888</v>
      </c>
    </row>
    <row r="55" spans="1:12" x14ac:dyDescent="0.4">
      <c r="A55" s="58" t="s">
        <v>157</v>
      </c>
      <c r="B55" s="55">
        <f>'８月(上旬～中旬)'!B55-'８月(上旬)'!B55</f>
        <v>1129</v>
      </c>
      <c r="C55" s="55">
        <f>'８月(上旬～中旬)'!C55-'８月(上旬)'!C55</f>
        <v>0</v>
      </c>
      <c r="D55" s="78" t="e">
        <f t="shared" si="7"/>
        <v>#DIV/0!</v>
      </c>
      <c r="E55" s="54">
        <f t="shared" si="8"/>
        <v>1129</v>
      </c>
      <c r="F55" s="55">
        <f>'８月(上旬～中旬)'!F55-'８月(上旬)'!F55</f>
        <v>1200</v>
      </c>
      <c r="G55" s="55">
        <f>'８月(上旬～中旬)'!G55-'８月(上旬)'!G55</f>
        <v>0</v>
      </c>
      <c r="H55" s="76" t="e">
        <f t="shared" si="9"/>
        <v>#DIV/0!</v>
      </c>
      <c r="I55" s="54">
        <f t="shared" si="10"/>
        <v>1200</v>
      </c>
      <c r="J55" s="53">
        <f t="shared" si="11"/>
        <v>0.9408333333333333</v>
      </c>
      <c r="K55" s="53" t="e">
        <f t="shared" si="12"/>
        <v>#DIV/0!</v>
      </c>
      <c r="L55" s="52" t="e">
        <f t="shared" si="13"/>
        <v>#DIV/0!</v>
      </c>
    </row>
    <row r="56" spans="1:12" x14ac:dyDescent="0.4">
      <c r="A56" s="70" t="s">
        <v>81</v>
      </c>
      <c r="B56" s="55">
        <f>'８月(上旬～中旬)'!B56-'８月(上旬)'!B56</f>
        <v>1110</v>
      </c>
      <c r="C56" s="55">
        <f>'８月(上旬～中旬)'!C56-'８月(上旬)'!C56</f>
        <v>1120</v>
      </c>
      <c r="D56" s="78">
        <f t="shared" si="7"/>
        <v>0.9910714285714286</v>
      </c>
      <c r="E56" s="68">
        <f t="shared" si="8"/>
        <v>-10</v>
      </c>
      <c r="F56" s="55">
        <f>'８月(上旬～中旬)'!F56-'８月(上旬)'!F56</f>
        <v>1205</v>
      </c>
      <c r="G56" s="55">
        <f>'８月(上旬～中旬)'!G56-'８月(上旬)'!G56</f>
        <v>1197</v>
      </c>
      <c r="H56" s="79">
        <f t="shared" si="9"/>
        <v>1.0066833751044277</v>
      </c>
      <c r="I56" s="54">
        <f t="shared" si="10"/>
        <v>8</v>
      </c>
      <c r="J56" s="53">
        <f t="shared" si="11"/>
        <v>0.92116182572614103</v>
      </c>
      <c r="K56" s="67">
        <f t="shared" si="12"/>
        <v>0.93567251461988299</v>
      </c>
      <c r="L56" s="66">
        <f t="shared" si="13"/>
        <v>-1.4510688893741963E-2</v>
      </c>
    </row>
    <row r="57" spans="1:12" x14ac:dyDescent="0.4">
      <c r="A57" s="58" t="s">
        <v>80</v>
      </c>
      <c r="B57" s="55">
        <f>'８月(上旬～中旬)'!B57-'８月(上旬)'!B57</f>
        <v>1089</v>
      </c>
      <c r="C57" s="55">
        <f>'８月(上旬～中旬)'!C57-'８月(上旬)'!C57</f>
        <v>940</v>
      </c>
      <c r="D57" s="73">
        <f t="shared" si="7"/>
        <v>1.1585106382978723</v>
      </c>
      <c r="E57" s="54">
        <f t="shared" si="8"/>
        <v>149</v>
      </c>
      <c r="F57" s="55">
        <f>'８月(上旬～中旬)'!F57-'８月(上旬)'!F57</f>
        <v>1233</v>
      </c>
      <c r="G57" s="55">
        <f>'８月(上旬～中旬)'!G57-'８月(上旬)'!G57</f>
        <v>1200</v>
      </c>
      <c r="H57" s="53">
        <f t="shared" si="9"/>
        <v>1.0275000000000001</v>
      </c>
      <c r="I57" s="54">
        <f t="shared" si="10"/>
        <v>33</v>
      </c>
      <c r="J57" s="53">
        <f t="shared" si="11"/>
        <v>0.88321167883211682</v>
      </c>
      <c r="K57" s="53">
        <f t="shared" si="12"/>
        <v>0.78333333333333333</v>
      </c>
      <c r="L57" s="52">
        <f t="shared" si="13"/>
        <v>9.9878345498783494E-2</v>
      </c>
    </row>
    <row r="58" spans="1:12" x14ac:dyDescent="0.4">
      <c r="A58" s="58" t="s">
        <v>79</v>
      </c>
      <c r="B58" s="55">
        <f>'８月(上旬～中旬)'!B58-'８月(上旬)'!B58</f>
        <v>1186</v>
      </c>
      <c r="C58" s="55">
        <f>'８月(上旬～中旬)'!C58-'８月(上旬)'!C58</f>
        <v>1156</v>
      </c>
      <c r="D58" s="73">
        <f t="shared" si="7"/>
        <v>1.0259515570934257</v>
      </c>
      <c r="E58" s="54">
        <f t="shared" si="8"/>
        <v>30</v>
      </c>
      <c r="F58" s="55">
        <f>'８月(上旬～中旬)'!F58-'８月(上旬)'!F58</f>
        <v>1205</v>
      </c>
      <c r="G58" s="55">
        <f>'８月(上旬～中旬)'!G58-'８月(上旬)'!G58</f>
        <v>1193</v>
      </c>
      <c r="H58" s="53">
        <f t="shared" si="9"/>
        <v>1.0100586756077117</v>
      </c>
      <c r="I58" s="54">
        <f t="shared" si="10"/>
        <v>12</v>
      </c>
      <c r="J58" s="53">
        <f t="shared" si="11"/>
        <v>0.98423236514522816</v>
      </c>
      <c r="K58" s="53">
        <f t="shared" si="12"/>
        <v>0.9689857502095558</v>
      </c>
      <c r="L58" s="52">
        <f t="shared" si="13"/>
        <v>1.5246614935672365E-2</v>
      </c>
    </row>
    <row r="59" spans="1:12" x14ac:dyDescent="0.4">
      <c r="A59" s="58" t="s">
        <v>78</v>
      </c>
      <c r="B59" s="55">
        <f>'８月(上旬～中旬)'!B59-'８月(上旬)'!B59</f>
        <v>3527</v>
      </c>
      <c r="C59" s="55">
        <f>'８月(上旬～中旬)'!C59-'８月(上旬)'!C59</f>
        <v>2967</v>
      </c>
      <c r="D59" s="78">
        <f t="shared" si="7"/>
        <v>1.188742837883384</v>
      </c>
      <c r="E59" s="54">
        <f t="shared" si="8"/>
        <v>560</v>
      </c>
      <c r="F59" s="55">
        <f>'８月(上旬～中旬)'!F59-'８月(上旬)'!F59</f>
        <v>4244</v>
      </c>
      <c r="G59" s="55">
        <f>'８月(上旬～中旬)'!G59-'８月(上旬)'!G59</f>
        <v>3726</v>
      </c>
      <c r="H59" s="76">
        <f t="shared" si="9"/>
        <v>1.1390230810520665</v>
      </c>
      <c r="I59" s="54">
        <f t="shared" si="10"/>
        <v>518</v>
      </c>
      <c r="J59" s="53">
        <f t="shared" si="11"/>
        <v>0.83105560791705935</v>
      </c>
      <c r="K59" s="53">
        <f t="shared" si="12"/>
        <v>0.79629629629629628</v>
      </c>
      <c r="L59" s="52">
        <f t="shared" si="13"/>
        <v>3.4759311620763067E-2</v>
      </c>
    </row>
    <row r="60" spans="1:12" x14ac:dyDescent="0.4">
      <c r="A60" s="64" t="s">
        <v>156</v>
      </c>
      <c r="B60" s="72">
        <f>'８月(上旬～中旬)'!B60-'８月(上旬)'!B60</f>
        <v>1098</v>
      </c>
      <c r="C60" s="55">
        <f>'８月(上旬～中旬)'!C60-'８月(上旬)'!C60</f>
        <v>1156</v>
      </c>
      <c r="D60" s="95">
        <f t="shared" si="7"/>
        <v>0.94982698961937717</v>
      </c>
      <c r="E60" s="68">
        <f t="shared" si="8"/>
        <v>-58</v>
      </c>
      <c r="F60" s="72">
        <f>'８月(上旬～中旬)'!F60-'８月(上旬)'!F60</f>
        <v>1260</v>
      </c>
      <c r="G60" s="55">
        <f>'８月(上旬～中旬)'!G60-'８月(上旬)'!G60</f>
        <v>1200</v>
      </c>
      <c r="H60" s="67">
        <f t="shared" si="9"/>
        <v>1.05</v>
      </c>
      <c r="I60" s="68">
        <f t="shared" si="10"/>
        <v>60</v>
      </c>
      <c r="J60" s="67">
        <f t="shared" si="11"/>
        <v>0.87142857142857144</v>
      </c>
      <c r="K60" s="67">
        <f t="shared" si="12"/>
        <v>0.96333333333333337</v>
      </c>
      <c r="L60" s="66">
        <f t="shared" si="13"/>
        <v>-9.1904761904761934E-2</v>
      </c>
    </row>
    <row r="61" spans="1:12" x14ac:dyDescent="0.4">
      <c r="A61" s="51" t="s">
        <v>155</v>
      </c>
      <c r="B61" s="49">
        <f>'８月(上旬～中旬)'!B61-'８月(上旬)'!B61</f>
        <v>1020</v>
      </c>
      <c r="C61" s="55">
        <f>'８月(上旬～中旬)'!C61-'８月(上旬)'!C61</f>
        <v>0</v>
      </c>
      <c r="D61" s="47" t="e">
        <f t="shared" si="7"/>
        <v>#DIV/0!</v>
      </c>
      <c r="E61" s="48">
        <f t="shared" si="8"/>
        <v>1020</v>
      </c>
      <c r="F61" s="49">
        <f>'８月(上旬～中旬)'!F61-'８月(上旬)'!F61</f>
        <v>1200</v>
      </c>
      <c r="G61" s="55">
        <f>'８月(上旬～中旬)'!G61-'８月(上旬)'!G61</f>
        <v>0</v>
      </c>
      <c r="H61" s="47" t="e">
        <f t="shared" si="9"/>
        <v>#DIV/0!</v>
      </c>
      <c r="I61" s="48">
        <f t="shared" si="10"/>
        <v>1200</v>
      </c>
      <c r="J61" s="47">
        <f t="shared" si="11"/>
        <v>0.85</v>
      </c>
      <c r="K61" s="47" t="e">
        <f t="shared" si="12"/>
        <v>#DIV/0!</v>
      </c>
      <c r="L61" s="46" t="e">
        <f t="shared" si="13"/>
        <v>#DIV/0!</v>
      </c>
    </row>
    <row r="62" spans="1:12" x14ac:dyDescent="0.4">
      <c r="A62" s="277" t="s">
        <v>154</v>
      </c>
      <c r="B62" s="259">
        <f>SUM(B63:B66)</f>
        <v>1424</v>
      </c>
      <c r="C62" s="259">
        <f>SUM(C63:C66)</f>
        <v>1156</v>
      </c>
      <c r="D62" s="256">
        <f t="shared" si="7"/>
        <v>1.2318339100346021</v>
      </c>
      <c r="E62" s="281">
        <f t="shared" si="8"/>
        <v>268</v>
      </c>
      <c r="F62" s="259">
        <f>SUM(F63:F66)</f>
        <v>1722</v>
      </c>
      <c r="G62" s="259">
        <f>SUM(G63:G66)</f>
        <v>1512</v>
      </c>
      <c r="H62" s="256">
        <f t="shared" si="9"/>
        <v>1.1388888888888888</v>
      </c>
      <c r="I62" s="281">
        <f t="shared" si="10"/>
        <v>210</v>
      </c>
      <c r="J62" s="256">
        <f t="shared" si="11"/>
        <v>0.82694541231126595</v>
      </c>
      <c r="K62" s="256">
        <f t="shared" si="12"/>
        <v>0.76455026455026454</v>
      </c>
      <c r="L62" s="280">
        <f t="shared" si="13"/>
        <v>6.2395147761001413E-2</v>
      </c>
    </row>
    <row r="63" spans="1:12" x14ac:dyDescent="0.4">
      <c r="A63" s="64" t="s">
        <v>77</v>
      </c>
      <c r="B63" s="112">
        <v>269</v>
      </c>
      <c r="C63" s="112">
        <v>271</v>
      </c>
      <c r="D63" s="95">
        <f t="shared" si="7"/>
        <v>0.99261992619926198</v>
      </c>
      <c r="E63" s="140">
        <f t="shared" si="8"/>
        <v>-2</v>
      </c>
      <c r="F63" s="112">
        <v>295</v>
      </c>
      <c r="G63" s="112">
        <v>307</v>
      </c>
      <c r="H63" s="95">
        <f t="shared" si="9"/>
        <v>0.96091205211726383</v>
      </c>
      <c r="I63" s="140">
        <f t="shared" si="10"/>
        <v>-12</v>
      </c>
      <c r="J63" s="95">
        <f t="shared" si="11"/>
        <v>0.91186440677966096</v>
      </c>
      <c r="K63" s="95">
        <f t="shared" si="12"/>
        <v>0.88273615635179148</v>
      </c>
      <c r="L63" s="399">
        <f t="shared" si="13"/>
        <v>2.9128250427869484E-2</v>
      </c>
    </row>
    <row r="64" spans="1:12" x14ac:dyDescent="0.4">
      <c r="A64" s="58" t="s">
        <v>153</v>
      </c>
      <c r="B64" s="56">
        <v>442</v>
      </c>
      <c r="C64" s="56">
        <v>255</v>
      </c>
      <c r="D64" s="53">
        <f t="shared" si="7"/>
        <v>1.7333333333333334</v>
      </c>
      <c r="E64" s="54">
        <f t="shared" si="8"/>
        <v>187</v>
      </c>
      <c r="F64" s="56">
        <v>535</v>
      </c>
      <c r="G64" s="56">
        <v>303</v>
      </c>
      <c r="H64" s="53">
        <f t="shared" si="9"/>
        <v>1.7656765676567656</v>
      </c>
      <c r="I64" s="54">
        <f t="shared" si="10"/>
        <v>232</v>
      </c>
      <c r="J64" s="53">
        <f t="shared" si="11"/>
        <v>0.82616822429906545</v>
      </c>
      <c r="K64" s="53">
        <f t="shared" si="12"/>
        <v>0.84158415841584155</v>
      </c>
      <c r="L64" s="52">
        <f t="shared" si="13"/>
        <v>-1.5415934116776109E-2</v>
      </c>
    </row>
    <row r="65" spans="1:12" x14ac:dyDescent="0.4">
      <c r="A65" s="57" t="s">
        <v>152</v>
      </c>
      <c r="B65" s="112">
        <v>210</v>
      </c>
      <c r="C65" s="112">
        <v>190</v>
      </c>
      <c r="D65" s="53">
        <f t="shared" si="7"/>
        <v>1.1052631578947369</v>
      </c>
      <c r="E65" s="54">
        <f t="shared" si="8"/>
        <v>20</v>
      </c>
      <c r="F65" s="56">
        <v>267</v>
      </c>
      <c r="G65" s="56">
        <v>300</v>
      </c>
      <c r="H65" s="53">
        <f t="shared" si="9"/>
        <v>0.89</v>
      </c>
      <c r="I65" s="54">
        <f t="shared" si="10"/>
        <v>-33</v>
      </c>
      <c r="J65" s="53">
        <f t="shared" si="11"/>
        <v>0.7865168539325843</v>
      </c>
      <c r="K65" s="53">
        <f t="shared" si="12"/>
        <v>0.6333333333333333</v>
      </c>
      <c r="L65" s="52">
        <f t="shared" si="13"/>
        <v>0.153183520599251</v>
      </c>
    </row>
    <row r="66" spans="1:12" x14ac:dyDescent="0.4">
      <c r="A66" s="51" t="s">
        <v>151</v>
      </c>
      <c r="B66" s="50">
        <v>503</v>
      </c>
      <c r="C66" s="50">
        <v>440</v>
      </c>
      <c r="D66" s="47">
        <f t="shared" si="7"/>
        <v>1.1431818181818181</v>
      </c>
      <c r="E66" s="48">
        <f t="shared" si="8"/>
        <v>63</v>
      </c>
      <c r="F66" s="50">
        <v>625</v>
      </c>
      <c r="G66" s="50">
        <v>602</v>
      </c>
      <c r="H66" s="47">
        <f t="shared" si="9"/>
        <v>1.0382059800664452</v>
      </c>
      <c r="I66" s="48">
        <f t="shared" si="10"/>
        <v>23</v>
      </c>
      <c r="J66" s="47">
        <f t="shared" si="11"/>
        <v>0.80479999999999996</v>
      </c>
      <c r="K66" s="47">
        <f t="shared" si="12"/>
        <v>0.73089700996677742</v>
      </c>
      <c r="L66" s="46">
        <f t="shared" si="13"/>
        <v>7.3902990033222538E-2</v>
      </c>
    </row>
    <row r="67" spans="1:12" x14ac:dyDescent="0.4">
      <c r="A67" s="249" t="s">
        <v>103</v>
      </c>
      <c r="B67" s="398"/>
      <c r="C67" s="398"/>
      <c r="D67" s="378"/>
      <c r="E67" s="379"/>
      <c r="F67" s="398"/>
      <c r="G67" s="398"/>
      <c r="H67" s="378"/>
      <c r="I67" s="379"/>
      <c r="J67" s="378"/>
      <c r="K67" s="378"/>
      <c r="L67" s="377"/>
    </row>
    <row r="68" spans="1:12" x14ac:dyDescent="0.4">
      <c r="A68" s="337" t="s">
        <v>150</v>
      </c>
      <c r="B68" s="397"/>
      <c r="C68" s="396"/>
      <c r="D68" s="373"/>
      <c r="E68" s="372"/>
      <c r="F68" s="397"/>
      <c r="G68" s="396"/>
      <c r="H68" s="373"/>
      <c r="I68" s="372"/>
      <c r="J68" s="371"/>
      <c r="K68" s="371"/>
      <c r="L68" s="370"/>
    </row>
    <row r="69" spans="1:12" x14ac:dyDescent="0.4">
      <c r="A69" s="58" t="s">
        <v>149</v>
      </c>
      <c r="B69" s="369"/>
      <c r="C69" s="369"/>
      <c r="D69" s="368"/>
      <c r="E69" s="367"/>
      <c r="F69" s="369"/>
      <c r="G69" s="369"/>
      <c r="H69" s="368"/>
      <c r="I69" s="367"/>
      <c r="J69" s="366"/>
      <c r="K69" s="366"/>
      <c r="L69" s="365"/>
    </row>
    <row r="70" spans="1:12" x14ac:dyDescent="0.4">
      <c r="A70" s="64" t="s">
        <v>148</v>
      </c>
      <c r="B70" s="395"/>
      <c r="C70" s="394"/>
      <c r="D70" s="393"/>
      <c r="E70" s="392"/>
      <c r="F70" s="395"/>
      <c r="G70" s="394"/>
      <c r="H70" s="393"/>
      <c r="I70" s="392"/>
      <c r="J70" s="391"/>
      <c r="K70" s="391"/>
      <c r="L70" s="390"/>
    </row>
    <row r="71" spans="1:12" x14ac:dyDescent="0.4">
      <c r="A71" s="70" t="s">
        <v>147</v>
      </c>
      <c r="B71" s="364"/>
      <c r="C71" s="363"/>
      <c r="D71" s="359"/>
      <c r="E71" s="362"/>
      <c r="F71" s="364"/>
      <c r="G71" s="363"/>
      <c r="H71" s="359"/>
      <c r="I71" s="358"/>
      <c r="J71" s="357"/>
      <c r="K71" s="357"/>
      <c r="L71" s="356"/>
    </row>
    <row r="72" spans="1:12" x14ac:dyDescent="0.4">
      <c r="A72" s="70" t="s">
        <v>102</v>
      </c>
      <c r="B72" s="389"/>
      <c r="C72" s="388"/>
      <c r="D72" s="359"/>
      <c r="E72" s="358"/>
      <c r="F72" s="389"/>
      <c r="G72" s="388"/>
      <c r="H72" s="359"/>
      <c r="I72" s="358"/>
      <c r="J72" s="357"/>
      <c r="K72" s="357"/>
      <c r="L72" s="356"/>
    </row>
    <row r="73" spans="1:12" x14ac:dyDescent="0.4">
      <c r="A73" s="70" t="s">
        <v>197</v>
      </c>
      <c r="B73" s="389"/>
      <c r="C73" s="388"/>
      <c r="D73" s="359"/>
      <c r="E73" s="358"/>
      <c r="F73" s="389"/>
      <c r="G73" s="388"/>
      <c r="H73" s="359"/>
      <c r="I73" s="358"/>
      <c r="J73" s="357"/>
      <c r="K73" s="357"/>
      <c r="L73" s="356"/>
    </row>
    <row r="74" spans="1:12" x14ac:dyDescent="0.4">
      <c r="A74" s="51" t="s">
        <v>101</v>
      </c>
      <c r="B74" s="387"/>
      <c r="C74" s="386"/>
      <c r="D74" s="359"/>
      <c r="E74" s="358"/>
      <c r="F74" s="387"/>
      <c r="G74" s="386"/>
      <c r="H74" s="359"/>
      <c r="I74" s="358"/>
      <c r="J74" s="357"/>
      <c r="K74" s="357"/>
      <c r="L74" s="356"/>
    </row>
    <row r="75" spans="1:12" x14ac:dyDescent="0.4">
      <c r="A75" s="249" t="s">
        <v>145</v>
      </c>
      <c r="B75" s="384"/>
      <c r="C75" s="383"/>
      <c r="D75" s="351"/>
      <c r="E75" s="350"/>
      <c r="F75" s="384"/>
      <c r="G75" s="383"/>
      <c r="H75" s="351"/>
      <c r="I75" s="350"/>
      <c r="J75" s="349"/>
      <c r="K75" s="349"/>
      <c r="L75" s="348"/>
    </row>
    <row r="76" spans="1:12" x14ac:dyDescent="0.4">
      <c r="A76" s="325" t="s">
        <v>144</v>
      </c>
      <c r="B76" s="385"/>
      <c r="C76" s="383"/>
      <c r="D76" s="351"/>
      <c r="E76" s="350"/>
      <c r="F76" s="384"/>
      <c r="G76" s="383"/>
      <c r="H76" s="351"/>
      <c r="I76" s="350"/>
      <c r="J76" s="349"/>
      <c r="K76" s="349"/>
      <c r="L76" s="348"/>
    </row>
    <row r="77" spans="1:12" s="42" customFormat="1" x14ac:dyDescent="0.4">
      <c r="A77" s="277" t="s">
        <v>247</v>
      </c>
      <c r="B77" s="353"/>
      <c r="C77" s="352"/>
      <c r="D77" s="351"/>
      <c r="E77" s="354"/>
      <c r="F77" s="353"/>
      <c r="G77" s="352"/>
      <c r="H77" s="351"/>
      <c r="I77" s="350"/>
      <c r="J77" s="349"/>
      <c r="K77" s="349"/>
      <c r="L77" s="348"/>
    </row>
    <row r="78" spans="1:12" s="42" customFormat="1" x14ac:dyDescent="0.4">
      <c r="A78" s="325" t="s">
        <v>240</v>
      </c>
      <c r="B78" s="355"/>
      <c r="C78" s="352"/>
      <c r="D78" s="351"/>
      <c r="E78" s="354"/>
      <c r="F78" s="353"/>
      <c r="G78" s="352"/>
      <c r="H78" s="351"/>
      <c r="I78" s="350"/>
      <c r="J78" s="349"/>
      <c r="K78" s="349"/>
      <c r="L78" s="348"/>
    </row>
    <row r="79" spans="1:12" x14ac:dyDescent="0.4">
      <c r="A79" s="42" t="s">
        <v>143</v>
      </c>
      <c r="B79" s="43"/>
      <c r="C79" s="42"/>
      <c r="D79" s="42"/>
      <c r="E79" s="43"/>
      <c r="F79" s="43"/>
      <c r="G79" s="42"/>
      <c r="H79" s="42"/>
      <c r="I79" s="43"/>
      <c r="J79" s="43"/>
      <c r="K79" s="42"/>
      <c r="L79" s="42"/>
    </row>
    <row r="80" spans="1:12" x14ac:dyDescent="0.4">
      <c r="A80" s="44" t="s">
        <v>142</v>
      </c>
      <c r="B80" s="43"/>
      <c r="C80" s="42"/>
      <c r="D80" s="42"/>
      <c r="E80" s="43"/>
      <c r="F80" s="43"/>
      <c r="G80" s="42"/>
      <c r="H80" s="42"/>
      <c r="I80" s="43"/>
      <c r="J80" s="43"/>
      <c r="K80" s="42"/>
      <c r="L80" s="42"/>
    </row>
    <row r="81" spans="1:12" s="42" customFormat="1" x14ac:dyDescent="0.4">
      <c r="A81" s="42" t="s">
        <v>141</v>
      </c>
      <c r="B81" s="43"/>
      <c r="C81" s="43"/>
      <c r="F81" s="43"/>
      <c r="G81" s="43"/>
      <c r="J81" s="43"/>
      <c r="K81" s="43"/>
    </row>
    <row r="82" spans="1:12" x14ac:dyDescent="0.4">
      <c r="A82" s="42" t="s">
        <v>98</v>
      </c>
      <c r="B82" s="43"/>
      <c r="C82" s="43"/>
      <c r="D82" s="42"/>
      <c r="E82" s="42"/>
      <c r="F82" s="43"/>
      <c r="G82" s="43"/>
      <c r="H82" s="42"/>
      <c r="I82" s="42"/>
      <c r="J82" s="43"/>
      <c r="K82" s="43"/>
      <c r="L82" s="42"/>
    </row>
    <row r="83" spans="1:12" x14ac:dyDescent="0.4">
      <c r="A83" s="42" t="s">
        <v>246</v>
      </c>
      <c r="B83" s="43"/>
      <c r="C83" s="43"/>
      <c r="D83" s="42"/>
      <c r="E83" s="42"/>
      <c r="F83" s="43"/>
      <c r="G83" s="43"/>
      <c r="H83" s="42"/>
      <c r="I83" s="42"/>
      <c r="J83" s="43"/>
      <c r="K83" s="43"/>
      <c r="L83" s="42"/>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dataValidations count="1">
    <dataValidation allowBlank="1" showInputMessage="1" showErrorMessage="1" sqref="A2:L76 IW2:JH76 SS2:TD76 ACO2:ACZ76 AMK2:AMV76 AWG2:AWR76 BGC2:BGN76 BPY2:BQJ76 BZU2:CAF76 CJQ2:CKB76 CTM2:CTX76 DDI2:DDT76 DNE2:DNP76 DXA2:DXL76 EGW2:EHH76 EQS2:ERD76 FAO2:FAZ76 FKK2:FKV76 FUG2:FUR76 GEC2:GEN76 GNY2:GOJ76 GXU2:GYF76 HHQ2:HIB76 HRM2:HRX76 IBI2:IBT76 ILE2:ILP76 IVA2:IVL76 JEW2:JFH76 JOS2:JPD76 JYO2:JYZ76 KIK2:KIV76 KSG2:KSR76 LCC2:LCN76 LLY2:LMJ76 LVU2:LWF76 MFQ2:MGB76 MPM2:MPX76 MZI2:MZT76 NJE2:NJP76 NTA2:NTL76 OCW2:ODH76 OMS2:OND76 OWO2:OWZ76 PGK2:PGV76 PQG2:PQR76 QAC2:QAN76 QJY2:QKJ76 QTU2:QUF76 RDQ2:REB76 RNM2:RNX76 RXI2:RXT76 SHE2:SHP76 SRA2:SRL76 TAW2:TBH76 TKS2:TLD76 TUO2:TUZ76 UEK2:UEV76 UOG2:UOR76 UYC2:UYN76 VHY2:VIJ76 VRU2:VSF76 WBQ2:WCB76 WLM2:WLX76 WVI2:WVT76 A65538:L65612 IW65538:JH65612 SS65538:TD65612 ACO65538:ACZ65612 AMK65538:AMV65612 AWG65538:AWR65612 BGC65538:BGN65612 BPY65538:BQJ65612 BZU65538:CAF65612 CJQ65538:CKB65612 CTM65538:CTX65612 DDI65538:DDT65612 DNE65538:DNP65612 DXA65538:DXL65612 EGW65538:EHH65612 EQS65538:ERD65612 FAO65538:FAZ65612 FKK65538:FKV65612 FUG65538:FUR65612 GEC65538:GEN65612 GNY65538:GOJ65612 GXU65538:GYF65612 HHQ65538:HIB65612 HRM65538:HRX65612 IBI65538:IBT65612 ILE65538:ILP65612 IVA65538:IVL65612 JEW65538:JFH65612 JOS65538:JPD65612 JYO65538:JYZ65612 KIK65538:KIV65612 KSG65538:KSR65612 LCC65538:LCN65612 LLY65538:LMJ65612 LVU65538:LWF65612 MFQ65538:MGB65612 MPM65538:MPX65612 MZI65538:MZT65612 NJE65538:NJP65612 NTA65538:NTL65612 OCW65538:ODH65612 OMS65538:OND65612 OWO65538:OWZ65612 PGK65538:PGV65612 PQG65538:PQR65612 QAC65538:QAN65612 QJY65538:QKJ65612 QTU65538:QUF65612 RDQ65538:REB65612 RNM65538:RNX65612 RXI65538:RXT65612 SHE65538:SHP65612 SRA65538:SRL65612 TAW65538:TBH65612 TKS65538:TLD65612 TUO65538:TUZ65612 UEK65538:UEV65612 UOG65538:UOR65612 UYC65538:UYN65612 VHY65538:VIJ65612 VRU65538:VSF65612 WBQ65538:WCB65612 WLM65538:WLX65612 WVI65538:WVT65612 A131074:L131148 IW131074:JH131148 SS131074:TD131148 ACO131074:ACZ131148 AMK131074:AMV131148 AWG131074:AWR131148 BGC131074:BGN131148 BPY131074:BQJ131148 BZU131074:CAF131148 CJQ131074:CKB131148 CTM131074:CTX131148 DDI131074:DDT131148 DNE131074:DNP131148 DXA131074:DXL131148 EGW131074:EHH131148 EQS131074:ERD131148 FAO131074:FAZ131148 FKK131074:FKV131148 FUG131074:FUR131148 GEC131074:GEN131148 GNY131074:GOJ131148 GXU131074:GYF131148 HHQ131074:HIB131148 HRM131074:HRX131148 IBI131074:IBT131148 ILE131074:ILP131148 IVA131074:IVL131148 JEW131074:JFH131148 JOS131074:JPD131148 JYO131074:JYZ131148 KIK131074:KIV131148 KSG131074:KSR131148 LCC131074:LCN131148 LLY131074:LMJ131148 LVU131074:LWF131148 MFQ131074:MGB131148 MPM131074:MPX131148 MZI131074:MZT131148 NJE131074:NJP131148 NTA131074:NTL131148 OCW131074:ODH131148 OMS131074:OND131148 OWO131074:OWZ131148 PGK131074:PGV131148 PQG131074:PQR131148 QAC131074:QAN131148 QJY131074:QKJ131148 QTU131074:QUF131148 RDQ131074:REB131148 RNM131074:RNX131148 RXI131074:RXT131148 SHE131074:SHP131148 SRA131074:SRL131148 TAW131074:TBH131148 TKS131074:TLD131148 TUO131074:TUZ131148 UEK131074:UEV131148 UOG131074:UOR131148 UYC131074:UYN131148 VHY131074:VIJ131148 VRU131074:VSF131148 WBQ131074:WCB131148 WLM131074:WLX131148 WVI131074:WVT131148 A196610:L196684 IW196610:JH196684 SS196610:TD196684 ACO196610:ACZ196684 AMK196610:AMV196684 AWG196610:AWR196684 BGC196610:BGN196684 BPY196610:BQJ196684 BZU196610:CAF196684 CJQ196610:CKB196684 CTM196610:CTX196684 DDI196610:DDT196684 DNE196610:DNP196684 DXA196610:DXL196684 EGW196610:EHH196684 EQS196610:ERD196684 FAO196610:FAZ196684 FKK196610:FKV196684 FUG196610:FUR196684 GEC196610:GEN196684 GNY196610:GOJ196684 GXU196610:GYF196684 HHQ196610:HIB196684 HRM196610:HRX196684 IBI196610:IBT196684 ILE196610:ILP196684 IVA196610:IVL196684 JEW196610:JFH196684 JOS196610:JPD196684 JYO196610:JYZ196684 KIK196610:KIV196684 KSG196610:KSR196684 LCC196610:LCN196684 LLY196610:LMJ196684 LVU196610:LWF196684 MFQ196610:MGB196684 MPM196610:MPX196684 MZI196610:MZT196684 NJE196610:NJP196684 NTA196610:NTL196684 OCW196610:ODH196684 OMS196610:OND196684 OWO196610:OWZ196684 PGK196610:PGV196684 PQG196610:PQR196684 QAC196610:QAN196684 QJY196610:QKJ196684 QTU196610:QUF196684 RDQ196610:REB196684 RNM196610:RNX196684 RXI196610:RXT196684 SHE196610:SHP196684 SRA196610:SRL196684 TAW196610:TBH196684 TKS196610:TLD196684 TUO196610:TUZ196684 UEK196610:UEV196684 UOG196610:UOR196684 UYC196610:UYN196684 VHY196610:VIJ196684 VRU196610:VSF196684 WBQ196610:WCB196684 WLM196610:WLX196684 WVI196610:WVT196684 A262146:L262220 IW262146:JH262220 SS262146:TD262220 ACO262146:ACZ262220 AMK262146:AMV262220 AWG262146:AWR262220 BGC262146:BGN262220 BPY262146:BQJ262220 BZU262146:CAF262220 CJQ262146:CKB262220 CTM262146:CTX262220 DDI262146:DDT262220 DNE262146:DNP262220 DXA262146:DXL262220 EGW262146:EHH262220 EQS262146:ERD262220 FAO262146:FAZ262220 FKK262146:FKV262220 FUG262146:FUR262220 GEC262146:GEN262220 GNY262146:GOJ262220 GXU262146:GYF262220 HHQ262146:HIB262220 HRM262146:HRX262220 IBI262146:IBT262220 ILE262146:ILP262220 IVA262146:IVL262220 JEW262146:JFH262220 JOS262146:JPD262220 JYO262146:JYZ262220 KIK262146:KIV262220 KSG262146:KSR262220 LCC262146:LCN262220 LLY262146:LMJ262220 LVU262146:LWF262220 MFQ262146:MGB262220 MPM262146:MPX262220 MZI262146:MZT262220 NJE262146:NJP262220 NTA262146:NTL262220 OCW262146:ODH262220 OMS262146:OND262220 OWO262146:OWZ262220 PGK262146:PGV262220 PQG262146:PQR262220 QAC262146:QAN262220 QJY262146:QKJ262220 QTU262146:QUF262220 RDQ262146:REB262220 RNM262146:RNX262220 RXI262146:RXT262220 SHE262146:SHP262220 SRA262146:SRL262220 TAW262146:TBH262220 TKS262146:TLD262220 TUO262146:TUZ262220 UEK262146:UEV262220 UOG262146:UOR262220 UYC262146:UYN262220 VHY262146:VIJ262220 VRU262146:VSF262220 WBQ262146:WCB262220 WLM262146:WLX262220 WVI262146:WVT262220 A327682:L327756 IW327682:JH327756 SS327682:TD327756 ACO327682:ACZ327756 AMK327682:AMV327756 AWG327682:AWR327756 BGC327682:BGN327756 BPY327682:BQJ327756 BZU327682:CAF327756 CJQ327682:CKB327756 CTM327682:CTX327756 DDI327682:DDT327756 DNE327682:DNP327756 DXA327682:DXL327756 EGW327682:EHH327756 EQS327682:ERD327756 FAO327682:FAZ327756 FKK327682:FKV327756 FUG327682:FUR327756 GEC327682:GEN327756 GNY327682:GOJ327756 GXU327682:GYF327756 HHQ327682:HIB327756 HRM327682:HRX327756 IBI327682:IBT327756 ILE327682:ILP327756 IVA327682:IVL327756 JEW327682:JFH327756 JOS327682:JPD327756 JYO327682:JYZ327756 KIK327682:KIV327756 KSG327682:KSR327756 LCC327682:LCN327756 LLY327682:LMJ327756 LVU327682:LWF327756 MFQ327682:MGB327756 MPM327682:MPX327756 MZI327682:MZT327756 NJE327682:NJP327756 NTA327682:NTL327756 OCW327682:ODH327756 OMS327682:OND327756 OWO327682:OWZ327756 PGK327682:PGV327756 PQG327682:PQR327756 QAC327682:QAN327756 QJY327682:QKJ327756 QTU327682:QUF327756 RDQ327682:REB327756 RNM327682:RNX327756 RXI327682:RXT327756 SHE327682:SHP327756 SRA327682:SRL327756 TAW327682:TBH327756 TKS327682:TLD327756 TUO327682:TUZ327756 UEK327682:UEV327756 UOG327682:UOR327756 UYC327682:UYN327756 VHY327682:VIJ327756 VRU327682:VSF327756 WBQ327682:WCB327756 WLM327682:WLX327756 WVI327682:WVT327756 A393218:L393292 IW393218:JH393292 SS393218:TD393292 ACO393218:ACZ393292 AMK393218:AMV393292 AWG393218:AWR393292 BGC393218:BGN393292 BPY393218:BQJ393292 BZU393218:CAF393292 CJQ393218:CKB393292 CTM393218:CTX393292 DDI393218:DDT393292 DNE393218:DNP393292 DXA393218:DXL393292 EGW393218:EHH393292 EQS393218:ERD393292 FAO393218:FAZ393292 FKK393218:FKV393292 FUG393218:FUR393292 GEC393218:GEN393292 GNY393218:GOJ393292 GXU393218:GYF393292 HHQ393218:HIB393292 HRM393218:HRX393292 IBI393218:IBT393292 ILE393218:ILP393292 IVA393218:IVL393292 JEW393218:JFH393292 JOS393218:JPD393292 JYO393218:JYZ393292 KIK393218:KIV393292 KSG393218:KSR393292 LCC393218:LCN393292 LLY393218:LMJ393292 LVU393218:LWF393292 MFQ393218:MGB393292 MPM393218:MPX393292 MZI393218:MZT393292 NJE393218:NJP393292 NTA393218:NTL393292 OCW393218:ODH393292 OMS393218:OND393292 OWO393218:OWZ393292 PGK393218:PGV393292 PQG393218:PQR393292 QAC393218:QAN393292 QJY393218:QKJ393292 QTU393218:QUF393292 RDQ393218:REB393292 RNM393218:RNX393292 RXI393218:RXT393292 SHE393218:SHP393292 SRA393218:SRL393292 TAW393218:TBH393292 TKS393218:TLD393292 TUO393218:TUZ393292 UEK393218:UEV393292 UOG393218:UOR393292 UYC393218:UYN393292 VHY393218:VIJ393292 VRU393218:VSF393292 WBQ393218:WCB393292 WLM393218:WLX393292 WVI393218:WVT393292 A458754:L458828 IW458754:JH458828 SS458754:TD458828 ACO458754:ACZ458828 AMK458754:AMV458828 AWG458754:AWR458828 BGC458754:BGN458828 BPY458754:BQJ458828 BZU458754:CAF458828 CJQ458754:CKB458828 CTM458754:CTX458828 DDI458754:DDT458828 DNE458754:DNP458828 DXA458754:DXL458828 EGW458754:EHH458828 EQS458754:ERD458828 FAO458754:FAZ458828 FKK458754:FKV458828 FUG458754:FUR458828 GEC458754:GEN458828 GNY458754:GOJ458828 GXU458754:GYF458828 HHQ458754:HIB458828 HRM458754:HRX458828 IBI458754:IBT458828 ILE458754:ILP458828 IVA458754:IVL458828 JEW458754:JFH458828 JOS458754:JPD458828 JYO458754:JYZ458828 KIK458754:KIV458828 KSG458754:KSR458828 LCC458754:LCN458828 LLY458754:LMJ458828 LVU458754:LWF458828 MFQ458754:MGB458828 MPM458754:MPX458828 MZI458754:MZT458828 NJE458754:NJP458828 NTA458754:NTL458828 OCW458754:ODH458828 OMS458754:OND458828 OWO458754:OWZ458828 PGK458754:PGV458828 PQG458754:PQR458828 QAC458754:QAN458828 QJY458754:QKJ458828 QTU458754:QUF458828 RDQ458754:REB458828 RNM458754:RNX458828 RXI458754:RXT458828 SHE458754:SHP458828 SRA458754:SRL458828 TAW458754:TBH458828 TKS458754:TLD458828 TUO458754:TUZ458828 UEK458754:UEV458828 UOG458754:UOR458828 UYC458754:UYN458828 VHY458754:VIJ458828 VRU458754:VSF458828 WBQ458754:WCB458828 WLM458754:WLX458828 WVI458754:WVT458828 A524290:L524364 IW524290:JH524364 SS524290:TD524364 ACO524290:ACZ524364 AMK524290:AMV524364 AWG524290:AWR524364 BGC524290:BGN524364 BPY524290:BQJ524364 BZU524290:CAF524364 CJQ524290:CKB524364 CTM524290:CTX524364 DDI524290:DDT524364 DNE524290:DNP524364 DXA524290:DXL524364 EGW524290:EHH524364 EQS524290:ERD524364 FAO524290:FAZ524364 FKK524290:FKV524364 FUG524290:FUR524364 GEC524290:GEN524364 GNY524290:GOJ524364 GXU524290:GYF524364 HHQ524290:HIB524364 HRM524290:HRX524364 IBI524290:IBT524364 ILE524290:ILP524364 IVA524290:IVL524364 JEW524290:JFH524364 JOS524290:JPD524364 JYO524290:JYZ524364 KIK524290:KIV524364 KSG524290:KSR524364 LCC524290:LCN524364 LLY524290:LMJ524364 LVU524290:LWF524364 MFQ524290:MGB524364 MPM524290:MPX524364 MZI524290:MZT524364 NJE524290:NJP524364 NTA524290:NTL524364 OCW524290:ODH524364 OMS524290:OND524364 OWO524290:OWZ524364 PGK524290:PGV524364 PQG524290:PQR524364 QAC524290:QAN524364 QJY524290:QKJ524364 QTU524290:QUF524364 RDQ524290:REB524364 RNM524290:RNX524364 RXI524290:RXT524364 SHE524290:SHP524364 SRA524290:SRL524364 TAW524290:TBH524364 TKS524290:TLD524364 TUO524290:TUZ524364 UEK524290:UEV524364 UOG524290:UOR524364 UYC524290:UYN524364 VHY524290:VIJ524364 VRU524290:VSF524364 WBQ524290:WCB524364 WLM524290:WLX524364 WVI524290:WVT524364 A589826:L589900 IW589826:JH589900 SS589826:TD589900 ACO589826:ACZ589900 AMK589826:AMV589900 AWG589826:AWR589900 BGC589826:BGN589900 BPY589826:BQJ589900 BZU589826:CAF589900 CJQ589826:CKB589900 CTM589826:CTX589900 DDI589826:DDT589900 DNE589826:DNP589900 DXA589826:DXL589900 EGW589826:EHH589900 EQS589826:ERD589900 FAO589826:FAZ589900 FKK589826:FKV589900 FUG589826:FUR589900 GEC589826:GEN589900 GNY589826:GOJ589900 GXU589826:GYF589900 HHQ589826:HIB589900 HRM589826:HRX589900 IBI589826:IBT589900 ILE589826:ILP589900 IVA589826:IVL589900 JEW589826:JFH589900 JOS589826:JPD589900 JYO589826:JYZ589900 KIK589826:KIV589900 KSG589826:KSR589900 LCC589826:LCN589900 LLY589826:LMJ589900 LVU589826:LWF589900 MFQ589826:MGB589900 MPM589826:MPX589900 MZI589826:MZT589900 NJE589826:NJP589900 NTA589826:NTL589900 OCW589826:ODH589900 OMS589826:OND589900 OWO589826:OWZ589900 PGK589826:PGV589900 PQG589826:PQR589900 QAC589826:QAN589900 QJY589826:QKJ589900 QTU589826:QUF589900 RDQ589826:REB589900 RNM589826:RNX589900 RXI589826:RXT589900 SHE589826:SHP589900 SRA589826:SRL589900 TAW589826:TBH589900 TKS589826:TLD589900 TUO589826:TUZ589900 UEK589826:UEV589900 UOG589826:UOR589900 UYC589826:UYN589900 VHY589826:VIJ589900 VRU589826:VSF589900 WBQ589826:WCB589900 WLM589826:WLX589900 WVI589826:WVT589900 A655362:L655436 IW655362:JH655436 SS655362:TD655436 ACO655362:ACZ655436 AMK655362:AMV655436 AWG655362:AWR655436 BGC655362:BGN655436 BPY655362:BQJ655436 BZU655362:CAF655436 CJQ655362:CKB655436 CTM655362:CTX655436 DDI655362:DDT655436 DNE655362:DNP655436 DXA655362:DXL655436 EGW655362:EHH655436 EQS655362:ERD655436 FAO655362:FAZ655436 FKK655362:FKV655436 FUG655362:FUR655436 GEC655362:GEN655436 GNY655362:GOJ655436 GXU655362:GYF655436 HHQ655362:HIB655436 HRM655362:HRX655436 IBI655362:IBT655436 ILE655362:ILP655436 IVA655362:IVL655436 JEW655362:JFH655436 JOS655362:JPD655436 JYO655362:JYZ655436 KIK655362:KIV655436 KSG655362:KSR655436 LCC655362:LCN655436 LLY655362:LMJ655436 LVU655362:LWF655436 MFQ655362:MGB655436 MPM655362:MPX655436 MZI655362:MZT655436 NJE655362:NJP655436 NTA655362:NTL655436 OCW655362:ODH655436 OMS655362:OND655436 OWO655362:OWZ655436 PGK655362:PGV655436 PQG655362:PQR655436 QAC655362:QAN655436 QJY655362:QKJ655436 QTU655362:QUF655436 RDQ655362:REB655436 RNM655362:RNX655436 RXI655362:RXT655436 SHE655362:SHP655436 SRA655362:SRL655436 TAW655362:TBH655436 TKS655362:TLD655436 TUO655362:TUZ655436 UEK655362:UEV655436 UOG655362:UOR655436 UYC655362:UYN655436 VHY655362:VIJ655436 VRU655362:VSF655436 WBQ655362:WCB655436 WLM655362:WLX655436 WVI655362:WVT655436 A720898:L720972 IW720898:JH720972 SS720898:TD720972 ACO720898:ACZ720972 AMK720898:AMV720972 AWG720898:AWR720972 BGC720898:BGN720972 BPY720898:BQJ720972 BZU720898:CAF720972 CJQ720898:CKB720972 CTM720898:CTX720972 DDI720898:DDT720972 DNE720898:DNP720972 DXA720898:DXL720972 EGW720898:EHH720972 EQS720898:ERD720972 FAO720898:FAZ720972 FKK720898:FKV720972 FUG720898:FUR720972 GEC720898:GEN720972 GNY720898:GOJ720972 GXU720898:GYF720972 HHQ720898:HIB720972 HRM720898:HRX720972 IBI720898:IBT720972 ILE720898:ILP720972 IVA720898:IVL720972 JEW720898:JFH720972 JOS720898:JPD720972 JYO720898:JYZ720972 KIK720898:KIV720972 KSG720898:KSR720972 LCC720898:LCN720972 LLY720898:LMJ720972 LVU720898:LWF720972 MFQ720898:MGB720972 MPM720898:MPX720972 MZI720898:MZT720972 NJE720898:NJP720972 NTA720898:NTL720972 OCW720898:ODH720972 OMS720898:OND720972 OWO720898:OWZ720972 PGK720898:PGV720972 PQG720898:PQR720972 QAC720898:QAN720972 QJY720898:QKJ720972 QTU720898:QUF720972 RDQ720898:REB720972 RNM720898:RNX720972 RXI720898:RXT720972 SHE720898:SHP720972 SRA720898:SRL720972 TAW720898:TBH720972 TKS720898:TLD720972 TUO720898:TUZ720972 UEK720898:UEV720972 UOG720898:UOR720972 UYC720898:UYN720972 VHY720898:VIJ720972 VRU720898:VSF720972 WBQ720898:WCB720972 WLM720898:WLX720972 WVI720898:WVT720972 A786434:L786508 IW786434:JH786508 SS786434:TD786508 ACO786434:ACZ786508 AMK786434:AMV786508 AWG786434:AWR786508 BGC786434:BGN786508 BPY786434:BQJ786508 BZU786434:CAF786508 CJQ786434:CKB786508 CTM786434:CTX786508 DDI786434:DDT786508 DNE786434:DNP786508 DXA786434:DXL786508 EGW786434:EHH786508 EQS786434:ERD786508 FAO786434:FAZ786508 FKK786434:FKV786508 FUG786434:FUR786508 GEC786434:GEN786508 GNY786434:GOJ786508 GXU786434:GYF786508 HHQ786434:HIB786508 HRM786434:HRX786508 IBI786434:IBT786508 ILE786434:ILP786508 IVA786434:IVL786508 JEW786434:JFH786508 JOS786434:JPD786508 JYO786434:JYZ786508 KIK786434:KIV786508 KSG786434:KSR786508 LCC786434:LCN786508 LLY786434:LMJ786508 LVU786434:LWF786508 MFQ786434:MGB786508 MPM786434:MPX786508 MZI786434:MZT786508 NJE786434:NJP786508 NTA786434:NTL786508 OCW786434:ODH786508 OMS786434:OND786508 OWO786434:OWZ786508 PGK786434:PGV786508 PQG786434:PQR786508 QAC786434:QAN786508 QJY786434:QKJ786508 QTU786434:QUF786508 RDQ786434:REB786508 RNM786434:RNX786508 RXI786434:RXT786508 SHE786434:SHP786508 SRA786434:SRL786508 TAW786434:TBH786508 TKS786434:TLD786508 TUO786434:TUZ786508 UEK786434:UEV786508 UOG786434:UOR786508 UYC786434:UYN786508 VHY786434:VIJ786508 VRU786434:VSF786508 WBQ786434:WCB786508 WLM786434:WLX786508 WVI786434:WVT786508 A851970:L852044 IW851970:JH852044 SS851970:TD852044 ACO851970:ACZ852044 AMK851970:AMV852044 AWG851970:AWR852044 BGC851970:BGN852044 BPY851970:BQJ852044 BZU851970:CAF852044 CJQ851970:CKB852044 CTM851970:CTX852044 DDI851970:DDT852044 DNE851970:DNP852044 DXA851970:DXL852044 EGW851970:EHH852044 EQS851970:ERD852044 FAO851970:FAZ852044 FKK851970:FKV852044 FUG851970:FUR852044 GEC851970:GEN852044 GNY851970:GOJ852044 GXU851970:GYF852044 HHQ851970:HIB852044 HRM851970:HRX852044 IBI851970:IBT852044 ILE851970:ILP852044 IVA851970:IVL852044 JEW851970:JFH852044 JOS851970:JPD852044 JYO851970:JYZ852044 KIK851970:KIV852044 KSG851970:KSR852044 LCC851970:LCN852044 LLY851970:LMJ852044 LVU851970:LWF852044 MFQ851970:MGB852044 MPM851970:MPX852044 MZI851970:MZT852044 NJE851970:NJP852044 NTA851970:NTL852044 OCW851970:ODH852044 OMS851970:OND852044 OWO851970:OWZ852044 PGK851970:PGV852044 PQG851970:PQR852044 QAC851970:QAN852044 QJY851970:QKJ852044 QTU851970:QUF852044 RDQ851970:REB852044 RNM851970:RNX852044 RXI851970:RXT852044 SHE851970:SHP852044 SRA851970:SRL852044 TAW851970:TBH852044 TKS851970:TLD852044 TUO851970:TUZ852044 UEK851970:UEV852044 UOG851970:UOR852044 UYC851970:UYN852044 VHY851970:VIJ852044 VRU851970:VSF852044 WBQ851970:WCB852044 WLM851970:WLX852044 WVI851970:WVT852044 A917506:L917580 IW917506:JH917580 SS917506:TD917580 ACO917506:ACZ917580 AMK917506:AMV917580 AWG917506:AWR917580 BGC917506:BGN917580 BPY917506:BQJ917580 BZU917506:CAF917580 CJQ917506:CKB917580 CTM917506:CTX917580 DDI917506:DDT917580 DNE917506:DNP917580 DXA917506:DXL917580 EGW917506:EHH917580 EQS917506:ERD917580 FAO917506:FAZ917580 FKK917506:FKV917580 FUG917506:FUR917580 GEC917506:GEN917580 GNY917506:GOJ917580 GXU917506:GYF917580 HHQ917506:HIB917580 HRM917506:HRX917580 IBI917506:IBT917580 ILE917506:ILP917580 IVA917506:IVL917580 JEW917506:JFH917580 JOS917506:JPD917580 JYO917506:JYZ917580 KIK917506:KIV917580 KSG917506:KSR917580 LCC917506:LCN917580 LLY917506:LMJ917580 LVU917506:LWF917580 MFQ917506:MGB917580 MPM917506:MPX917580 MZI917506:MZT917580 NJE917506:NJP917580 NTA917506:NTL917580 OCW917506:ODH917580 OMS917506:OND917580 OWO917506:OWZ917580 PGK917506:PGV917580 PQG917506:PQR917580 QAC917506:QAN917580 QJY917506:QKJ917580 QTU917506:QUF917580 RDQ917506:REB917580 RNM917506:RNX917580 RXI917506:RXT917580 SHE917506:SHP917580 SRA917506:SRL917580 TAW917506:TBH917580 TKS917506:TLD917580 TUO917506:TUZ917580 UEK917506:UEV917580 UOG917506:UOR917580 UYC917506:UYN917580 VHY917506:VIJ917580 VRU917506:VSF917580 WBQ917506:WCB917580 WLM917506:WLX917580 WVI917506:WVT917580 A983042:L983116 IW983042:JH983116 SS983042:TD983116 ACO983042:ACZ983116 AMK983042:AMV983116 AWG983042:AWR983116 BGC983042:BGN983116 BPY983042:BQJ983116 BZU983042:CAF983116 CJQ983042:CKB983116 CTM983042:CTX983116 DDI983042:DDT983116 DNE983042:DNP983116 DXA983042:DXL983116 EGW983042:EHH983116 EQS983042:ERD983116 FAO983042:FAZ983116 FKK983042:FKV983116 FUG983042:FUR983116 GEC983042:GEN983116 GNY983042:GOJ983116 GXU983042:GYF983116 HHQ983042:HIB983116 HRM983042:HRX983116 IBI983042:IBT983116 ILE983042:ILP983116 IVA983042:IVL983116 JEW983042:JFH983116 JOS983042:JPD983116 JYO983042:JYZ983116 KIK983042:KIV983116 KSG983042:KSR983116 LCC983042:LCN983116 LLY983042:LMJ983116 LVU983042:LWF983116 MFQ983042:MGB983116 MPM983042:MPX983116 MZI983042:MZT983116 NJE983042:NJP983116 NTA983042:NTL983116 OCW983042:ODH983116 OMS983042:OND983116 OWO983042:OWZ983116 PGK983042:PGV983116 PQG983042:PQR983116 QAC983042:QAN983116 QJY983042:QKJ983116 QTU983042:QUF983116 RDQ983042:REB983116 RNM983042:RNX983116 RXI983042:RXT983116 SHE983042:SHP983116 SRA983042:SRL983116 TAW983042:TBH983116 TKS983042:TLD983116 TUO983042:TUZ983116 UEK983042:UEV983116 UOG983042:UOR983116 UYC983042:UYN983116 VHY983042:VIJ983116 VRU983042:VSF983116 WBQ983042:WCB983116 WLM983042:WLX983116 WVI983042:WVT983116 A79:L82 IW79:JH82 SS79:TD82 ACO79:ACZ82 AMK79:AMV82 AWG79:AWR82 BGC79:BGN82 BPY79:BQJ82 BZU79:CAF82 CJQ79:CKB82 CTM79:CTX82 DDI79:DDT82 DNE79:DNP82 DXA79:DXL82 EGW79:EHH82 EQS79:ERD82 FAO79:FAZ82 FKK79:FKV82 FUG79:FUR82 GEC79:GEN82 GNY79:GOJ82 GXU79:GYF82 HHQ79:HIB82 HRM79:HRX82 IBI79:IBT82 ILE79:ILP82 IVA79:IVL82 JEW79:JFH82 JOS79:JPD82 JYO79:JYZ82 KIK79:KIV82 KSG79:KSR82 LCC79:LCN82 LLY79:LMJ82 LVU79:LWF82 MFQ79:MGB82 MPM79:MPX82 MZI79:MZT82 NJE79:NJP82 NTA79:NTL82 OCW79:ODH82 OMS79:OND82 OWO79:OWZ82 PGK79:PGV82 PQG79:PQR82 QAC79:QAN82 QJY79:QKJ82 QTU79:QUF82 RDQ79:REB82 RNM79:RNX82 RXI79:RXT82 SHE79:SHP82 SRA79:SRL82 TAW79:TBH82 TKS79:TLD82 TUO79:TUZ82 UEK79:UEV82 UOG79:UOR82 UYC79:UYN82 VHY79:VIJ82 VRU79:VSF82 WBQ79:WCB82 WLM79:WLX82 WVI79:WVT82 A65615:L65618 IW65615:JH65618 SS65615:TD65618 ACO65615:ACZ65618 AMK65615:AMV65618 AWG65615:AWR65618 BGC65615:BGN65618 BPY65615:BQJ65618 BZU65615:CAF65618 CJQ65615:CKB65618 CTM65615:CTX65618 DDI65615:DDT65618 DNE65615:DNP65618 DXA65615:DXL65618 EGW65615:EHH65618 EQS65615:ERD65618 FAO65615:FAZ65618 FKK65615:FKV65618 FUG65615:FUR65618 GEC65615:GEN65618 GNY65615:GOJ65618 GXU65615:GYF65618 HHQ65615:HIB65618 HRM65615:HRX65618 IBI65615:IBT65618 ILE65615:ILP65618 IVA65615:IVL65618 JEW65615:JFH65618 JOS65615:JPD65618 JYO65615:JYZ65618 KIK65615:KIV65618 KSG65615:KSR65618 LCC65615:LCN65618 LLY65615:LMJ65618 LVU65615:LWF65618 MFQ65615:MGB65618 MPM65615:MPX65618 MZI65615:MZT65618 NJE65615:NJP65618 NTA65615:NTL65618 OCW65615:ODH65618 OMS65615:OND65618 OWO65615:OWZ65618 PGK65615:PGV65618 PQG65615:PQR65618 QAC65615:QAN65618 QJY65615:QKJ65618 QTU65615:QUF65618 RDQ65615:REB65618 RNM65615:RNX65618 RXI65615:RXT65618 SHE65615:SHP65618 SRA65615:SRL65618 TAW65615:TBH65618 TKS65615:TLD65618 TUO65615:TUZ65618 UEK65615:UEV65618 UOG65615:UOR65618 UYC65615:UYN65618 VHY65615:VIJ65618 VRU65615:VSF65618 WBQ65615:WCB65618 WLM65615:WLX65618 WVI65615:WVT65618 A131151:L131154 IW131151:JH131154 SS131151:TD131154 ACO131151:ACZ131154 AMK131151:AMV131154 AWG131151:AWR131154 BGC131151:BGN131154 BPY131151:BQJ131154 BZU131151:CAF131154 CJQ131151:CKB131154 CTM131151:CTX131154 DDI131151:DDT131154 DNE131151:DNP131154 DXA131151:DXL131154 EGW131151:EHH131154 EQS131151:ERD131154 FAO131151:FAZ131154 FKK131151:FKV131154 FUG131151:FUR131154 GEC131151:GEN131154 GNY131151:GOJ131154 GXU131151:GYF131154 HHQ131151:HIB131154 HRM131151:HRX131154 IBI131151:IBT131154 ILE131151:ILP131154 IVA131151:IVL131154 JEW131151:JFH131154 JOS131151:JPD131154 JYO131151:JYZ131154 KIK131151:KIV131154 KSG131151:KSR131154 LCC131151:LCN131154 LLY131151:LMJ131154 LVU131151:LWF131154 MFQ131151:MGB131154 MPM131151:MPX131154 MZI131151:MZT131154 NJE131151:NJP131154 NTA131151:NTL131154 OCW131151:ODH131154 OMS131151:OND131154 OWO131151:OWZ131154 PGK131151:PGV131154 PQG131151:PQR131154 QAC131151:QAN131154 QJY131151:QKJ131154 QTU131151:QUF131154 RDQ131151:REB131154 RNM131151:RNX131154 RXI131151:RXT131154 SHE131151:SHP131154 SRA131151:SRL131154 TAW131151:TBH131154 TKS131151:TLD131154 TUO131151:TUZ131154 UEK131151:UEV131154 UOG131151:UOR131154 UYC131151:UYN131154 VHY131151:VIJ131154 VRU131151:VSF131154 WBQ131151:WCB131154 WLM131151:WLX131154 WVI131151:WVT131154 A196687:L196690 IW196687:JH196690 SS196687:TD196690 ACO196687:ACZ196690 AMK196687:AMV196690 AWG196687:AWR196690 BGC196687:BGN196690 BPY196687:BQJ196690 BZU196687:CAF196690 CJQ196687:CKB196690 CTM196687:CTX196690 DDI196687:DDT196690 DNE196687:DNP196690 DXA196687:DXL196690 EGW196687:EHH196690 EQS196687:ERD196690 FAO196687:FAZ196690 FKK196687:FKV196690 FUG196687:FUR196690 GEC196687:GEN196690 GNY196687:GOJ196690 GXU196687:GYF196690 HHQ196687:HIB196690 HRM196687:HRX196690 IBI196687:IBT196690 ILE196687:ILP196690 IVA196687:IVL196690 JEW196687:JFH196690 JOS196687:JPD196690 JYO196687:JYZ196690 KIK196687:KIV196690 KSG196687:KSR196690 LCC196687:LCN196690 LLY196687:LMJ196690 LVU196687:LWF196690 MFQ196687:MGB196690 MPM196687:MPX196690 MZI196687:MZT196690 NJE196687:NJP196690 NTA196687:NTL196690 OCW196687:ODH196690 OMS196687:OND196690 OWO196687:OWZ196690 PGK196687:PGV196690 PQG196687:PQR196690 QAC196687:QAN196690 QJY196687:QKJ196690 QTU196687:QUF196690 RDQ196687:REB196690 RNM196687:RNX196690 RXI196687:RXT196690 SHE196687:SHP196690 SRA196687:SRL196690 TAW196687:TBH196690 TKS196687:TLD196690 TUO196687:TUZ196690 UEK196687:UEV196690 UOG196687:UOR196690 UYC196687:UYN196690 VHY196687:VIJ196690 VRU196687:VSF196690 WBQ196687:WCB196690 WLM196687:WLX196690 WVI196687:WVT196690 A262223:L262226 IW262223:JH262226 SS262223:TD262226 ACO262223:ACZ262226 AMK262223:AMV262226 AWG262223:AWR262226 BGC262223:BGN262226 BPY262223:BQJ262226 BZU262223:CAF262226 CJQ262223:CKB262226 CTM262223:CTX262226 DDI262223:DDT262226 DNE262223:DNP262226 DXA262223:DXL262226 EGW262223:EHH262226 EQS262223:ERD262226 FAO262223:FAZ262226 FKK262223:FKV262226 FUG262223:FUR262226 GEC262223:GEN262226 GNY262223:GOJ262226 GXU262223:GYF262226 HHQ262223:HIB262226 HRM262223:HRX262226 IBI262223:IBT262226 ILE262223:ILP262226 IVA262223:IVL262226 JEW262223:JFH262226 JOS262223:JPD262226 JYO262223:JYZ262226 KIK262223:KIV262226 KSG262223:KSR262226 LCC262223:LCN262226 LLY262223:LMJ262226 LVU262223:LWF262226 MFQ262223:MGB262226 MPM262223:MPX262226 MZI262223:MZT262226 NJE262223:NJP262226 NTA262223:NTL262226 OCW262223:ODH262226 OMS262223:OND262226 OWO262223:OWZ262226 PGK262223:PGV262226 PQG262223:PQR262226 QAC262223:QAN262226 QJY262223:QKJ262226 QTU262223:QUF262226 RDQ262223:REB262226 RNM262223:RNX262226 RXI262223:RXT262226 SHE262223:SHP262226 SRA262223:SRL262226 TAW262223:TBH262226 TKS262223:TLD262226 TUO262223:TUZ262226 UEK262223:UEV262226 UOG262223:UOR262226 UYC262223:UYN262226 VHY262223:VIJ262226 VRU262223:VSF262226 WBQ262223:WCB262226 WLM262223:WLX262226 WVI262223:WVT262226 A327759:L327762 IW327759:JH327762 SS327759:TD327762 ACO327759:ACZ327762 AMK327759:AMV327762 AWG327759:AWR327762 BGC327759:BGN327762 BPY327759:BQJ327762 BZU327759:CAF327762 CJQ327759:CKB327762 CTM327759:CTX327762 DDI327759:DDT327762 DNE327759:DNP327762 DXA327759:DXL327762 EGW327759:EHH327762 EQS327759:ERD327762 FAO327759:FAZ327762 FKK327759:FKV327762 FUG327759:FUR327762 GEC327759:GEN327762 GNY327759:GOJ327762 GXU327759:GYF327762 HHQ327759:HIB327762 HRM327759:HRX327762 IBI327759:IBT327762 ILE327759:ILP327762 IVA327759:IVL327762 JEW327759:JFH327762 JOS327759:JPD327762 JYO327759:JYZ327762 KIK327759:KIV327762 KSG327759:KSR327762 LCC327759:LCN327762 LLY327759:LMJ327762 LVU327759:LWF327762 MFQ327759:MGB327762 MPM327759:MPX327762 MZI327759:MZT327762 NJE327759:NJP327762 NTA327759:NTL327762 OCW327759:ODH327762 OMS327759:OND327762 OWO327759:OWZ327762 PGK327759:PGV327762 PQG327759:PQR327762 QAC327759:QAN327762 QJY327759:QKJ327762 QTU327759:QUF327762 RDQ327759:REB327762 RNM327759:RNX327762 RXI327759:RXT327762 SHE327759:SHP327762 SRA327759:SRL327762 TAW327759:TBH327762 TKS327759:TLD327762 TUO327759:TUZ327762 UEK327759:UEV327762 UOG327759:UOR327762 UYC327759:UYN327762 VHY327759:VIJ327762 VRU327759:VSF327762 WBQ327759:WCB327762 WLM327759:WLX327762 WVI327759:WVT327762 A393295:L393298 IW393295:JH393298 SS393295:TD393298 ACO393295:ACZ393298 AMK393295:AMV393298 AWG393295:AWR393298 BGC393295:BGN393298 BPY393295:BQJ393298 BZU393295:CAF393298 CJQ393295:CKB393298 CTM393295:CTX393298 DDI393295:DDT393298 DNE393295:DNP393298 DXA393295:DXL393298 EGW393295:EHH393298 EQS393295:ERD393298 FAO393295:FAZ393298 FKK393295:FKV393298 FUG393295:FUR393298 GEC393295:GEN393298 GNY393295:GOJ393298 GXU393295:GYF393298 HHQ393295:HIB393298 HRM393295:HRX393298 IBI393295:IBT393298 ILE393295:ILP393298 IVA393295:IVL393298 JEW393295:JFH393298 JOS393295:JPD393298 JYO393295:JYZ393298 KIK393295:KIV393298 KSG393295:KSR393298 LCC393295:LCN393298 LLY393295:LMJ393298 LVU393295:LWF393298 MFQ393295:MGB393298 MPM393295:MPX393298 MZI393295:MZT393298 NJE393295:NJP393298 NTA393295:NTL393298 OCW393295:ODH393298 OMS393295:OND393298 OWO393295:OWZ393298 PGK393295:PGV393298 PQG393295:PQR393298 QAC393295:QAN393298 QJY393295:QKJ393298 QTU393295:QUF393298 RDQ393295:REB393298 RNM393295:RNX393298 RXI393295:RXT393298 SHE393295:SHP393298 SRA393295:SRL393298 TAW393295:TBH393298 TKS393295:TLD393298 TUO393295:TUZ393298 UEK393295:UEV393298 UOG393295:UOR393298 UYC393295:UYN393298 VHY393295:VIJ393298 VRU393295:VSF393298 WBQ393295:WCB393298 WLM393295:WLX393298 WVI393295:WVT393298 A458831:L458834 IW458831:JH458834 SS458831:TD458834 ACO458831:ACZ458834 AMK458831:AMV458834 AWG458831:AWR458834 BGC458831:BGN458834 BPY458831:BQJ458834 BZU458831:CAF458834 CJQ458831:CKB458834 CTM458831:CTX458834 DDI458831:DDT458834 DNE458831:DNP458834 DXA458831:DXL458834 EGW458831:EHH458834 EQS458831:ERD458834 FAO458831:FAZ458834 FKK458831:FKV458834 FUG458831:FUR458834 GEC458831:GEN458834 GNY458831:GOJ458834 GXU458831:GYF458834 HHQ458831:HIB458834 HRM458831:HRX458834 IBI458831:IBT458834 ILE458831:ILP458834 IVA458831:IVL458834 JEW458831:JFH458834 JOS458831:JPD458834 JYO458831:JYZ458834 KIK458831:KIV458834 KSG458831:KSR458834 LCC458831:LCN458834 LLY458831:LMJ458834 LVU458831:LWF458834 MFQ458831:MGB458834 MPM458831:MPX458834 MZI458831:MZT458834 NJE458831:NJP458834 NTA458831:NTL458834 OCW458831:ODH458834 OMS458831:OND458834 OWO458831:OWZ458834 PGK458831:PGV458834 PQG458831:PQR458834 QAC458831:QAN458834 QJY458831:QKJ458834 QTU458831:QUF458834 RDQ458831:REB458834 RNM458831:RNX458834 RXI458831:RXT458834 SHE458831:SHP458834 SRA458831:SRL458834 TAW458831:TBH458834 TKS458831:TLD458834 TUO458831:TUZ458834 UEK458831:UEV458834 UOG458831:UOR458834 UYC458831:UYN458834 VHY458831:VIJ458834 VRU458831:VSF458834 WBQ458831:WCB458834 WLM458831:WLX458834 WVI458831:WVT458834 A524367:L524370 IW524367:JH524370 SS524367:TD524370 ACO524367:ACZ524370 AMK524367:AMV524370 AWG524367:AWR524370 BGC524367:BGN524370 BPY524367:BQJ524370 BZU524367:CAF524370 CJQ524367:CKB524370 CTM524367:CTX524370 DDI524367:DDT524370 DNE524367:DNP524370 DXA524367:DXL524370 EGW524367:EHH524370 EQS524367:ERD524370 FAO524367:FAZ524370 FKK524367:FKV524370 FUG524367:FUR524370 GEC524367:GEN524370 GNY524367:GOJ524370 GXU524367:GYF524370 HHQ524367:HIB524370 HRM524367:HRX524370 IBI524367:IBT524370 ILE524367:ILP524370 IVA524367:IVL524370 JEW524367:JFH524370 JOS524367:JPD524370 JYO524367:JYZ524370 KIK524367:KIV524370 KSG524367:KSR524370 LCC524367:LCN524370 LLY524367:LMJ524370 LVU524367:LWF524370 MFQ524367:MGB524370 MPM524367:MPX524370 MZI524367:MZT524370 NJE524367:NJP524370 NTA524367:NTL524370 OCW524367:ODH524370 OMS524367:OND524370 OWO524367:OWZ524370 PGK524367:PGV524370 PQG524367:PQR524370 QAC524367:QAN524370 QJY524367:QKJ524370 QTU524367:QUF524370 RDQ524367:REB524370 RNM524367:RNX524370 RXI524367:RXT524370 SHE524367:SHP524370 SRA524367:SRL524370 TAW524367:TBH524370 TKS524367:TLD524370 TUO524367:TUZ524370 UEK524367:UEV524370 UOG524367:UOR524370 UYC524367:UYN524370 VHY524367:VIJ524370 VRU524367:VSF524370 WBQ524367:WCB524370 WLM524367:WLX524370 WVI524367:WVT524370 A589903:L589906 IW589903:JH589906 SS589903:TD589906 ACO589903:ACZ589906 AMK589903:AMV589906 AWG589903:AWR589906 BGC589903:BGN589906 BPY589903:BQJ589906 BZU589903:CAF589906 CJQ589903:CKB589906 CTM589903:CTX589906 DDI589903:DDT589906 DNE589903:DNP589906 DXA589903:DXL589906 EGW589903:EHH589906 EQS589903:ERD589906 FAO589903:FAZ589906 FKK589903:FKV589906 FUG589903:FUR589906 GEC589903:GEN589906 GNY589903:GOJ589906 GXU589903:GYF589906 HHQ589903:HIB589906 HRM589903:HRX589906 IBI589903:IBT589906 ILE589903:ILP589906 IVA589903:IVL589906 JEW589903:JFH589906 JOS589903:JPD589906 JYO589903:JYZ589906 KIK589903:KIV589906 KSG589903:KSR589906 LCC589903:LCN589906 LLY589903:LMJ589906 LVU589903:LWF589906 MFQ589903:MGB589906 MPM589903:MPX589906 MZI589903:MZT589906 NJE589903:NJP589906 NTA589903:NTL589906 OCW589903:ODH589906 OMS589903:OND589906 OWO589903:OWZ589906 PGK589903:PGV589906 PQG589903:PQR589906 QAC589903:QAN589906 QJY589903:QKJ589906 QTU589903:QUF589906 RDQ589903:REB589906 RNM589903:RNX589906 RXI589903:RXT589906 SHE589903:SHP589906 SRA589903:SRL589906 TAW589903:TBH589906 TKS589903:TLD589906 TUO589903:TUZ589906 UEK589903:UEV589906 UOG589903:UOR589906 UYC589903:UYN589906 VHY589903:VIJ589906 VRU589903:VSF589906 WBQ589903:WCB589906 WLM589903:WLX589906 WVI589903:WVT589906 A655439:L655442 IW655439:JH655442 SS655439:TD655442 ACO655439:ACZ655442 AMK655439:AMV655442 AWG655439:AWR655442 BGC655439:BGN655442 BPY655439:BQJ655442 BZU655439:CAF655442 CJQ655439:CKB655442 CTM655439:CTX655442 DDI655439:DDT655442 DNE655439:DNP655442 DXA655439:DXL655442 EGW655439:EHH655442 EQS655439:ERD655442 FAO655439:FAZ655442 FKK655439:FKV655442 FUG655439:FUR655442 GEC655439:GEN655442 GNY655439:GOJ655442 GXU655439:GYF655442 HHQ655439:HIB655442 HRM655439:HRX655442 IBI655439:IBT655442 ILE655439:ILP655442 IVA655439:IVL655442 JEW655439:JFH655442 JOS655439:JPD655442 JYO655439:JYZ655442 KIK655439:KIV655442 KSG655439:KSR655442 LCC655439:LCN655442 LLY655439:LMJ655442 LVU655439:LWF655442 MFQ655439:MGB655442 MPM655439:MPX655442 MZI655439:MZT655442 NJE655439:NJP655442 NTA655439:NTL655442 OCW655439:ODH655442 OMS655439:OND655442 OWO655439:OWZ655442 PGK655439:PGV655442 PQG655439:PQR655442 QAC655439:QAN655442 QJY655439:QKJ655442 QTU655439:QUF655442 RDQ655439:REB655442 RNM655439:RNX655442 RXI655439:RXT655442 SHE655439:SHP655442 SRA655439:SRL655442 TAW655439:TBH655442 TKS655439:TLD655442 TUO655439:TUZ655442 UEK655439:UEV655442 UOG655439:UOR655442 UYC655439:UYN655442 VHY655439:VIJ655442 VRU655439:VSF655442 WBQ655439:WCB655442 WLM655439:WLX655442 WVI655439:WVT655442 A720975:L720978 IW720975:JH720978 SS720975:TD720978 ACO720975:ACZ720978 AMK720975:AMV720978 AWG720975:AWR720978 BGC720975:BGN720978 BPY720975:BQJ720978 BZU720975:CAF720978 CJQ720975:CKB720978 CTM720975:CTX720978 DDI720975:DDT720978 DNE720975:DNP720978 DXA720975:DXL720978 EGW720975:EHH720978 EQS720975:ERD720978 FAO720975:FAZ720978 FKK720975:FKV720978 FUG720975:FUR720978 GEC720975:GEN720978 GNY720975:GOJ720978 GXU720975:GYF720978 HHQ720975:HIB720978 HRM720975:HRX720978 IBI720975:IBT720978 ILE720975:ILP720978 IVA720975:IVL720978 JEW720975:JFH720978 JOS720975:JPD720978 JYO720975:JYZ720978 KIK720975:KIV720978 KSG720975:KSR720978 LCC720975:LCN720978 LLY720975:LMJ720978 LVU720975:LWF720978 MFQ720975:MGB720978 MPM720975:MPX720978 MZI720975:MZT720978 NJE720975:NJP720978 NTA720975:NTL720978 OCW720975:ODH720978 OMS720975:OND720978 OWO720975:OWZ720978 PGK720975:PGV720978 PQG720975:PQR720978 QAC720975:QAN720978 QJY720975:QKJ720978 QTU720975:QUF720978 RDQ720975:REB720978 RNM720975:RNX720978 RXI720975:RXT720978 SHE720975:SHP720978 SRA720975:SRL720978 TAW720975:TBH720978 TKS720975:TLD720978 TUO720975:TUZ720978 UEK720975:UEV720978 UOG720975:UOR720978 UYC720975:UYN720978 VHY720975:VIJ720978 VRU720975:VSF720978 WBQ720975:WCB720978 WLM720975:WLX720978 WVI720975:WVT720978 A786511:L786514 IW786511:JH786514 SS786511:TD786514 ACO786511:ACZ786514 AMK786511:AMV786514 AWG786511:AWR786514 BGC786511:BGN786514 BPY786511:BQJ786514 BZU786511:CAF786514 CJQ786511:CKB786514 CTM786511:CTX786514 DDI786511:DDT786514 DNE786511:DNP786514 DXA786511:DXL786514 EGW786511:EHH786514 EQS786511:ERD786514 FAO786511:FAZ786514 FKK786511:FKV786514 FUG786511:FUR786514 GEC786511:GEN786514 GNY786511:GOJ786514 GXU786511:GYF786514 HHQ786511:HIB786514 HRM786511:HRX786514 IBI786511:IBT786514 ILE786511:ILP786514 IVA786511:IVL786514 JEW786511:JFH786514 JOS786511:JPD786514 JYO786511:JYZ786514 KIK786511:KIV786514 KSG786511:KSR786514 LCC786511:LCN786514 LLY786511:LMJ786514 LVU786511:LWF786514 MFQ786511:MGB786514 MPM786511:MPX786514 MZI786511:MZT786514 NJE786511:NJP786514 NTA786511:NTL786514 OCW786511:ODH786514 OMS786511:OND786514 OWO786511:OWZ786514 PGK786511:PGV786514 PQG786511:PQR786514 QAC786511:QAN786514 QJY786511:QKJ786514 QTU786511:QUF786514 RDQ786511:REB786514 RNM786511:RNX786514 RXI786511:RXT786514 SHE786511:SHP786514 SRA786511:SRL786514 TAW786511:TBH786514 TKS786511:TLD786514 TUO786511:TUZ786514 UEK786511:UEV786514 UOG786511:UOR786514 UYC786511:UYN786514 VHY786511:VIJ786514 VRU786511:VSF786514 WBQ786511:WCB786514 WLM786511:WLX786514 WVI786511:WVT786514 A852047:L852050 IW852047:JH852050 SS852047:TD852050 ACO852047:ACZ852050 AMK852047:AMV852050 AWG852047:AWR852050 BGC852047:BGN852050 BPY852047:BQJ852050 BZU852047:CAF852050 CJQ852047:CKB852050 CTM852047:CTX852050 DDI852047:DDT852050 DNE852047:DNP852050 DXA852047:DXL852050 EGW852047:EHH852050 EQS852047:ERD852050 FAO852047:FAZ852050 FKK852047:FKV852050 FUG852047:FUR852050 GEC852047:GEN852050 GNY852047:GOJ852050 GXU852047:GYF852050 HHQ852047:HIB852050 HRM852047:HRX852050 IBI852047:IBT852050 ILE852047:ILP852050 IVA852047:IVL852050 JEW852047:JFH852050 JOS852047:JPD852050 JYO852047:JYZ852050 KIK852047:KIV852050 KSG852047:KSR852050 LCC852047:LCN852050 LLY852047:LMJ852050 LVU852047:LWF852050 MFQ852047:MGB852050 MPM852047:MPX852050 MZI852047:MZT852050 NJE852047:NJP852050 NTA852047:NTL852050 OCW852047:ODH852050 OMS852047:OND852050 OWO852047:OWZ852050 PGK852047:PGV852050 PQG852047:PQR852050 QAC852047:QAN852050 QJY852047:QKJ852050 QTU852047:QUF852050 RDQ852047:REB852050 RNM852047:RNX852050 RXI852047:RXT852050 SHE852047:SHP852050 SRA852047:SRL852050 TAW852047:TBH852050 TKS852047:TLD852050 TUO852047:TUZ852050 UEK852047:UEV852050 UOG852047:UOR852050 UYC852047:UYN852050 VHY852047:VIJ852050 VRU852047:VSF852050 WBQ852047:WCB852050 WLM852047:WLX852050 WVI852047:WVT852050 A917583:L917586 IW917583:JH917586 SS917583:TD917586 ACO917583:ACZ917586 AMK917583:AMV917586 AWG917583:AWR917586 BGC917583:BGN917586 BPY917583:BQJ917586 BZU917583:CAF917586 CJQ917583:CKB917586 CTM917583:CTX917586 DDI917583:DDT917586 DNE917583:DNP917586 DXA917583:DXL917586 EGW917583:EHH917586 EQS917583:ERD917586 FAO917583:FAZ917586 FKK917583:FKV917586 FUG917583:FUR917586 GEC917583:GEN917586 GNY917583:GOJ917586 GXU917583:GYF917586 HHQ917583:HIB917586 HRM917583:HRX917586 IBI917583:IBT917586 ILE917583:ILP917586 IVA917583:IVL917586 JEW917583:JFH917586 JOS917583:JPD917586 JYO917583:JYZ917586 KIK917583:KIV917586 KSG917583:KSR917586 LCC917583:LCN917586 LLY917583:LMJ917586 LVU917583:LWF917586 MFQ917583:MGB917586 MPM917583:MPX917586 MZI917583:MZT917586 NJE917583:NJP917586 NTA917583:NTL917586 OCW917583:ODH917586 OMS917583:OND917586 OWO917583:OWZ917586 PGK917583:PGV917586 PQG917583:PQR917586 QAC917583:QAN917586 QJY917583:QKJ917586 QTU917583:QUF917586 RDQ917583:REB917586 RNM917583:RNX917586 RXI917583:RXT917586 SHE917583:SHP917586 SRA917583:SRL917586 TAW917583:TBH917586 TKS917583:TLD917586 TUO917583:TUZ917586 UEK917583:UEV917586 UOG917583:UOR917586 UYC917583:UYN917586 VHY917583:VIJ917586 VRU917583:VSF917586 WBQ917583:WCB917586 WLM917583:WLX917586 WVI917583:WVT917586 A983119:L983122 IW983119:JH983122 SS983119:TD983122 ACO983119:ACZ983122 AMK983119:AMV983122 AWG983119:AWR983122 BGC983119:BGN983122 BPY983119:BQJ983122 BZU983119:CAF983122 CJQ983119:CKB983122 CTM983119:CTX983122 DDI983119:DDT983122 DNE983119:DNP983122 DXA983119:DXL983122 EGW983119:EHH983122 EQS983119:ERD983122 FAO983119:FAZ983122 FKK983119:FKV983122 FUG983119:FUR983122 GEC983119:GEN983122 GNY983119:GOJ983122 GXU983119:GYF983122 HHQ983119:HIB983122 HRM983119:HRX983122 IBI983119:IBT983122 ILE983119:ILP983122 IVA983119:IVL983122 JEW983119:JFH983122 JOS983119:JPD983122 JYO983119:JYZ983122 KIK983119:KIV983122 KSG983119:KSR983122 LCC983119:LCN983122 LLY983119:LMJ983122 LVU983119:LWF983122 MFQ983119:MGB983122 MPM983119:MPX983122 MZI983119:MZT983122 NJE983119:NJP983122 NTA983119:NTL983122 OCW983119:ODH983122 OMS983119:OND983122 OWO983119:OWZ983122 PGK983119:PGV983122 PQG983119:PQR983122 QAC983119:QAN983122 QJY983119:QKJ983122 QTU983119:QUF983122 RDQ983119:REB983122 RNM983119:RNX983122 RXI983119:RXT983122 SHE983119:SHP983122 SRA983119:SRL983122 TAW983119:TBH983122 TKS983119:TLD983122 TUO983119:TUZ983122 UEK983119:UEV983122 UOG983119:UOR983122 UYC983119:UYN983122 VHY983119:VIJ983122 VRU983119:VSF983122 WBQ983119:WCB983122 WLM983119:WLX983122 WVI983119:WVT983122"/>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3"/>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2" width="11" style="98" customWidth="1"/>
    <col min="3" max="3" width="11" style="43"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８月(上旬～中旬)</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s="42" customFormat="1" x14ac:dyDescent="0.4">
      <c r="A4" s="653"/>
      <c r="B4" s="659" t="s">
        <v>130</v>
      </c>
      <c r="C4" s="655" t="s">
        <v>261</v>
      </c>
      <c r="D4" s="653" t="s">
        <v>95</v>
      </c>
      <c r="E4" s="653"/>
      <c r="F4" s="649" t="str">
        <f>+B4</f>
        <v>(12'8/1～20)</v>
      </c>
      <c r="G4" s="649" t="str">
        <f>+C4</f>
        <v>(11'8/1～20)</v>
      </c>
      <c r="H4" s="653" t="s">
        <v>95</v>
      </c>
      <c r="I4" s="653"/>
      <c r="J4" s="649" t="str">
        <f>+B4</f>
        <v>(12'8/1～20)</v>
      </c>
      <c r="K4" s="649" t="str">
        <f>+C4</f>
        <v>(11'8/1～20)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191</v>
      </c>
      <c r="B6" s="248">
        <f>+B7+B41+B67</f>
        <v>373476</v>
      </c>
      <c r="C6" s="248">
        <f>+C7+C41+C67</f>
        <v>354769</v>
      </c>
      <c r="D6" s="245">
        <f t="shared" ref="D6:D37" si="0">+B6/C6</f>
        <v>1.0527300863378706</v>
      </c>
      <c r="E6" s="289">
        <f t="shared" ref="E6:E37" si="1">+B6-C6</f>
        <v>18707</v>
      </c>
      <c r="F6" s="248">
        <f>+F7+F41+F67</f>
        <v>441084</v>
      </c>
      <c r="G6" s="248">
        <f>+G7+G41+G67</f>
        <v>416576</v>
      </c>
      <c r="H6" s="245">
        <f t="shared" ref="H6:H37" si="2">+F6/G6</f>
        <v>1.0588320018436013</v>
      </c>
      <c r="I6" s="289">
        <f t="shared" ref="I6:I37" si="3">+F6-G6</f>
        <v>24508</v>
      </c>
      <c r="J6" s="245">
        <f t="shared" ref="J6:J37" si="4">+B6/F6</f>
        <v>0.84672307315613349</v>
      </c>
      <c r="K6" s="245">
        <f t="shared" ref="K6:K37" si="5">+C6/G6</f>
        <v>0.85163091488707943</v>
      </c>
      <c r="L6" s="283">
        <f t="shared" ref="L6:L37" si="6">+J6-K6</f>
        <v>-4.9078417309459388E-3</v>
      </c>
    </row>
    <row r="7" spans="1:12" s="44" customFormat="1" x14ac:dyDescent="0.4">
      <c r="A7" s="249" t="s">
        <v>91</v>
      </c>
      <c r="B7" s="248">
        <f>+B8+B18+B38</f>
        <v>161567</v>
      </c>
      <c r="C7" s="248">
        <f>+C8+C18+C38</f>
        <v>161249</v>
      </c>
      <c r="D7" s="245">
        <f t="shared" si="0"/>
        <v>1.0019721052533659</v>
      </c>
      <c r="E7" s="289">
        <f t="shared" si="1"/>
        <v>318</v>
      </c>
      <c r="F7" s="248">
        <f>+F8+F18+F38</f>
        <v>188588</v>
      </c>
      <c r="G7" s="248">
        <f>+G8+G18+G38</f>
        <v>187099</v>
      </c>
      <c r="H7" s="245">
        <f t="shared" si="2"/>
        <v>1.0079583535988967</v>
      </c>
      <c r="I7" s="289">
        <f t="shared" si="3"/>
        <v>1489</v>
      </c>
      <c r="J7" s="245">
        <f t="shared" si="4"/>
        <v>0.85671940950643732</v>
      </c>
      <c r="K7" s="245">
        <f t="shared" si="5"/>
        <v>0.86183785054970896</v>
      </c>
      <c r="L7" s="283">
        <f t="shared" si="6"/>
        <v>-5.1184410432716376E-3</v>
      </c>
    </row>
    <row r="8" spans="1:12" x14ac:dyDescent="0.4">
      <c r="A8" s="277" t="s">
        <v>190</v>
      </c>
      <c r="B8" s="259">
        <f>SUM(B9:B17)</f>
        <v>112099</v>
      </c>
      <c r="C8" s="259">
        <f>SUM(C9:C17)</f>
        <v>119287</v>
      </c>
      <c r="D8" s="256">
        <f t="shared" si="0"/>
        <v>0.93974196685305189</v>
      </c>
      <c r="E8" s="281">
        <f t="shared" si="1"/>
        <v>-7188</v>
      </c>
      <c r="F8" s="259">
        <f>SUM(F9:F17)</f>
        <v>130224</v>
      </c>
      <c r="G8" s="259">
        <f>SUM(G9:G17)</f>
        <v>135217</v>
      </c>
      <c r="H8" s="256">
        <f t="shared" si="2"/>
        <v>0.96307416966801507</v>
      </c>
      <c r="I8" s="281">
        <f t="shared" si="3"/>
        <v>-4993</v>
      </c>
      <c r="J8" s="256">
        <f t="shared" si="4"/>
        <v>0.8608167465290576</v>
      </c>
      <c r="K8" s="256">
        <f t="shared" si="5"/>
        <v>0.88218936967984796</v>
      </c>
      <c r="L8" s="280">
        <f t="shared" si="6"/>
        <v>-2.137262315079036E-2</v>
      </c>
    </row>
    <row r="9" spans="1:12" x14ac:dyDescent="0.4">
      <c r="A9" s="57" t="s">
        <v>87</v>
      </c>
      <c r="B9" s="80">
        <f>'８月(上旬)'!B9+'８月(中旬)'!B9</f>
        <v>92714</v>
      </c>
      <c r="C9" s="80">
        <f>'８月(上旬)'!C9+'８月(中旬)'!C9</f>
        <v>86733</v>
      </c>
      <c r="D9" s="73">
        <f t="shared" si="0"/>
        <v>1.0689587584886953</v>
      </c>
      <c r="E9" s="81">
        <f t="shared" si="1"/>
        <v>5981</v>
      </c>
      <c r="F9" s="80">
        <f>'８月(上旬)'!F9+'８月(中旬)'!F9</f>
        <v>107742</v>
      </c>
      <c r="G9" s="80">
        <f>'８月(上旬)'!G9+'８月(中旬)'!G9</f>
        <v>96547</v>
      </c>
      <c r="H9" s="73">
        <f t="shared" si="2"/>
        <v>1.1159538877437931</v>
      </c>
      <c r="I9" s="81">
        <f t="shared" si="3"/>
        <v>11195</v>
      </c>
      <c r="J9" s="73">
        <f t="shared" si="4"/>
        <v>0.86051864639602016</v>
      </c>
      <c r="K9" s="73">
        <f t="shared" si="5"/>
        <v>0.89835002641200656</v>
      </c>
      <c r="L9" s="90">
        <f t="shared" si="6"/>
        <v>-3.7831380015986404E-2</v>
      </c>
    </row>
    <row r="10" spans="1:12" x14ac:dyDescent="0.4">
      <c r="A10" s="58" t="s">
        <v>90</v>
      </c>
      <c r="B10" s="80">
        <f>'８月(上旬)'!B10+'８月(中旬)'!B10</f>
        <v>11676</v>
      </c>
      <c r="C10" s="80">
        <f>'８月(上旬)'!C10+'８月(中旬)'!C10</f>
        <v>12749</v>
      </c>
      <c r="D10" s="53">
        <f t="shared" si="0"/>
        <v>0.91583653619891758</v>
      </c>
      <c r="E10" s="54">
        <f t="shared" si="1"/>
        <v>-1073</v>
      </c>
      <c r="F10" s="80">
        <f>'８月(上旬)'!F10+'８月(中旬)'!F10</f>
        <v>12635</v>
      </c>
      <c r="G10" s="80">
        <f>'８月(上旬)'!G10+'８月(中旬)'!G10</f>
        <v>13959</v>
      </c>
      <c r="H10" s="53">
        <f t="shared" si="2"/>
        <v>0.90515079876782001</v>
      </c>
      <c r="I10" s="54">
        <f t="shared" si="3"/>
        <v>-1324</v>
      </c>
      <c r="J10" s="53">
        <f t="shared" si="4"/>
        <v>0.92409972299168974</v>
      </c>
      <c r="K10" s="53">
        <f t="shared" si="5"/>
        <v>0.91331757289204096</v>
      </c>
      <c r="L10" s="52">
        <f t="shared" si="6"/>
        <v>1.078215009964878E-2</v>
      </c>
    </row>
    <row r="11" spans="1:12" x14ac:dyDescent="0.4">
      <c r="A11" s="58" t="s">
        <v>162</v>
      </c>
      <c r="B11" s="80">
        <f>'８月(上旬)'!B11+'８月(中旬)'!B11</f>
        <v>5424</v>
      </c>
      <c r="C11" s="80">
        <f>'８月(上旬)'!C11+'８月(中旬)'!C11</f>
        <v>17821</v>
      </c>
      <c r="D11" s="53">
        <f t="shared" si="0"/>
        <v>0.30436002468997253</v>
      </c>
      <c r="E11" s="54">
        <f t="shared" si="1"/>
        <v>-12397</v>
      </c>
      <c r="F11" s="80">
        <f>'８月(上旬)'!F11+'８月(中旬)'!F11</f>
        <v>6946</v>
      </c>
      <c r="G11" s="80">
        <f>'８月(上旬)'!G11+'８月(中旬)'!G11</f>
        <v>22101</v>
      </c>
      <c r="H11" s="53">
        <f t="shared" si="2"/>
        <v>0.31428442151938829</v>
      </c>
      <c r="I11" s="54">
        <f t="shared" si="3"/>
        <v>-15155</v>
      </c>
      <c r="J11" s="53">
        <f t="shared" si="4"/>
        <v>0.78088108263748923</v>
      </c>
      <c r="K11" s="53">
        <f t="shared" si="5"/>
        <v>0.80634360436179353</v>
      </c>
      <c r="L11" s="52">
        <f t="shared" si="6"/>
        <v>-2.5462521724304299E-2</v>
      </c>
    </row>
    <row r="12" spans="1:12" x14ac:dyDescent="0.4">
      <c r="A12" s="58" t="s">
        <v>85</v>
      </c>
      <c r="B12" s="80">
        <f>'８月(上旬)'!B12+'８月(中旬)'!B12</f>
        <v>0</v>
      </c>
      <c r="C12" s="80">
        <f>'８月(上旬)'!C12+'８月(中旬)'!C12</f>
        <v>0</v>
      </c>
      <c r="D12" s="53" t="e">
        <f t="shared" si="0"/>
        <v>#DIV/0!</v>
      </c>
      <c r="E12" s="54">
        <f t="shared" si="1"/>
        <v>0</v>
      </c>
      <c r="F12" s="80">
        <f>'８月(上旬)'!F12+'８月(中旬)'!F12</f>
        <v>0</v>
      </c>
      <c r="G12" s="80">
        <f>'８月(上旬)'!G12+'８月(中旬)'!G12</f>
        <v>0</v>
      </c>
      <c r="H12" s="53" t="e">
        <f t="shared" si="2"/>
        <v>#DIV/0!</v>
      </c>
      <c r="I12" s="54">
        <f t="shared" si="3"/>
        <v>0</v>
      </c>
      <c r="J12" s="53" t="e">
        <f t="shared" si="4"/>
        <v>#DIV/0!</v>
      </c>
      <c r="K12" s="53" t="e">
        <f t="shared" si="5"/>
        <v>#DIV/0!</v>
      </c>
      <c r="L12" s="52" t="e">
        <f t="shared" si="6"/>
        <v>#DIV/0!</v>
      </c>
    </row>
    <row r="13" spans="1:12" x14ac:dyDescent="0.4">
      <c r="A13" s="58" t="s">
        <v>86</v>
      </c>
      <c r="B13" s="80">
        <f>'８月(上旬)'!B13+'８月(中旬)'!B13</f>
        <v>0</v>
      </c>
      <c r="C13" s="80">
        <f>'８月(上旬)'!C13+'８月(中旬)'!C13</f>
        <v>0</v>
      </c>
      <c r="D13" s="53" t="e">
        <f t="shared" si="0"/>
        <v>#DIV/0!</v>
      </c>
      <c r="E13" s="54">
        <f t="shared" si="1"/>
        <v>0</v>
      </c>
      <c r="F13" s="80">
        <f>'８月(上旬)'!F13+'８月(中旬)'!F13</f>
        <v>0</v>
      </c>
      <c r="G13" s="80">
        <f>'８月(上旬)'!G13+'８月(中旬)'!G13</f>
        <v>0</v>
      </c>
      <c r="H13" s="53" t="e">
        <f t="shared" si="2"/>
        <v>#DIV/0!</v>
      </c>
      <c r="I13" s="54">
        <f t="shared" si="3"/>
        <v>0</v>
      </c>
      <c r="J13" s="53" t="e">
        <f t="shared" si="4"/>
        <v>#DIV/0!</v>
      </c>
      <c r="K13" s="53" t="e">
        <f t="shared" si="5"/>
        <v>#DIV/0!</v>
      </c>
      <c r="L13" s="52" t="e">
        <f t="shared" si="6"/>
        <v>#DIV/0!</v>
      </c>
    </row>
    <row r="14" spans="1:12" x14ac:dyDescent="0.4">
      <c r="A14" s="64" t="s">
        <v>189</v>
      </c>
      <c r="B14" s="107">
        <f>'８月(上旬)'!B14+'８月(中旬)'!B14</f>
        <v>2285</v>
      </c>
      <c r="C14" s="107">
        <f>'８月(上旬)'!C14+'８月(中旬)'!C14</f>
        <v>1984</v>
      </c>
      <c r="D14" s="67">
        <f t="shared" si="0"/>
        <v>1.1517137096774193</v>
      </c>
      <c r="E14" s="68">
        <f t="shared" si="1"/>
        <v>301</v>
      </c>
      <c r="F14" s="107">
        <f>'８月(上旬)'!F14+'８月(中旬)'!F14</f>
        <v>2901</v>
      </c>
      <c r="G14" s="107">
        <f>'８月(上旬)'!G14+'８月(中旬)'!G14</f>
        <v>2610</v>
      </c>
      <c r="H14" s="67">
        <f t="shared" si="2"/>
        <v>1.1114942528735632</v>
      </c>
      <c r="I14" s="68">
        <f t="shared" si="3"/>
        <v>291</v>
      </c>
      <c r="J14" s="67">
        <f t="shared" si="4"/>
        <v>0.78765942778352294</v>
      </c>
      <c r="K14" s="67">
        <f t="shared" si="5"/>
        <v>0.7601532567049808</v>
      </c>
      <c r="L14" s="66">
        <f t="shared" si="6"/>
        <v>2.7506171078542141E-2</v>
      </c>
    </row>
    <row r="15" spans="1:12" x14ac:dyDescent="0.4">
      <c r="A15" s="58" t="s">
        <v>188</v>
      </c>
      <c r="B15" s="55">
        <f>'８月(上旬)'!B15+'８月(中旬)'!B15</f>
        <v>0</v>
      </c>
      <c r="C15" s="55">
        <f>'８月(上旬)'!C15+'８月(中旬)'!C15</f>
        <v>0</v>
      </c>
      <c r="D15" s="53" t="e">
        <f t="shared" si="0"/>
        <v>#DIV/0!</v>
      </c>
      <c r="E15" s="54">
        <f t="shared" si="1"/>
        <v>0</v>
      </c>
      <c r="F15" s="55">
        <f>'８月(上旬)'!F15+'８月(中旬)'!F15</f>
        <v>0</v>
      </c>
      <c r="G15" s="55">
        <f>'８月(上旬)'!G15+'８月(中旬)'!G15</f>
        <v>0</v>
      </c>
      <c r="H15" s="53" t="e">
        <f t="shared" si="2"/>
        <v>#DIV/0!</v>
      </c>
      <c r="I15" s="54">
        <f t="shared" si="3"/>
        <v>0</v>
      </c>
      <c r="J15" s="53" t="e">
        <f t="shared" si="4"/>
        <v>#DIV/0!</v>
      </c>
      <c r="K15" s="53" t="e">
        <f t="shared" si="5"/>
        <v>#DIV/0!</v>
      </c>
      <c r="L15" s="52" t="e">
        <f t="shared" si="6"/>
        <v>#DIV/0!</v>
      </c>
    </row>
    <row r="16" spans="1:12" x14ac:dyDescent="0.4">
      <c r="A16" s="70" t="s">
        <v>187</v>
      </c>
      <c r="B16" s="80">
        <f>'８月(上旬)'!B16+'８月(中旬)'!B16</f>
        <v>0</v>
      </c>
      <c r="C16" s="80">
        <f>'８月(上旬)'!C16+'８月(中旬)'!C16</f>
        <v>0</v>
      </c>
      <c r="D16" s="53" t="e">
        <f t="shared" si="0"/>
        <v>#DIV/0!</v>
      </c>
      <c r="E16" s="54">
        <f t="shared" si="1"/>
        <v>0</v>
      </c>
      <c r="F16" s="80">
        <f>'８月(上旬)'!F16+'８月(中旬)'!F16</f>
        <v>0</v>
      </c>
      <c r="G16" s="80">
        <f>'８月(上旬)'!G16+'８月(中旬)'!G16</f>
        <v>0</v>
      </c>
      <c r="H16" s="53" t="e">
        <f t="shared" si="2"/>
        <v>#DIV/0!</v>
      </c>
      <c r="I16" s="54">
        <f t="shared" si="3"/>
        <v>0</v>
      </c>
      <c r="J16" s="53" t="e">
        <f t="shared" si="4"/>
        <v>#DIV/0!</v>
      </c>
      <c r="K16" s="53" t="e">
        <f t="shared" si="5"/>
        <v>#DIV/0!</v>
      </c>
      <c r="L16" s="52" t="e">
        <f t="shared" si="6"/>
        <v>#DIV/0!</v>
      </c>
    </row>
    <row r="17" spans="1:12" x14ac:dyDescent="0.4">
      <c r="A17" s="70" t="s">
        <v>186</v>
      </c>
      <c r="B17" s="72">
        <f>'８月(上旬)'!B17+'８月(中旬)'!B17</f>
        <v>0</v>
      </c>
      <c r="C17" s="72">
        <f>'８月(上旬)'!C17+'８月(中旬)'!C17</f>
        <v>0</v>
      </c>
      <c r="D17" s="67" t="e">
        <f t="shared" si="0"/>
        <v>#DIV/0!</v>
      </c>
      <c r="E17" s="68">
        <f t="shared" si="1"/>
        <v>0</v>
      </c>
      <c r="F17" s="72">
        <f>'８月(上旬)'!F17+'８月(中旬)'!F17</f>
        <v>0</v>
      </c>
      <c r="G17" s="72">
        <f>'８月(上旬)'!G17+'８月(中旬)'!G17</f>
        <v>0</v>
      </c>
      <c r="H17" s="67" t="e">
        <f t="shared" si="2"/>
        <v>#DIV/0!</v>
      </c>
      <c r="I17" s="68">
        <f t="shared" si="3"/>
        <v>0</v>
      </c>
      <c r="J17" s="95" t="e">
        <f t="shared" si="4"/>
        <v>#DIV/0!</v>
      </c>
      <c r="K17" s="53" t="e">
        <f t="shared" si="5"/>
        <v>#DIV/0!</v>
      </c>
      <c r="L17" s="52" t="e">
        <f t="shared" si="6"/>
        <v>#DIV/0!</v>
      </c>
    </row>
    <row r="18" spans="1:12" x14ac:dyDescent="0.4">
      <c r="A18" s="277" t="s">
        <v>185</v>
      </c>
      <c r="B18" s="259">
        <f>SUM(B19:B37)</f>
        <v>47470</v>
      </c>
      <c r="C18" s="259">
        <f>SUM(C19:C37)</f>
        <v>40083</v>
      </c>
      <c r="D18" s="256">
        <f t="shared" si="0"/>
        <v>1.1842925928697952</v>
      </c>
      <c r="E18" s="281">
        <f t="shared" si="1"/>
        <v>7387</v>
      </c>
      <c r="F18" s="259">
        <f>SUM(F19:F37)</f>
        <v>55915</v>
      </c>
      <c r="G18" s="259">
        <f>SUM(G19:G37)</f>
        <v>49430</v>
      </c>
      <c r="H18" s="256">
        <f t="shared" si="2"/>
        <v>1.1311956301840986</v>
      </c>
      <c r="I18" s="281">
        <f t="shared" si="3"/>
        <v>6485</v>
      </c>
      <c r="J18" s="256">
        <f t="shared" si="4"/>
        <v>0.84896718233032276</v>
      </c>
      <c r="K18" s="256">
        <f t="shared" si="5"/>
        <v>0.81090430912401379</v>
      </c>
      <c r="L18" s="280">
        <f t="shared" si="6"/>
        <v>3.8062873206308967E-2</v>
      </c>
    </row>
    <row r="19" spans="1:12" x14ac:dyDescent="0.4">
      <c r="A19" s="57" t="s">
        <v>184</v>
      </c>
      <c r="B19" s="80">
        <f>'８月(上旬)'!B19+'８月(中旬)'!B19</f>
        <v>0</v>
      </c>
      <c r="C19" s="80">
        <f>'８月(上旬)'!C19+'８月(中旬)'!C19</f>
        <v>0</v>
      </c>
      <c r="D19" s="73" t="e">
        <f t="shared" si="0"/>
        <v>#DIV/0!</v>
      </c>
      <c r="E19" s="81">
        <f t="shared" si="1"/>
        <v>0</v>
      </c>
      <c r="F19" s="80">
        <f>'８月(上旬)'!F19+'８月(中旬)'!F19</f>
        <v>0</v>
      </c>
      <c r="G19" s="80">
        <f>'８月(上旬)'!G19+'８月(中旬)'!G19</f>
        <v>0</v>
      </c>
      <c r="H19" s="73" t="e">
        <f t="shared" si="2"/>
        <v>#DIV/0!</v>
      </c>
      <c r="I19" s="81">
        <f t="shared" si="3"/>
        <v>0</v>
      </c>
      <c r="J19" s="73" t="e">
        <f t="shared" si="4"/>
        <v>#DIV/0!</v>
      </c>
      <c r="K19" s="73" t="e">
        <f t="shared" si="5"/>
        <v>#DIV/0!</v>
      </c>
      <c r="L19" s="90" t="e">
        <f t="shared" si="6"/>
        <v>#DIV/0!</v>
      </c>
    </row>
    <row r="20" spans="1:12" x14ac:dyDescent="0.4">
      <c r="A20" s="58" t="s">
        <v>244</v>
      </c>
      <c r="B20" s="80">
        <f>'８月(上旬)'!B20+'８月(中旬)'!B20</f>
        <v>7541</v>
      </c>
      <c r="C20" s="80">
        <f>'８月(上旬)'!C20+'８月(中旬)'!C20</f>
        <v>0</v>
      </c>
      <c r="D20" s="53" t="e">
        <f t="shared" si="0"/>
        <v>#DIV/0!</v>
      </c>
      <c r="E20" s="54">
        <f t="shared" si="1"/>
        <v>7541</v>
      </c>
      <c r="F20" s="80">
        <f>'８月(上旬)'!F20+'８月(中旬)'!F20</f>
        <v>8900</v>
      </c>
      <c r="G20" s="80">
        <f>'８月(上旬)'!G20+'８月(中旬)'!G20</f>
        <v>0</v>
      </c>
      <c r="H20" s="53" t="e">
        <f t="shared" si="2"/>
        <v>#DIV/0!</v>
      </c>
      <c r="I20" s="54">
        <f t="shared" si="3"/>
        <v>8900</v>
      </c>
      <c r="J20" s="53">
        <f t="shared" si="4"/>
        <v>0.84730337078651685</v>
      </c>
      <c r="K20" s="53" t="e">
        <f t="shared" si="5"/>
        <v>#DIV/0!</v>
      </c>
      <c r="L20" s="52" t="e">
        <f t="shared" si="6"/>
        <v>#DIV/0!</v>
      </c>
    </row>
    <row r="21" spans="1:12" x14ac:dyDescent="0.4">
      <c r="A21" s="58" t="s">
        <v>183</v>
      </c>
      <c r="B21" s="80">
        <f>'８月(上旬)'!B21+'８月(中旬)'!B21</f>
        <v>15759</v>
      </c>
      <c r="C21" s="80">
        <f>'８月(上旬)'!C21+'８月(中旬)'!C21</f>
        <v>14623</v>
      </c>
      <c r="D21" s="53">
        <f t="shared" si="0"/>
        <v>1.0776858373794707</v>
      </c>
      <c r="E21" s="54">
        <f t="shared" si="1"/>
        <v>1136</v>
      </c>
      <c r="F21" s="80">
        <f>'８月(上旬)'!F21+'８月(中旬)'!F21</f>
        <v>19485</v>
      </c>
      <c r="G21" s="80">
        <f>'８月(上旬)'!G21+'８月(中旬)'!G21</f>
        <v>18835</v>
      </c>
      <c r="H21" s="53">
        <f t="shared" si="2"/>
        <v>1.0345102203344836</v>
      </c>
      <c r="I21" s="54">
        <f t="shared" si="3"/>
        <v>650</v>
      </c>
      <c r="J21" s="53">
        <f t="shared" si="4"/>
        <v>0.80877598152424945</v>
      </c>
      <c r="K21" s="53">
        <f t="shared" si="5"/>
        <v>0.77637377223254578</v>
      </c>
      <c r="L21" s="52">
        <f t="shared" si="6"/>
        <v>3.2402209291703676E-2</v>
      </c>
    </row>
    <row r="22" spans="1:12" x14ac:dyDescent="0.4">
      <c r="A22" s="58" t="s">
        <v>182</v>
      </c>
      <c r="B22" s="80">
        <f>'８月(上旬)'!B22+'８月(中旬)'!B22</f>
        <v>2612</v>
      </c>
      <c r="C22" s="80">
        <f>'８月(上旬)'!C22+'８月(中旬)'!C22</f>
        <v>2658</v>
      </c>
      <c r="D22" s="53">
        <f t="shared" si="0"/>
        <v>0.98269375470278408</v>
      </c>
      <c r="E22" s="54">
        <f t="shared" si="1"/>
        <v>-46</v>
      </c>
      <c r="F22" s="80">
        <f>'８月(上旬)'!F22+'８月(中旬)'!F22</f>
        <v>2655</v>
      </c>
      <c r="G22" s="80">
        <f>'８月(上旬)'!G22+'８月(中旬)'!G22</f>
        <v>2805</v>
      </c>
      <c r="H22" s="53">
        <f t="shared" si="2"/>
        <v>0.946524064171123</v>
      </c>
      <c r="I22" s="54">
        <f t="shared" si="3"/>
        <v>-150</v>
      </c>
      <c r="J22" s="53">
        <f t="shared" si="4"/>
        <v>0.98380414312617703</v>
      </c>
      <c r="K22" s="53">
        <f t="shared" si="5"/>
        <v>0.94759358288770057</v>
      </c>
      <c r="L22" s="52">
        <f t="shared" si="6"/>
        <v>3.6210560238476464E-2</v>
      </c>
    </row>
    <row r="23" spans="1:12" x14ac:dyDescent="0.4">
      <c r="A23" s="58" t="s">
        <v>181</v>
      </c>
      <c r="B23" s="80">
        <f>'８月(上旬)'!B23+'８月(中旬)'!B23</f>
        <v>2758</v>
      </c>
      <c r="C23" s="80">
        <f>'８月(上旬)'!C23+'８月(中旬)'!C23</f>
        <v>2624</v>
      </c>
      <c r="D23" s="67">
        <f t="shared" si="0"/>
        <v>1.0510670731707317</v>
      </c>
      <c r="E23" s="68">
        <f t="shared" si="1"/>
        <v>134</v>
      </c>
      <c r="F23" s="80">
        <f>'８月(上旬)'!F23+'８月(中旬)'!F23</f>
        <v>2955</v>
      </c>
      <c r="G23" s="80">
        <f>'８月(上旬)'!G23+'８月(中旬)'!G23</f>
        <v>2785</v>
      </c>
      <c r="H23" s="67">
        <f t="shared" si="2"/>
        <v>1.0610412926391382</v>
      </c>
      <c r="I23" s="68">
        <f t="shared" si="3"/>
        <v>170</v>
      </c>
      <c r="J23" s="67">
        <f t="shared" si="4"/>
        <v>0.93333333333333335</v>
      </c>
      <c r="K23" s="67">
        <f t="shared" si="5"/>
        <v>0.94219030520646319</v>
      </c>
      <c r="L23" s="66">
        <f t="shared" si="6"/>
        <v>-8.8569718731298375E-3</v>
      </c>
    </row>
    <row r="24" spans="1:12" x14ac:dyDescent="0.4">
      <c r="A24" s="70" t="s">
        <v>180</v>
      </c>
      <c r="B24" s="80">
        <f>'８月(上旬)'!B24+'８月(中旬)'!B24</f>
        <v>1969</v>
      </c>
      <c r="C24" s="80">
        <f>'８月(上旬)'!C24+'８月(中旬)'!C24</f>
        <v>1881</v>
      </c>
      <c r="D24" s="53">
        <f t="shared" si="0"/>
        <v>1.0467836257309941</v>
      </c>
      <c r="E24" s="54">
        <f t="shared" si="1"/>
        <v>88</v>
      </c>
      <c r="F24" s="80">
        <f>'８月(上旬)'!F24+'８月(中旬)'!F24</f>
        <v>2665</v>
      </c>
      <c r="G24" s="80">
        <f>'８月(上旬)'!G24+'８月(中旬)'!G24</f>
        <v>2495</v>
      </c>
      <c r="H24" s="53">
        <f t="shared" si="2"/>
        <v>1.0681362725450902</v>
      </c>
      <c r="I24" s="54">
        <f t="shared" si="3"/>
        <v>170</v>
      </c>
      <c r="J24" s="53">
        <f t="shared" si="4"/>
        <v>0.73883677298311445</v>
      </c>
      <c r="K24" s="53">
        <f t="shared" si="5"/>
        <v>0.75390781563126252</v>
      </c>
      <c r="L24" s="52">
        <f t="shared" si="6"/>
        <v>-1.507104264814807E-2</v>
      </c>
    </row>
    <row r="25" spans="1:12" x14ac:dyDescent="0.4">
      <c r="A25" s="70" t="s">
        <v>179</v>
      </c>
      <c r="B25" s="80">
        <f>'８月(上旬)'!B25+'８月(中旬)'!B25</f>
        <v>2568</v>
      </c>
      <c r="C25" s="80">
        <f>'８月(上旬)'!C25+'８月(中旬)'!C25</f>
        <v>2553</v>
      </c>
      <c r="D25" s="53">
        <f t="shared" si="0"/>
        <v>1.0058754406580495</v>
      </c>
      <c r="E25" s="54">
        <f t="shared" si="1"/>
        <v>15</v>
      </c>
      <c r="F25" s="80">
        <f>'８月(上旬)'!F25+'８月(中旬)'!F25</f>
        <v>2665</v>
      </c>
      <c r="G25" s="80">
        <f>'８月(上旬)'!G25+'８月(中旬)'!G25</f>
        <v>2815</v>
      </c>
      <c r="H25" s="53">
        <f t="shared" si="2"/>
        <v>0.94671403197158077</v>
      </c>
      <c r="I25" s="54">
        <f t="shared" si="3"/>
        <v>-150</v>
      </c>
      <c r="J25" s="53">
        <f t="shared" si="4"/>
        <v>0.96360225140712941</v>
      </c>
      <c r="K25" s="53">
        <f t="shared" si="5"/>
        <v>0.90692717584369453</v>
      </c>
      <c r="L25" s="52">
        <f t="shared" si="6"/>
        <v>5.6675075563434874E-2</v>
      </c>
    </row>
    <row r="26" spans="1:12" s="42" customFormat="1" x14ac:dyDescent="0.4">
      <c r="A26" s="70" t="s">
        <v>178</v>
      </c>
      <c r="B26" s="80">
        <f>'８月(上旬)'!B26+'８月(中旬)'!B26</f>
        <v>0</v>
      </c>
      <c r="C26" s="80">
        <f>'８月(上旬)'!C26+'８月(中旬)'!C26</f>
        <v>0</v>
      </c>
      <c r="D26" s="53" t="e">
        <f t="shared" si="0"/>
        <v>#DIV/0!</v>
      </c>
      <c r="E26" s="54">
        <f t="shared" si="1"/>
        <v>0</v>
      </c>
      <c r="F26" s="80">
        <f>'８月(上旬)'!F26+'８月(中旬)'!F26</f>
        <v>0</v>
      </c>
      <c r="G26" s="80">
        <f>'８月(上旬)'!G26+'８月(中旬)'!G26</f>
        <v>0</v>
      </c>
      <c r="H26" s="53" t="e">
        <f t="shared" si="2"/>
        <v>#DIV/0!</v>
      </c>
      <c r="I26" s="54">
        <f t="shared" si="3"/>
        <v>0</v>
      </c>
      <c r="J26" s="53" t="e">
        <f t="shared" si="4"/>
        <v>#DIV/0!</v>
      </c>
      <c r="K26" s="53" t="e">
        <f t="shared" si="5"/>
        <v>#DIV/0!</v>
      </c>
      <c r="L26" s="52" t="e">
        <f t="shared" si="6"/>
        <v>#DIV/0!</v>
      </c>
    </row>
    <row r="27" spans="1:12" s="42" customFormat="1" x14ac:dyDescent="0.4">
      <c r="A27" s="58" t="s">
        <v>177</v>
      </c>
      <c r="B27" s="80">
        <f>'８月(上旬)'!B27+'８月(中旬)'!B27</f>
        <v>0</v>
      </c>
      <c r="C27" s="80">
        <f>'８月(上旬)'!C27+'８月(中旬)'!C27</f>
        <v>0</v>
      </c>
      <c r="D27" s="53" t="e">
        <f t="shared" si="0"/>
        <v>#DIV/0!</v>
      </c>
      <c r="E27" s="54">
        <f t="shared" si="1"/>
        <v>0</v>
      </c>
      <c r="F27" s="80">
        <f>'８月(上旬)'!F27+'８月(中旬)'!F27</f>
        <v>0</v>
      </c>
      <c r="G27" s="80">
        <f>'８月(上旬)'!G27+'８月(中旬)'!G27</f>
        <v>0</v>
      </c>
      <c r="H27" s="53" t="e">
        <f t="shared" si="2"/>
        <v>#DIV/0!</v>
      </c>
      <c r="I27" s="54">
        <f t="shared" si="3"/>
        <v>0</v>
      </c>
      <c r="J27" s="53" t="e">
        <f t="shared" si="4"/>
        <v>#DIV/0!</v>
      </c>
      <c r="K27" s="53" t="e">
        <f t="shared" si="5"/>
        <v>#DIV/0!</v>
      </c>
      <c r="L27" s="52" t="e">
        <f t="shared" si="6"/>
        <v>#DIV/0!</v>
      </c>
    </row>
    <row r="28" spans="1:12" s="42" customFormat="1" x14ac:dyDescent="0.4">
      <c r="A28" s="58" t="s">
        <v>176</v>
      </c>
      <c r="B28" s="80">
        <f>'８月(上旬)'!B28+'８月(中旬)'!B28</f>
        <v>0</v>
      </c>
      <c r="C28" s="80">
        <f>'８月(上旬)'!C28+'８月(中旬)'!C28</f>
        <v>2169</v>
      </c>
      <c r="D28" s="53">
        <f t="shared" si="0"/>
        <v>0</v>
      </c>
      <c r="E28" s="54">
        <f t="shared" si="1"/>
        <v>-2169</v>
      </c>
      <c r="F28" s="80">
        <f>'８月(上旬)'!F28+'８月(中旬)'!F28</f>
        <v>0</v>
      </c>
      <c r="G28" s="80">
        <f>'８月(上旬)'!G28+'８月(中旬)'!G28</f>
        <v>2815</v>
      </c>
      <c r="H28" s="53">
        <f t="shared" si="2"/>
        <v>0</v>
      </c>
      <c r="I28" s="54">
        <f t="shared" si="3"/>
        <v>-2815</v>
      </c>
      <c r="J28" s="53" t="e">
        <f t="shared" si="4"/>
        <v>#DIV/0!</v>
      </c>
      <c r="K28" s="53">
        <f t="shared" si="5"/>
        <v>0.7705150976909414</v>
      </c>
      <c r="L28" s="52" t="e">
        <f t="shared" si="6"/>
        <v>#DIV/0!</v>
      </c>
    </row>
    <row r="29" spans="1:12" s="42" customFormat="1" x14ac:dyDescent="0.4">
      <c r="A29" s="58" t="s">
        <v>220</v>
      </c>
      <c r="B29" s="80">
        <f>'８月(上旬)'!B29+'８月(中旬)'!B29</f>
        <v>0</v>
      </c>
      <c r="C29" s="80">
        <f>'８月(上旬)'!C29+'８月(中旬)'!C29</f>
        <v>197</v>
      </c>
      <c r="D29" s="53">
        <f t="shared" si="0"/>
        <v>0</v>
      </c>
      <c r="E29" s="54">
        <f t="shared" si="1"/>
        <v>-197</v>
      </c>
      <c r="F29" s="80">
        <f>'８月(上旬)'!F29+'８月(中旬)'!F29</f>
        <v>0</v>
      </c>
      <c r="G29" s="80">
        <f>'８月(上旬)'!G29+'８月(中旬)'!G29</f>
        <v>300</v>
      </c>
      <c r="H29" s="53">
        <f t="shared" si="2"/>
        <v>0</v>
      </c>
      <c r="I29" s="54">
        <f t="shared" si="3"/>
        <v>-300</v>
      </c>
      <c r="J29" s="53" t="e">
        <f t="shared" si="4"/>
        <v>#DIV/0!</v>
      </c>
      <c r="K29" s="53">
        <f t="shared" si="5"/>
        <v>0.65666666666666662</v>
      </c>
      <c r="L29" s="52" t="e">
        <f t="shared" si="6"/>
        <v>#DIV/0!</v>
      </c>
    </row>
    <row r="30" spans="1:12" s="42" customFormat="1" x14ac:dyDescent="0.4">
      <c r="A30" s="58" t="s">
        <v>174</v>
      </c>
      <c r="B30" s="80">
        <f>'８月(上旬)'!B30+'８月(中旬)'!B30</f>
        <v>0</v>
      </c>
      <c r="C30" s="80">
        <f>'８月(上旬)'!C30+'８月(中旬)'!C30</f>
        <v>0</v>
      </c>
      <c r="D30" s="67" t="e">
        <f t="shared" si="0"/>
        <v>#DIV/0!</v>
      </c>
      <c r="E30" s="68">
        <f t="shared" si="1"/>
        <v>0</v>
      </c>
      <c r="F30" s="80">
        <f>'８月(上旬)'!F30+'８月(中旬)'!F30</f>
        <v>0</v>
      </c>
      <c r="G30" s="80">
        <f>'８月(上旬)'!G30+'８月(中旬)'!G30</f>
        <v>0</v>
      </c>
      <c r="H30" s="67" t="e">
        <f t="shared" si="2"/>
        <v>#DIV/0!</v>
      </c>
      <c r="I30" s="68">
        <f t="shared" si="3"/>
        <v>0</v>
      </c>
      <c r="J30" s="67" t="e">
        <f t="shared" si="4"/>
        <v>#DIV/0!</v>
      </c>
      <c r="K30" s="67" t="e">
        <f t="shared" si="5"/>
        <v>#DIV/0!</v>
      </c>
      <c r="L30" s="66" t="e">
        <f t="shared" si="6"/>
        <v>#DIV/0!</v>
      </c>
    </row>
    <row r="31" spans="1:12" s="42" customFormat="1" x14ac:dyDescent="0.4">
      <c r="A31" s="70" t="s">
        <v>173</v>
      </c>
      <c r="B31" s="80">
        <f>'８月(上旬)'!B31+'８月(中旬)'!B31</f>
        <v>0</v>
      </c>
      <c r="C31" s="80">
        <f>'８月(上旬)'!C31+'８月(中旬)'!C31</f>
        <v>0</v>
      </c>
      <c r="D31" s="53" t="e">
        <f t="shared" si="0"/>
        <v>#DIV/0!</v>
      </c>
      <c r="E31" s="54">
        <f t="shared" si="1"/>
        <v>0</v>
      </c>
      <c r="F31" s="80">
        <f>'８月(上旬)'!F31+'８月(中旬)'!F31</f>
        <v>0</v>
      </c>
      <c r="G31" s="80">
        <f>'８月(上旬)'!G31+'８月(中旬)'!G31</f>
        <v>0</v>
      </c>
      <c r="H31" s="53" t="e">
        <f t="shared" si="2"/>
        <v>#DIV/0!</v>
      </c>
      <c r="I31" s="54">
        <f t="shared" si="3"/>
        <v>0</v>
      </c>
      <c r="J31" s="53" t="e">
        <f t="shared" si="4"/>
        <v>#DIV/0!</v>
      </c>
      <c r="K31" s="53" t="e">
        <f t="shared" si="5"/>
        <v>#DIV/0!</v>
      </c>
      <c r="L31" s="52" t="e">
        <f t="shared" si="6"/>
        <v>#DIV/0!</v>
      </c>
    </row>
    <row r="32" spans="1:12" s="42" customFormat="1" x14ac:dyDescent="0.4">
      <c r="A32" s="58" t="s">
        <v>172</v>
      </c>
      <c r="B32" s="80">
        <f>'８月(上旬)'!B32+'８月(中旬)'!B32</f>
        <v>2582</v>
      </c>
      <c r="C32" s="80">
        <f>'８月(上旬)'!C32+'８月(中旬)'!C32</f>
        <v>2293</v>
      </c>
      <c r="D32" s="53">
        <f t="shared" si="0"/>
        <v>1.126035761011775</v>
      </c>
      <c r="E32" s="54">
        <f t="shared" si="1"/>
        <v>289</v>
      </c>
      <c r="F32" s="80">
        <f>'８月(上旬)'!F32+'８月(中旬)'!F32</f>
        <v>2760</v>
      </c>
      <c r="G32" s="80">
        <f>'８月(上旬)'!G32+'８月(中旬)'!G32</f>
        <v>2625</v>
      </c>
      <c r="H32" s="53">
        <f t="shared" si="2"/>
        <v>1.0514285714285714</v>
      </c>
      <c r="I32" s="54">
        <f t="shared" si="3"/>
        <v>135</v>
      </c>
      <c r="J32" s="53">
        <f t="shared" si="4"/>
        <v>0.9355072463768116</v>
      </c>
      <c r="K32" s="53">
        <f t="shared" si="5"/>
        <v>0.87352380952380948</v>
      </c>
      <c r="L32" s="52">
        <f t="shared" si="6"/>
        <v>6.1983436853002116E-2</v>
      </c>
    </row>
    <row r="33" spans="1:12" s="42" customFormat="1" x14ac:dyDescent="0.4">
      <c r="A33" s="70" t="s">
        <v>171</v>
      </c>
      <c r="B33" s="80">
        <f>'８月(上旬)'!B33+'８月(中旬)'!B33</f>
        <v>0</v>
      </c>
      <c r="C33" s="80">
        <f>'８月(上旬)'!C33+'８月(中旬)'!C33</f>
        <v>0</v>
      </c>
      <c r="D33" s="67" t="e">
        <f t="shared" si="0"/>
        <v>#DIV/0!</v>
      </c>
      <c r="E33" s="68">
        <f t="shared" si="1"/>
        <v>0</v>
      </c>
      <c r="F33" s="80">
        <f>'８月(上旬)'!F33+'８月(中旬)'!F33</f>
        <v>0</v>
      </c>
      <c r="G33" s="80">
        <f>'８月(上旬)'!G33+'８月(中旬)'!G33</f>
        <v>0</v>
      </c>
      <c r="H33" s="67" t="e">
        <f t="shared" si="2"/>
        <v>#DIV/0!</v>
      </c>
      <c r="I33" s="68">
        <f t="shared" si="3"/>
        <v>0</v>
      </c>
      <c r="J33" s="67" t="e">
        <f t="shared" si="4"/>
        <v>#DIV/0!</v>
      </c>
      <c r="K33" s="67" t="e">
        <f t="shared" si="5"/>
        <v>#DIV/0!</v>
      </c>
      <c r="L33" s="66" t="e">
        <f t="shared" si="6"/>
        <v>#DIV/0!</v>
      </c>
    </row>
    <row r="34" spans="1:12" s="42" customFormat="1" x14ac:dyDescent="0.4">
      <c r="A34" s="70" t="s">
        <v>170</v>
      </c>
      <c r="B34" s="107">
        <f>'８月(上旬)'!B34+'８月(中旬)'!B34</f>
        <v>2242</v>
      </c>
      <c r="C34" s="107">
        <f>'８月(上旬)'!C34+'８月(中旬)'!C34</f>
        <v>2410</v>
      </c>
      <c r="D34" s="67">
        <f t="shared" si="0"/>
        <v>0.9302904564315353</v>
      </c>
      <c r="E34" s="68">
        <f t="shared" si="1"/>
        <v>-168</v>
      </c>
      <c r="F34" s="107">
        <f>'８月(上旬)'!F34+'８月(中旬)'!F34</f>
        <v>2810</v>
      </c>
      <c r="G34" s="107">
        <f>'８月(上旬)'!G34+'８月(中旬)'!G34</f>
        <v>2835</v>
      </c>
      <c r="H34" s="67">
        <f t="shared" si="2"/>
        <v>0.99118165784832446</v>
      </c>
      <c r="I34" s="68">
        <f t="shared" si="3"/>
        <v>-25</v>
      </c>
      <c r="J34" s="67">
        <f t="shared" si="4"/>
        <v>0.79786476868327405</v>
      </c>
      <c r="K34" s="67">
        <f t="shared" si="5"/>
        <v>0.85008818342151671</v>
      </c>
      <c r="L34" s="66">
        <f t="shared" si="6"/>
        <v>-5.2223414738242657E-2</v>
      </c>
    </row>
    <row r="35" spans="1:12" s="42" customFormat="1" x14ac:dyDescent="0.4">
      <c r="A35" s="58" t="s">
        <v>169</v>
      </c>
      <c r="B35" s="55">
        <f>'８月(上旬)'!B35+'８月(中旬)'!B35</f>
        <v>0</v>
      </c>
      <c r="C35" s="55">
        <f>'８月(上旬)'!C35+'８月(中旬)'!C35</f>
        <v>0</v>
      </c>
      <c r="D35" s="53" t="e">
        <f t="shared" si="0"/>
        <v>#DIV/0!</v>
      </c>
      <c r="E35" s="54">
        <f t="shared" si="1"/>
        <v>0</v>
      </c>
      <c r="F35" s="55">
        <f>'８月(上旬)'!F35+'８月(中旬)'!F35</f>
        <v>0</v>
      </c>
      <c r="G35" s="55">
        <f>'８月(上旬)'!G35+'８月(中旬)'!G35</f>
        <v>0</v>
      </c>
      <c r="H35" s="53" t="e">
        <f t="shared" si="2"/>
        <v>#DIV/0!</v>
      </c>
      <c r="I35" s="54">
        <f t="shared" si="3"/>
        <v>0</v>
      </c>
      <c r="J35" s="53" t="e">
        <f t="shared" si="4"/>
        <v>#DIV/0!</v>
      </c>
      <c r="K35" s="53" t="e">
        <f t="shared" si="5"/>
        <v>#DIV/0!</v>
      </c>
      <c r="L35" s="52" t="e">
        <f t="shared" si="6"/>
        <v>#DIV/0!</v>
      </c>
    </row>
    <row r="36" spans="1:12" s="42" customFormat="1" x14ac:dyDescent="0.4">
      <c r="A36" s="70" t="s">
        <v>89</v>
      </c>
      <c r="B36" s="107">
        <f>'８月(上旬)'!B36+'８月(中旬)'!B36</f>
        <v>0</v>
      </c>
      <c r="C36" s="107">
        <f>'８月(上旬)'!C36+'８月(中旬)'!C36</f>
        <v>0</v>
      </c>
      <c r="D36" s="67" t="e">
        <f t="shared" si="0"/>
        <v>#DIV/0!</v>
      </c>
      <c r="E36" s="68">
        <f t="shared" si="1"/>
        <v>0</v>
      </c>
      <c r="F36" s="107">
        <f>'８月(上旬)'!F36+'８月(中旬)'!F36</f>
        <v>0</v>
      </c>
      <c r="G36" s="107">
        <f>'８月(上旬)'!G36+'８月(中旬)'!G36</f>
        <v>0</v>
      </c>
      <c r="H36" s="67" t="e">
        <f t="shared" si="2"/>
        <v>#DIV/0!</v>
      </c>
      <c r="I36" s="68">
        <f t="shared" si="3"/>
        <v>0</v>
      </c>
      <c r="J36" s="67" t="e">
        <f t="shared" si="4"/>
        <v>#DIV/0!</v>
      </c>
      <c r="K36" s="67" t="e">
        <f t="shared" si="5"/>
        <v>#DIV/0!</v>
      </c>
      <c r="L36" s="66" t="e">
        <f t="shared" si="6"/>
        <v>#DIV/0!</v>
      </c>
    </row>
    <row r="37" spans="1:12" s="42" customFormat="1" x14ac:dyDescent="0.4">
      <c r="A37" s="51" t="s">
        <v>168</v>
      </c>
      <c r="B37" s="49">
        <f>'８月(上旬)'!B37+'８月(中旬)'!B37</f>
        <v>9439</v>
      </c>
      <c r="C37" s="49">
        <f>'８月(上旬)'!C37+'８月(中旬)'!C37</f>
        <v>8675</v>
      </c>
      <c r="D37" s="47">
        <f t="shared" si="0"/>
        <v>1.0880691642651297</v>
      </c>
      <c r="E37" s="48">
        <f t="shared" si="1"/>
        <v>764</v>
      </c>
      <c r="F37" s="49">
        <f>'８月(上旬)'!F37+'８月(中旬)'!F37</f>
        <v>11020</v>
      </c>
      <c r="G37" s="55">
        <f>'８月(上旬)'!G37+'８月(中旬)'!G37</f>
        <v>11120</v>
      </c>
      <c r="H37" s="53">
        <f t="shared" si="2"/>
        <v>0.99100719424460426</v>
      </c>
      <c r="I37" s="54">
        <f t="shared" si="3"/>
        <v>-100</v>
      </c>
      <c r="J37" s="53">
        <f t="shared" si="4"/>
        <v>0.85653357531760432</v>
      </c>
      <c r="K37" s="53">
        <f t="shared" si="5"/>
        <v>0.78012589928057552</v>
      </c>
      <c r="L37" s="52">
        <f t="shared" si="6"/>
        <v>7.6407676037028804E-2</v>
      </c>
    </row>
    <row r="38" spans="1:12" x14ac:dyDescent="0.4">
      <c r="A38" s="277" t="s">
        <v>167</v>
      </c>
      <c r="B38" s="259">
        <f>SUM(B39:B40)</f>
        <v>1998</v>
      </c>
      <c r="C38" s="259">
        <f>SUM(C39:C40)</f>
        <v>1879</v>
      </c>
      <c r="D38" s="256">
        <f t="shared" ref="D38:D66" si="7">+B38/C38</f>
        <v>1.0633315593400745</v>
      </c>
      <c r="E38" s="281">
        <f t="shared" ref="E38:E66" si="8">+B38-C38</f>
        <v>119</v>
      </c>
      <c r="F38" s="259">
        <f>SUM(F39:F40)</f>
        <v>2449</v>
      </c>
      <c r="G38" s="259">
        <f>SUM(G39:G40)</f>
        <v>2452</v>
      </c>
      <c r="H38" s="256">
        <f t="shared" ref="H38:H66" si="9">+F38/G38</f>
        <v>0.99877650897226755</v>
      </c>
      <c r="I38" s="281">
        <f t="shared" ref="I38:I66" si="10">+F38-G38</f>
        <v>-3</v>
      </c>
      <c r="J38" s="256">
        <f t="shared" ref="J38:J66" si="11">+B38/F38</f>
        <v>0.81584320130665577</v>
      </c>
      <c r="K38" s="256">
        <f t="shared" ref="K38:K66" si="12">+C38/G38</f>
        <v>0.76631321370309946</v>
      </c>
      <c r="L38" s="280">
        <f t="shared" ref="L38:L66" si="13">+J38-K38</f>
        <v>4.9529987603556314E-2</v>
      </c>
    </row>
    <row r="39" spans="1:12" x14ac:dyDescent="0.4">
      <c r="A39" s="57" t="s">
        <v>166</v>
      </c>
      <c r="B39" s="80">
        <f>'８月(上旬)'!B39+'８月(中旬)'!B39</f>
        <v>1470</v>
      </c>
      <c r="C39" s="80">
        <f>'８月(上旬)'!C39+'８月(中旬)'!C39</f>
        <v>1417</v>
      </c>
      <c r="D39" s="73">
        <f t="shared" si="7"/>
        <v>1.0374029640084685</v>
      </c>
      <c r="E39" s="81">
        <f t="shared" si="8"/>
        <v>53</v>
      </c>
      <c r="F39" s="80">
        <f>'８月(上旬)'!F39+'８月(中旬)'!F39</f>
        <v>1697</v>
      </c>
      <c r="G39" s="80">
        <f>'８月(上旬)'!G39+'８月(中旬)'!G39</f>
        <v>1789</v>
      </c>
      <c r="H39" s="73">
        <f t="shared" si="9"/>
        <v>0.94857462269424264</v>
      </c>
      <c r="I39" s="81">
        <f t="shared" si="10"/>
        <v>-92</v>
      </c>
      <c r="J39" s="73">
        <f t="shared" si="11"/>
        <v>0.86623453152622276</v>
      </c>
      <c r="K39" s="73">
        <f t="shared" si="12"/>
        <v>0.79206260480715485</v>
      </c>
      <c r="L39" s="90">
        <f t="shared" si="13"/>
        <v>7.4171926719067915E-2</v>
      </c>
    </row>
    <row r="40" spans="1:12" x14ac:dyDescent="0.4">
      <c r="A40" s="58" t="s">
        <v>165</v>
      </c>
      <c r="B40" s="80">
        <f>'８月(上旬)'!B40+'８月(中旬)'!B40</f>
        <v>528</v>
      </c>
      <c r="C40" s="80">
        <f>'８月(上旬)'!C40+'８月(中旬)'!C40</f>
        <v>462</v>
      </c>
      <c r="D40" s="53">
        <f t="shared" si="7"/>
        <v>1.1428571428571428</v>
      </c>
      <c r="E40" s="54">
        <f t="shared" si="8"/>
        <v>66</v>
      </c>
      <c r="F40" s="80">
        <f>'８月(上旬)'!F40+'８月(中旬)'!F40</f>
        <v>752</v>
      </c>
      <c r="G40" s="80">
        <f>'８月(上旬)'!G40+'８月(中旬)'!G40</f>
        <v>663</v>
      </c>
      <c r="H40" s="53">
        <f t="shared" si="9"/>
        <v>1.1342383107088989</v>
      </c>
      <c r="I40" s="54">
        <f t="shared" si="10"/>
        <v>89</v>
      </c>
      <c r="J40" s="53">
        <f t="shared" si="11"/>
        <v>0.7021276595744681</v>
      </c>
      <c r="K40" s="53">
        <f t="shared" si="12"/>
        <v>0.69683257918552033</v>
      </c>
      <c r="L40" s="52">
        <f t="shared" si="13"/>
        <v>5.2950803889477704E-3</v>
      </c>
    </row>
    <row r="41" spans="1:12" s="89" customFormat="1" x14ac:dyDescent="0.4">
      <c r="A41" s="249" t="s">
        <v>88</v>
      </c>
      <c r="B41" s="248">
        <f>B42+B62</f>
        <v>211909</v>
      </c>
      <c r="C41" s="248">
        <f>C42+C62</f>
        <v>193520</v>
      </c>
      <c r="D41" s="245">
        <f t="shared" si="7"/>
        <v>1.0950237701529557</v>
      </c>
      <c r="E41" s="289">
        <f t="shared" si="8"/>
        <v>18389</v>
      </c>
      <c r="F41" s="248">
        <f>F42+F62</f>
        <v>252496</v>
      </c>
      <c r="G41" s="248">
        <f>G42+G62</f>
        <v>229477</v>
      </c>
      <c r="H41" s="245">
        <f t="shared" si="9"/>
        <v>1.1003107065196076</v>
      </c>
      <c r="I41" s="289">
        <f t="shared" si="10"/>
        <v>23019</v>
      </c>
      <c r="J41" s="245">
        <f t="shared" si="11"/>
        <v>0.83925685951460616</v>
      </c>
      <c r="K41" s="245">
        <f t="shared" si="12"/>
        <v>0.84330891549044129</v>
      </c>
      <c r="L41" s="283">
        <f t="shared" si="13"/>
        <v>-4.0520559758351338E-3</v>
      </c>
    </row>
    <row r="42" spans="1:12" s="89" customFormat="1" x14ac:dyDescent="0.4">
      <c r="A42" s="277" t="s">
        <v>164</v>
      </c>
      <c r="B42" s="248">
        <f>SUM(B43:B61)</f>
        <v>209368</v>
      </c>
      <c r="C42" s="248">
        <f>SUM(C43:C61)</f>
        <v>191486</v>
      </c>
      <c r="D42" s="245">
        <f t="shared" si="7"/>
        <v>1.0933854172106576</v>
      </c>
      <c r="E42" s="289">
        <f t="shared" si="8"/>
        <v>17882</v>
      </c>
      <c r="F42" s="248">
        <f>SUM(F43:F61)</f>
        <v>249256</v>
      </c>
      <c r="G42" s="248">
        <f>SUM(G43:G61)</f>
        <v>226732</v>
      </c>
      <c r="H42" s="245">
        <f t="shared" si="9"/>
        <v>1.0993419543778558</v>
      </c>
      <c r="I42" s="289">
        <f t="shared" si="10"/>
        <v>22524</v>
      </c>
      <c r="J42" s="245">
        <f t="shared" si="11"/>
        <v>0.8399717559456944</v>
      </c>
      <c r="K42" s="245">
        <f t="shared" si="12"/>
        <v>0.84454774800204646</v>
      </c>
      <c r="L42" s="283">
        <f t="shared" si="13"/>
        <v>-4.5759920563520629E-3</v>
      </c>
    </row>
    <row r="43" spans="1:12" x14ac:dyDescent="0.4">
      <c r="A43" s="58" t="s">
        <v>87</v>
      </c>
      <c r="B43" s="63">
        <v>88500</v>
      </c>
      <c r="C43" s="63">
        <v>83784</v>
      </c>
      <c r="D43" s="60">
        <f t="shared" si="7"/>
        <v>1.0562875966771699</v>
      </c>
      <c r="E43" s="68">
        <f t="shared" si="8"/>
        <v>4716</v>
      </c>
      <c r="F43" s="63">
        <v>97418</v>
      </c>
      <c r="G43" s="63">
        <v>91448</v>
      </c>
      <c r="H43" s="67">
        <f t="shared" si="9"/>
        <v>1.0652830023619981</v>
      </c>
      <c r="I43" s="54">
        <f t="shared" si="10"/>
        <v>5970</v>
      </c>
      <c r="J43" s="53">
        <f t="shared" si="11"/>
        <v>0.90845634277032994</v>
      </c>
      <c r="K43" s="53">
        <f t="shared" si="12"/>
        <v>0.91619280902808153</v>
      </c>
      <c r="L43" s="52">
        <f t="shared" si="13"/>
        <v>-7.7364662577515952E-3</v>
      </c>
    </row>
    <row r="44" spans="1:12" x14ac:dyDescent="0.4">
      <c r="A44" s="58" t="s">
        <v>163</v>
      </c>
      <c r="B44" s="56">
        <v>12191</v>
      </c>
      <c r="C44" s="56">
        <v>10845</v>
      </c>
      <c r="D44" s="73">
        <f t="shared" si="7"/>
        <v>1.1241124942369756</v>
      </c>
      <c r="E44" s="68">
        <f t="shared" si="8"/>
        <v>1346</v>
      </c>
      <c r="F44" s="56">
        <v>14896</v>
      </c>
      <c r="G44" s="56">
        <v>11689</v>
      </c>
      <c r="H44" s="67">
        <f t="shared" si="9"/>
        <v>1.2743605098810848</v>
      </c>
      <c r="I44" s="54">
        <f t="shared" si="10"/>
        <v>3207</v>
      </c>
      <c r="J44" s="53">
        <f t="shared" si="11"/>
        <v>0.81840762620837804</v>
      </c>
      <c r="K44" s="53">
        <f t="shared" si="12"/>
        <v>0.92779536316194711</v>
      </c>
      <c r="L44" s="52">
        <f t="shared" si="13"/>
        <v>-0.10938773695356907</v>
      </c>
    </row>
    <row r="45" spans="1:12" x14ac:dyDescent="0.4">
      <c r="A45" s="70" t="s">
        <v>162</v>
      </c>
      <c r="B45" s="56">
        <v>18235</v>
      </c>
      <c r="C45" s="56">
        <v>20248</v>
      </c>
      <c r="D45" s="73">
        <f t="shared" si="7"/>
        <v>0.9005827736072699</v>
      </c>
      <c r="E45" s="68">
        <f t="shared" si="8"/>
        <v>-2013</v>
      </c>
      <c r="F45" s="56">
        <v>21532</v>
      </c>
      <c r="G45" s="56">
        <v>23608</v>
      </c>
      <c r="H45" s="67">
        <f t="shared" si="9"/>
        <v>0.91206370721789221</v>
      </c>
      <c r="I45" s="54">
        <f t="shared" si="10"/>
        <v>-2076</v>
      </c>
      <c r="J45" s="53">
        <f t="shared" si="11"/>
        <v>0.8468790637191157</v>
      </c>
      <c r="K45" s="53">
        <f t="shared" si="12"/>
        <v>0.85767536428329383</v>
      </c>
      <c r="L45" s="52">
        <f t="shared" si="13"/>
        <v>-1.079630056417813E-2</v>
      </c>
    </row>
    <row r="46" spans="1:12" x14ac:dyDescent="0.4">
      <c r="A46" s="70" t="s">
        <v>161</v>
      </c>
      <c r="B46" s="56">
        <v>7667</v>
      </c>
      <c r="C46" s="56">
        <v>10385</v>
      </c>
      <c r="D46" s="73">
        <f t="shared" si="7"/>
        <v>0.73827636013480979</v>
      </c>
      <c r="E46" s="68">
        <f t="shared" si="8"/>
        <v>-2718</v>
      </c>
      <c r="F46" s="56">
        <v>11438</v>
      </c>
      <c r="G46" s="56">
        <v>12604</v>
      </c>
      <c r="H46" s="67">
        <f t="shared" si="9"/>
        <v>0.90748968581402734</v>
      </c>
      <c r="I46" s="54">
        <f t="shared" si="10"/>
        <v>-1166</v>
      </c>
      <c r="J46" s="53">
        <f t="shared" si="11"/>
        <v>0.67030949466689982</v>
      </c>
      <c r="K46" s="53">
        <f t="shared" si="12"/>
        <v>0.82394477943509992</v>
      </c>
      <c r="L46" s="52">
        <f t="shared" si="13"/>
        <v>-0.1536352847682001</v>
      </c>
    </row>
    <row r="47" spans="1:12" x14ac:dyDescent="0.4">
      <c r="A47" s="58" t="s">
        <v>85</v>
      </c>
      <c r="B47" s="56">
        <v>28151</v>
      </c>
      <c r="C47" s="56">
        <v>24521</v>
      </c>
      <c r="D47" s="73">
        <f t="shared" si="7"/>
        <v>1.1480363769829942</v>
      </c>
      <c r="E47" s="68">
        <f t="shared" si="8"/>
        <v>3630</v>
      </c>
      <c r="F47" s="56">
        <v>34474</v>
      </c>
      <c r="G47" s="56">
        <v>36196</v>
      </c>
      <c r="H47" s="67">
        <f t="shared" si="9"/>
        <v>0.9524256823958448</v>
      </c>
      <c r="I47" s="54">
        <f t="shared" si="10"/>
        <v>-1722</v>
      </c>
      <c r="J47" s="53">
        <f t="shared" si="11"/>
        <v>0.81658641294888901</v>
      </c>
      <c r="K47" s="53">
        <f t="shared" si="12"/>
        <v>0.67745054702177032</v>
      </c>
      <c r="L47" s="52">
        <f t="shared" si="13"/>
        <v>0.13913586592711868</v>
      </c>
    </row>
    <row r="48" spans="1:12" x14ac:dyDescent="0.4">
      <c r="A48" s="71" t="s">
        <v>160</v>
      </c>
      <c r="B48" s="56">
        <v>3606</v>
      </c>
      <c r="C48" s="56">
        <v>3452</v>
      </c>
      <c r="D48" s="73">
        <f t="shared" si="7"/>
        <v>1.0446118192352261</v>
      </c>
      <c r="E48" s="68">
        <f t="shared" si="8"/>
        <v>154</v>
      </c>
      <c r="F48" s="56">
        <v>5074</v>
      </c>
      <c r="G48" s="56">
        <v>4860</v>
      </c>
      <c r="H48" s="67">
        <f t="shared" si="9"/>
        <v>1.0440329218106996</v>
      </c>
      <c r="I48" s="54">
        <f t="shared" si="10"/>
        <v>214</v>
      </c>
      <c r="J48" s="53">
        <f t="shared" si="11"/>
        <v>0.71068190776507689</v>
      </c>
      <c r="K48" s="53">
        <f t="shared" si="12"/>
        <v>0.71028806584362136</v>
      </c>
      <c r="L48" s="52">
        <f t="shared" si="13"/>
        <v>3.9384192145552888E-4</v>
      </c>
    </row>
    <row r="49" spans="1:12" x14ac:dyDescent="0.4">
      <c r="A49" s="58" t="s">
        <v>86</v>
      </c>
      <c r="B49" s="56">
        <v>17168</v>
      </c>
      <c r="C49" s="56">
        <v>13763</v>
      </c>
      <c r="D49" s="73">
        <f t="shared" si="7"/>
        <v>1.2474024558599142</v>
      </c>
      <c r="E49" s="68">
        <f t="shared" si="8"/>
        <v>3405</v>
      </c>
      <c r="F49" s="56">
        <v>20195</v>
      </c>
      <c r="G49" s="56">
        <v>16272</v>
      </c>
      <c r="H49" s="67">
        <f t="shared" si="9"/>
        <v>1.2410889872173059</v>
      </c>
      <c r="I49" s="54">
        <f t="shared" si="10"/>
        <v>3923</v>
      </c>
      <c r="J49" s="53">
        <f t="shared" si="11"/>
        <v>0.85011141371626642</v>
      </c>
      <c r="K49" s="53">
        <f t="shared" si="12"/>
        <v>0.84580875122910526</v>
      </c>
      <c r="L49" s="52">
        <f t="shared" si="13"/>
        <v>4.3026624871611574E-3</v>
      </c>
    </row>
    <row r="50" spans="1:12" x14ac:dyDescent="0.4">
      <c r="A50" s="58" t="s">
        <v>84</v>
      </c>
      <c r="B50" s="56">
        <v>4573</v>
      </c>
      <c r="C50" s="56">
        <v>2109</v>
      </c>
      <c r="D50" s="73">
        <f t="shared" si="7"/>
        <v>2.1683262209578</v>
      </c>
      <c r="E50" s="68">
        <f t="shared" si="8"/>
        <v>2464</v>
      </c>
      <c r="F50" s="56">
        <v>5130</v>
      </c>
      <c r="G50" s="56">
        <v>2268</v>
      </c>
      <c r="H50" s="67">
        <f t="shared" si="9"/>
        <v>2.2619047619047619</v>
      </c>
      <c r="I50" s="54">
        <f t="shared" si="10"/>
        <v>2862</v>
      </c>
      <c r="J50" s="53">
        <f t="shared" si="11"/>
        <v>0.89142300194931778</v>
      </c>
      <c r="K50" s="53">
        <f t="shared" si="12"/>
        <v>0.92989417989417988</v>
      </c>
      <c r="L50" s="52">
        <f t="shared" si="13"/>
        <v>-3.8471177944862101E-2</v>
      </c>
    </row>
    <row r="51" spans="1:12" s="42" customFormat="1" x14ac:dyDescent="0.4">
      <c r="A51" s="58" t="s">
        <v>159</v>
      </c>
      <c r="B51" s="92"/>
      <c r="C51" s="92"/>
      <c r="D51" s="73" t="e">
        <f t="shared" si="7"/>
        <v>#DIV/0!</v>
      </c>
      <c r="E51" s="68">
        <f t="shared" si="8"/>
        <v>0</v>
      </c>
      <c r="F51" s="92"/>
      <c r="G51" s="92"/>
      <c r="H51" s="67" t="e">
        <f t="shared" si="9"/>
        <v>#DIV/0!</v>
      </c>
      <c r="I51" s="54">
        <f t="shared" si="10"/>
        <v>0</v>
      </c>
      <c r="J51" s="53" t="e">
        <f t="shared" si="11"/>
        <v>#DIV/0!</v>
      </c>
      <c r="K51" s="53" t="e">
        <f t="shared" si="12"/>
        <v>#DIV/0!</v>
      </c>
      <c r="L51" s="52" t="e">
        <f t="shared" si="13"/>
        <v>#DIV/0!</v>
      </c>
    </row>
    <row r="52" spans="1:12" x14ac:dyDescent="0.4">
      <c r="A52" s="58" t="s">
        <v>158</v>
      </c>
      <c r="B52" s="56">
        <v>2176</v>
      </c>
      <c r="C52" s="88">
        <v>1977</v>
      </c>
      <c r="D52" s="73">
        <f t="shared" si="7"/>
        <v>1.1006575619625696</v>
      </c>
      <c r="E52" s="68">
        <f t="shared" si="8"/>
        <v>199</v>
      </c>
      <c r="F52" s="56">
        <v>2280</v>
      </c>
      <c r="G52" s="88">
        <v>2160</v>
      </c>
      <c r="H52" s="67">
        <f t="shared" si="9"/>
        <v>1.0555555555555556</v>
      </c>
      <c r="I52" s="54">
        <f t="shared" si="10"/>
        <v>120</v>
      </c>
      <c r="J52" s="53">
        <f t="shared" si="11"/>
        <v>0.95438596491228067</v>
      </c>
      <c r="K52" s="53">
        <f t="shared" si="12"/>
        <v>0.91527777777777775</v>
      </c>
      <c r="L52" s="52">
        <f t="shared" si="13"/>
        <v>3.9108187134502925E-2</v>
      </c>
    </row>
    <row r="53" spans="1:12" x14ac:dyDescent="0.4">
      <c r="A53" s="58" t="s">
        <v>83</v>
      </c>
      <c r="B53" s="56">
        <v>6235</v>
      </c>
      <c r="C53" s="88">
        <v>4276</v>
      </c>
      <c r="D53" s="73">
        <f t="shared" si="7"/>
        <v>1.4581384471468661</v>
      </c>
      <c r="E53" s="68">
        <f t="shared" si="8"/>
        <v>1959</v>
      </c>
      <c r="F53" s="56">
        <v>10260</v>
      </c>
      <c r="G53" s="88">
        <v>5130</v>
      </c>
      <c r="H53" s="67">
        <f t="shared" si="9"/>
        <v>2</v>
      </c>
      <c r="I53" s="54">
        <f t="shared" si="10"/>
        <v>5130</v>
      </c>
      <c r="J53" s="53">
        <f t="shared" si="11"/>
        <v>0.60769980506822607</v>
      </c>
      <c r="K53" s="53">
        <f t="shared" si="12"/>
        <v>0.83352826510721245</v>
      </c>
      <c r="L53" s="52">
        <f t="shared" si="13"/>
        <v>-0.22582846003898638</v>
      </c>
    </row>
    <row r="54" spans="1:12" x14ac:dyDescent="0.4">
      <c r="A54" s="58" t="s">
        <v>82</v>
      </c>
      <c r="B54" s="56">
        <v>3375</v>
      </c>
      <c r="C54" s="56">
        <v>3725</v>
      </c>
      <c r="D54" s="73">
        <f t="shared" si="7"/>
        <v>0.90604026845637586</v>
      </c>
      <c r="E54" s="54">
        <f t="shared" si="8"/>
        <v>-350</v>
      </c>
      <c r="F54" s="56">
        <v>5130</v>
      </c>
      <c r="G54" s="56">
        <v>4860</v>
      </c>
      <c r="H54" s="53">
        <f t="shared" si="9"/>
        <v>1.0555555555555556</v>
      </c>
      <c r="I54" s="54">
        <f t="shared" si="10"/>
        <v>270</v>
      </c>
      <c r="J54" s="53">
        <f t="shared" si="11"/>
        <v>0.65789473684210531</v>
      </c>
      <c r="K54" s="53">
        <f t="shared" si="12"/>
        <v>0.76646090534979427</v>
      </c>
      <c r="L54" s="52">
        <f t="shared" si="13"/>
        <v>-0.10856616850768896</v>
      </c>
    </row>
    <row r="55" spans="1:12" x14ac:dyDescent="0.4">
      <c r="A55" s="58" t="s">
        <v>157</v>
      </c>
      <c r="B55" s="56">
        <v>1974</v>
      </c>
      <c r="C55" s="92"/>
      <c r="D55" s="73" t="e">
        <f t="shared" si="7"/>
        <v>#DIV/0!</v>
      </c>
      <c r="E55" s="54">
        <f t="shared" si="8"/>
        <v>1974</v>
      </c>
      <c r="F55" s="56">
        <v>2280</v>
      </c>
      <c r="G55" s="92"/>
      <c r="H55" s="53" t="e">
        <f t="shared" si="9"/>
        <v>#DIV/0!</v>
      </c>
      <c r="I55" s="54">
        <f t="shared" si="10"/>
        <v>2280</v>
      </c>
      <c r="J55" s="53">
        <f t="shared" si="11"/>
        <v>0.86578947368421055</v>
      </c>
      <c r="K55" s="53" t="e">
        <f t="shared" si="12"/>
        <v>#DIV/0!</v>
      </c>
      <c r="L55" s="52" t="e">
        <f t="shared" si="13"/>
        <v>#DIV/0!</v>
      </c>
    </row>
    <row r="56" spans="1:12" x14ac:dyDescent="0.4">
      <c r="A56" s="74" t="s">
        <v>81</v>
      </c>
      <c r="B56" s="56">
        <v>1933</v>
      </c>
      <c r="C56" s="56">
        <v>1788</v>
      </c>
      <c r="D56" s="73">
        <f t="shared" si="7"/>
        <v>1.0810961968680088</v>
      </c>
      <c r="E56" s="68">
        <f t="shared" si="8"/>
        <v>145</v>
      </c>
      <c r="F56" s="56">
        <v>2285</v>
      </c>
      <c r="G56" s="56">
        <v>2156</v>
      </c>
      <c r="H56" s="67">
        <f t="shared" si="9"/>
        <v>1.0598330241187384</v>
      </c>
      <c r="I56" s="54">
        <f t="shared" si="10"/>
        <v>129</v>
      </c>
      <c r="J56" s="53">
        <f t="shared" si="11"/>
        <v>0.84595185995623634</v>
      </c>
      <c r="K56" s="67">
        <f t="shared" si="12"/>
        <v>0.82931354359925791</v>
      </c>
      <c r="L56" s="66">
        <f t="shared" si="13"/>
        <v>1.6638316356978433E-2</v>
      </c>
    </row>
    <row r="57" spans="1:12" x14ac:dyDescent="0.4">
      <c r="A57" s="58" t="s">
        <v>80</v>
      </c>
      <c r="B57" s="56">
        <v>1790</v>
      </c>
      <c r="C57" s="56">
        <v>1511</v>
      </c>
      <c r="D57" s="73">
        <f t="shared" si="7"/>
        <v>1.1846459298477829</v>
      </c>
      <c r="E57" s="54">
        <f t="shared" si="8"/>
        <v>279</v>
      </c>
      <c r="F57" s="56">
        <v>2313</v>
      </c>
      <c r="G57" s="56">
        <v>2280</v>
      </c>
      <c r="H57" s="53">
        <f t="shared" si="9"/>
        <v>1.0144736842105264</v>
      </c>
      <c r="I57" s="54">
        <f t="shared" si="10"/>
        <v>33</v>
      </c>
      <c r="J57" s="53">
        <f t="shared" si="11"/>
        <v>0.77388672719412022</v>
      </c>
      <c r="K57" s="53">
        <f t="shared" si="12"/>
        <v>0.66271929824561404</v>
      </c>
      <c r="L57" s="52">
        <f t="shared" si="13"/>
        <v>0.11116742894850618</v>
      </c>
    </row>
    <row r="58" spans="1:12" x14ac:dyDescent="0.4">
      <c r="A58" s="58" t="s">
        <v>79</v>
      </c>
      <c r="B58" s="56">
        <v>2022</v>
      </c>
      <c r="C58" s="56">
        <v>1935</v>
      </c>
      <c r="D58" s="73">
        <f t="shared" si="7"/>
        <v>1.0449612403100774</v>
      </c>
      <c r="E58" s="54">
        <f t="shared" si="8"/>
        <v>87</v>
      </c>
      <c r="F58" s="56">
        <v>2154</v>
      </c>
      <c r="G58" s="56">
        <v>2140</v>
      </c>
      <c r="H58" s="53">
        <f t="shared" si="9"/>
        <v>1.0065420560747664</v>
      </c>
      <c r="I58" s="54">
        <f t="shared" si="10"/>
        <v>14</v>
      </c>
      <c r="J58" s="53">
        <f t="shared" si="11"/>
        <v>0.93871866295264628</v>
      </c>
      <c r="K58" s="53">
        <f t="shared" si="12"/>
        <v>0.90420560747663548</v>
      </c>
      <c r="L58" s="52">
        <f t="shared" si="13"/>
        <v>3.4513055476010801E-2</v>
      </c>
    </row>
    <row r="59" spans="1:12" x14ac:dyDescent="0.4">
      <c r="A59" s="71" t="s">
        <v>78</v>
      </c>
      <c r="B59" s="56">
        <v>6031</v>
      </c>
      <c r="C59" s="56">
        <v>5175</v>
      </c>
      <c r="D59" s="73">
        <f t="shared" si="7"/>
        <v>1.1654106280193237</v>
      </c>
      <c r="E59" s="54">
        <f t="shared" si="8"/>
        <v>856</v>
      </c>
      <c r="F59" s="56">
        <v>7717</v>
      </c>
      <c r="G59" s="56">
        <v>6685</v>
      </c>
      <c r="H59" s="53">
        <f t="shared" si="9"/>
        <v>1.1543754674644726</v>
      </c>
      <c r="I59" s="54">
        <f t="shared" si="10"/>
        <v>1032</v>
      </c>
      <c r="J59" s="53">
        <f t="shared" si="11"/>
        <v>0.78152131657379809</v>
      </c>
      <c r="K59" s="53">
        <f t="shared" si="12"/>
        <v>0.77412116679132381</v>
      </c>
      <c r="L59" s="52">
        <f t="shared" si="13"/>
        <v>7.4001497824742746E-3</v>
      </c>
    </row>
    <row r="60" spans="1:12" x14ac:dyDescent="0.4">
      <c r="A60" s="64" t="s">
        <v>156</v>
      </c>
      <c r="B60" s="56">
        <v>2000</v>
      </c>
      <c r="C60" s="112">
        <v>1992</v>
      </c>
      <c r="D60" s="95">
        <f t="shared" si="7"/>
        <v>1.0040160642570282</v>
      </c>
      <c r="E60" s="68">
        <f t="shared" si="8"/>
        <v>8</v>
      </c>
      <c r="F60" s="56">
        <v>2520</v>
      </c>
      <c r="G60" s="112">
        <v>2376</v>
      </c>
      <c r="H60" s="67">
        <f t="shared" si="9"/>
        <v>1.0606060606060606</v>
      </c>
      <c r="I60" s="68">
        <f t="shared" si="10"/>
        <v>144</v>
      </c>
      <c r="J60" s="67">
        <f t="shared" si="11"/>
        <v>0.79365079365079361</v>
      </c>
      <c r="K60" s="67">
        <f t="shared" si="12"/>
        <v>0.83838383838383834</v>
      </c>
      <c r="L60" s="66">
        <f t="shared" si="13"/>
        <v>-4.4733044733044736E-2</v>
      </c>
    </row>
    <row r="61" spans="1:12" x14ac:dyDescent="0.4">
      <c r="A61" s="51" t="s">
        <v>155</v>
      </c>
      <c r="B61" s="50">
        <v>1741</v>
      </c>
      <c r="C61" s="502"/>
      <c r="D61" s="47" t="e">
        <f t="shared" si="7"/>
        <v>#DIV/0!</v>
      </c>
      <c r="E61" s="48">
        <f t="shared" si="8"/>
        <v>1741</v>
      </c>
      <c r="F61" s="50">
        <v>2160</v>
      </c>
      <c r="G61" s="50"/>
      <c r="H61" s="47" t="e">
        <f t="shared" si="9"/>
        <v>#DIV/0!</v>
      </c>
      <c r="I61" s="48">
        <f t="shared" si="10"/>
        <v>2160</v>
      </c>
      <c r="J61" s="47">
        <f t="shared" si="11"/>
        <v>0.80601851851851847</v>
      </c>
      <c r="K61" s="47" t="e">
        <f t="shared" si="12"/>
        <v>#DIV/0!</v>
      </c>
      <c r="L61" s="46" t="e">
        <f t="shared" si="13"/>
        <v>#DIV/0!</v>
      </c>
    </row>
    <row r="62" spans="1:12" x14ac:dyDescent="0.4">
      <c r="A62" s="277" t="s">
        <v>154</v>
      </c>
      <c r="B62" s="259">
        <f>SUM(B63:B66)</f>
        <v>2541</v>
      </c>
      <c r="C62" s="259">
        <f>SUM(C63:C66)</f>
        <v>2034</v>
      </c>
      <c r="D62" s="256">
        <f t="shared" si="7"/>
        <v>1.2492625368731562</v>
      </c>
      <c r="E62" s="281">
        <f t="shared" si="8"/>
        <v>507</v>
      </c>
      <c r="F62" s="259">
        <f>SUM(F63:F66)</f>
        <v>3240</v>
      </c>
      <c r="G62" s="259">
        <f>SUM(G63:G66)</f>
        <v>2745</v>
      </c>
      <c r="H62" s="256">
        <f t="shared" si="9"/>
        <v>1.180327868852459</v>
      </c>
      <c r="I62" s="281">
        <f t="shared" si="10"/>
        <v>495</v>
      </c>
      <c r="J62" s="256">
        <f t="shared" si="11"/>
        <v>0.78425925925925921</v>
      </c>
      <c r="K62" s="256">
        <f t="shared" si="12"/>
        <v>0.74098360655737705</v>
      </c>
      <c r="L62" s="280">
        <f t="shared" si="13"/>
        <v>4.3275652701882161E-2</v>
      </c>
    </row>
    <row r="63" spans="1:12" x14ac:dyDescent="0.4">
      <c r="A63" s="64" t="s">
        <v>77</v>
      </c>
      <c r="B63" s="107">
        <f>'８月(上旬)'!B63+'８月(中旬)'!B63</f>
        <v>490</v>
      </c>
      <c r="C63" s="107">
        <f>'８月(上旬)'!C63+'８月(中旬)'!C63</f>
        <v>490</v>
      </c>
      <c r="D63" s="95">
        <f t="shared" si="7"/>
        <v>1</v>
      </c>
      <c r="E63" s="140">
        <f t="shared" si="8"/>
        <v>0</v>
      </c>
      <c r="F63" s="107">
        <f>'８月(上旬)'!F63+'８月(中旬)'!F63</f>
        <v>546</v>
      </c>
      <c r="G63" s="107">
        <f>'８月(上旬)'!G63+'８月(中旬)'!G63</f>
        <v>558</v>
      </c>
      <c r="H63" s="73">
        <f t="shared" si="9"/>
        <v>0.978494623655914</v>
      </c>
      <c r="I63" s="81">
        <f t="shared" si="10"/>
        <v>-12</v>
      </c>
      <c r="J63" s="73">
        <f t="shared" si="11"/>
        <v>0.89743589743589747</v>
      </c>
      <c r="K63" s="73">
        <f t="shared" si="12"/>
        <v>0.87813620071684584</v>
      </c>
      <c r="L63" s="90">
        <f t="shared" si="13"/>
        <v>1.9299696719051629E-2</v>
      </c>
    </row>
    <row r="64" spans="1:12" x14ac:dyDescent="0.4">
      <c r="A64" s="58" t="s">
        <v>153</v>
      </c>
      <c r="B64" s="55">
        <f>'８月(上旬)'!B64+'８月(中旬)'!B64</f>
        <v>720</v>
      </c>
      <c r="C64" s="55">
        <f>'８月(上旬)'!C64+'８月(中旬)'!C64</f>
        <v>419</v>
      </c>
      <c r="D64" s="53">
        <f t="shared" si="7"/>
        <v>1.7183770883054892</v>
      </c>
      <c r="E64" s="54">
        <f t="shared" si="8"/>
        <v>301</v>
      </c>
      <c r="F64" s="55">
        <f>'８月(上旬)'!F64+'８月(中旬)'!F64</f>
        <v>1021</v>
      </c>
      <c r="G64" s="55">
        <f>'８月(上旬)'!G64+'８月(中旬)'!G64</f>
        <v>543</v>
      </c>
      <c r="H64" s="73">
        <f t="shared" si="9"/>
        <v>1.8802946593001841</v>
      </c>
      <c r="I64" s="81">
        <f t="shared" si="10"/>
        <v>478</v>
      </c>
      <c r="J64" s="73">
        <f t="shared" si="11"/>
        <v>0.70519098922624879</v>
      </c>
      <c r="K64" s="73">
        <f t="shared" si="12"/>
        <v>0.77163904235727443</v>
      </c>
      <c r="L64" s="90">
        <f t="shared" si="13"/>
        <v>-6.6448053131025642E-2</v>
      </c>
    </row>
    <row r="65" spans="1:12" x14ac:dyDescent="0.4">
      <c r="A65" s="57" t="s">
        <v>152</v>
      </c>
      <c r="B65" s="107">
        <f>'８月(上旬)'!B65+'８月(中旬)'!B65</f>
        <v>382</v>
      </c>
      <c r="C65" s="107">
        <f>'８月(上旬)'!C65+'８月(中旬)'!C65</f>
        <v>314</v>
      </c>
      <c r="D65" s="73">
        <f t="shared" si="7"/>
        <v>1.2165605095541401</v>
      </c>
      <c r="E65" s="81">
        <f t="shared" si="8"/>
        <v>68</v>
      </c>
      <c r="F65" s="107">
        <f>'８月(上旬)'!F65+'８月(中旬)'!F65</f>
        <v>537</v>
      </c>
      <c r="G65" s="107">
        <f>'８月(上旬)'!G65+'８月(中旬)'!G65</f>
        <v>570</v>
      </c>
      <c r="H65" s="73">
        <f t="shared" si="9"/>
        <v>0.94210526315789478</v>
      </c>
      <c r="I65" s="81">
        <f t="shared" si="10"/>
        <v>-33</v>
      </c>
      <c r="J65" s="73">
        <f t="shared" si="11"/>
        <v>0.71135940409683429</v>
      </c>
      <c r="K65" s="73">
        <f t="shared" si="12"/>
        <v>0.55087719298245619</v>
      </c>
      <c r="L65" s="90">
        <f t="shared" si="13"/>
        <v>0.1604822111143781</v>
      </c>
    </row>
    <row r="66" spans="1:12" x14ac:dyDescent="0.4">
      <c r="A66" s="51" t="s">
        <v>151</v>
      </c>
      <c r="B66" s="49">
        <f>'８月(上旬)'!B66+'８月(中旬)'!B66</f>
        <v>949</v>
      </c>
      <c r="C66" s="49">
        <f>'８月(上旬)'!C66+'８月(中旬)'!C66</f>
        <v>811</v>
      </c>
      <c r="D66" s="73">
        <f t="shared" si="7"/>
        <v>1.1701602959309494</v>
      </c>
      <c r="E66" s="54">
        <f t="shared" si="8"/>
        <v>138</v>
      </c>
      <c r="F66" s="49">
        <f>'８月(上旬)'!F66+'８月(中旬)'!F66</f>
        <v>1136</v>
      </c>
      <c r="G66" s="49">
        <f>'８月(上旬)'!G66+'８月(中旬)'!G66</f>
        <v>1074</v>
      </c>
      <c r="H66" s="53">
        <f t="shared" si="9"/>
        <v>1.0577281191806331</v>
      </c>
      <c r="I66" s="54">
        <f t="shared" si="10"/>
        <v>62</v>
      </c>
      <c r="J66" s="53">
        <f t="shared" si="11"/>
        <v>0.835387323943662</v>
      </c>
      <c r="K66" s="53">
        <f t="shared" si="12"/>
        <v>0.75512104283054005</v>
      </c>
      <c r="L66" s="52">
        <f t="shared" si="13"/>
        <v>8.0266281113121951E-2</v>
      </c>
    </row>
    <row r="67" spans="1:12" x14ac:dyDescent="0.4">
      <c r="A67" s="249" t="s">
        <v>103</v>
      </c>
      <c r="B67" s="380"/>
      <c r="C67" s="398"/>
      <c r="D67" s="378"/>
      <c r="E67" s="379"/>
      <c r="F67" s="380"/>
      <c r="G67" s="398"/>
      <c r="H67" s="378"/>
      <c r="I67" s="379"/>
      <c r="J67" s="378"/>
      <c r="K67" s="378"/>
      <c r="L67" s="377"/>
    </row>
    <row r="68" spans="1:12" x14ac:dyDescent="0.4">
      <c r="A68" s="337" t="s">
        <v>150</v>
      </c>
      <c r="B68" s="375"/>
      <c r="C68" s="396"/>
      <c r="D68" s="373"/>
      <c r="E68" s="372"/>
      <c r="F68" s="375"/>
      <c r="G68" s="396"/>
      <c r="H68" s="373"/>
      <c r="I68" s="372"/>
      <c r="J68" s="371"/>
      <c r="K68" s="371"/>
      <c r="L68" s="370"/>
    </row>
    <row r="69" spans="1:12" x14ac:dyDescent="0.4">
      <c r="A69" s="58" t="s">
        <v>149</v>
      </c>
      <c r="B69" s="369"/>
      <c r="C69" s="369"/>
      <c r="D69" s="368"/>
      <c r="E69" s="367"/>
      <c r="F69" s="369"/>
      <c r="G69" s="369"/>
      <c r="H69" s="368"/>
      <c r="I69" s="367"/>
      <c r="J69" s="366"/>
      <c r="K69" s="366"/>
      <c r="L69" s="365"/>
    </row>
    <row r="70" spans="1:12" s="42" customFormat="1" x14ac:dyDescent="0.4">
      <c r="A70" s="70" t="s">
        <v>183</v>
      </c>
      <c r="B70" s="364"/>
      <c r="C70" s="388"/>
      <c r="D70" s="359"/>
      <c r="E70" s="358"/>
      <c r="F70" s="364"/>
      <c r="G70" s="388"/>
      <c r="H70" s="359"/>
      <c r="I70" s="358"/>
      <c r="J70" s="357"/>
      <c r="K70" s="357"/>
      <c r="L70" s="356"/>
    </row>
    <row r="71" spans="1:12" s="42" customFormat="1" x14ac:dyDescent="0.4">
      <c r="A71" s="70" t="s">
        <v>147</v>
      </c>
      <c r="B71" s="364"/>
      <c r="C71" s="388"/>
      <c r="D71" s="359"/>
      <c r="E71" s="358"/>
      <c r="F71" s="364"/>
      <c r="G71" s="388"/>
      <c r="H71" s="359"/>
      <c r="I71" s="358"/>
      <c r="J71" s="357"/>
      <c r="K71" s="357"/>
      <c r="L71" s="356"/>
    </row>
    <row r="72" spans="1:12" s="42" customFormat="1" x14ac:dyDescent="0.4">
      <c r="A72" s="70" t="s">
        <v>102</v>
      </c>
      <c r="B72" s="364"/>
      <c r="C72" s="388"/>
      <c r="D72" s="359"/>
      <c r="E72" s="358"/>
      <c r="F72" s="364"/>
      <c r="G72" s="388"/>
      <c r="H72" s="359"/>
      <c r="I72" s="358"/>
      <c r="J72" s="357"/>
      <c r="K72" s="357"/>
      <c r="L72" s="356"/>
    </row>
    <row r="73" spans="1:12" s="42" customFormat="1" x14ac:dyDescent="0.4">
      <c r="A73" s="70" t="s">
        <v>197</v>
      </c>
      <c r="B73" s="364"/>
      <c r="C73" s="388"/>
      <c r="D73" s="359"/>
      <c r="E73" s="358"/>
      <c r="F73" s="364"/>
      <c r="G73" s="388"/>
      <c r="H73" s="359"/>
      <c r="I73" s="358"/>
      <c r="J73" s="357"/>
      <c r="K73" s="357"/>
      <c r="L73" s="356"/>
    </row>
    <row r="74" spans="1:12" s="42" customFormat="1" x14ac:dyDescent="0.4">
      <c r="A74" s="51" t="s">
        <v>101</v>
      </c>
      <c r="B74" s="361"/>
      <c r="C74" s="386"/>
      <c r="D74" s="359"/>
      <c r="E74" s="358"/>
      <c r="F74" s="361"/>
      <c r="G74" s="386"/>
      <c r="H74" s="359"/>
      <c r="I74" s="358">
        <f>+F74-G74</f>
        <v>0</v>
      </c>
      <c r="J74" s="357"/>
      <c r="K74" s="357"/>
      <c r="L74" s="356"/>
    </row>
    <row r="75" spans="1:12" s="42" customFormat="1" x14ac:dyDescent="0.4">
      <c r="A75" s="249" t="s">
        <v>145</v>
      </c>
      <c r="B75" s="353"/>
      <c r="C75" s="383"/>
      <c r="D75" s="351"/>
      <c r="E75" s="350"/>
      <c r="F75" s="353"/>
      <c r="G75" s="383"/>
      <c r="H75" s="351"/>
      <c r="I75" s="350"/>
      <c r="J75" s="349"/>
      <c r="K75" s="349"/>
      <c r="L75" s="348"/>
    </row>
    <row r="76" spans="1:12" s="42" customFormat="1" x14ac:dyDescent="0.4">
      <c r="A76" s="325" t="s">
        <v>144</v>
      </c>
      <c r="B76" s="355"/>
      <c r="C76" s="383"/>
      <c r="D76" s="351"/>
      <c r="E76" s="350"/>
      <c r="F76" s="353"/>
      <c r="G76" s="383"/>
      <c r="H76" s="351"/>
      <c r="I76" s="350"/>
      <c r="J76" s="349"/>
      <c r="K76" s="349"/>
      <c r="L76" s="348"/>
    </row>
    <row r="77" spans="1:12" s="42" customFormat="1" x14ac:dyDescent="0.4">
      <c r="A77" s="277" t="s">
        <v>247</v>
      </c>
      <c r="B77" s="353"/>
      <c r="C77" s="352"/>
      <c r="D77" s="351"/>
      <c r="E77" s="354"/>
      <c r="F77" s="353"/>
      <c r="G77" s="352"/>
      <c r="H77" s="351"/>
      <c r="I77" s="350"/>
      <c r="J77" s="349"/>
      <c r="K77" s="349"/>
      <c r="L77" s="348"/>
    </row>
    <row r="78" spans="1:12" s="42" customFormat="1" x14ac:dyDescent="0.4">
      <c r="A78" s="325" t="s">
        <v>240</v>
      </c>
      <c r="B78" s="355"/>
      <c r="C78" s="352"/>
      <c r="D78" s="351"/>
      <c r="E78" s="354"/>
      <c r="F78" s="353"/>
      <c r="G78" s="352"/>
      <c r="H78" s="351"/>
      <c r="I78" s="350"/>
      <c r="J78" s="349"/>
      <c r="K78" s="349"/>
      <c r="L78" s="348"/>
    </row>
    <row r="79" spans="1:12" x14ac:dyDescent="0.4">
      <c r="A79" s="42" t="s">
        <v>143</v>
      </c>
      <c r="B79" s="43"/>
      <c r="C79" s="42"/>
      <c r="D79" s="42"/>
      <c r="E79" s="43"/>
      <c r="F79" s="43"/>
      <c r="G79" s="42"/>
      <c r="H79" s="42"/>
      <c r="I79" s="43"/>
      <c r="J79" s="43"/>
      <c r="K79" s="42"/>
      <c r="L79" s="42"/>
    </row>
    <row r="80" spans="1:12" x14ac:dyDescent="0.4">
      <c r="A80" s="44" t="s">
        <v>142</v>
      </c>
      <c r="B80" s="43"/>
      <c r="C80" s="42"/>
      <c r="D80" s="42"/>
      <c r="E80" s="43"/>
      <c r="F80" s="43"/>
      <c r="G80" s="42"/>
      <c r="H80" s="42"/>
      <c r="I80" s="43"/>
      <c r="J80" s="43"/>
      <c r="K80" s="42"/>
      <c r="L80" s="42"/>
    </row>
    <row r="81" spans="1:12" s="42" customFormat="1" x14ac:dyDescent="0.4">
      <c r="A81" s="42" t="s">
        <v>141</v>
      </c>
      <c r="B81" s="43"/>
      <c r="C81" s="43"/>
      <c r="F81" s="43"/>
      <c r="G81" s="43"/>
      <c r="J81" s="43"/>
      <c r="K81" s="43"/>
    </row>
    <row r="82" spans="1:12" x14ac:dyDescent="0.4">
      <c r="A82" s="42" t="s">
        <v>98</v>
      </c>
      <c r="B82" s="43"/>
      <c r="D82" s="42"/>
      <c r="E82" s="42"/>
      <c r="F82" s="43"/>
      <c r="G82" s="43"/>
      <c r="H82" s="42"/>
      <c r="I82" s="42"/>
      <c r="J82" s="43"/>
      <c r="K82" s="43"/>
      <c r="L82" s="42"/>
    </row>
    <row r="83" spans="1:12" x14ac:dyDescent="0.4">
      <c r="A83" s="42" t="s">
        <v>246</v>
      </c>
      <c r="B83" s="43"/>
      <c r="D83" s="42"/>
      <c r="E83" s="42"/>
      <c r="F83" s="43"/>
      <c r="G83" s="43"/>
      <c r="H83" s="42"/>
      <c r="I83" s="42"/>
      <c r="J83" s="43"/>
      <c r="K83" s="43"/>
      <c r="L83" s="42"/>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dataValidations count="1">
    <dataValidation allowBlank="1" showInputMessage="1" showErrorMessage="1" sqref="A2:L76 IW2:JH76 SS2:TD76 ACO2:ACZ76 AMK2:AMV76 AWG2:AWR76 BGC2:BGN76 BPY2:BQJ76 BZU2:CAF76 CJQ2:CKB76 CTM2:CTX76 DDI2:DDT76 DNE2:DNP76 DXA2:DXL76 EGW2:EHH76 EQS2:ERD76 FAO2:FAZ76 FKK2:FKV76 FUG2:FUR76 GEC2:GEN76 GNY2:GOJ76 GXU2:GYF76 HHQ2:HIB76 HRM2:HRX76 IBI2:IBT76 ILE2:ILP76 IVA2:IVL76 JEW2:JFH76 JOS2:JPD76 JYO2:JYZ76 KIK2:KIV76 KSG2:KSR76 LCC2:LCN76 LLY2:LMJ76 LVU2:LWF76 MFQ2:MGB76 MPM2:MPX76 MZI2:MZT76 NJE2:NJP76 NTA2:NTL76 OCW2:ODH76 OMS2:OND76 OWO2:OWZ76 PGK2:PGV76 PQG2:PQR76 QAC2:QAN76 QJY2:QKJ76 QTU2:QUF76 RDQ2:REB76 RNM2:RNX76 RXI2:RXT76 SHE2:SHP76 SRA2:SRL76 TAW2:TBH76 TKS2:TLD76 TUO2:TUZ76 UEK2:UEV76 UOG2:UOR76 UYC2:UYN76 VHY2:VIJ76 VRU2:VSF76 WBQ2:WCB76 WLM2:WLX76 WVI2:WVT76 A65538:L65612 IW65538:JH65612 SS65538:TD65612 ACO65538:ACZ65612 AMK65538:AMV65612 AWG65538:AWR65612 BGC65538:BGN65612 BPY65538:BQJ65612 BZU65538:CAF65612 CJQ65538:CKB65612 CTM65538:CTX65612 DDI65538:DDT65612 DNE65538:DNP65612 DXA65538:DXL65612 EGW65538:EHH65612 EQS65538:ERD65612 FAO65538:FAZ65612 FKK65538:FKV65612 FUG65538:FUR65612 GEC65538:GEN65612 GNY65538:GOJ65612 GXU65538:GYF65612 HHQ65538:HIB65612 HRM65538:HRX65612 IBI65538:IBT65612 ILE65538:ILP65612 IVA65538:IVL65612 JEW65538:JFH65612 JOS65538:JPD65612 JYO65538:JYZ65612 KIK65538:KIV65612 KSG65538:KSR65612 LCC65538:LCN65612 LLY65538:LMJ65612 LVU65538:LWF65612 MFQ65538:MGB65612 MPM65538:MPX65612 MZI65538:MZT65612 NJE65538:NJP65612 NTA65538:NTL65612 OCW65538:ODH65612 OMS65538:OND65612 OWO65538:OWZ65612 PGK65538:PGV65612 PQG65538:PQR65612 QAC65538:QAN65612 QJY65538:QKJ65612 QTU65538:QUF65612 RDQ65538:REB65612 RNM65538:RNX65612 RXI65538:RXT65612 SHE65538:SHP65612 SRA65538:SRL65612 TAW65538:TBH65612 TKS65538:TLD65612 TUO65538:TUZ65612 UEK65538:UEV65612 UOG65538:UOR65612 UYC65538:UYN65612 VHY65538:VIJ65612 VRU65538:VSF65612 WBQ65538:WCB65612 WLM65538:WLX65612 WVI65538:WVT65612 A131074:L131148 IW131074:JH131148 SS131074:TD131148 ACO131074:ACZ131148 AMK131074:AMV131148 AWG131074:AWR131148 BGC131074:BGN131148 BPY131074:BQJ131148 BZU131074:CAF131148 CJQ131074:CKB131148 CTM131074:CTX131148 DDI131074:DDT131148 DNE131074:DNP131148 DXA131074:DXL131148 EGW131074:EHH131148 EQS131074:ERD131148 FAO131074:FAZ131148 FKK131074:FKV131148 FUG131074:FUR131148 GEC131074:GEN131148 GNY131074:GOJ131148 GXU131074:GYF131148 HHQ131074:HIB131148 HRM131074:HRX131148 IBI131074:IBT131148 ILE131074:ILP131148 IVA131074:IVL131148 JEW131074:JFH131148 JOS131074:JPD131148 JYO131074:JYZ131148 KIK131074:KIV131148 KSG131074:KSR131148 LCC131074:LCN131148 LLY131074:LMJ131148 LVU131074:LWF131148 MFQ131074:MGB131148 MPM131074:MPX131148 MZI131074:MZT131148 NJE131074:NJP131148 NTA131074:NTL131148 OCW131074:ODH131148 OMS131074:OND131148 OWO131074:OWZ131148 PGK131074:PGV131148 PQG131074:PQR131148 QAC131074:QAN131148 QJY131074:QKJ131148 QTU131074:QUF131148 RDQ131074:REB131148 RNM131074:RNX131148 RXI131074:RXT131148 SHE131074:SHP131148 SRA131074:SRL131148 TAW131074:TBH131148 TKS131074:TLD131148 TUO131074:TUZ131148 UEK131074:UEV131148 UOG131074:UOR131148 UYC131074:UYN131148 VHY131074:VIJ131148 VRU131074:VSF131148 WBQ131074:WCB131148 WLM131074:WLX131148 WVI131074:WVT131148 A196610:L196684 IW196610:JH196684 SS196610:TD196684 ACO196610:ACZ196684 AMK196610:AMV196684 AWG196610:AWR196684 BGC196610:BGN196684 BPY196610:BQJ196684 BZU196610:CAF196684 CJQ196610:CKB196684 CTM196610:CTX196684 DDI196610:DDT196684 DNE196610:DNP196684 DXA196610:DXL196684 EGW196610:EHH196684 EQS196610:ERD196684 FAO196610:FAZ196684 FKK196610:FKV196684 FUG196610:FUR196684 GEC196610:GEN196684 GNY196610:GOJ196684 GXU196610:GYF196684 HHQ196610:HIB196684 HRM196610:HRX196684 IBI196610:IBT196684 ILE196610:ILP196684 IVA196610:IVL196684 JEW196610:JFH196684 JOS196610:JPD196684 JYO196610:JYZ196684 KIK196610:KIV196684 KSG196610:KSR196684 LCC196610:LCN196684 LLY196610:LMJ196684 LVU196610:LWF196684 MFQ196610:MGB196684 MPM196610:MPX196684 MZI196610:MZT196684 NJE196610:NJP196684 NTA196610:NTL196684 OCW196610:ODH196684 OMS196610:OND196684 OWO196610:OWZ196684 PGK196610:PGV196684 PQG196610:PQR196684 QAC196610:QAN196684 QJY196610:QKJ196684 QTU196610:QUF196684 RDQ196610:REB196684 RNM196610:RNX196684 RXI196610:RXT196684 SHE196610:SHP196684 SRA196610:SRL196684 TAW196610:TBH196684 TKS196610:TLD196684 TUO196610:TUZ196684 UEK196610:UEV196684 UOG196610:UOR196684 UYC196610:UYN196684 VHY196610:VIJ196684 VRU196610:VSF196684 WBQ196610:WCB196684 WLM196610:WLX196684 WVI196610:WVT196684 A262146:L262220 IW262146:JH262220 SS262146:TD262220 ACO262146:ACZ262220 AMK262146:AMV262220 AWG262146:AWR262220 BGC262146:BGN262220 BPY262146:BQJ262220 BZU262146:CAF262220 CJQ262146:CKB262220 CTM262146:CTX262220 DDI262146:DDT262220 DNE262146:DNP262220 DXA262146:DXL262220 EGW262146:EHH262220 EQS262146:ERD262220 FAO262146:FAZ262220 FKK262146:FKV262220 FUG262146:FUR262220 GEC262146:GEN262220 GNY262146:GOJ262220 GXU262146:GYF262220 HHQ262146:HIB262220 HRM262146:HRX262220 IBI262146:IBT262220 ILE262146:ILP262220 IVA262146:IVL262220 JEW262146:JFH262220 JOS262146:JPD262220 JYO262146:JYZ262220 KIK262146:KIV262220 KSG262146:KSR262220 LCC262146:LCN262220 LLY262146:LMJ262220 LVU262146:LWF262220 MFQ262146:MGB262220 MPM262146:MPX262220 MZI262146:MZT262220 NJE262146:NJP262220 NTA262146:NTL262220 OCW262146:ODH262220 OMS262146:OND262220 OWO262146:OWZ262220 PGK262146:PGV262220 PQG262146:PQR262220 QAC262146:QAN262220 QJY262146:QKJ262220 QTU262146:QUF262220 RDQ262146:REB262220 RNM262146:RNX262220 RXI262146:RXT262220 SHE262146:SHP262220 SRA262146:SRL262220 TAW262146:TBH262220 TKS262146:TLD262220 TUO262146:TUZ262220 UEK262146:UEV262220 UOG262146:UOR262220 UYC262146:UYN262220 VHY262146:VIJ262220 VRU262146:VSF262220 WBQ262146:WCB262220 WLM262146:WLX262220 WVI262146:WVT262220 A327682:L327756 IW327682:JH327756 SS327682:TD327756 ACO327682:ACZ327756 AMK327682:AMV327756 AWG327682:AWR327756 BGC327682:BGN327756 BPY327682:BQJ327756 BZU327682:CAF327756 CJQ327682:CKB327756 CTM327682:CTX327756 DDI327682:DDT327756 DNE327682:DNP327756 DXA327682:DXL327756 EGW327682:EHH327756 EQS327682:ERD327756 FAO327682:FAZ327756 FKK327682:FKV327756 FUG327682:FUR327756 GEC327682:GEN327756 GNY327682:GOJ327756 GXU327682:GYF327756 HHQ327682:HIB327756 HRM327682:HRX327756 IBI327682:IBT327756 ILE327682:ILP327756 IVA327682:IVL327756 JEW327682:JFH327756 JOS327682:JPD327756 JYO327682:JYZ327756 KIK327682:KIV327756 KSG327682:KSR327756 LCC327682:LCN327756 LLY327682:LMJ327756 LVU327682:LWF327756 MFQ327682:MGB327756 MPM327682:MPX327756 MZI327682:MZT327756 NJE327682:NJP327756 NTA327682:NTL327756 OCW327682:ODH327756 OMS327682:OND327756 OWO327682:OWZ327756 PGK327682:PGV327756 PQG327682:PQR327756 QAC327682:QAN327756 QJY327682:QKJ327756 QTU327682:QUF327756 RDQ327682:REB327756 RNM327682:RNX327756 RXI327682:RXT327756 SHE327682:SHP327756 SRA327682:SRL327756 TAW327682:TBH327756 TKS327682:TLD327756 TUO327682:TUZ327756 UEK327682:UEV327756 UOG327682:UOR327756 UYC327682:UYN327756 VHY327682:VIJ327756 VRU327682:VSF327756 WBQ327682:WCB327756 WLM327682:WLX327756 WVI327682:WVT327756 A393218:L393292 IW393218:JH393292 SS393218:TD393292 ACO393218:ACZ393292 AMK393218:AMV393292 AWG393218:AWR393292 BGC393218:BGN393292 BPY393218:BQJ393292 BZU393218:CAF393292 CJQ393218:CKB393292 CTM393218:CTX393292 DDI393218:DDT393292 DNE393218:DNP393292 DXA393218:DXL393292 EGW393218:EHH393292 EQS393218:ERD393292 FAO393218:FAZ393292 FKK393218:FKV393292 FUG393218:FUR393292 GEC393218:GEN393292 GNY393218:GOJ393292 GXU393218:GYF393292 HHQ393218:HIB393292 HRM393218:HRX393292 IBI393218:IBT393292 ILE393218:ILP393292 IVA393218:IVL393292 JEW393218:JFH393292 JOS393218:JPD393292 JYO393218:JYZ393292 KIK393218:KIV393292 KSG393218:KSR393292 LCC393218:LCN393292 LLY393218:LMJ393292 LVU393218:LWF393292 MFQ393218:MGB393292 MPM393218:MPX393292 MZI393218:MZT393292 NJE393218:NJP393292 NTA393218:NTL393292 OCW393218:ODH393292 OMS393218:OND393292 OWO393218:OWZ393292 PGK393218:PGV393292 PQG393218:PQR393292 QAC393218:QAN393292 QJY393218:QKJ393292 QTU393218:QUF393292 RDQ393218:REB393292 RNM393218:RNX393292 RXI393218:RXT393292 SHE393218:SHP393292 SRA393218:SRL393292 TAW393218:TBH393292 TKS393218:TLD393292 TUO393218:TUZ393292 UEK393218:UEV393292 UOG393218:UOR393292 UYC393218:UYN393292 VHY393218:VIJ393292 VRU393218:VSF393292 WBQ393218:WCB393292 WLM393218:WLX393292 WVI393218:WVT393292 A458754:L458828 IW458754:JH458828 SS458754:TD458828 ACO458754:ACZ458828 AMK458754:AMV458828 AWG458754:AWR458828 BGC458754:BGN458828 BPY458754:BQJ458828 BZU458754:CAF458828 CJQ458754:CKB458828 CTM458754:CTX458828 DDI458754:DDT458828 DNE458754:DNP458828 DXA458754:DXL458828 EGW458754:EHH458828 EQS458754:ERD458828 FAO458754:FAZ458828 FKK458754:FKV458828 FUG458754:FUR458828 GEC458754:GEN458828 GNY458754:GOJ458828 GXU458754:GYF458828 HHQ458754:HIB458828 HRM458754:HRX458828 IBI458754:IBT458828 ILE458754:ILP458828 IVA458754:IVL458828 JEW458754:JFH458828 JOS458754:JPD458828 JYO458754:JYZ458828 KIK458754:KIV458828 KSG458754:KSR458828 LCC458754:LCN458828 LLY458754:LMJ458828 LVU458754:LWF458828 MFQ458754:MGB458828 MPM458754:MPX458828 MZI458754:MZT458828 NJE458754:NJP458828 NTA458754:NTL458828 OCW458754:ODH458828 OMS458754:OND458828 OWO458754:OWZ458828 PGK458754:PGV458828 PQG458754:PQR458828 QAC458754:QAN458828 QJY458754:QKJ458828 QTU458754:QUF458828 RDQ458754:REB458828 RNM458754:RNX458828 RXI458754:RXT458828 SHE458754:SHP458828 SRA458754:SRL458828 TAW458754:TBH458828 TKS458754:TLD458828 TUO458754:TUZ458828 UEK458754:UEV458828 UOG458754:UOR458828 UYC458754:UYN458828 VHY458754:VIJ458828 VRU458754:VSF458828 WBQ458754:WCB458828 WLM458754:WLX458828 WVI458754:WVT458828 A524290:L524364 IW524290:JH524364 SS524290:TD524364 ACO524290:ACZ524364 AMK524290:AMV524364 AWG524290:AWR524364 BGC524290:BGN524364 BPY524290:BQJ524364 BZU524290:CAF524364 CJQ524290:CKB524364 CTM524290:CTX524364 DDI524290:DDT524364 DNE524290:DNP524364 DXA524290:DXL524364 EGW524290:EHH524364 EQS524290:ERD524364 FAO524290:FAZ524364 FKK524290:FKV524364 FUG524290:FUR524364 GEC524290:GEN524364 GNY524290:GOJ524364 GXU524290:GYF524364 HHQ524290:HIB524364 HRM524290:HRX524364 IBI524290:IBT524364 ILE524290:ILP524364 IVA524290:IVL524364 JEW524290:JFH524364 JOS524290:JPD524364 JYO524290:JYZ524364 KIK524290:KIV524364 KSG524290:KSR524364 LCC524290:LCN524364 LLY524290:LMJ524364 LVU524290:LWF524364 MFQ524290:MGB524364 MPM524290:MPX524364 MZI524290:MZT524364 NJE524290:NJP524364 NTA524290:NTL524364 OCW524290:ODH524364 OMS524290:OND524364 OWO524290:OWZ524364 PGK524290:PGV524364 PQG524290:PQR524364 QAC524290:QAN524364 QJY524290:QKJ524364 QTU524290:QUF524364 RDQ524290:REB524364 RNM524290:RNX524364 RXI524290:RXT524364 SHE524290:SHP524364 SRA524290:SRL524364 TAW524290:TBH524364 TKS524290:TLD524364 TUO524290:TUZ524364 UEK524290:UEV524364 UOG524290:UOR524364 UYC524290:UYN524364 VHY524290:VIJ524364 VRU524290:VSF524364 WBQ524290:WCB524364 WLM524290:WLX524364 WVI524290:WVT524364 A589826:L589900 IW589826:JH589900 SS589826:TD589900 ACO589826:ACZ589900 AMK589826:AMV589900 AWG589826:AWR589900 BGC589826:BGN589900 BPY589826:BQJ589900 BZU589826:CAF589900 CJQ589826:CKB589900 CTM589826:CTX589900 DDI589826:DDT589900 DNE589826:DNP589900 DXA589826:DXL589900 EGW589826:EHH589900 EQS589826:ERD589900 FAO589826:FAZ589900 FKK589826:FKV589900 FUG589826:FUR589900 GEC589826:GEN589900 GNY589826:GOJ589900 GXU589826:GYF589900 HHQ589826:HIB589900 HRM589826:HRX589900 IBI589826:IBT589900 ILE589826:ILP589900 IVA589826:IVL589900 JEW589826:JFH589900 JOS589826:JPD589900 JYO589826:JYZ589900 KIK589826:KIV589900 KSG589826:KSR589900 LCC589826:LCN589900 LLY589826:LMJ589900 LVU589826:LWF589900 MFQ589826:MGB589900 MPM589826:MPX589900 MZI589826:MZT589900 NJE589826:NJP589900 NTA589826:NTL589900 OCW589826:ODH589900 OMS589826:OND589900 OWO589826:OWZ589900 PGK589826:PGV589900 PQG589826:PQR589900 QAC589826:QAN589900 QJY589826:QKJ589900 QTU589826:QUF589900 RDQ589826:REB589900 RNM589826:RNX589900 RXI589826:RXT589900 SHE589826:SHP589900 SRA589826:SRL589900 TAW589826:TBH589900 TKS589826:TLD589900 TUO589826:TUZ589900 UEK589826:UEV589900 UOG589826:UOR589900 UYC589826:UYN589900 VHY589826:VIJ589900 VRU589826:VSF589900 WBQ589826:WCB589900 WLM589826:WLX589900 WVI589826:WVT589900 A655362:L655436 IW655362:JH655436 SS655362:TD655436 ACO655362:ACZ655436 AMK655362:AMV655436 AWG655362:AWR655436 BGC655362:BGN655436 BPY655362:BQJ655436 BZU655362:CAF655436 CJQ655362:CKB655436 CTM655362:CTX655436 DDI655362:DDT655436 DNE655362:DNP655436 DXA655362:DXL655436 EGW655362:EHH655436 EQS655362:ERD655436 FAO655362:FAZ655436 FKK655362:FKV655436 FUG655362:FUR655436 GEC655362:GEN655436 GNY655362:GOJ655436 GXU655362:GYF655436 HHQ655362:HIB655436 HRM655362:HRX655436 IBI655362:IBT655436 ILE655362:ILP655436 IVA655362:IVL655436 JEW655362:JFH655436 JOS655362:JPD655436 JYO655362:JYZ655436 KIK655362:KIV655436 KSG655362:KSR655436 LCC655362:LCN655436 LLY655362:LMJ655436 LVU655362:LWF655436 MFQ655362:MGB655436 MPM655362:MPX655436 MZI655362:MZT655436 NJE655362:NJP655436 NTA655362:NTL655436 OCW655362:ODH655436 OMS655362:OND655436 OWO655362:OWZ655436 PGK655362:PGV655436 PQG655362:PQR655436 QAC655362:QAN655436 QJY655362:QKJ655436 QTU655362:QUF655436 RDQ655362:REB655436 RNM655362:RNX655436 RXI655362:RXT655436 SHE655362:SHP655436 SRA655362:SRL655436 TAW655362:TBH655436 TKS655362:TLD655436 TUO655362:TUZ655436 UEK655362:UEV655436 UOG655362:UOR655436 UYC655362:UYN655436 VHY655362:VIJ655436 VRU655362:VSF655436 WBQ655362:WCB655436 WLM655362:WLX655436 WVI655362:WVT655436 A720898:L720972 IW720898:JH720972 SS720898:TD720972 ACO720898:ACZ720972 AMK720898:AMV720972 AWG720898:AWR720972 BGC720898:BGN720972 BPY720898:BQJ720972 BZU720898:CAF720972 CJQ720898:CKB720972 CTM720898:CTX720972 DDI720898:DDT720972 DNE720898:DNP720972 DXA720898:DXL720972 EGW720898:EHH720972 EQS720898:ERD720972 FAO720898:FAZ720972 FKK720898:FKV720972 FUG720898:FUR720972 GEC720898:GEN720972 GNY720898:GOJ720972 GXU720898:GYF720972 HHQ720898:HIB720972 HRM720898:HRX720972 IBI720898:IBT720972 ILE720898:ILP720972 IVA720898:IVL720972 JEW720898:JFH720972 JOS720898:JPD720972 JYO720898:JYZ720972 KIK720898:KIV720972 KSG720898:KSR720972 LCC720898:LCN720972 LLY720898:LMJ720972 LVU720898:LWF720972 MFQ720898:MGB720972 MPM720898:MPX720972 MZI720898:MZT720972 NJE720898:NJP720972 NTA720898:NTL720972 OCW720898:ODH720972 OMS720898:OND720972 OWO720898:OWZ720972 PGK720898:PGV720972 PQG720898:PQR720972 QAC720898:QAN720972 QJY720898:QKJ720972 QTU720898:QUF720972 RDQ720898:REB720972 RNM720898:RNX720972 RXI720898:RXT720972 SHE720898:SHP720972 SRA720898:SRL720972 TAW720898:TBH720972 TKS720898:TLD720972 TUO720898:TUZ720972 UEK720898:UEV720972 UOG720898:UOR720972 UYC720898:UYN720972 VHY720898:VIJ720972 VRU720898:VSF720972 WBQ720898:WCB720972 WLM720898:WLX720972 WVI720898:WVT720972 A786434:L786508 IW786434:JH786508 SS786434:TD786508 ACO786434:ACZ786508 AMK786434:AMV786508 AWG786434:AWR786508 BGC786434:BGN786508 BPY786434:BQJ786508 BZU786434:CAF786508 CJQ786434:CKB786508 CTM786434:CTX786508 DDI786434:DDT786508 DNE786434:DNP786508 DXA786434:DXL786508 EGW786434:EHH786508 EQS786434:ERD786508 FAO786434:FAZ786508 FKK786434:FKV786508 FUG786434:FUR786508 GEC786434:GEN786508 GNY786434:GOJ786508 GXU786434:GYF786508 HHQ786434:HIB786508 HRM786434:HRX786508 IBI786434:IBT786508 ILE786434:ILP786508 IVA786434:IVL786508 JEW786434:JFH786508 JOS786434:JPD786508 JYO786434:JYZ786508 KIK786434:KIV786508 KSG786434:KSR786508 LCC786434:LCN786508 LLY786434:LMJ786508 LVU786434:LWF786508 MFQ786434:MGB786508 MPM786434:MPX786508 MZI786434:MZT786508 NJE786434:NJP786508 NTA786434:NTL786508 OCW786434:ODH786508 OMS786434:OND786508 OWO786434:OWZ786508 PGK786434:PGV786508 PQG786434:PQR786508 QAC786434:QAN786508 QJY786434:QKJ786508 QTU786434:QUF786508 RDQ786434:REB786508 RNM786434:RNX786508 RXI786434:RXT786508 SHE786434:SHP786508 SRA786434:SRL786508 TAW786434:TBH786508 TKS786434:TLD786508 TUO786434:TUZ786508 UEK786434:UEV786508 UOG786434:UOR786508 UYC786434:UYN786508 VHY786434:VIJ786508 VRU786434:VSF786508 WBQ786434:WCB786508 WLM786434:WLX786508 WVI786434:WVT786508 A851970:L852044 IW851970:JH852044 SS851970:TD852044 ACO851970:ACZ852044 AMK851970:AMV852044 AWG851970:AWR852044 BGC851970:BGN852044 BPY851970:BQJ852044 BZU851970:CAF852044 CJQ851970:CKB852044 CTM851970:CTX852044 DDI851970:DDT852044 DNE851970:DNP852044 DXA851970:DXL852044 EGW851970:EHH852044 EQS851970:ERD852044 FAO851970:FAZ852044 FKK851970:FKV852044 FUG851970:FUR852044 GEC851970:GEN852044 GNY851970:GOJ852044 GXU851970:GYF852044 HHQ851970:HIB852044 HRM851970:HRX852044 IBI851970:IBT852044 ILE851970:ILP852044 IVA851970:IVL852044 JEW851970:JFH852044 JOS851970:JPD852044 JYO851970:JYZ852044 KIK851970:KIV852044 KSG851970:KSR852044 LCC851970:LCN852044 LLY851970:LMJ852044 LVU851970:LWF852044 MFQ851970:MGB852044 MPM851970:MPX852044 MZI851970:MZT852044 NJE851970:NJP852044 NTA851970:NTL852044 OCW851970:ODH852044 OMS851970:OND852044 OWO851970:OWZ852044 PGK851970:PGV852044 PQG851970:PQR852044 QAC851970:QAN852044 QJY851970:QKJ852044 QTU851970:QUF852044 RDQ851970:REB852044 RNM851970:RNX852044 RXI851970:RXT852044 SHE851970:SHP852044 SRA851970:SRL852044 TAW851970:TBH852044 TKS851970:TLD852044 TUO851970:TUZ852044 UEK851970:UEV852044 UOG851970:UOR852044 UYC851970:UYN852044 VHY851970:VIJ852044 VRU851970:VSF852044 WBQ851970:WCB852044 WLM851970:WLX852044 WVI851970:WVT852044 A917506:L917580 IW917506:JH917580 SS917506:TD917580 ACO917506:ACZ917580 AMK917506:AMV917580 AWG917506:AWR917580 BGC917506:BGN917580 BPY917506:BQJ917580 BZU917506:CAF917580 CJQ917506:CKB917580 CTM917506:CTX917580 DDI917506:DDT917580 DNE917506:DNP917580 DXA917506:DXL917580 EGW917506:EHH917580 EQS917506:ERD917580 FAO917506:FAZ917580 FKK917506:FKV917580 FUG917506:FUR917580 GEC917506:GEN917580 GNY917506:GOJ917580 GXU917506:GYF917580 HHQ917506:HIB917580 HRM917506:HRX917580 IBI917506:IBT917580 ILE917506:ILP917580 IVA917506:IVL917580 JEW917506:JFH917580 JOS917506:JPD917580 JYO917506:JYZ917580 KIK917506:KIV917580 KSG917506:KSR917580 LCC917506:LCN917580 LLY917506:LMJ917580 LVU917506:LWF917580 MFQ917506:MGB917580 MPM917506:MPX917580 MZI917506:MZT917580 NJE917506:NJP917580 NTA917506:NTL917580 OCW917506:ODH917580 OMS917506:OND917580 OWO917506:OWZ917580 PGK917506:PGV917580 PQG917506:PQR917580 QAC917506:QAN917580 QJY917506:QKJ917580 QTU917506:QUF917580 RDQ917506:REB917580 RNM917506:RNX917580 RXI917506:RXT917580 SHE917506:SHP917580 SRA917506:SRL917580 TAW917506:TBH917580 TKS917506:TLD917580 TUO917506:TUZ917580 UEK917506:UEV917580 UOG917506:UOR917580 UYC917506:UYN917580 VHY917506:VIJ917580 VRU917506:VSF917580 WBQ917506:WCB917580 WLM917506:WLX917580 WVI917506:WVT917580 A983042:L983116 IW983042:JH983116 SS983042:TD983116 ACO983042:ACZ983116 AMK983042:AMV983116 AWG983042:AWR983116 BGC983042:BGN983116 BPY983042:BQJ983116 BZU983042:CAF983116 CJQ983042:CKB983116 CTM983042:CTX983116 DDI983042:DDT983116 DNE983042:DNP983116 DXA983042:DXL983116 EGW983042:EHH983116 EQS983042:ERD983116 FAO983042:FAZ983116 FKK983042:FKV983116 FUG983042:FUR983116 GEC983042:GEN983116 GNY983042:GOJ983116 GXU983042:GYF983116 HHQ983042:HIB983116 HRM983042:HRX983116 IBI983042:IBT983116 ILE983042:ILP983116 IVA983042:IVL983116 JEW983042:JFH983116 JOS983042:JPD983116 JYO983042:JYZ983116 KIK983042:KIV983116 KSG983042:KSR983116 LCC983042:LCN983116 LLY983042:LMJ983116 LVU983042:LWF983116 MFQ983042:MGB983116 MPM983042:MPX983116 MZI983042:MZT983116 NJE983042:NJP983116 NTA983042:NTL983116 OCW983042:ODH983116 OMS983042:OND983116 OWO983042:OWZ983116 PGK983042:PGV983116 PQG983042:PQR983116 QAC983042:QAN983116 QJY983042:QKJ983116 QTU983042:QUF983116 RDQ983042:REB983116 RNM983042:RNX983116 RXI983042:RXT983116 SHE983042:SHP983116 SRA983042:SRL983116 TAW983042:TBH983116 TKS983042:TLD983116 TUO983042:TUZ983116 UEK983042:UEV983116 UOG983042:UOR983116 UYC983042:UYN983116 VHY983042:VIJ983116 VRU983042:VSF983116 WBQ983042:WCB983116 WLM983042:WLX983116 WVI983042:WVT983116 A79:L82 IW79:JH82 SS79:TD82 ACO79:ACZ82 AMK79:AMV82 AWG79:AWR82 BGC79:BGN82 BPY79:BQJ82 BZU79:CAF82 CJQ79:CKB82 CTM79:CTX82 DDI79:DDT82 DNE79:DNP82 DXA79:DXL82 EGW79:EHH82 EQS79:ERD82 FAO79:FAZ82 FKK79:FKV82 FUG79:FUR82 GEC79:GEN82 GNY79:GOJ82 GXU79:GYF82 HHQ79:HIB82 HRM79:HRX82 IBI79:IBT82 ILE79:ILP82 IVA79:IVL82 JEW79:JFH82 JOS79:JPD82 JYO79:JYZ82 KIK79:KIV82 KSG79:KSR82 LCC79:LCN82 LLY79:LMJ82 LVU79:LWF82 MFQ79:MGB82 MPM79:MPX82 MZI79:MZT82 NJE79:NJP82 NTA79:NTL82 OCW79:ODH82 OMS79:OND82 OWO79:OWZ82 PGK79:PGV82 PQG79:PQR82 QAC79:QAN82 QJY79:QKJ82 QTU79:QUF82 RDQ79:REB82 RNM79:RNX82 RXI79:RXT82 SHE79:SHP82 SRA79:SRL82 TAW79:TBH82 TKS79:TLD82 TUO79:TUZ82 UEK79:UEV82 UOG79:UOR82 UYC79:UYN82 VHY79:VIJ82 VRU79:VSF82 WBQ79:WCB82 WLM79:WLX82 WVI79:WVT82 A65615:L65618 IW65615:JH65618 SS65615:TD65618 ACO65615:ACZ65618 AMK65615:AMV65618 AWG65615:AWR65618 BGC65615:BGN65618 BPY65615:BQJ65618 BZU65615:CAF65618 CJQ65615:CKB65618 CTM65615:CTX65618 DDI65615:DDT65618 DNE65615:DNP65618 DXA65615:DXL65618 EGW65615:EHH65618 EQS65615:ERD65618 FAO65615:FAZ65618 FKK65615:FKV65618 FUG65615:FUR65618 GEC65615:GEN65618 GNY65615:GOJ65618 GXU65615:GYF65618 HHQ65615:HIB65618 HRM65615:HRX65618 IBI65615:IBT65618 ILE65615:ILP65618 IVA65615:IVL65618 JEW65615:JFH65618 JOS65615:JPD65618 JYO65615:JYZ65618 KIK65615:KIV65618 KSG65615:KSR65618 LCC65615:LCN65618 LLY65615:LMJ65618 LVU65615:LWF65618 MFQ65615:MGB65618 MPM65615:MPX65618 MZI65615:MZT65618 NJE65615:NJP65618 NTA65615:NTL65618 OCW65615:ODH65618 OMS65615:OND65618 OWO65615:OWZ65618 PGK65615:PGV65618 PQG65615:PQR65618 QAC65615:QAN65618 QJY65615:QKJ65618 QTU65615:QUF65618 RDQ65615:REB65618 RNM65615:RNX65618 RXI65615:RXT65618 SHE65615:SHP65618 SRA65615:SRL65618 TAW65615:TBH65618 TKS65615:TLD65618 TUO65615:TUZ65618 UEK65615:UEV65618 UOG65615:UOR65618 UYC65615:UYN65618 VHY65615:VIJ65618 VRU65615:VSF65618 WBQ65615:WCB65618 WLM65615:WLX65618 WVI65615:WVT65618 A131151:L131154 IW131151:JH131154 SS131151:TD131154 ACO131151:ACZ131154 AMK131151:AMV131154 AWG131151:AWR131154 BGC131151:BGN131154 BPY131151:BQJ131154 BZU131151:CAF131154 CJQ131151:CKB131154 CTM131151:CTX131154 DDI131151:DDT131154 DNE131151:DNP131154 DXA131151:DXL131154 EGW131151:EHH131154 EQS131151:ERD131154 FAO131151:FAZ131154 FKK131151:FKV131154 FUG131151:FUR131154 GEC131151:GEN131154 GNY131151:GOJ131154 GXU131151:GYF131154 HHQ131151:HIB131154 HRM131151:HRX131154 IBI131151:IBT131154 ILE131151:ILP131154 IVA131151:IVL131154 JEW131151:JFH131154 JOS131151:JPD131154 JYO131151:JYZ131154 KIK131151:KIV131154 KSG131151:KSR131154 LCC131151:LCN131154 LLY131151:LMJ131154 LVU131151:LWF131154 MFQ131151:MGB131154 MPM131151:MPX131154 MZI131151:MZT131154 NJE131151:NJP131154 NTA131151:NTL131154 OCW131151:ODH131154 OMS131151:OND131154 OWO131151:OWZ131154 PGK131151:PGV131154 PQG131151:PQR131154 QAC131151:QAN131154 QJY131151:QKJ131154 QTU131151:QUF131154 RDQ131151:REB131154 RNM131151:RNX131154 RXI131151:RXT131154 SHE131151:SHP131154 SRA131151:SRL131154 TAW131151:TBH131154 TKS131151:TLD131154 TUO131151:TUZ131154 UEK131151:UEV131154 UOG131151:UOR131154 UYC131151:UYN131154 VHY131151:VIJ131154 VRU131151:VSF131154 WBQ131151:WCB131154 WLM131151:WLX131154 WVI131151:WVT131154 A196687:L196690 IW196687:JH196690 SS196687:TD196690 ACO196687:ACZ196690 AMK196687:AMV196690 AWG196687:AWR196690 BGC196687:BGN196690 BPY196687:BQJ196690 BZU196687:CAF196690 CJQ196687:CKB196690 CTM196687:CTX196690 DDI196687:DDT196690 DNE196687:DNP196690 DXA196687:DXL196690 EGW196687:EHH196690 EQS196687:ERD196690 FAO196687:FAZ196690 FKK196687:FKV196690 FUG196687:FUR196690 GEC196687:GEN196690 GNY196687:GOJ196690 GXU196687:GYF196690 HHQ196687:HIB196690 HRM196687:HRX196690 IBI196687:IBT196690 ILE196687:ILP196690 IVA196687:IVL196690 JEW196687:JFH196690 JOS196687:JPD196690 JYO196687:JYZ196690 KIK196687:KIV196690 KSG196687:KSR196690 LCC196687:LCN196690 LLY196687:LMJ196690 LVU196687:LWF196690 MFQ196687:MGB196690 MPM196687:MPX196690 MZI196687:MZT196690 NJE196687:NJP196690 NTA196687:NTL196690 OCW196687:ODH196690 OMS196687:OND196690 OWO196687:OWZ196690 PGK196687:PGV196690 PQG196687:PQR196690 QAC196687:QAN196690 QJY196687:QKJ196690 QTU196687:QUF196690 RDQ196687:REB196690 RNM196687:RNX196690 RXI196687:RXT196690 SHE196687:SHP196690 SRA196687:SRL196690 TAW196687:TBH196690 TKS196687:TLD196690 TUO196687:TUZ196690 UEK196687:UEV196690 UOG196687:UOR196690 UYC196687:UYN196690 VHY196687:VIJ196690 VRU196687:VSF196690 WBQ196687:WCB196690 WLM196687:WLX196690 WVI196687:WVT196690 A262223:L262226 IW262223:JH262226 SS262223:TD262226 ACO262223:ACZ262226 AMK262223:AMV262226 AWG262223:AWR262226 BGC262223:BGN262226 BPY262223:BQJ262226 BZU262223:CAF262226 CJQ262223:CKB262226 CTM262223:CTX262226 DDI262223:DDT262226 DNE262223:DNP262226 DXA262223:DXL262226 EGW262223:EHH262226 EQS262223:ERD262226 FAO262223:FAZ262226 FKK262223:FKV262226 FUG262223:FUR262226 GEC262223:GEN262226 GNY262223:GOJ262226 GXU262223:GYF262226 HHQ262223:HIB262226 HRM262223:HRX262226 IBI262223:IBT262226 ILE262223:ILP262226 IVA262223:IVL262226 JEW262223:JFH262226 JOS262223:JPD262226 JYO262223:JYZ262226 KIK262223:KIV262226 KSG262223:KSR262226 LCC262223:LCN262226 LLY262223:LMJ262226 LVU262223:LWF262226 MFQ262223:MGB262226 MPM262223:MPX262226 MZI262223:MZT262226 NJE262223:NJP262226 NTA262223:NTL262226 OCW262223:ODH262226 OMS262223:OND262226 OWO262223:OWZ262226 PGK262223:PGV262226 PQG262223:PQR262226 QAC262223:QAN262226 QJY262223:QKJ262226 QTU262223:QUF262226 RDQ262223:REB262226 RNM262223:RNX262226 RXI262223:RXT262226 SHE262223:SHP262226 SRA262223:SRL262226 TAW262223:TBH262226 TKS262223:TLD262226 TUO262223:TUZ262226 UEK262223:UEV262226 UOG262223:UOR262226 UYC262223:UYN262226 VHY262223:VIJ262226 VRU262223:VSF262226 WBQ262223:WCB262226 WLM262223:WLX262226 WVI262223:WVT262226 A327759:L327762 IW327759:JH327762 SS327759:TD327762 ACO327759:ACZ327762 AMK327759:AMV327762 AWG327759:AWR327762 BGC327759:BGN327762 BPY327759:BQJ327762 BZU327759:CAF327762 CJQ327759:CKB327762 CTM327759:CTX327762 DDI327759:DDT327762 DNE327759:DNP327762 DXA327759:DXL327762 EGW327759:EHH327762 EQS327759:ERD327762 FAO327759:FAZ327762 FKK327759:FKV327762 FUG327759:FUR327762 GEC327759:GEN327762 GNY327759:GOJ327762 GXU327759:GYF327762 HHQ327759:HIB327762 HRM327759:HRX327762 IBI327759:IBT327762 ILE327759:ILP327762 IVA327759:IVL327762 JEW327759:JFH327762 JOS327759:JPD327762 JYO327759:JYZ327762 KIK327759:KIV327762 KSG327759:KSR327762 LCC327759:LCN327762 LLY327759:LMJ327762 LVU327759:LWF327762 MFQ327759:MGB327762 MPM327759:MPX327762 MZI327759:MZT327762 NJE327759:NJP327762 NTA327759:NTL327762 OCW327759:ODH327762 OMS327759:OND327762 OWO327759:OWZ327762 PGK327759:PGV327762 PQG327759:PQR327762 QAC327759:QAN327762 QJY327759:QKJ327762 QTU327759:QUF327762 RDQ327759:REB327762 RNM327759:RNX327762 RXI327759:RXT327762 SHE327759:SHP327762 SRA327759:SRL327762 TAW327759:TBH327762 TKS327759:TLD327762 TUO327759:TUZ327762 UEK327759:UEV327762 UOG327759:UOR327762 UYC327759:UYN327762 VHY327759:VIJ327762 VRU327759:VSF327762 WBQ327759:WCB327762 WLM327759:WLX327762 WVI327759:WVT327762 A393295:L393298 IW393295:JH393298 SS393295:TD393298 ACO393295:ACZ393298 AMK393295:AMV393298 AWG393295:AWR393298 BGC393295:BGN393298 BPY393295:BQJ393298 BZU393295:CAF393298 CJQ393295:CKB393298 CTM393295:CTX393298 DDI393295:DDT393298 DNE393295:DNP393298 DXA393295:DXL393298 EGW393295:EHH393298 EQS393295:ERD393298 FAO393295:FAZ393298 FKK393295:FKV393298 FUG393295:FUR393298 GEC393295:GEN393298 GNY393295:GOJ393298 GXU393295:GYF393298 HHQ393295:HIB393298 HRM393295:HRX393298 IBI393295:IBT393298 ILE393295:ILP393298 IVA393295:IVL393298 JEW393295:JFH393298 JOS393295:JPD393298 JYO393295:JYZ393298 KIK393295:KIV393298 KSG393295:KSR393298 LCC393295:LCN393298 LLY393295:LMJ393298 LVU393295:LWF393298 MFQ393295:MGB393298 MPM393295:MPX393298 MZI393295:MZT393298 NJE393295:NJP393298 NTA393295:NTL393298 OCW393295:ODH393298 OMS393295:OND393298 OWO393295:OWZ393298 PGK393295:PGV393298 PQG393295:PQR393298 QAC393295:QAN393298 QJY393295:QKJ393298 QTU393295:QUF393298 RDQ393295:REB393298 RNM393295:RNX393298 RXI393295:RXT393298 SHE393295:SHP393298 SRA393295:SRL393298 TAW393295:TBH393298 TKS393295:TLD393298 TUO393295:TUZ393298 UEK393295:UEV393298 UOG393295:UOR393298 UYC393295:UYN393298 VHY393295:VIJ393298 VRU393295:VSF393298 WBQ393295:WCB393298 WLM393295:WLX393298 WVI393295:WVT393298 A458831:L458834 IW458831:JH458834 SS458831:TD458834 ACO458831:ACZ458834 AMK458831:AMV458834 AWG458831:AWR458834 BGC458831:BGN458834 BPY458831:BQJ458834 BZU458831:CAF458834 CJQ458831:CKB458834 CTM458831:CTX458834 DDI458831:DDT458834 DNE458831:DNP458834 DXA458831:DXL458834 EGW458831:EHH458834 EQS458831:ERD458834 FAO458831:FAZ458834 FKK458831:FKV458834 FUG458831:FUR458834 GEC458831:GEN458834 GNY458831:GOJ458834 GXU458831:GYF458834 HHQ458831:HIB458834 HRM458831:HRX458834 IBI458831:IBT458834 ILE458831:ILP458834 IVA458831:IVL458834 JEW458831:JFH458834 JOS458831:JPD458834 JYO458831:JYZ458834 KIK458831:KIV458834 KSG458831:KSR458834 LCC458831:LCN458834 LLY458831:LMJ458834 LVU458831:LWF458834 MFQ458831:MGB458834 MPM458831:MPX458834 MZI458831:MZT458834 NJE458831:NJP458834 NTA458831:NTL458834 OCW458831:ODH458834 OMS458831:OND458834 OWO458831:OWZ458834 PGK458831:PGV458834 PQG458831:PQR458834 QAC458831:QAN458834 QJY458831:QKJ458834 QTU458831:QUF458834 RDQ458831:REB458834 RNM458831:RNX458834 RXI458831:RXT458834 SHE458831:SHP458834 SRA458831:SRL458834 TAW458831:TBH458834 TKS458831:TLD458834 TUO458831:TUZ458834 UEK458831:UEV458834 UOG458831:UOR458834 UYC458831:UYN458834 VHY458831:VIJ458834 VRU458831:VSF458834 WBQ458831:WCB458834 WLM458831:WLX458834 WVI458831:WVT458834 A524367:L524370 IW524367:JH524370 SS524367:TD524370 ACO524367:ACZ524370 AMK524367:AMV524370 AWG524367:AWR524370 BGC524367:BGN524370 BPY524367:BQJ524370 BZU524367:CAF524370 CJQ524367:CKB524370 CTM524367:CTX524370 DDI524367:DDT524370 DNE524367:DNP524370 DXA524367:DXL524370 EGW524367:EHH524370 EQS524367:ERD524370 FAO524367:FAZ524370 FKK524367:FKV524370 FUG524367:FUR524370 GEC524367:GEN524370 GNY524367:GOJ524370 GXU524367:GYF524370 HHQ524367:HIB524370 HRM524367:HRX524370 IBI524367:IBT524370 ILE524367:ILP524370 IVA524367:IVL524370 JEW524367:JFH524370 JOS524367:JPD524370 JYO524367:JYZ524370 KIK524367:KIV524370 KSG524367:KSR524370 LCC524367:LCN524370 LLY524367:LMJ524370 LVU524367:LWF524370 MFQ524367:MGB524370 MPM524367:MPX524370 MZI524367:MZT524370 NJE524367:NJP524370 NTA524367:NTL524370 OCW524367:ODH524370 OMS524367:OND524370 OWO524367:OWZ524370 PGK524367:PGV524370 PQG524367:PQR524370 QAC524367:QAN524370 QJY524367:QKJ524370 QTU524367:QUF524370 RDQ524367:REB524370 RNM524367:RNX524370 RXI524367:RXT524370 SHE524367:SHP524370 SRA524367:SRL524370 TAW524367:TBH524370 TKS524367:TLD524370 TUO524367:TUZ524370 UEK524367:UEV524370 UOG524367:UOR524370 UYC524367:UYN524370 VHY524367:VIJ524370 VRU524367:VSF524370 WBQ524367:WCB524370 WLM524367:WLX524370 WVI524367:WVT524370 A589903:L589906 IW589903:JH589906 SS589903:TD589906 ACO589903:ACZ589906 AMK589903:AMV589906 AWG589903:AWR589906 BGC589903:BGN589906 BPY589903:BQJ589906 BZU589903:CAF589906 CJQ589903:CKB589906 CTM589903:CTX589906 DDI589903:DDT589906 DNE589903:DNP589906 DXA589903:DXL589906 EGW589903:EHH589906 EQS589903:ERD589906 FAO589903:FAZ589906 FKK589903:FKV589906 FUG589903:FUR589906 GEC589903:GEN589906 GNY589903:GOJ589906 GXU589903:GYF589906 HHQ589903:HIB589906 HRM589903:HRX589906 IBI589903:IBT589906 ILE589903:ILP589906 IVA589903:IVL589906 JEW589903:JFH589906 JOS589903:JPD589906 JYO589903:JYZ589906 KIK589903:KIV589906 KSG589903:KSR589906 LCC589903:LCN589906 LLY589903:LMJ589906 LVU589903:LWF589906 MFQ589903:MGB589906 MPM589903:MPX589906 MZI589903:MZT589906 NJE589903:NJP589906 NTA589903:NTL589906 OCW589903:ODH589906 OMS589903:OND589906 OWO589903:OWZ589906 PGK589903:PGV589906 PQG589903:PQR589906 QAC589903:QAN589906 QJY589903:QKJ589906 QTU589903:QUF589906 RDQ589903:REB589906 RNM589903:RNX589906 RXI589903:RXT589906 SHE589903:SHP589906 SRA589903:SRL589906 TAW589903:TBH589906 TKS589903:TLD589906 TUO589903:TUZ589906 UEK589903:UEV589906 UOG589903:UOR589906 UYC589903:UYN589906 VHY589903:VIJ589906 VRU589903:VSF589906 WBQ589903:WCB589906 WLM589903:WLX589906 WVI589903:WVT589906 A655439:L655442 IW655439:JH655442 SS655439:TD655442 ACO655439:ACZ655442 AMK655439:AMV655442 AWG655439:AWR655442 BGC655439:BGN655442 BPY655439:BQJ655442 BZU655439:CAF655442 CJQ655439:CKB655442 CTM655439:CTX655442 DDI655439:DDT655442 DNE655439:DNP655442 DXA655439:DXL655442 EGW655439:EHH655442 EQS655439:ERD655442 FAO655439:FAZ655442 FKK655439:FKV655442 FUG655439:FUR655442 GEC655439:GEN655442 GNY655439:GOJ655442 GXU655439:GYF655442 HHQ655439:HIB655442 HRM655439:HRX655442 IBI655439:IBT655442 ILE655439:ILP655442 IVA655439:IVL655442 JEW655439:JFH655442 JOS655439:JPD655442 JYO655439:JYZ655442 KIK655439:KIV655442 KSG655439:KSR655442 LCC655439:LCN655442 LLY655439:LMJ655442 LVU655439:LWF655442 MFQ655439:MGB655442 MPM655439:MPX655442 MZI655439:MZT655442 NJE655439:NJP655442 NTA655439:NTL655442 OCW655439:ODH655442 OMS655439:OND655442 OWO655439:OWZ655442 PGK655439:PGV655442 PQG655439:PQR655442 QAC655439:QAN655442 QJY655439:QKJ655442 QTU655439:QUF655442 RDQ655439:REB655442 RNM655439:RNX655442 RXI655439:RXT655442 SHE655439:SHP655442 SRA655439:SRL655442 TAW655439:TBH655442 TKS655439:TLD655442 TUO655439:TUZ655442 UEK655439:UEV655442 UOG655439:UOR655442 UYC655439:UYN655442 VHY655439:VIJ655442 VRU655439:VSF655442 WBQ655439:WCB655442 WLM655439:WLX655442 WVI655439:WVT655442 A720975:L720978 IW720975:JH720978 SS720975:TD720978 ACO720975:ACZ720978 AMK720975:AMV720978 AWG720975:AWR720978 BGC720975:BGN720978 BPY720975:BQJ720978 BZU720975:CAF720978 CJQ720975:CKB720978 CTM720975:CTX720978 DDI720975:DDT720978 DNE720975:DNP720978 DXA720975:DXL720978 EGW720975:EHH720978 EQS720975:ERD720978 FAO720975:FAZ720978 FKK720975:FKV720978 FUG720975:FUR720978 GEC720975:GEN720978 GNY720975:GOJ720978 GXU720975:GYF720978 HHQ720975:HIB720978 HRM720975:HRX720978 IBI720975:IBT720978 ILE720975:ILP720978 IVA720975:IVL720978 JEW720975:JFH720978 JOS720975:JPD720978 JYO720975:JYZ720978 KIK720975:KIV720978 KSG720975:KSR720978 LCC720975:LCN720978 LLY720975:LMJ720978 LVU720975:LWF720978 MFQ720975:MGB720978 MPM720975:MPX720978 MZI720975:MZT720978 NJE720975:NJP720978 NTA720975:NTL720978 OCW720975:ODH720978 OMS720975:OND720978 OWO720975:OWZ720978 PGK720975:PGV720978 PQG720975:PQR720978 QAC720975:QAN720978 QJY720975:QKJ720978 QTU720975:QUF720978 RDQ720975:REB720978 RNM720975:RNX720978 RXI720975:RXT720978 SHE720975:SHP720978 SRA720975:SRL720978 TAW720975:TBH720978 TKS720975:TLD720978 TUO720975:TUZ720978 UEK720975:UEV720978 UOG720975:UOR720978 UYC720975:UYN720978 VHY720975:VIJ720978 VRU720975:VSF720978 WBQ720975:WCB720978 WLM720975:WLX720978 WVI720975:WVT720978 A786511:L786514 IW786511:JH786514 SS786511:TD786514 ACO786511:ACZ786514 AMK786511:AMV786514 AWG786511:AWR786514 BGC786511:BGN786514 BPY786511:BQJ786514 BZU786511:CAF786514 CJQ786511:CKB786514 CTM786511:CTX786514 DDI786511:DDT786514 DNE786511:DNP786514 DXA786511:DXL786514 EGW786511:EHH786514 EQS786511:ERD786514 FAO786511:FAZ786514 FKK786511:FKV786514 FUG786511:FUR786514 GEC786511:GEN786514 GNY786511:GOJ786514 GXU786511:GYF786514 HHQ786511:HIB786514 HRM786511:HRX786514 IBI786511:IBT786514 ILE786511:ILP786514 IVA786511:IVL786514 JEW786511:JFH786514 JOS786511:JPD786514 JYO786511:JYZ786514 KIK786511:KIV786514 KSG786511:KSR786514 LCC786511:LCN786514 LLY786511:LMJ786514 LVU786511:LWF786514 MFQ786511:MGB786514 MPM786511:MPX786514 MZI786511:MZT786514 NJE786511:NJP786514 NTA786511:NTL786514 OCW786511:ODH786514 OMS786511:OND786514 OWO786511:OWZ786514 PGK786511:PGV786514 PQG786511:PQR786514 QAC786511:QAN786514 QJY786511:QKJ786514 QTU786511:QUF786514 RDQ786511:REB786514 RNM786511:RNX786514 RXI786511:RXT786514 SHE786511:SHP786514 SRA786511:SRL786514 TAW786511:TBH786514 TKS786511:TLD786514 TUO786511:TUZ786514 UEK786511:UEV786514 UOG786511:UOR786514 UYC786511:UYN786514 VHY786511:VIJ786514 VRU786511:VSF786514 WBQ786511:WCB786514 WLM786511:WLX786514 WVI786511:WVT786514 A852047:L852050 IW852047:JH852050 SS852047:TD852050 ACO852047:ACZ852050 AMK852047:AMV852050 AWG852047:AWR852050 BGC852047:BGN852050 BPY852047:BQJ852050 BZU852047:CAF852050 CJQ852047:CKB852050 CTM852047:CTX852050 DDI852047:DDT852050 DNE852047:DNP852050 DXA852047:DXL852050 EGW852047:EHH852050 EQS852047:ERD852050 FAO852047:FAZ852050 FKK852047:FKV852050 FUG852047:FUR852050 GEC852047:GEN852050 GNY852047:GOJ852050 GXU852047:GYF852050 HHQ852047:HIB852050 HRM852047:HRX852050 IBI852047:IBT852050 ILE852047:ILP852050 IVA852047:IVL852050 JEW852047:JFH852050 JOS852047:JPD852050 JYO852047:JYZ852050 KIK852047:KIV852050 KSG852047:KSR852050 LCC852047:LCN852050 LLY852047:LMJ852050 LVU852047:LWF852050 MFQ852047:MGB852050 MPM852047:MPX852050 MZI852047:MZT852050 NJE852047:NJP852050 NTA852047:NTL852050 OCW852047:ODH852050 OMS852047:OND852050 OWO852047:OWZ852050 PGK852047:PGV852050 PQG852047:PQR852050 QAC852047:QAN852050 QJY852047:QKJ852050 QTU852047:QUF852050 RDQ852047:REB852050 RNM852047:RNX852050 RXI852047:RXT852050 SHE852047:SHP852050 SRA852047:SRL852050 TAW852047:TBH852050 TKS852047:TLD852050 TUO852047:TUZ852050 UEK852047:UEV852050 UOG852047:UOR852050 UYC852047:UYN852050 VHY852047:VIJ852050 VRU852047:VSF852050 WBQ852047:WCB852050 WLM852047:WLX852050 WVI852047:WVT852050 A917583:L917586 IW917583:JH917586 SS917583:TD917586 ACO917583:ACZ917586 AMK917583:AMV917586 AWG917583:AWR917586 BGC917583:BGN917586 BPY917583:BQJ917586 BZU917583:CAF917586 CJQ917583:CKB917586 CTM917583:CTX917586 DDI917583:DDT917586 DNE917583:DNP917586 DXA917583:DXL917586 EGW917583:EHH917586 EQS917583:ERD917586 FAO917583:FAZ917586 FKK917583:FKV917586 FUG917583:FUR917586 GEC917583:GEN917586 GNY917583:GOJ917586 GXU917583:GYF917586 HHQ917583:HIB917586 HRM917583:HRX917586 IBI917583:IBT917586 ILE917583:ILP917586 IVA917583:IVL917586 JEW917583:JFH917586 JOS917583:JPD917586 JYO917583:JYZ917586 KIK917583:KIV917586 KSG917583:KSR917586 LCC917583:LCN917586 LLY917583:LMJ917586 LVU917583:LWF917586 MFQ917583:MGB917586 MPM917583:MPX917586 MZI917583:MZT917586 NJE917583:NJP917586 NTA917583:NTL917586 OCW917583:ODH917586 OMS917583:OND917586 OWO917583:OWZ917586 PGK917583:PGV917586 PQG917583:PQR917586 QAC917583:QAN917586 QJY917583:QKJ917586 QTU917583:QUF917586 RDQ917583:REB917586 RNM917583:RNX917586 RXI917583:RXT917586 SHE917583:SHP917586 SRA917583:SRL917586 TAW917583:TBH917586 TKS917583:TLD917586 TUO917583:TUZ917586 UEK917583:UEV917586 UOG917583:UOR917586 UYC917583:UYN917586 VHY917583:VIJ917586 VRU917583:VSF917586 WBQ917583:WCB917586 WLM917583:WLX917586 WVI917583:WVT917586 A983119:L983122 IW983119:JH983122 SS983119:TD983122 ACO983119:ACZ983122 AMK983119:AMV983122 AWG983119:AWR983122 BGC983119:BGN983122 BPY983119:BQJ983122 BZU983119:CAF983122 CJQ983119:CKB983122 CTM983119:CTX983122 DDI983119:DDT983122 DNE983119:DNP983122 DXA983119:DXL983122 EGW983119:EHH983122 EQS983119:ERD983122 FAO983119:FAZ983122 FKK983119:FKV983122 FUG983119:FUR983122 GEC983119:GEN983122 GNY983119:GOJ983122 GXU983119:GYF983122 HHQ983119:HIB983122 HRM983119:HRX983122 IBI983119:IBT983122 ILE983119:ILP983122 IVA983119:IVL983122 JEW983119:JFH983122 JOS983119:JPD983122 JYO983119:JYZ983122 KIK983119:KIV983122 KSG983119:KSR983122 LCC983119:LCN983122 LLY983119:LMJ983122 LVU983119:LWF983122 MFQ983119:MGB983122 MPM983119:MPX983122 MZI983119:MZT983122 NJE983119:NJP983122 NTA983119:NTL983122 OCW983119:ODH983122 OMS983119:OND983122 OWO983119:OWZ983122 PGK983119:PGV983122 PQG983119:PQR983122 QAC983119:QAN983122 QJY983119:QKJ983122 QTU983119:QUF983122 RDQ983119:REB983122 RNM983119:RNX983122 RXI983119:RXT983122 SHE983119:SHP983122 SRA983119:SRL983122 TAW983119:TBH983122 TKS983119:TLD983122 TUO983119:TUZ983122 UEK983119:UEV983122 UOG983119:UOR983122 UYC983119:UYN983122 VHY983119:VIJ983122 VRU983119:VSF983122 WBQ983119:WCB983122 WLM983119:WLX983122 WVI983119:WVT983122"/>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 xml:space="preserve">&amp;C&amp;16 2012年&amp;A航空旅客輸送実績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3"/>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43" customWidth="1"/>
    <col min="4" max="5" width="11.25" style="42" customWidth="1"/>
    <col min="6" max="7" width="11" style="43" customWidth="1"/>
    <col min="8" max="9" width="11.25" style="42" customWidth="1"/>
    <col min="10" max="11" width="11.25" style="43" customWidth="1"/>
    <col min="12" max="12" width="11.25" style="42" customWidth="1"/>
    <col min="13" max="13" width="9" style="42" bestFit="1" customWidth="1"/>
    <col min="14" max="14" width="6.5" style="42" bestFit="1" customWidth="1"/>
    <col min="15" max="16384" width="15.75" style="42"/>
  </cols>
  <sheetData>
    <row r="1" spans="1:12" ht="18.75" x14ac:dyDescent="0.4">
      <c r="A1" s="736" t="str">
        <f>'h24'!A1</f>
        <v>平成24年度</v>
      </c>
      <c r="B1" s="737"/>
      <c r="C1" s="737"/>
      <c r="D1" s="737"/>
      <c r="E1" s="738" t="str">
        <f ca="1">RIGHT(CELL("filename",$A$1),LEN(CELL("filename",$A$1))-FIND("]",CELL("filename",$A$1)))</f>
        <v>８月(下旬)</v>
      </c>
      <c r="F1" s="739" t="s">
        <v>70</v>
      </c>
      <c r="G1" s="740"/>
      <c r="H1" s="740"/>
      <c r="I1" s="741"/>
      <c r="J1" s="740"/>
      <c r="K1" s="740"/>
      <c r="L1" s="741"/>
    </row>
    <row r="2" spans="1:12" x14ac:dyDescent="0.4">
      <c r="A2" s="658"/>
      <c r="B2" s="733" t="s">
        <v>97</v>
      </c>
      <c r="C2" s="733"/>
      <c r="D2" s="733"/>
      <c r="E2" s="734"/>
      <c r="F2" s="735" t="s">
        <v>195</v>
      </c>
      <c r="G2" s="733"/>
      <c r="H2" s="733"/>
      <c r="I2" s="734"/>
      <c r="J2" s="735" t="s">
        <v>194</v>
      </c>
      <c r="K2" s="733"/>
      <c r="L2" s="734"/>
    </row>
    <row r="3" spans="1:12" x14ac:dyDescent="0.4">
      <c r="A3" s="653"/>
      <c r="B3" s="646"/>
      <c r="C3" s="646"/>
      <c r="D3" s="646"/>
      <c r="E3" s="647"/>
      <c r="F3" s="645"/>
      <c r="G3" s="646"/>
      <c r="H3" s="646"/>
      <c r="I3" s="647"/>
      <c r="J3" s="645"/>
      <c r="K3" s="646"/>
      <c r="L3" s="647"/>
    </row>
    <row r="4" spans="1:12" x14ac:dyDescent="0.4">
      <c r="A4" s="653"/>
      <c r="B4" s="659" t="s">
        <v>131</v>
      </c>
      <c r="C4" s="655" t="s">
        <v>262</v>
      </c>
      <c r="D4" s="653" t="s">
        <v>95</v>
      </c>
      <c r="E4" s="653"/>
      <c r="F4" s="649" t="str">
        <f>+B4</f>
        <v>(12'8/21～31)</v>
      </c>
      <c r="G4" s="649" t="str">
        <f>+C4</f>
        <v>(11'8/21～31)</v>
      </c>
      <c r="H4" s="653" t="s">
        <v>95</v>
      </c>
      <c r="I4" s="653"/>
      <c r="J4" s="649" t="str">
        <f>+B4</f>
        <v>(12'8/21～31)</v>
      </c>
      <c r="K4" s="649" t="str">
        <f>+C4</f>
        <v>(11'8/21～31)</v>
      </c>
      <c r="L4" s="657" t="s">
        <v>93</v>
      </c>
    </row>
    <row r="5" spans="1:12" s="97" customFormat="1" x14ac:dyDescent="0.4">
      <c r="A5" s="653"/>
      <c r="B5" s="659"/>
      <c r="C5" s="656"/>
      <c r="D5" s="277" t="s">
        <v>94</v>
      </c>
      <c r="E5" s="317" t="s">
        <v>93</v>
      </c>
      <c r="F5" s="649"/>
      <c r="G5" s="649"/>
      <c r="H5" s="277" t="s">
        <v>94</v>
      </c>
      <c r="I5" s="277" t="s">
        <v>93</v>
      </c>
      <c r="J5" s="649"/>
      <c r="K5" s="649"/>
      <c r="L5" s="658"/>
    </row>
    <row r="6" spans="1:12" s="44" customFormat="1" x14ac:dyDescent="0.4">
      <c r="A6" s="249" t="s">
        <v>191</v>
      </c>
      <c r="B6" s="248">
        <f>+B7+B41+B67</f>
        <v>163507</v>
      </c>
      <c r="C6" s="248">
        <f>+C7+C41+C67</f>
        <v>204011</v>
      </c>
      <c r="D6" s="245">
        <f t="shared" ref="D6:D37" si="0">+B6/C6</f>
        <v>0.8014616858894863</v>
      </c>
      <c r="E6" s="289">
        <f t="shared" ref="E6:E37" si="1">+B6-C6</f>
        <v>-40504</v>
      </c>
      <c r="F6" s="248">
        <f>+F7+F41+F67</f>
        <v>221300</v>
      </c>
      <c r="G6" s="248">
        <f>+G7+G41+G67</f>
        <v>255976</v>
      </c>
      <c r="H6" s="245">
        <f t="shared" ref="H6:H37" si="2">+F6/G6</f>
        <v>0.86453417507891361</v>
      </c>
      <c r="I6" s="289">
        <f t="shared" ref="I6:I37" si="3">+F6-G6</f>
        <v>-34676</v>
      </c>
      <c r="J6" s="245">
        <f t="shared" ref="J6:J37" si="4">+B6/F6</f>
        <v>0.73884771802982374</v>
      </c>
      <c r="K6" s="245">
        <f t="shared" ref="K6:K37" si="5">+C6/G6</f>
        <v>0.79699268681438884</v>
      </c>
      <c r="L6" s="283">
        <f t="shared" ref="L6:L37" si="6">+J6-K6</f>
        <v>-5.8144968784565099E-2</v>
      </c>
    </row>
    <row r="7" spans="1:12" s="44" customFormat="1" x14ac:dyDescent="0.4">
      <c r="A7" s="249" t="s">
        <v>91</v>
      </c>
      <c r="B7" s="316">
        <f>+B8+B18+B38</f>
        <v>72101</v>
      </c>
      <c r="C7" s="248">
        <f>+C8+C18+C38</f>
        <v>91446</v>
      </c>
      <c r="D7" s="245">
        <f t="shared" si="0"/>
        <v>0.7884543883822146</v>
      </c>
      <c r="E7" s="289">
        <f t="shared" si="1"/>
        <v>-19345</v>
      </c>
      <c r="F7" s="248">
        <f>+F8+F18+F38</f>
        <v>95649</v>
      </c>
      <c r="G7" s="248">
        <f>+G8+G18+G38</f>
        <v>114514</v>
      </c>
      <c r="H7" s="245">
        <f t="shared" si="2"/>
        <v>0.83526031751576224</v>
      </c>
      <c r="I7" s="315">
        <f t="shared" si="3"/>
        <v>-18865</v>
      </c>
      <c r="J7" s="245">
        <f t="shared" si="4"/>
        <v>0.75380819454463721</v>
      </c>
      <c r="K7" s="245">
        <f t="shared" si="5"/>
        <v>0.79855738163019374</v>
      </c>
      <c r="L7" s="283">
        <f t="shared" si="6"/>
        <v>-4.474918708555653E-2</v>
      </c>
    </row>
    <row r="8" spans="1:12" x14ac:dyDescent="0.4">
      <c r="A8" s="277" t="s">
        <v>190</v>
      </c>
      <c r="B8" s="403">
        <f>SUM(B9:B17)</f>
        <v>49762</v>
      </c>
      <c r="C8" s="259">
        <f>SUM(C9:C17)</f>
        <v>66958</v>
      </c>
      <c r="D8" s="256">
        <f t="shared" si="0"/>
        <v>0.7431822933779384</v>
      </c>
      <c r="E8" s="402">
        <f t="shared" si="1"/>
        <v>-17196</v>
      </c>
      <c r="F8" s="259">
        <f>SUM(F9:F17)</f>
        <v>65877</v>
      </c>
      <c r="G8" s="259">
        <f>SUM(G9:G17)</f>
        <v>83985</v>
      </c>
      <c r="H8" s="256">
        <f t="shared" si="2"/>
        <v>0.78439006965529556</v>
      </c>
      <c r="I8" s="402">
        <f t="shared" si="3"/>
        <v>-18108</v>
      </c>
      <c r="J8" s="256">
        <f t="shared" si="4"/>
        <v>0.75537744584604638</v>
      </c>
      <c r="K8" s="256">
        <f t="shared" si="5"/>
        <v>0.79726141572899922</v>
      </c>
      <c r="L8" s="280">
        <f t="shared" si="6"/>
        <v>-4.1883969882952843E-2</v>
      </c>
    </row>
    <row r="9" spans="1:12" x14ac:dyDescent="0.4">
      <c r="A9" s="57" t="s">
        <v>87</v>
      </c>
      <c r="B9" s="145">
        <f>'８月(月間)'!B9-'８月(上旬～中旬)'!B9</f>
        <v>41326</v>
      </c>
      <c r="C9" s="145">
        <f>'８月(月間)'!C9-'８月(上旬～中旬)'!C9</f>
        <v>48454</v>
      </c>
      <c r="D9" s="73">
        <f t="shared" si="0"/>
        <v>0.85289140215462089</v>
      </c>
      <c r="E9" s="82">
        <f t="shared" si="1"/>
        <v>-7128</v>
      </c>
      <c r="F9" s="80">
        <f>'８月(月間)'!F9-'８月(上旬～中旬)'!F9</f>
        <v>55295</v>
      </c>
      <c r="G9" s="80">
        <f>'８月(月間)'!G9-'８月(上旬～中旬)'!G9</f>
        <v>60962</v>
      </c>
      <c r="H9" s="73">
        <f t="shared" si="2"/>
        <v>0.90704045142875889</v>
      </c>
      <c r="I9" s="82">
        <f t="shared" si="3"/>
        <v>-5667</v>
      </c>
      <c r="J9" s="73">
        <f t="shared" si="4"/>
        <v>0.74737318021520938</v>
      </c>
      <c r="K9" s="73">
        <f t="shared" si="5"/>
        <v>0.79482300449460319</v>
      </c>
      <c r="L9" s="90">
        <f t="shared" si="6"/>
        <v>-4.7449824279393815E-2</v>
      </c>
    </row>
    <row r="10" spans="1:12" x14ac:dyDescent="0.4">
      <c r="A10" s="58" t="s">
        <v>90</v>
      </c>
      <c r="B10" s="145">
        <f>'８月(月間)'!B10-'８月(上旬～中旬)'!B10</f>
        <v>4976</v>
      </c>
      <c r="C10" s="145">
        <f>'８月(月間)'!C10-'８月(上旬～中旬)'!C10</f>
        <v>7399</v>
      </c>
      <c r="D10" s="53">
        <f t="shared" si="0"/>
        <v>0.67252331396134613</v>
      </c>
      <c r="E10" s="77">
        <f t="shared" si="1"/>
        <v>-2423</v>
      </c>
      <c r="F10" s="80">
        <f>'８月(月間)'!F10-'８月(上旬～中旬)'!F10</f>
        <v>6150</v>
      </c>
      <c r="G10" s="80">
        <f>'８月(月間)'!G10-'８月(上旬～中旬)'!G10</f>
        <v>8371</v>
      </c>
      <c r="H10" s="53">
        <f t="shared" si="2"/>
        <v>0.7346792497909449</v>
      </c>
      <c r="I10" s="77">
        <f t="shared" si="3"/>
        <v>-2221</v>
      </c>
      <c r="J10" s="53">
        <f t="shared" si="4"/>
        <v>0.80910569105691055</v>
      </c>
      <c r="K10" s="53">
        <f t="shared" si="5"/>
        <v>0.88388484052084582</v>
      </c>
      <c r="L10" s="52">
        <f t="shared" si="6"/>
        <v>-7.4779149463935268E-2</v>
      </c>
    </row>
    <row r="11" spans="1:12" x14ac:dyDescent="0.4">
      <c r="A11" s="58" t="s">
        <v>162</v>
      </c>
      <c r="B11" s="145">
        <f>'８月(月間)'!B11-'８月(上旬～中旬)'!B11</f>
        <v>2554</v>
      </c>
      <c r="C11" s="145">
        <f>'８月(月間)'!C11-'８月(上旬～中旬)'!C11</f>
        <v>10020</v>
      </c>
      <c r="D11" s="53">
        <f t="shared" si="0"/>
        <v>0.25489021956087826</v>
      </c>
      <c r="E11" s="77">
        <f t="shared" si="1"/>
        <v>-7466</v>
      </c>
      <c r="F11" s="80">
        <f>'８月(月間)'!F11-'８月(上旬～中旬)'!F11</f>
        <v>3135</v>
      </c>
      <c r="G11" s="80">
        <f>'８月(月間)'!G11-'８月(上旬～中旬)'!G11</f>
        <v>13057</v>
      </c>
      <c r="H11" s="53">
        <f t="shared" si="2"/>
        <v>0.24010109519797809</v>
      </c>
      <c r="I11" s="77">
        <f t="shared" si="3"/>
        <v>-9922</v>
      </c>
      <c r="J11" s="53">
        <f t="shared" si="4"/>
        <v>0.81467304625199366</v>
      </c>
      <c r="K11" s="53">
        <f t="shared" si="5"/>
        <v>0.76740445737918361</v>
      </c>
      <c r="L11" s="52">
        <f t="shared" si="6"/>
        <v>4.7268588872810047E-2</v>
      </c>
    </row>
    <row r="12" spans="1:12" x14ac:dyDescent="0.4">
      <c r="A12" s="58" t="s">
        <v>85</v>
      </c>
      <c r="B12" s="145">
        <f>'８月(月間)'!B12-'８月(上旬～中旬)'!B12</f>
        <v>0</v>
      </c>
      <c r="C12" s="145">
        <f>'８月(月間)'!C12-'８月(上旬～中旬)'!C12</f>
        <v>0</v>
      </c>
      <c r="D12" s="53" t="e">
        <f t="shared" si="0"/>
        <v>#DIV/0!</v>
      </c>
      <c r="E12" s="77">
        <f t="shared" si="1"/>
        <v>0</v>
      </c>
      <c r="F12" s="80">
        <f>'８月(月間)'!F12-'８月(上旬～中旬)'!F12</f>
        <v>0</v>
      </c>
      <c r="G12" s="80">
        <f>'８月(月間)'!G12-'８月(上旬～中旬)'!G12</f>
        <v>0</v>
      </c>
      <c r="H12" s="53" t="e">
        <f t="shared" si="2"/>
        <v>#DIV/0!</v>
      </c>
      <c r="I12" s="77">
        <f t="shared" si="3"/>
        <v>0</v>
      </c>
      <c r="J12" s="53" t="e">
        <f t="shared" si="4"/>
        <v>#DIV/0!</v>
      </c>
      <c r="K12" s="53" t="e">
        <f t="shared" si="5"/>
        <v>#DIV/0!</v>
      </c>
      <c r="L12" s="52" t="e">
        <f t="shared" si="6"/>
        <v>#DIV/0!</v>
      </c>
    </row>
    <row r="13" spans="1:12" x14ac:dyDescent="0.4">
      <c r="A13" s="58" t="s">
        <v>86</v>
      </c>
      <c r="B13" s="145">
        <f>'８月(月間)'!B13-'８月(上旬～中旬)'!B13</f>
        <v>0</v>
      </c>
      <c r="C13" s="145">
        <f>'８月(月間)'!C13-'８月(上旬～中旬)'!C13</f>
        <v>0</v>
      </c>
      <c r="D13" s="53" t="e">
        <f t="shared" si="0"/>
        <v>#DIV/0!</v>
      </c>
      <c r="E13" s="77">
        <f t="shared" si="1"/>
        <v>0</v>
      </c>
      <c r="F13" s="80">
        <f>'８月(月間)'!F13-'８月(上旬～中旬)'!F13</f>
        <v>0</v>
      </c>
      <c r="G13" s="80">
        <f>'８月(月間)'!G13-'８月(上旬～中旬)'!G13</f>
        <v>0</v>
      </c>
      <c r="H13" s="53" t="e">
        <f t="shared" si="2"/>
        <v>#DIV/0!</v>
      </c>
      <c r="I13" s="77">
        <f t="shared" si="3"/>
        <v>0</v>
      </c>
      <c r="J13" s="53" t="e">
        <f t="shared" si="4"/>
        <v>#DIV/0!</v>
      </c>
      <c r="K13" s="53" t="e">
        <f t="shared" si="5"/>
        <v>#DIV/0!</v>
      </c>
      <c r="L13" s="52" t="e">
        <f t="shared" si="6"/>
        <v>#DIV/0!</v>
      </c>
    </row>
    <row r="14" spans="1:12" x14ac:dyDescent="0.4">
      <c r="A14" s="64" t="s">
        <v>189</v>
      </c>
      <c r="B14" s="147">
        <f>'８月(月間)'!B14-'８月(上旬～中旬)'!B14</f>
        <v>906</v>
      </c>
      <c r="C14" s="145">
        <f>'８月(月間)'!C14-'８月(上旬～中旬)'!C14</f>
        <v>1085</v>
      </c>
      <c r="D14" s="67">
        <f t="shared" si="0"/>
        <v>0.83502304147465434</v>
      </c>
      <c r="E14" s="84">
        <f t="shared" si="1"/>
        <v>-179</v>
      </c>
      <c r="F14" s="107">
        <f>'８月(月間)'!F14-'８月(上旬～中旬)'!F14</f>
        <v>1297</v>
      </c>
      <c r="G14" s="107">
        <f>'８月(月間)'!G14-'８月(上旬～中旬)'!G14</f>
        <v>1595</v>
      </c>
      <c r="H14" s="67">
        <f t="shared" si="2"/>
        <v>0.81316614420062694</v>
      </c>
      <c r="I14" s="84">
        <f t="shared" si="3"/>
        <v>-298</v>
      </c>
      <c r="J14" s="67">
        <f t="shared" si="4"/>
        <v>0.69853508095605243</v>
      </c>
      <c r="K14" s="67">
        <f t="shared" si="5"/>
        <v>0.68025078369905956</v>
      </c>
      <c r="L14" s="66">
        <f t="shared" si="6"/>
        <v>1.8284297256992876E-2</v>
      </c>
    </row>
    <row r="15" spans="1:12" x14ac:dyDescent="0.4">
      <c r="A15" s="58" t="s">
        <v>188</v>
      </c>
      <c r="B15" s="143">
        <f>'８月(月間)'!B15-'８月(上旬～中旬)'!B15</f>
        <v>0</v>
      </c>
      <c r="C15" s="145">
        <f>'８月(月間)'!C15-'８月(上旬～中旬)'!C15</f>
        <v>0</v>
      </c>
      <c r="D15" s="53" t="e">
        <f t="shared" si="0"/>
        <v>#DIV/0!</v>
      </c>
      <c r="E15" s="77">
        <f t="shared" si="1"/>
        <v>0</v>
      </c>
      <c r="F15" s="55">
        <f>'８月(月間)'!F15-'８月(上旬～中旬)'!F15</f>
        <v>0</v>
      </c>
      <c r="G15" s="55">
        <f>'８月(月間)'!G15-'８月(上旬～中旬)'!G15</f>
        <v>0</v>
      </c>
      <c r="H15" s="53" t="e">
        <f t="shared" si="2"/>
        <v>#DIV/0!</v>
      </c>
      <c r="I15" s="77">
        <f t="shared" si="3"/>
        <v>0</v>
      </c>
      <c r="J15" s="53" t="e">
        <f t="shared" si="4"/>
        <v>#DIV/0!</v>
      </c>
      <c r="K15" s="53" t="e">
        <f t="shared" si="5"/>
        <v>#DIV/0!</v>
      </c>
      <c r="L15" s="52" t="e">
        <f t="shared" si="6"/>
        <v>#DIV/0!</v>
      </c>
    </row>
    <row r="16" spans="1:12" x14ac:dyDescent="0.4">
      <c r="A16" s="70" t="s">
        <v>187</v>
      </c>
      <c r="B16" s="145">
        <f>'８月(月間)'!B16-'８月(上旬～中旬)'!B16</f>
        <v>0</v>
      </c>
      <c r="C16" s="145">
        <f>'８月(月間)'!C16-'８月(上旬～中旬)'!C16</f>
        <v>0</v>
      </c>
      <c r="D16" s="53" t="e">
        <f t="shared" si="0"/>
        <v>#DIV/0!</v>
      </c>
      <c r="E16" s="77">
        <f t="shared" si="1"/>
        <v>0</v>
      </c>
      <c r="F16" s="80">
        <f>'８月(月間)'!F16-'８月(上旬～中旬)'!F16</f>
        <v>0</v>
      </c>
      <c r="G16" s="80">
        <f>'８月(月間)'!G16-'８月(上旬～中旬)'!G16</f>
        <v>0</v>
      </c>
      <c r="H16" s="53" t="e">
        <f t="shared" si="2"/>
        <v>#DIV/0!</v>
      </c>
      <c r="I16" s="77">
        <f t="shared" si="3"/>
        <v>0</v>
      </c>
      <c r="J16" s="53" t="e">
        <f t="shared" si="4"/>
        <v>#DIV/0!</v>
      </c>
      <c r="K16" s="53" t="e">
        <f t="shared" si="5"/>
        <v>#DIV/0!</v>
      </c>
      <c r="L16" s="52" t="e">
        <f t="shared" si="6"/>
        <v>#DIV/0!</v>
      </c>
    </row>
    <row r="17" spans="1:12" x14ac:dyDescent="0.4">
      <c r="A17" s="70" t="s">
        <v>186</v>
      </c>
      <c r="B17" s="72">
        <f>'８月(月間)'!B17-'８月(上旬～中旬)'!B17</f>
        <v>0</v>
      </c>
      <c r="C17" s="145">
        <f>'８月(月間)'!C17-'８月(上旬～中旬)'!C17</f>
        <v>0</v>
      </c>
      <c r="D17" s="67" t="e">
        <f t="shared" si="0"/>
        <v>#DIV/0!</v>
      </c>
      <c r="E17" s="68">
        <f t="shared" si="1"/>
        <v>0</v>
      </c>
      <c r="F17" s="72">
        <f>'８月(月間)'!F17-'８月(上旬～中旬)'!F17</f>
        <v>0</v>
      </c>
      <c r="G17" s="72">
        <f>'８月(月間)'!G17-'８月(上旬～中旬)'!G17</f>
        <v>0</v>
      </c>
      <c r="H17" s="67" t="e">
        <f t="shared" si="2"/>
        <v>#DIV/0!</v>
      </c>
      <c r="I17" s="84">
        <f t="shared" si="3"/>
        <v>0</v>
      </c>
      <c r="J17" s="67" t="e">
        <f t="shared" si="4"/>
        <v>#DIV/0!</v>
      </c>
      <c r="K17" s="53" t="e">
        <f t="shared" si="5"/>
        <v>#DIV/0!</v>
      </c>
      <c r="L17" s="52" t="e">
        <f t="shared" si="6"/>
        <v>#DIV/0!</v>
      </c>
    </row>
    <row r="18" spans="1:12" x14ac:dyDescent="0.4">
      <c r="A18" s="277" t="s">
        <v>185</v>
      </c>
      <c r="B18" s="403">
        <f>SUM(B19:B37)</f>
        <v>21443</v>
      </c>
      <c r="C18" s="403">
        <f>SUM(C19:C37)</f>
        <v>23394</v>
      </c>
      <c r="D18" s="256">
        <f t="shared" si="0"/>
        <v>0.91660254766179361</v>
      </c>
      <c r="E18" s="402">
        <f t="shared" si="1"/>
        <v>-1951</v>
      </c>
      <c r="F18" s="259">
        <f>SUM(F19:F37)</f>
        <v>28620</v>
      </c>
      <c r="G18" s="259">
        <f>SUM(G19:G37)</f>
        <v>29000</v>
      </c>
      <c r="H18" s="256">
        <f t="shared" si="2"/>
        <v>0.98689655172413793</v>
      </c>
      <c r="I18" s="402">
        <f t="shared" si="3"/>
        <v>-380</v>
      </c>
      <c r="J18" s="256">
        <f t="shared" si="4"/>
        <v>0.7492313067784766</v>
      </c>
      <c r="K18" s="256">
        <f t="shared" si="5"/>
        <v>0.80668965517241376</v>
      </c>
      <c r="L18" s="280">
        <f t="shared" si="6"/>
        <v>-5.7458348393937153E-2</v>
      </c>
    </row>
    <row r="19" spans="1:12" x14ac:dyDescent="0.4">
      <c r="A19" s="57" t="s">
        <v>184</v>
      </c>
      <c r="B19" s="145">
        <f>'８月(月間)'!B19-'８月(上旬～中旬)'!B19</f>
        <v>0</v>
      </c>
      <c r="C19" s="145">
        <f>'８月(月間)'!C19-'８月(上旬～中旬)'!C19</f>
        <v>0</v>
      </c>
      <c r="D19" s="73" t="e">
        <f t="shared" si="0"/>
        <v>#DIV/0!</v>
      </c>
      <c r="E19" s="82">
        <f t="shared" si="1"/>
        <v>0</v>
      </c>
      <c r="F19" s="80">
        <f>'８月(月間)'!F19-'８月(上旬～中旬)'!F19</f>
        <v>0</v>
      </c>
      <c r="G19" s="80">
        <f>'８月(月間)'!G19-'８月(上旬～中旬)'!G19</f>
        <v>0</v>
      </c>
      <c r="H19" s="73" t="e">
        <f t="shared" si="2"/>
        <v>#DIV/0!</v>
      </c>
      <c r="I19" s="82">
        <f t="shared" si="3"/>
        <v>0</v>
      </c>
      <c r="J19" s="73" t="e">
        <f t="shared" si="4"/>
        <v>#DIV/0!</v>
      </c>
      <c r="K19" s="73" t="e">
        <f t="shared" si="5"/>
        <v>#DIV/0!</v>
      </c>
      <c r="L19" s="90" t="e">
        <f t="shared" si="6"/>
        <v>#DIV/0!</v>
      </c>
    </row>
    <row r="20" spans="1:12" x14ac:dyDescent="0.4">
      <c r="A20" s="58" t="s">
        <v>244</v>
      </c>
      <c r="B20" s="145">
        <f>'８月(月間)'!B20-'８月(上旬～中旬)'!B20</f>
        <v>3409</v>
      </c>
      <c r="C20" s="145">
        <f>'８月(月間)'!C20-'８月(上旬～中旬)'!C20</f>
        <v>0</v>
      </c>
      <c r="D20" s="53" t="e">
        <f t="shared" si="0"/>
        <v>#DIV/0!</v>
      </c>
      <c r="E20" s="77">
        <f t="shared" si="1"/>
        <v>3409</v>
      </c>
      <c r="F20" s="80">
        <f>'８月(月間)'!F20-'８月(上旬～中旬)'!F20</f>
        <v>4090</v>
      </c>
      <c r="G20" s="80">
        <f>'８月(月間)'!G20-'８月(上旬～中旬)'!G20</f>
        <v>0</v>
      </c>
      <c r="H20" s="53" t="e">
        <f t="shared" si="2"/>
        <v>#DIV/0!</v>
      </c>
      <c r="I20" s="77">
        <f t="shared" si="3"/>
        <v>4090</v>
      </c>
      <c r="J20" s="53">
        <f t="shared" si="4"/>
        <v>0.83349633251833743</v>
      </c>
      <c r="K20" s="53" t="e">
        <f t="shared" si="5"/>
        <v>#DIV/0!</v>
      </c>
      <c r="L20" s="52" t="e">
        <f t="shared" si="6"/>
        <v>#DIV/0!</v>
      </c>
    </row>
    <row r="21" spans="1:12" x14ac:dyDescent="0.4">
      <c r="A21" s="58" t="s">
        <v>183</v>
      </c>
      <c r="B21" s="145">
        <f>'８月(月間)'!B21-'８月(上旬～中旬)'!B21</f>
        <v>7045</v>
      </c>
      <c r="C21" s="145">
        <f>'８月(月間)'!C21-'８月(上旬～中旬)'!C21</f>
        <v>9402</v>
      </c>
      <c r="D21" s="53">
        <f t="shared" si="0"/>
        <v>0.74930865773239741</v>
      </c>
      <c r="E21" s="77">
        <f t="shared" si="1"/>
        <v>-2357</v>
      </c>
      <c r="F21" s="80">
        <f>'８月(月間)'!F21-'８月(上旬～中旬)'!F21</f>
        <v>9890</v>
      </c>
      <c r="G21" s="80">
        <f>'８月(月間)'!G21-'８月(上旬～中旬)'!G21</f>
        <v>11240</v>
      </c>
      <c r="H21" s="53">
        <f t="shared" si="2"/>
        <v>0.87989323843416367</v>
      </c>
      <c r="I21" s="77">
        <f t="shared" si="3"/>
        <v>-1350</v>
      </c>
      <c r="J21" s="53">
        <f t="shared" si="4"/>
        <v>0.71233569261880691</v>
      </c>
      <c r="K21" s="53">
        <f t="shared" si="5"/>
        <v>0.83647686832740209</v>
      </c>
      <c r="L21" s="52">
        <f t="shared" si="6"/>
        <v>-0.12414117570859518</v>
      </c>
    </row>
    <row r="22" spans="1:12" x14ac:dyDescent="0.4">
      <c r="A22" s="58" t="s">
        <v>182</v>
      </c>
      <c r="B22" s="145">
        <f>'８月(月間)'!B22-'８月(上旬～中旬)'!B22</f>
        <v>1164</v>
      </c>
      <c r="C22" s="145">
        <f>'８月(月間)'!C22-'８月(上旬～中旬)'!C22</f>
        <v>1376</v>
      </c>
      <c r="D22" s="53">
        <f t="shared" si="0"/>
        <v>0.84593023255813948</v>
      </c>
      <c r="E22" s="77">
        <f t="shared" si="1"/>
        <v>-212</v>
      </c>
      <c r="F22" s="80">
        <f>'８月(月間)'!F22-'８月(上旬～中旬)'!F22</f>
        <v>1480</v>
      </c>
      <c r="G22" s="80">
        <f>'８月(月間)'!G22-'８月(上旬～中旬)'!G22</f>
        <v>1615</v>
      </c>
      <c r="H22" s="53">
        <f t="shared" si="2"/>
        <v>0.91640866873065019</v>
      </c>
      <c r="I22" s="77">
        <f t="shared" si="3"/>
        <v>-135</v>
      </c>
      <c r="J22" s="53">
        <f t="shared" si="4"/>
        <v>0.78648648648648645</v>
      </c>
      <c r="K22" s="53">
        <f t="shared" si="5"/>
        <v>0.85201238390092882</v>
      </c>
      <c r="L22" s="52">
        <f t="shared" si="6"/>
        <v>-6.5525897414442369E-2</v>
      </c>
    </row>
    <row r="23" spans="1:12" x14ac:dyDescent="0.4">
      <c r="A23" s="58" t="s">
        <v>181</v>
      </c>
      <c r="B23" s="145">
        <f>'８月(月間)'!B23-'８月(上旬～中旬)'!B23</f>
        <v>1204</v>
      </c>
      <c r="C23" s="145">
        <f>'８月(月間)'!C23-'８月(上旬～中旬)'!C23</f>
        <v>1344</v>
      </c>
      <c r="D23" s="67">
        <f t="shared" si="0"/>
        <v>0.89583333333333337</v>
      </c>
      <c r="E23" s="84">
        <f t="shared" si="1"/>
        <v>-140</v>
      </c>
      <c r="F23" s="80">
        <f>'８月(月間)'!F23-'８月(上旬～中旬)'!F23</f>
        <v>1480</v>
      </c>
      <c r="G23" s="80">
        <f>'８月(月間)'!G23-'８月(上旬～中旬)'!G23</f>
        <v>1620</v>
      </c>
      <c r="H23" s="67">
        <f t="shared" si="2"/>
        <v>0.9135802469135802</v>
      </c>
      <c r="I23" s="84">
        <f t="shared" si="3"/>
        <v>-140</v>
      </c>
      <c r="J23" s="67">
        <f t="shared" si="4"/>
        <v>0.81351351351351353</v>
      </c>
      <c r="K23" s="67">
        <f t="shared" si="5"/>
        <v>0.82962962962962961</v>
      </c>
      <c r="L23" s="66">
        <f t="shared" si="6"/>
        <v>-1.6116116116116075E-2</v>
      </c>
    </row>
    <row r="24" spans="1:12" x14ac:dyDescent="0.4">
      <c r="A24" s="70" t="s">
        <v>180</v>
      </c>
      <c r="B24" s="145">
        <f>'８月(月間)'!B24-'８月(上旬～中旬)'!B24</f>
        <v>734</v>
      </c>
      <c r="C24" s="145">
        <f>'８月(月間)'!C24-'８月(上旬～中旬)'!C24</f>
        <v>1044</v>
      </c>
      <c r="D24" s="53">
        <f t="shared" si="0"/>
        <v>0.70306513409961691</v>
      </c>
      <c r="E24" s="77">
        <f t="shared" si="1"/>
        <v>-310</v>
      </c>
      <c r="F24" s="80">
        <f>'８月(月間)'!F24-'８月(上旬～中旬)'!F24</f>
        <v>1330</v>
      </c>
      <c r="G24" s="80">
        <f>'８月(月間)'!G24-'８月(上旬～中旬)'!G24</f>
        <v>1615</v>
      </c>
      <c r="H24" s="53">
        <f t="shared" si="2"/>
        <v>0.82352941176470584</v>
      </c>
      <c r="I24" s="77">
        <f t="shared" si="3"/>
        <v>-285</v>
      </c>
      <c r="J24" s="53">
        <f t="shared" si="4"/>
        <v>0.5518796992481203</v>
      </c>
      <c r="K24" s="53">
        <f t="shared" si="5"/>
        <v>0.6464396284829721</v>
      </c>
      <c r="L24" s="52">
        <f t="shared" si="6"/>
        <v>-9.4559929234851792E-2</v>
      </c>
    </row>
    <row r="25" spans="1:12" x14ac:dyDescent="0.4">
      <c r="A25" s="70" t="s">
        <v>179</v>
      </c>
      <c r="B25" s="145">
        <f>'８月(月間)'!B25-'８月(上旬～中旬)'!B25</f>
        <v>1098</v>
      </c>
      <c r="C25" s="145">
        <f>'８月(月間)'!C25-'８月(上旬～中旬)'!C25</f>
        <v>1160</v>
      </c>
      <c r="D25" s="53">
        <f t="shared" si="0"/>
        <v>0.94655172413793098</v>
      </c>
      <c r="E25" s="77">
        <f t="shared" si="1"/>
        <v>-62</v>
      </c>
      <c r="F25" s="80">
        <f>'８月(月間)'!F25-'８月(上旬～中旬)'!F25</f>
        <v>1480</v>
      </c>
      <c r="G25" s="80">
        <f>'８月(月間)'!G25-'８月(上旬～中旬)'!G25</f>
        <v>1610</v>
      </c>
      <c r="H25" s="53">
        <f t="shared" si="2"/>
        <v>0.91925465838509313</v>
      </c>
      <c r="I25" s="77">
        <f t="shared" si="3"/>
        <v>-130</v>
      </c>
      <c r="J25" s="53">
        <f t="shared" si="4"/>
        <v>0.74189189189189186</v>
      </c>
      <c r="K25" s="53">
        <f t="shared" si="5"/>
        <v>0.72049689440993792</v>
      </c>
      <c r="L25" s="52">
        <f t="shared" si="6"/>
        <v>2.1394997481953948E-2</v>
      </c>
    </row>
    <row r="26" spans="1:12" x14ac:dyDescent="0.4">
      <c r="A26" s="70" t="s">
        <v>178</v>
      </c>
      <c r="B26" s="145">
        <f>'８月(月間)'!B26-'８月(上旬～中旬)'!B26</f>
        <v>0</v>
      </c>
      <c r="C26" s="145">
        <f>'８月(月間)'!C26-'８月(上旬～中旬)'!C26</f>
        <v>0</v>
      </c>
      <c r="D26" s="53" t="e">
        <f t="shared" si="0"/>
        <v>#DIV/0!</v>
      </c>
      <c r="E26" s="54">
        <f t="shared" si="1"/>
        <v>0</v>
      </c>
      <c r="F26" s="80">
        <f>'８月(月間)'!F26-'８月(上旬～中旬)'!F26</f>
        <v>0</v>
      </c>
      <c r="G26" s="80">
        <f>'８月(月間)'!G26-'８月(上旬～中旬)'!G26</f>
        <v>0</v>
      </c>
      <c r="H26" s="53" t="e">
        <f t="shared" si="2"/>
        <v>#DIV/0!</v>
      </c>
      <c r="I26" s="54">
        <f t="shared" si="3"/>
        <v>0</v>
      </c>
      <c r="J26" s="53" t="e">
        <f t="shared" si="4"/>
        <v>#DIV/0!</v>
      </c>
      <c r="K26" s="53" t="e">
        <f t="shared" si="5"/>
        <v>#DIV/0!</v>
      </c>
      <c r="L26" s="52" t="e">
        <f t="shared" si="6"/>
        <v>#DIV/0!</v>
      </c>
    </row>
    <row r="27" spans="1:12" x14ac:dyDescent="0.4">
      <c r="A27" s="58" t="s">
        <v>177</v>
      </c>
      <c r="B27" s="145">
        <f>'８月(月間)'!B27-'８月(上旬～中旬)'!B27</f>
        <v>0</v>
      </c>
      <c r="C27" s="145">
        <f>'８月(月間)'!C27-'８月(上旬～中旬)'!C27</f>
        <v>0</v>
      </c>
      <c r="D27" s="53" t="e">
        <f t="shared" si="0"/>
        <v>#DIV/0!</v>
      </c>
      <c r="E27" s="77">
        <f t="shared" si="1"/>
        <v>0</v>
      </c>
      <c r="F27" s="80">
        <f>'８月(月間)'!F27-'８月(上旬～中旬)'!F27</f>
        <v>0</v>
      </c>
      <c r="G27" s="80">
        <f>'８月(月間)'!G27-'８月(上旬～中旬)'!G27</f>
        <v>0</v>
      </c>
      <c r="H27" s="53" t="e">
        <f t="shared" si="2"/>
        <v>#DIV/0!</v>
      </c>
      <c r="I27" s="77">
        <f t="shared" si="3"/>
        <v>0</v>
      </c>
      <c r="J27" s="53" t="e">
        <f t="shared" si="4"/>
        <v>#DIV/0!</v>
      </c>
      <c r="K27" s="53" t="e">
        <f t="shared" si="5"/>
        <v>#DIV/0!</v>
      </c>
      <c r="L27" s="52" t="e">
        <f t="shared" si="6"/>
        <v>#DIV/0!</v>
      </c>
    </row>
    <row r="28" spans="1:12" x14ac:dyDescent="0.4">
      <c r="A28" s="58" t="s">
        <v>176</v>
      </c>
      <c r="B28" s="145">
        <f>'８月(月間)'!B28-'８月(上旬～中旬)'!B28</f>
        <v>0</v>
      </c>
      <c r="C28" s="145">
        <f>'８月(月間)'!C28-'８月(上旬～中旬)'!C28</f>
        <v>1076</v>
      </c>
      <c r="D28" s="53">
        <f t="shared" si="0"/>
        <v>0</v>
      </c>
      <c r="E28" s="77">
        <f t="shared" si="1"/>
        <v>-1076</v>
      </c>
      <c r="F28" s="80">
        <f>'８月(月間)'!F28-'８月(上旬～中旬)'!F28</f>
        <v>0</v>
      </c>
      <c r="G28" s="80">
        <f>'８月(月間)'!G28-'８月(上旬～中旬)'!G28</f>
        <v>1610</v>
      </c>
      <c r="H28" s="53">
        <f t="shared" si="2"/>
        <v>0</v>
      </c>
      <c r="I28" s="77">
        <f t="shared" si="3"/>
        <v>-1610</v>
      </c>
      <c r="J28" s="53" t="e">
        <f t="shared" si="4"/>
        <v>#DIV/0!</v>
      </c>
      <c r="K28" s="53">
        <f t="shared" si="5"/>
        <v>0.66832298136645962</v>
      </c>
      <c r="L28" s="52" t="e">
        <f t="shared" si="6"/>
        <v>#DIV/0!</v>
      </c>
    </row>
    <row r="29" spans="1:12" x14ac:dyDescent="0.4">
      <c r="A29" s="58" t="s">
        <v>220</v>
      </c>
      <c r="B29" s="145">
        <f>'８月(月間)'!B29-'８月(上旬～中旬)'!B29</f>
        <v>0</v>
      </c>
      <c r="C29" s="145">
        <f>'８月(月間)'!C29-'８月(上旬～中旬)'!C29</f>
        <v>0</v>
      </c>
      <c r="D29" s="53" t="e">
        <f t="shared" si="0"/>
        <v>#DIV/0!</v>
      </c>
      <c r="E29" s="77">
        <f t="shared" si="1"/>
        <v>0</v>
      </c>
      <c r="F29" s="80">
        <f>'８月(月間)'!F29-'８月(上旬～中旬)'!F29</f>
        <v>0</v>
      </c>
      <c r="G29" s="80">
        <f>'８月(月間)'!G29-'８月(上旬～中旬)'!G29</f>
        <v>0</v>
      </c>
      <c r="H29" s="53" t="e">
        <f t="shared" si="2"/>
        <v>#DIV/0!</v>
      </c>
      <c r="I29" s="77">
        <f t="shared" si="3"/>
        <v>0</v>
      </c>
      <c r="J29" s="53" t="e">
        <f t="shared" si="4"/>
        <v>#DIV/0!</v>
      </c>
      <c r="K29" s="53" t="e">
        <f t="shared" si="5"/>
        <v>#DIV/0!</v>
      </c>
      <c r="L29" s="52" t="e">
        <f t="shared" si="6"/>
        <v>#DIV/0!</v>
      </c>
    </row>
    <row r="30" spans="1:12" x14ac:dyDescent="0.4">
      <c r="A30" s="58" t="s">
        <v>174</v>
      </c>
      <c r="B30" s="145">
        <f>'８月(月間)'!B30-'８月(上旬～中旬)'!B30</f>
        <v>0</v>
      </c>
      <c r="C30" s="145">
        <f>'８月(月間)'!C30-'８月(上旬～中旬)'!C30</f>
        <v>0</v>
      </c>
      <c r="D30" s="67" t="e">
        <f t="shared" si="0"/>
        <v>#DIV/0!</v>
      </c>
      <c r="E30" s="84">
        <f t="shared" si="1"/>
        <v>0</v>
      </c>
      <c r="F30" s="80">
        <f>'８月(月間)'!F30-'８月(上旬～中旬)'!F30</f>
        <v>0</v>
      </c>
      <c r="G30" s="80">
        <f>'８月(月間)'!G30-'８月(上旬～中旬)'!G30</f>
        <v>0</v>
      </c>
      <c r="H30" s="67" t="e">
        <f t="shared" si="2"/>
        <v>#DIV/0!</v>
      </c>
      <c r="I30" s="84">
        <f t="shared" si="3"/>
        <v>0</v>
      </c>
      <c r="J30" s="67" t="e">
        <f t="shared" si="4"/>
        <v>#DIV/0!</v>
      </c>
      <c r="K30" s="67" t="e">
        <f t="shared" si="5"/>
        <v>#DIV/0!</v>
      </c>
      <c r="L30" s="66" t="e">
        <f t="shared" si="6"/>
        <v>#DIV/0!</v>
      </c>
    </row>
    <row r="31" spans="1:12" x14ac:dyDescent="0.4">
      <c r="A31" s="70" t="s">
        <v>173</v>
      </c>
      <c r="B31" s="145">
        <f>'８月(月間)'!B31-'８月(上旬～中旬)'!B31</f>
        <v>0</v>
      </c>
      <c r="C31" s="145">
        <f>'８月(月間)'!C31-'８月(上旬～中旬)'!C31</f>
        <v>0</v>
      </c>
      <c r="D31" s="53" t="e">
        <f t="shared" si="0"/>
        <v>#DIV/0!</v>
      </c>
      <c r="E31" s="77">
        <f t="shared" si="1"/>
        <v>0</v>
      </c>
      <c r="F31" s="80">
        <f>'８月(月間)'!F31-'８月(上旬～中旬)'!F31</f>
        <v>0</v>
      </c>
      <c r="G31" s="80">
        <f>'８月(月間)'!G31-'８月(上旬～中旬)'!G31</f>
        <v>0</v>
      </c>
      <c r="H31" s="53" t="e">
        <f t="shared" si="2"/>
        <v>#DIV/0!</v>
      </c>
      <c r="I31" s="77">
        <f t="shared" si="3"/>
        <v>0</v>
      </c>
      <c r="J31" s="53" t="e">
        <f t="shared" si="4"/>
        <v>#DIV/0!</v>
      </c>
      <c r="K31" s="53" t="e">
        <f t="shared" si="5"/>
        <v>#DIV/0!</v>
      </c>
      <c r="L31" s="52" t="e">
        <f t="shared" si="6"/>
        <v>#DIV/0!</v>
      </c>
    </row>
    <row r="32" spans="1:12" x14ac:dyDescent="0.4">
      <c r="A32" s="58" t="s">
        <v>172</v>
      </c>
      <c r="B32" s="145">
        <f>'８月(月間)'!B32-'８月(上旬～中旬)'!B32</f>
        <v>1204</v>
      </c>
      <c r="C32" s="145">
        <f>'８月(月間)'!C32-'８月(上旬～中旬)'!C32</f>
        <v>1393</v>
      </c>
      <c r="D32" s="53">
        <f t="shared" si="0"/>
        <v>0.86432160804020097</v>
      </c>
      <c r="E32" s="77">
        <f t="shared" si="1"/>
        <v>-189</v>
      </c>
      <c r="F32" s="80">
        <f>'８月(月間)'!F32-'８月(上旬～中旬)'!F32</f>
        <v>1450</v>
      </c>
      <c r="G32" s="80">
        <f>'８月(月間)'!G32-'８月(上旬～中旬)'!G32</f>
        <v>1620</v>
      </c>
      <c r="H32" s="53">
        <f t="shared" si="2"/>
        <v>0.89506172839506171</v>
      </c>
      <c r="I32" s="77">
        <f t="shared" si="3"/>
        <v>-170</v>
      </c>
      <c r="J32" s="53">
        <f t="shared" si="4"/>
        <v>0.83034482758620687</v>
      </c>
      <c r="K32" s="53">
        <f t="shared" si="5"/>
        <v>0.8598765432098765</v>
      </c>
      <c r="L32" s="52">
        <f t="shared" si="6"/>
        <v>-2.953171562366963E-2</v>
      </c>
    </row>
    <row r="33" spans="1:12" x14ac:dyDescent="0.4">
      <c r="A33" s="70" t="s">
        <v>171</v>
      </c>
      <c r="B33" s="145">
        <f>'８月(月間)'!B33-'８月(上旬～中旬)'!B33</f>
        <v>0</v>
      </c>
      <c r="C33" s="145">
        <f>'８月(月間)'!C33-'８月(上旬～中旬)'!C33</f>
        <v>0</v>
      </c>
      <c r="D33" s="67" t="e">
        <f t="shared" si="0"/>
        <v>#DIV/0!</v>
      </c>
      <c r="E33" s="84">
        <f t="shared" si="1"/>
        <v>0</v>
      </c>
      <c r="F33" s="80">
        <f>'８月(月間)'!F33-'８月(上旬～中旬)'!F33</f>
        <v>0</v>
      </c>
      <c r="G33" s="80">
        <f>'８月(月間)'!G33-'８月(上旬～中旬)'!G33</f>
        <v>0</v>
      </c>
      <c r="H33" s="67" t="e">
        <f t="shared" si="2"/>
        <v>#DIV/0!</v>
      </c>
      <c r="I33" s="84">
        <f t="shared" si="3"/>
        <v>0</v>
      </c>
      <c r="J33" s="67" t="e">
        <f t="shared" si="4"/>
        <v>#DIV/0!</v>
      </c>
      <c r="K33" s="67" t="e">
        <f t="shared" si="5"/>
        <v>#DIV/0!</v>
      </c>
      <c r="L33" s="66" t="e">
        <f t="shared" si="6"/>
        <v>#DIV/0!</v>
      </c>
    </row>
    <row r="34" spans="1:12" x14ac:dyDescent="0.4">
      <c r="A34" s="70" t="s">
        <v>170</v>
      </c>
      <c r="B34" s="147">
        <f>'８月(月間)'!B34-'８月(上旬～中旬)'!B34</f>
        <v>792</v>
      </c>
      <c r="C34" s="145">
        <f>'８月(月間)'!C34-'８月(上旬～中旬)'!C34</f>
        <v>1326</v>
      </c>
      <c r="D34" s="67">
        <f t="shared" si="0"/>
        <v>0.59728506787330315</v>
      </c>
      <c r="E34" s="84">
        <f t="shared" si="1"/>
        <v>-534</v>
      </c>
      <c r="F34" s="80">
        <f>'８月(月間)'!F34-'８月(上旬～中旬)'!F34</f>
        <v>1475</v>
      </c>
      <c r="G34" s="107">
        <f>'８月(月間)'!G34-'８月(上旬～中旬)'!G34</f>
        <v>1645</v>
      </c>
      <c r="H34" s="67">
        <f t="shared" si="2"/>
        <v>0.89665653495440734</v>
      </c>
      <c r="I34" s="84">
        <f t="shared" si="3"/>
        <v>-170</v>
      </c>
      <c r="J34" s="67">
        <f t="shared" si="4"/>
        <v>0.53694915254237285</v>
      </c>
      <c r="K34" s="67">
        <f t="shared" si="5"/>
        <v>0.80607902735562309</v>
      </c>
      <c r="L34" s="66">
        <f t="shared" si="6"/>
        <v>-0.26912987481325024</v>
      </c>
    </row>
    <row r="35" spans="1:12" x14ac:dyDescent="0.4">
      <c r="A35" s="58" t="s">
        <v>169</v>
      </c>
      <c r="B35" s="143">
        <f>'８月(月間)'!B35-'８月(上旬～中旬)'!B35</f>
        <v>0</v>
      </c>
      <c r="C35" s="145">
        <f>'８月(月間)'!C35-'８月(上旬～中旬)'!C35</f>
        <v>0</v>
      </c>
      <c r="D35" s="53" t="e">
        <f t="shared" si="0"/>
        <v>#DIV/0!</v>
      </c>
      <c r="E35" s="77">
        <f t="shared" si="1"/>
        <v>0</v>
      </c>
      <c r="F35" s="80">
        <f>'８月(月間)'!F35-'８月(上旬～中旬)'!F35</f>
        <v>0</v>
      </c>
      <c r="G35" s="55">
        <f>'８月(月間)'!G35-'８月(上旬～中旬)'!G35</f>
        <v>0</v>
      </c>
      <c r="H35" s="53" t="e">
        <f t="shared" si="2"/>
        <v>#DIV/0!</v>
      </c>
      <c r="I35" s="77">
        <f t="shared" si="3"/>
        <v>0</v>
      </c>
      <c r="J35" s="53" t="e">
        <f t="shared" si="4"/>
        <v>#DIV/0!</v>
      </c>
      <c r="K35" s="53" t="e">
        <f t="shared" si="5"/>
        <v>#DIV/0!</v>
      </c>
      <c r="L35" s="52" t="e">
        <f t="shared" si="6"/>
        <v>#DIV/0!</v>
      </c>
    </row>
    <row r="36" spans="1:12" x14ac:dyDescent="0.4">
      <c r="A36" s="70" t="s">
        <v>89</v>
      </c>
      <c r="B36" s="147">
        <f>'８月(月間)'!B36-'８月(上旬～中旬)'!B36</f>
        <v>0</v>
      </c>
      <c r="C36" s="145">
        <f>'８月(月間)'!C36-'８月(上旬～中旬)'!C36</f>
        <v>0</v>
      </c>
      <c r="D36" s="67" t="e">
        <f t="shared" si="0"/>
        <v>#DIV/0!</v>
      </c>
      <c r="E36" s="84">
        <f t="shared" si="1"/>
        <v>0</v>
      </c>
      <c r="F36" s="107">
        <f>'８月(月間)'!F36-'８月(上旬～中旬)'!F36</f>
        <v>0</v>
      </c>
      <c r="G36" s="107">
        <f>'８月(月間)'!G36-'８月(上旬～中旬)'!G36</f>
        <v>0</v>
      </c>
      <c r="H36" s="67" t="e">
        <f t="shared" si="2"/>
        <v>#DIV/0!</v>
      </c>
      <c r="I36" s="84">
        <f t="shared" si="3"/>
        <v>0</v>
      </c>
      <c r="J36" s="67" t="e">
        <f t="shared" si="4"/>
        <v>#DIV/0!</v>
      </c>
      <c r="K36" s="67" t="e">
        <f t="shared" si="5"/>
        <v>#DIV/0!</v>
      </c>
      <c r="L36" s="66" t="e">
        <f t="shared" si="6"/>
        <v>#DIV/0!</v>
      </c>
    </row>
    <row r="37" spans="1:12" x14ac:dyDescent="0.4">
      <c r="A37" s="51" t="s">
        <v>168</v>
      </c>
      <c r="B37" s="149">
        <f>'８月(月間)'!B37-'８月(上旬～中旬)'!B37</f>
        <v>4793</v>
      </c>
      <c r="C37" s="145">
        <f>'８月(月間)'!C37-'８月(上旬～中旬)'!C37</f>
        <v>5273</v>
      </c>
      <c r="D37" s="47">
        <f t="shared" si="0"/>
        <v>0.90897022567798214</v>
      </c>
      <c r="E37" s="141">
        <f t="shared" si="1"/>
        <v>-480</v>
      </c>
      <c r="F37" s="49">
        <f>'８月(月間)'!F37-'８月(上旬～中旬)'!F37</f>
        <v>5945</v>
      </c>
      <c r="G37" s="49">
        <f>'８月(月間)'!G37-'８月(上旬～中旬)'!G37</f>
        <v>6425</v>
      </c>
      <c r="H37" s="47">
        <f t="shared" si="2"/>
        <v>0.92529182879377436</v>
      </c>
      <c r="I37" s="141">
        <f t="shared" si="3"/>
        <v>-480</v>
      </c>
      <c r="J37" s="47">
        <f t="shared" si="4"/>
        <v>0.80622371740958787</v>
      </c>
      <c r="K37" s="47">
        <f t="shared" si="5"/>
        <v>0.82070038910505838</v>
      </c>
      <c r="L37" s="46">
        <f t="shared" si="6"/>
        <v>-1.4476671695470511E-2</v>
      </c>
    </row>
    <row r="38" spans="1:12" x14ac:dyDescent="0.4">
      <c r="A38" s="277" t="s">
        <v>167</v>
      </c>
      <c r="B38" s="403">
        <f>SUM(B39:B40)</f>
        <v>896</v>
      </c>
      <c r="C38" s="259">
        <f>SUM(C39:C40)</f>
        <v>1094</v>
      </c>
      <c r="D38" s="256">
        <f t="shared" ref="D38:D66" si="7">+B38/C38</f>
        <v>0.81901279707495434</v>
      </c>
      <c r="E38" s="402">
        <f t="shared" ref="E38:E66" si="8">+B38-C38</f>
        <v>-198</v>
      </c>
      <c r="F38" s="259">
        <f>SUM(F39:F40)</f>
        <v>1152</v>
      </c>
      <c r="G38" s="259">
        <f>SUM(G39:G40)</f>
        <v>1529</v>
      </c>
      <c r="H38" s="256">
        <f t="shared" ref="H38:H66" si="9">+F38/G38</f>
        <v>0.75343361674296927</v>
      </c>
      <c r="I38" s="402">
        <f t="shared" ref="I38:I66" si="10">+F38-G38</f>
        <v>-377</v>
      </c>
      <c r="J38" s="256">
        <f t="shared" ref="J38:J66" si="11">+B38/F38</f>
        <v>0.77777777777777779</v>
      </c>
      <c r="K38" s="256">
        <f t="shared" ref="K38:K66" si="12">+C38/G38</f>
        <v>0.71550032701111843</v>
      </c>
      <c r="L38" s="280">
        <f t="shared" ref="L38:L66" si="13">+J38-K38</f>
        <v>6.2277450766659359E-2</v>
      </c>
    </row>
    <row r="39" spans="1:12" x14ac:dyDescent="0.4">
      <c r="A39" s="57" t="s">
        <v>166</v>
      </c>
      <c r="B39" s="145">
        <f>'８月(月間)'!B39-'８月(上旬～中旬)'!B39</f>
        <v>677</v>
      </c>
      <c r="C39" s="145">
        <f>'８月(月間)'!C39-'８月(上旬～中旬)'!C39</f>
        <v>857</v>
      </c>
      <c r="D39" s="73">
        <f t="shared" si="7"/>
        <v>0.78996499416569432</v>
      </c>
      <c r="E39" s="82">
        <f t="shared" si="8"/>
        <v>-180</v>
      </c>
      <c r="F39" s="80">
        <f>'８月(月間)'!F39-'８月(上旬～中旬)'!F39</f>
        <v>801</v>
      </c>
      <c r="G39" s="80">
        <f>'８月(月間)'!G39-'８月(上旬～中旬)'!G39</f>
        <v>1100</v>
      </c>
      <c r="H39" s="73">
        <f t="shared" si="9"/>
        <v>0.72818181818181815</v>
      </c>
      <c r="I39" s="82">
        <f t="shared" si="10"/>
        <v>-299</v>
      </c>
      <c r="J39" s="73">
        <f t="shared" si="11"/>
        <v>0.84519350811485638</v>
      </c>
      <c r="K39" s="73">
        <f t="shared" si="12"/>
        <v>0.77909090909090906</v>
      </c>
      <c r="L39" s="90">
        <f t="shared" si="13"/>
        <v>6.6102599023947328E-2</v>
      </c>
    </row>
    <row r="40" spans="1:12" x14ac:dyDescent="0.4">
      <c r="A40" s="58" t="s">
        <v>165</v>
      </c>
      <c r="B40" s="145">
        <f>'８月(月間)'!B40-'８月(上旬～中旬)'!B40</f>
        <v>219</v>
      </c>
      <c r="C40" s="145">
        <f>'８月(月間)'!C40-'８月(上旬～中旬)'!C40</f>
        <v>237</v>
      </c>
      <c r="D40" s="53">
        <f t="shared" si="7"/>
        <v>0.92405063291139244</v>
      </c>
      <c r="E40" s="77">
        <f t="shared" si="8"/>
        <v>-18</v>
      </c>
      <c r="F40" s="80">
        <f>'８月(月間)'!F40-'８月(上旬～中旬)'!F40</f>
        <v>351</v>
      </c>
      <c r="G40" s="80">
        <f>'８月(月間)'!G40-'８月(上旬～中旬)'!G40</f>
        <v>429</v>
      </c>
      <c r="H40" s="53">
        <f t="shared" si="9"/>
        <v>0.81818181818181823</v>
      </c>
      <c r="I40" s="77">
        <f t="shared" si="10"/>
        <v>-78</v>
      </c>
      <c r="J40" s="53">
        <f t="shared" si="11"/>
        <v>0.62393162393162394</v>
      </c>
      <c r="K40" s="53">
        <f t="shared" si="12"/>
        <v>0.55244755244755239</v>
      </c>
      <c r="L40" s="52">
        <f t="shared" si="13"/>
        <v>7.1484071484071543E-2</v>
      </c>
    </row>
    <row r="41" spans="1:12" s="44" customFormat="1" x14ac:dyDescent="0.4">
      <c r="A41" s="249" t="s">
        <v>88</v>
      </c>
      <c r="B41" s="248">
        <f>B42+B62</f>
        <v>91406</v>
      </c>
      <c r="C41" s="248">
        <f>C42+C62</f>
        <v>112565</v>
      </c>
      <c r="D41" s="245">
        <f t="shared" si="7"/>
        <v>0.81202860569448765</v>
      </c>
      <c r="E41" s="289">
        <f t="shared" si="8"/>
        <v>-21159</v>
      </c>
      <c r="F41" s="248">
        <f>F42+F62</f>
        <v>125651</v>
      </c>
      <c r="G41" s="248">
        <f>G42+G62</f>
        <v>141462</v>
      </c>
      <c r="H41" s="245">
        <f t="shared" si="9"/>
        <v>0.88823146852158175</v>
      </c>
      <c r="I41" s="289">
        <f t="shared" si="10"/>
        <v>-15811</v>
      </c>
      <c r="J41" s="245">
        <f t="shared" si="11"/>
        <v>0.72745939148912464</v>
      </c>
      <c r="K41" s="245">
        <f t="shared" si="12"/>
        <v>0.79572606070888297</v>
      </c>
      <c r="L41" s="283">
        <f t="shared" si="13"/>
        <v>-6.8266669219758325E-2</v>
      </c>
    </row>
    <row r="42" spans="1:12" s="44" customFormat="1" x14ac:dyDescent="0.4">
      <c r="A42" s="277" t="s">
        <v>164</v>
      </c>
      <c r="B42" s="316">
        <f>SUM(B43:B61)</f>
        <v>90038</v>
      </c>
      <c r="C42" s="248">
        <f>SUM(C43:C61)</f>
        <v>111357</v>
      </c>
      <c r="D42" s="245">
        <f t="shared" si="7"/>
        <v>0.80855267293479527</v>
      </c>
      <c r="E42" s="315">
        <f t="shared" si="8"/>
        <v>-21319</v>
      </c>
      <c r="F42" s="316">
        <f>SUM(F43:F61)</f>
        <v>123969</v>
      </c>
      <c r="G42" s="248">
        <f>SUM(G43:G61)</f>
        <v>139810</v>
      </c>
      <c r="H42" s="245">
        <f t="shared" si="9"/>
        <v>0.88669623059866964</v>
      </c>
      <c r="I42" s="315">
        <f t="shared" si="10"/>
        <v>-15841</v>
      </c>
      <c r="J42" s="245">
        <f t="shared" si="11"/>
        <v>0.72629447684501769</v>
      </c>
      <c r="K42" s="245">
        <f t="shared" si="12"/>
        <v>0.79648809098061657</v>
      </c>
      <c r="L42" s="283">
        <f t="shared" si="13"/>
        <v>-7.0193614135598881E-2</v>
      </c>
    </row>
    <row r="43" spans="1:12" x14ac:dyDescent="0.4">
      <c r="A43" s="58" t="s">
        <v>87</v>
      </c>
      <c r="B43" s="62">
        <f>'８月(月間)'!B43-'８月(上旬～中旬)'!B43</f>
        <v>39470</v>
      </c>
      <c r="C43" s="62">
        <f>'８月(月間)'!C43-'８月(上旬～中旬)'!C43</f>
        <v>47994</v>
      </c>
      <c r="D43" s="60">
        <f t="shared" si="7"/>
        <v>0.8223944659749135</v>
      </c>
      <c r="E43" s="84">
        <f t="shared" si="8"/>
        <v>-8524</v>
      </c>
      <c r="F43" s="62">
        <f>'８月(月間)'!F43-'８月(上旬～中旬)'!F43</f>
        <v>50106</v>
      </c>
      <c r="G43" s="151">
        <f>'８月(月間)'!G43-'８月(上旬～中旬)'!G43</f>
        <v>57874</v>
      </c>
      <c r="H43" s="67">
        <f t="shared" si="9"/>
        <v>0.8657773784428241</v>
      </c>
      <c r="I43" s="77">
        <f t="shared" si="10"/>
        <v>-7768</v>
      </c>
      <c r="J43" s="53">
        <f t="shared" si="11"/>
        <v>0.78773001237376761</v>
      </c>
      <c r="K43" s="53">
        <f t="shared" si="12"/>
        <v>0.82928430728824687</v>
      </c>
      <c r="L43" s="52">
        <f t="shared" si="13"/>
        <v>-4.1554294914479262E-2</v>
      </c>
    </row>
    <row r="44" spans="1:12" x14ac:dyDescent="0.4">
      <c r="A44" s="58" t="s">
        <v>163</v>
      </c>
      <c r="B44" s="55">
        <f>'８月(月間)'!B44-'８月(上旬～中旬)'!B44</f>
        <v>4874</v>
      </c>
      <c r="C44" s="55">
        <f>'８月(月間)'!C44-'８月(上旬～中旬)'!C44</f>
        <v>6580</v>
      </c>
      <c r="D44" s="73">
        <f t="shared" si="7"/>
        <v>0.74072948328267474</v>
      </c>
      <c r="E44" s="84">
        <f t="shared" si="8"/>
        <v>-1706</v>
      </c>
      <c r="F44" s="55">
        <f>'８月(月間)'!F44-'８月(上旬～中旬)'!F44</f>
        <v>7056</v>
      </c>
      <c r="G44" s="143">
        <f>'８月(月間)'!G44-'８月(上旬～中旬)'!G44</f>
        <v>7110</v>
      </c>
      <c r="H44" s="67">
        <f t="shared" si="9"/>
        <v>0.9924050632911392</v>
      </c>
      <c r="I44" s="77">
        <f t="shared" si="10"/>
        <v>-54</v>
      </c>
      <c r="J44" s="53">
        <f t="shared" si="11"/>
        <v>0.69075963718820865</v>
      </c>
      <c r="K44" s="53">
        <f t="shared" si="12"/>
        <v>0.92545710267229253</v>
      </c>
      <c r="L44" s="52">
        <f t="shared" si="13"/>
        <v>-0.23469746548408388</v>
      </c>
    </row>
    <row r="45" spans="1:12" x14ac:dyDescent="0.4">
      <c r="A45" s="70" t="s">
        <v>162</v>
      </c>
      <c r="B45" s="55">
        <f>'８月(月間)'!B45-'８月(上旬～中旬)'!B45</f>
        <v>7513</v>
      </c>
      <c r="C45" s="55">
        <f>'８月(月間)'!C45-'８月(上旬～中旬)'!C45</f>
        <v>10872</v>
      </c>
      <c r="D45" s="73">
        <f t="shared" si="7"/>
        <v>0.69104120676968361</v>
      </c>
      <c r="E45" s="84">
        <f t="shared" si="8"/>
        <v>-3359</v>
      </c>
      <c r="F45" s="55">
        <f>'８月(月間)'!F45-'８月(上旬～中旬)'!F45</f>
        <v>9524</v>
      </c>
      <c r="G45" s="147">
        <f>'８月(月間)'!G45-'８月(上旬～中旬)'!G45</f>
        <v>13170</v>
      </c>
      <c r="H45" s="67">
        <f t="shared" si="9"/>
        <v>0.72315869400151855</v>
      </c>
      <c r="I45" s="77">
        <f t="shared" si="10"/>
        <v>-3646</v>
      </c>
      <c r="J45" s="53">
        <f t="shared" si="11"/>
        <v>0.78884922301553972</v>
      </c>
      <c r="K45" s="53">
        <f t="shared" si="12"/>
        <v>0.82551252847380407</v>
      </c>
      <c r="L45" s="52">
        <f t="shared" si="13"/>
        <v>-3.666330545826435E-2</v>
      </c>
    </row>
    <row r="46" spans="1:12" x14ac:dyDescent="0.4">
      <c r="A46" s="70" t="s">
        <v>161</v>
      </c>
      <c r="B46" s="107">
        <f>'８月(月間)'!B46-'８月(上旬～中旬)'!B46</f>
        <v>3877</v>
      </c>
      <c r="C46" s="107">
        <f>'８月(月間)'!C46-'８月(上旬～中旬)'!C46</f>
        <v>5884</v>
      </c>
      <c r="D46" s="73">
        <f t="shared" si="7"/>
        <v>0.65890550645819168</v>
      </c>
      <c r="E46" s="84">
        <f t="shared" si="8"/>
        <v>-2007</v>
      </c>
      <c r="F46" s="107">
        <f>'８月(月間)'!F46-'８月(上旬～中旬)'!F46</f>
        <v>5958</v>
      </c>
      <c r="G46" s="150">
        <f>'８月(月間)'!G46-'８月(上旬～中旬)'!G46</f>
        <v>7766</v>
      </c>
      <c r="H46" s="67">
        <f t="shared" si="9"/>
        <v>0.76719031676538763</v>
      </c>
      <c r="I46" s="77">
        <f t="shared" si="10"/>
        <v>-1808</v>
      </c>
      <c r="J46" s="53">
        <f t="shared" si="11"/>
        <v>0.65072171869754947</v>
      </c>
      <c r="K46" s="53">
        <f t="shared" si="12"/>
        <v>0.75766160185423637</v>
      </c>
      <c r="L46" s="52">
        <f t="shared" si="13"/>
        <v>-0.1069398831566869</v>
      </c>
    </row>
    <row r="47" spans="1:12" x14ac:dyDescent="0.4">
      <c r="A47" s="58" t="s">
        <v>85</v>
      </c>
      <c r="B47" s="55">
        <f>'８月(月間)'!B47-'８月(上旬～中旬)'!B47</f>
        <v>11778</v>
      </c>
      <c r="C47" s="55">
        <f>'８月(月間)'!C47-'８月(上旬～中旬)'!C47</f>
        <v>15994</v>
      </c>
      <c r="D47" s="73">
        <f t="shared" si="7"/>
        <v>0.73640115043141174</v>
      </c>
      <c r="E47" s="84">
        <f t="shared" si="8"/>
        <v>-4216</v>
      </c>
      <c r="F47" s="55">
        <f>'８月(月間)'!F47-'８月(上旬～中旬)'!F47</f>
        <v>16812</v>
      </c>
      <c r="G47" s="143">
        <f>'８月(月間)'!G47-'８月(上旬～中旬)'!G47</f>
        <v>22130</v>
      </c>
      <c r="H47" s="67">
        <f t="shared" si="9"/>
        <v>0.75969272480795302</v>
      </c>
      <c r="I47" s="77">
        <f t="shared" si="10"/>
        <v>-5318</v>
      </c>
      <c r="J47" s="53">
        <f t="shared" si="11"/>
        <v>0.70057102069950039</v>
      </c>
      <c r="K47" s="53">
        <f t="shared" si="12"/>
        <v>0.72272932670582923</v>
      </c>
      <c r="L47" s="52">
        <f t="shared" si="13"/>
        <v>-2.2158306006328843E-2</v>
      </c>
    </row>
    <row r="48" spans="1:12" x14ac:dyDescent="0.4">
      <c r="A48" s="71" t="s">
        <v>160</v>
      </c>
      <c r="B48" s="55">
        <f>'８月(月間)'!B48-'８月(上旬～中旬)'!B48</f>
        <v>1552</v>
      </c>
      <c r="C48" s="55">
        <f>'８月(月間)'!C48-'８月(上旬～中旬)'!C48</f>
        <v>1784</v>
      </c>
      <c r="D48" s="73">
        <f t="shared" si="7"/>
        <v>0.8699551569506726</v>
      </c>
      <c r="E48" s="84">
        <f t="shared" si="8"/>
        <v>-232</v>
      </c>
      <c r="F48" s="55">
        <f>'８月(月間)'!F48-'８月(上旬～中旬)'!F48</f>
        <v>2430</v>
      </c>
      <c r="G48" s="143">
        <f>'８月(月間)'!G48-'８月(上旬～中旬)'!G48</f>
        <v>2970</v>
      </c>
      <c r="H48" s="67">
        <f t="shared" si="9"/>
        <v>0.81818181818181823</v>
      </c>
      <c r="I48" s="77">
        <f t="shared" si="10"/>
        <v>-540</v>
      </c>
      <c r="J48" s="53">
        <f t="shared" si="11"/>
        <v>0.63868312757201651</v>
      </c>
      <c r="K48" s="53">
        <f t="shared" si="12"/>
        <v>0.60067340067340069</v>
      </c>
      <c r="L48" s="52">
        <f t="shared" si="13"/>
        <v>3.8009726898615814E-2</v>
      </c>
    </row>
    <row r="49" spans="1:12" x14ac:dyDescent="0.4">
      <c r="A49" s="58" t="s">
        <v>86</v>
      </c>
      <c r="B49" s="107">
        <f>'８月(月間)'!B49-'８月(上旬～中旬)'!B49</f>
        <v>7497</v>
      </c>
      <c r="C49" s="107">
        <f>'８月(月間)'!C49-'８月(上旬～中旬)'!C49</f>
        <v>8471</v>
      </c>
      <c r="D49" s="95">
        <f t="shared" si="7"/>
        <v>0.88501947821980875</v>
      </c>
      <c r="E49" s="84">
        <f t="shared" si="8"/>
        <v>-974</v>
      </c>
      <c r="F49" s="107">
        <f>'８月(月間)'!F49-'８月(上旬～中旬)'!F49</f>
        <v>9960</v>
      </c>
      <c r="G49" s="143">
        <f>'８月(月間)'!G49-'８月(上旬～中旬)'!G49</f>
        <v>10775</v>
      </c>
      <c r="H49" s="67">
        <f t="shared" si="9"/>
        <v>0.9243619489559165</v>
      </c>
      <c r="I49" s="77">
        <f t="shared" si="10"/>
        <v>-815</v>
      </c>
      <c r="J49" s="53">
        <f t="shared" si="11"/>
        <v>0.75271084337349392</v>
      </c>
      <c r="K49" s="53">
        <f t="shared" si="12"/>
        <v>0.78617169373549889</v>
      </c>
      <c r="L49" s="52">
        <f t="shared" si="13"/>
        <v>-3.3460850362004968E-2</v>
      </c>
    </row>
    <row r="50" spans="1:12" x14ac:dyDescent="0.4">
      <c r="A50" s="58" t="s">
        <v>84</v>
      </c>
      <c r="B50" s="55">
        <f>'８月(月間)'!B50-'８月(上旬～中旬)'!B50</f>
        <v>1514</v>
      </c>
      <c r="C50" s="55">
        <f>'８月(月間)'!C50-'８月(上旬～中旬)'!C50</f>
        <v>1069</v>
      </c>
      <c r="D50" s="53">
        <f t="shared" si="7"/>
        <v>1.4162768942937325</v>
      </c>
      <c r="E50" s="84">
        <f t="shared" si="8"/>
        <v>445</v>
      </c>
      <c r="F50" s="55">
        <f>'８月(月間)'!F50-'８月(上旬～中旬)'!F50</f>
        <v>2700</v>
      </c>
      <c r="G50" s="145">
        <f>'８月(月間)'!G50-'８月(上旬～中旬)'!G50</f>
        <v>1386</v>
      </c>
      <c r="H50" s="67">
        <f t="shared" si="9"/>
        <v>1.948051948051948</v>
      </c>
      <c r="I50" s="77">
        <f t="shared" si="10"/>
        <v>1314</v>
      </c>
      <c r="J50" s="53">
        <f t="shared" si="11"/>
        <v>0.56074074074074076</v>
      </c>
      <c r="K50" s="53">
        <f t="shared" si="12"/>
        <v>0.77128427128427124</v>
      </c>
      <c r="L50" s="52">
        <f t="shared" si="13"/>
        <v>-0.21054353054353048</v>
      </c>
    </row>
    <row r="51" spans="1:12" x14ac:dyDescent="0.4">
      <c r="A51" s="58" t="s">
        <v>159</v>
      </c>
      <c r="B51" s="107">
        <f>'８月(月間)'!B51-'８月(上旬～中旬)'!B51</f>
        <v>0</v>
      </c>
      <c r="C51" s="107">
        <f>'８月(月間)'!C51-'８月(上旬～中旬)'!C51</f>
        <v>0</v>
      </c>
      <c r="D51" s="73" t="e">
        <f t="shared" si="7"/>
        <v>#DIV/0!</v>
      </c>
      <c r="E51" s="84">
        <f t="shared" si="8"/>
        <v>0</v>
      </c>
      <c r="F51" s="107">
        <f>'８月(月間)'!F51-'８月(上旬～中旬)'!F51</f>
        <v>0</v>
      </c>
      <c r="G51" s="143">
        <f>'８月(月間)'!G51-'８月(上旬～中旬)'!G51</f>
        <v>0</v>
      </c>
      <c r="H51" s="67" t="e">
        <f t="shared" si="9"/>
        <v>#DIV/0!</v>
      </c>
      <c r="I51" s="77">
        <f t="shared" si="10"/>
        <v>0</v>
      </c>
      <c r="J51" s="53" t="e">
        <f t="shared" si="11"/>
        <v>#DIV/0!</v>
      </c>
      <c r="K51" s="53" t="e">
        <f t="shared" si="12"/>
        <v>#DIV/0!</v>
      </c>
      <c r="L51" s="52" t="e">
        <f t="shared" si="13"/>
        <v>#DIV/0!</v>
      </c>
    </row>
    <row r="52" spans="1:12" x14ac:dyDescent="0.4">
      <c r="A52" s="58" t="s">
        <v>158</v>
      </c>
      <c r="B52" s="55">
        <f>'８月(月間)'!B52-'８月(上旬～中旬)'!B52</f>
        <v>861</v>
      </c>
      <c r="C52" s="55">
        <f>'８月(月間)'!C52-'８月(上旬～中旬)'!C52</f>
        <v>1086</v>
      </c>
      <c r="D52" s="53">
        <f t="shared" si="7"/>
        <v>0.79281767955801108</v>
      </c>
      <c r="E52" s="84">
        <f t="shared" si="8"/>
        <v>-225</v>
      </c>
      <c r="F52" s="55">
        <f>'８月(月間)'!F52-'８月(上旬～中旬)'!F52</f>
        <v>1080</v>
      </c>
      <c r="G52" s="150">
        <f>'８月(月間)'!G52-'８月(上旬～中旬)'!G52</f>
        <v>1320</v>
      </c>
      <c r="H52" s="67">
        <f t="shared" si="9"/>
        <v>0.81818181818181823</v>
      </c>
      <c r="I52" s="77">
        <f t="shared" si="10"/>
        <v>-240</v>
      </c>
      <c r="J52" s="53">
        <f t="shared" si="11"/>
        <v>0.79722222222222228</v>
      </c>
      <c r="K52" s="53">
        <f t="shared" si="12"/>
        <v>0.82272727272727275</v>
      </c>
      <c r="L52" s="52">
        <f t="shared" si="13"/>
        <v>-2.5505050505050475E-2</v>
      </c>
    </row>
    <row r="53" spans="1:12" x14ac:dyDescent="0.4">
      <c r="A53" s="58" t="s">
        <v>83</v>
      </c>
      <c r="B53" s="55">
        <f>'８月(月間)'!B53-'８月(上旬～中旬)'!B53</f>
        <v>2529</v>
      </c>
      <c r="C53" s="55">
        <f>'８月(月間)'!C53-'８月(上旬～中旬)'!C53</f>
        <v>2371</v>
      </c>
      <c r="D53" s="73">
        <f t="shared" si="7"/>
        <v>1.0666385491353858</v>
      </c>
      <c r="E53" s="84">
        <f t="shared" si="8"/>
        <v>158</v>
      </c>
      <c r="F53" s="55">
        <f>'８月(月間)'!F53-'８月(上旬～中旬)'!F53</f>
        <v>5026</v>
      </c>
      <c r="G53" s="143">
        <f>'８月(月間)'!G53-'８月(上旬～中旬)'!G53</f>
        <v>2970</v>
      </c>
      <c r="H53" s="67">
        <f t="shared" si="9"/>
        <v>1.6922558922558923</v>
      </c>
      <c r="I53" s="77">
        <f t="shared" si="10"/>
        <v>2056</v>
      </c>
      <c r="J53" s="53">
        <f t="shared" si="11"/>
        <v>0.50318344608038201</v>
      </c>
      <c r="K53" s="53">
        <f t="shared" si="12"/>
        <v>0.79831649831649831</v>
      </c>
      <c r="L53" s="52">
        <f t="shared" si="13"/>
        <v>-0.2951330522361163</v>
      </c>
    </row>
    <row r="54" spans="1:12" x14ac:dyDescent="0.4">
      <c r="A54" s="58" t="s">
        <v>82</v>
      </c>
      <c r="B54" s="55">
        <f>'８月(月間)'!B54-'８月(上旬～中旬)'!B54</f>
        <v>1404</v>
      </c>
      <c r="C54" s="55">
        <f>'８月(月間)'!C54-'８月(上旬～中旬)'!C54</f>
        <v>2225</v>
      </c>
      <c r="D54" s="73">
        <f t="shared" si="7"/>
        <v>0.63101123595505615</v>
      </c>
      <c r="E54" s="77">
        <f t="shared" si="8"/>
        <v>-821</v>
      </c>
      <c r="F54" s="55">
        <f>'８月(月間)'!F54-'８月(上旬～中旬)'!F54</f>
        <v>2430</v>
      </c>
      <c r="G54" s="147">
        <f>'８月(月間)'!G54-'８月(上旬～中旬)'!G54</f>
        <v>2970</v>
      </c>
      <c r="H54" s="53">
        <f t="shared" si="9"/>
        <v>0.81818181818181823</v>
      </c>
      <c r="I54" s="77">
        <f t="shared" si="10"/>
        <v>-540</v>
      </c>
      <c r="J54" s="53">
        <f t="shared" si="11"/>
        <v>0.57777777777777772</v>
      </c>
      <c r="K54" s="53">
        <f t="shared" si="12"/>
        <v>0.74915824915824913</v>
      </c>
      <c r="L54" s="52">
        <f t="shared" si="13"/>
        <v>-0.17138047138047141</v>
      </c>
    </row>
    <row r="55" spans="1:12" x14ac:dyDescent="0.4">
      <c r="A55" s="58" t="s">
        <v>157</v>
      </c>
      <c r="B55" s="55">
        <f>'８月(月間)'!B55-'８月(上旬～中旬)'!B55</f>
        <v>755</v>
      </c>
      <c r="C55" s="55">
        <f>'８月(月間)'!C55-'８月(上旬～中旬)'!C55</f>
        <v>0</v>
      </c>
      <c r="D55" s="73" t="e">
        <f t="shared" si="7"/>
        <v>#DIV/0!</v>
      </c>
      <c r="E55" s="77">
        <f t="shared" si="8"/>
        <v>755</v>
      </c>
      <c r="F55" s="55">
        <f>'８月(月間)'!F55-'８月(上旬～中旬)'!F55</f>
        <v>960</v>
      </c>
      <c r="G55" s="147">
        <f>'８月(月間)'!G55-'８月(上旬～中旬)'!G55</f>
        <v>0</v>
      </c>
      <c r="H55" s="53" t="e">
        <f t="shared" si="9"/>
        <v>#DIV/0!</v>
      </c>
      <c r="I55" s="77">
        <f t="shared" si="10"/>
        <v>960</v>
      </c>
      <c r="J55" s="53">
        <f t="shared" si="11"/>
        <v>0.78645833333333337</v>
      </c>
      <c r="K55" s="53" t="e">
        <f t="shared" si="12"/>
        <v>#DIV/0!</v>
      </c>
      <c r="L55" s="52" t="e">
        <f t="shared" si="13"/>
        <v>#DIV/0!</v>
      </c>
    </row>
    <row r="56" spans="1:12" x14ac:dyDescent="0.4">
      <c r="A56" s="74" t="s">
        <v>81</v>
      </c>
      <c r="B56" s="107">
        <f>'８月(月間)'!B56-'８月(上旬～中旬)'!B56</f>
        <v>886</v>
      </c>
      <c r="C56" s="107">
        <f>'８月(月間)'!C56-'８月(上旬～中旬)'!C56</f>
        <v>1084</v>
      </c>
      <c r="D56" s="73">
        <f t="shared" si="7"/>
        <v>0.81734317343173435</v>
      </c>
      <c r="E56" s="84">
        <f t="shared" si="8"/>
        <v>-198</v>
      </c>
      <c r="F56" s="107">
        <f>'８月(月間)'!F56-'８月(上旬～中旬)'!F56</f>
        <v>1203</v>
      </c>
      <c r="G56" s="143">
        <f>'８月(月間)'!G56-'８月(上旬～中旬)'!G56</f>
        <v>1323</v>
      </c>
      <c r="H56" s="67">
        <f t="shared" si="9"/>
        <v>0.90929705215419498</v>
      </c>
      <c r="I56" s="77">
        <f t="shared" si="10"/>
        <v>-120</v>
      </c>
      <c r="J56" s="53">
        <f t="shared" si="11"/>
        <v>0.73649210307564428</v>
      </c>
      <c r="K56" s="67">
        <f t="shared" si="12"/>
        <v>0.8193499622071051</v>
      </c>
      <c r="L56" s="66">
        <f t="shared" si="13"/>
        <v>-8.285785913146082E-2</v>
      </c>
    </row>
    <row r="57" spans="1:12" x14ac:dyDescent="0.4">
      <c r="A57" s="58" t="s">
        <v>80</v>
      </c>
      <c r="B57" s="107">
        <f>'８月(月間)'!B57-'８月(上旬～中旬)'!B57</f>
        <v>798</v>
      </c>
      <c r="C57" s="107">
        <f>'８月(月間)'!C57-'８月(上旬～中旬)'!C57</f>
        <v>1002</v>
      </c>
      <c r="D57" s="73">
        <f t="shared" si="7"/>
        <v>0.79640718562874246</v>
      </c>
      <c r="E57" s="77">
        <f t="shared" si="8"/>
        <v>-204</v>
      </c>
      <c r="F57" s="107">
        <f>'８月(月間)'!F57-'８月(上旬～中旬)'!F57</f>
        <v>1080</v>
      </c>
      <c r="G57" s="143">
        <f>'８月(月間)'!G57-'８月(上旬～中旬)'!G57</f>
        <v>1320</v>
      </c>
      <c r="H57" s="53">
        <f t="shared" si="9"/>
        <v>0.81818181818181823</v>
      </c>
      <c r="I57" s="77">
        <f t="shared" si="10"/>
        <v>-240</v>
      </c>
      <c r="J57" s="53">
        <f t="shared" si="11"/>
        <v>0.73888888888888893</v>
      </c>
      <c r="K57" s="53">
        <f t="shared" si="12"/>
        <v>0.75909090909090904</v>
      </c>
      <c r="L57" s="52">
        <f t="shared" si="13"/>
        <v>-2.020202020202011E-2</v>
      </c>
    </row>
    <row r="58" spans="1:12" x14ac:dyDescent="0.4">
      <c r="A58" s="58" t="s">
        <v>79</v>
      </c>
      <c r="B58" s="55">
        <f>'８月(月間)'!B58-'８月(上旬～中旬)'!B58</f>
        <v>686</v>
      </c>
      <c r="C58" s="55">
        <f>'８月(月間)'!C58-'８月(上旬～中旬)'!C58</f>
        <v>1154</v>
      </c>
      <c r="D58" s="73">
        <f t="shared" si="7"/>
        <v>0.59445407279029461</v>
      </c>
      <c r="E58" s="77">
        <f t="shared" si="8"/>
        <v>-468</v>
      </c>
      <c r="F58" s="55">
        <f>'８月(月間)'!F58-'８月(上旬～中旬)'!F58</f>
        <v>1077</v>
      </c>
      <c r="G58" s="147">
        <f>'８月(月間)'!G58-'８月(上旬～中旬)'!G58</f>
        <v>1315</v>
      </c>
      <c r="H58" s="53">
        <f t="shared" si="9"/>
        <v>0.81901140684410645</v>
      </c>
      <c r="I58" s="77">
        <f t="shared" si="10"/>
        <v>-238</v>
      </c>
      <c r="J58" s="53">
        <f t="shared" si="11"/>
        <v>0.63695450324976788</v>
      </c>
      <c r="K58" s="53">
        <f t="shared" si="12"/>
        <v>0.87756653992395439</v>
      </c>
      <c r="L58" s="52">
        <f t="shared" si="13"/>
        <v>-0.24061203667418651</v>
      </c>
    </row>
    <row r="59" spans="1:12" x14ac:dyDescent="0.4">
      <c r="A59" s="71" t="s">
        <v>78</v>
      </c>
      <c r="B59" s="55">
        <f>'８月(月間)'!B59-'８月(上旬～中旬)'!B59</f>
        <v>2489</v>
      </c>
      <c r="C59" s="55">
        <f>'８月(月間)'!C59-'８月(上旬～中旬)'!C59</f>
        <v>2970</v>
      </c>
      <c r="D59" s="73">
        <f t="shared" si="7"/>
        <v>0.83804713804713804</v>
      </c>
      <c r="E59" s="77">
        <f t="shared" si="8"/>
        <v>-481</v>
      </c>
      <c r="F59" s="55">
        <f>'８月(月間)'!F59-'８月(上旬～中旬)'!F59</f>
        <v>3973</v>
      </c>
      <c r="G59" s="143">
        <f>'８月(月間)'!G59-'８月(上旬～中旬)'!G59</f>
        <v>4091</v>
      </c>
      <c r="H59" s="53">
        <f t="shared" si="9"/>
        <v>0.97115619652896601</v>
      </c>
      <c r="I59" s="77">
        <f t="shared" si="10"/>
        <v>-118</v>
      </c>
      <c r="J59" s="53">
        <f t="shared" si="11"/>
        <v>0.62647873143720112</v>
      </c>
      <c r="K59" s="53">
        <f t="shared" si="12"/>
        <v>0.72598386702517725</v>
      </c>
      <c r="L59" s="52">
        <f t="shared" si="13"/>
        <v>-9.9505135587976135E-2</v>
      </c>
    </row>
    <row r="60" spans="1:12" x14ac:dyDescent="0.4">
      <c r="A60" s="64" t="s">
        <v>156</v>
      </c>
      <c r="B60" s="72">
        <f>'８月(月間)'!B60-'８月(上旬～中旬)'!B60</f>
        <v>853</v>
      </c>
      <c r="C60" s="72">
        <f>'８月(月間)'!C60-'８月(上旬～中旬)'!C60</f>
        <v>817</v>
      </c>
      <c r="D60" s="95">
        <f t="shared" si="7"/>
        <v>1.04406364749082</v>
      </c>
      <c r="E60" s="84">
        <f t="shared" si="8"/>
        <v>36</v>
      </c>
      <c r="F60" s="72">
        <f>'８月(月間)'!F60-'８月(上旬～中旬)'!F60</f>
        <v>1274</v>
      </c>
      <c r="G60" s="150">
        <f>'８月(月間)'!G60-'８月(上旬～中旬)'!G60</f>
        <v>1320</v>
      </c>
      <c r="H60" s="67">
        <f t="shared" si="9"/>
        <v>0.9651515151515152</v>
      </c>
      <c r="I60" s="84">
        <f t="shared" si="10"/>
        <v>-46</v>
      </c>
      <c r="J60" s="67">
        <f t="shared" si="11"/>
        <v>0.6695447409733124</v>
      </c>
      <c r="K60" s="67">
        <f t="shared" si="12"/>
        <v>0.6189393939393939</v>
      </c>
      <c r="L60" s="66">
        <f t="shared" si="13"/>
        <v>5.0605347033918502E-2</v>
      </c>
    </row>
    <row r="61" spans="1:12" x14ac:dyDescent="0.4">
      <c r="A61" s="51" t="s">
        <v>155</v>
      </c>
      <c r="B61" s="49">
        <f>'８月(月間)'!B61-'８月(上旬～中旬)'!B61</f>
        <v>702</v>
      </c>
      <c r="C61" s="49">
        <f>'８月(月間)'!C61-'８月(上旬～中旬)'!C61</f>
        <v>0</v>
      </c>
      <c r="D61" s="47" t="e">
        <f t="shared" si="7"/>
        <v>#DIV/0!</v>
      </c>
      <c r="E61" s="141">
        <f t="shared" si="8"/>
        <v>702</v>
      </c>
      <c r="F61" s="49">
        <f>'８月(月間)'!F61-'８月(上旬～中旬)'!F61</f>
        <v>1320</v>
      </c>
      <c r="G61" s="149">
        <f>'８月(月間)'!G61-'８月(上旬～中旬)'!G61</f>
        <v>0</v>
      </c>
      <c r="H61" s="47" t="e">
        <f t="shared" si="9"/>
        <v>#DIV/0!</v>
      </c>
      <c r="I61" s="141">
        <f t="shared" si="10"/>
        <v>1320</v>
      </c>
      <c r="J61" s="47">
        <f t="shared" si="11"/>
        <v>0.53181818181818186</v>
      </c>
      <c r="K61" s="47" t="e">
        <f t="shared" si="12"/>
        <v>#DIV/0!</v>
      </c>
      <c r="L61" s="46" t="e">
        <f t="shared" si="13"/>
        <v>#DIV/0!</v>
      </c>
    </row>
    <row r="62" spans="1:12" x14ac:dyDescent="0.4">
      <c r="A62" s="277" t="s">
        <v>154</v>
      </c>
      <c r="B62" s="403">
        <f>SUM(B63:B66)</f>
        <v>1368</v>
      </c>
      <c r="C62" s="403">
        <f>SUM(C63:C66)</f>
        <v>1208</v>
      </c>
      <c r="D62" s="256">
        <f t="shared" si="7"/>
        <v>1.1324503311258278</v>
      </c>
      <c r="E62" s="402">
        <f t="shared" si="8"/>
        <v>160</v>
      </c>
      <c r="F62" s="403">
        <f>SUM(F63:F66)</f>
        <v>1682</v>
      </c>
      <c r="G62" s="403">
        <f>SUM(G63:G66)</f>
        <v>1652</v>
      </c>
      <c r="H62" s="256">
        <f t="shared" si="9"/>
        <v>1.0181598062953996</v>
      </c>
      <c r="I62" s="402">
        <f t="shared" si="10"/>
        <v>30</v>
      </c>
      <c r="J62" s="256">
        <f t="shared" si="11"/>
        <v>0.81331747919143871</v>
      </c>
      <c r="K62" s="256">
        <f t="shared" si="12"/>
        <v>0.73123486682808714</v>
      </c>
      <c r="L62" s="280">
        <f t="shared" si="13"/>
        <v>8.208261236335157E-2</v>
      </c>
    </row>
    <row r="63" spans="1:12" x14ac:dyDescent="0.4">
      <c r="A63" s="64" t="s">
        <v>77</v>
      </c>
      <c r="B63" s="148">
        <v>242</v>
      </c>
      <c r="C63" s="148">
        <v>267</v>
      </c>
      <c r="D63" s="73">
        <f t="shared" si="7"/>
        <v>0.90636704119850187</v>
      </c>
      <c r="E63" s="82">
        <f t="shared" si="8"/>
        <v>-25</v>
      </c>
      <c r="F63" s="148">
        <v>273</v>
      </c>
      <c r="G63" s="148">
        <v>332</v>
      </c>
      <c r="H63" s="73">
        <f t="shared" si="9"/>
        <v>0.82228915662650603</v>
      </c>
      <c r="I63" s="82">
        <f t="shared" si="10"/>
        <v>-59</v>
      </c>
      <c r="J63" s="73">
        <f t="shared" si="11"/>
        <v>0.88644688644688641</v>
      </c>
      <c r="K63" s="73">
        <f t="shared" si="12"/>
        <v>0.80421686746987953</v>
      </c>
      <c r="L63" s="90">
        <f t="shared" si="13"/>
        <v>8.223001897700688E-2</v>
      </c>
    </row>
    <row r="64" spans="1:12" x14ac:dyDescent="0.4">
      <c r="A64" s="58" t="s">
        <v>153</v>
      </c>
      <c r="B64" s="146">
        <v>370</v>
      </c>
      <c r="C64" s="146">
        <v>237</v>
      </c>
      <c r="D64" s="73">
        <f t="shared" si="7"/>
        <v>1.5611814345991561</v>
      </c>
      <c r="E64" s="82">
        <f t="shared" si="8"/>
        <v>133</v>
      </c>
      <c r="F64" s="146">
        <v>537</v>
      </c>
      <c r="G64" s="146">
        <v>327</v>
      </c>
      <c r="H64" s="73">
        <f t="shared" si="9"/>
        <v>1.6422018348623852</v>
      </c>
      <c r="I64" s="82">
        <f t="shared" si="10"/>
        <v>210</v>
      </c>
      <c r="J64" s="73">
        <f t="shared" si="11"/>
        <v>0.68901303538175052</v>
      </c>
      <c r="K64" s="73">
        <f t="shared" si="12"/>
        <v>0.72477064220183485</v>
      </c>
      <c r="L64" s="90">
        <f t="shared" si="13"/>
        <v>-3.5757606820084331E-2</v>
      </c>
    </row>
    <row r="65" spans="1:12" x14ac:dyDescent="0.4">
      <c r="A65" s="57" t="s">
        <v>152</v>
      </c>
      <c r="B65" s="144">
        <v>232</v>
      </c>
      <c r="C65" s="88">
        <v>211</v>
      </c>
      <c r="D65" s="73">
        <f t="shared" si="7"/>
        <v>1.0995260663507109</v>
      </c>
      <c r="E65" s="82">
        <f t="shared" si="8"/>
        <v>21</v>
      </c>
      <c r="F65" s="88">
        <v>270</v>
      </c>
      <c r="G65" s="144">
        <v>330</v>
      </c>
      <c r="H65" s="73">
        <f t="shared" si="9"/>
        <v>0.81818181818181823</v>
      </c>
      <c r="I65" s="82">
        <f t="shared" si="10"/>
        <v>-60</v>
      </c>
      <c r="J65" s="73">
        <f t="shared" si="11"/>
        <v>0.85925925925925928</v>
      </c>
      <c r="K65" s="73">
        <f t="shared" si="12"/>
        <v>0.6393939393939394</v>
      </c>
      <c r="L65" s="90">
        <f t="shared" si="13"/>
        <v>0.21986531986531987</v>
      </c>
    </row>
    <row r="66" spans="1:12" x14ac:dyDescent="0.4">
      <c r="A66" s="51" t="s">
        <v>151</v>
      </c>
      <c r="B66" s="146">
        <v>524</v>
      </c>
      <c r="C66" s="56">
        <v>493</v>
      </c>
      <c r="D66" s="73">
        <f t="shared" si="7"/>
        <v>1.0628803245436105</v>
      </c>
      <c r="E66" s="77">
        <f t="shared" si="8"/>
        <v>31</v>
      </c>
      <c r="F66" s="50">
        <v>602</v>
      </c>
      <c r="G66" s="142">
        <v>663</v>
      </c>
      <c r="H66" s="53">
        <f t="shared" si="9"/>
        <v>0.90799396681749622</v>
      </c>
      <c r="I66" s="77">
        <f t="shared" si="10"/>
        <v>-61</v>
      </c>
      <c r="J66" s="53">
        <f t="shared" si="11"/>
        <v>0.87043189368770768</v>
      </c>
      <c r="K66" s="53">
        <f t="shared" si="12"/>
        <v>0.74358974358974361</v>
      </c>
      <c r="L66" s="52">
        <f t="shared" si="13"/>
        <v>0.12684215009796407</v>
      </c>
    </row>
    <row r="67" spans="1:12" x14ac:dyDescent="0.4">
      <c r="A67" s="249" t="s">
        <v>103</v>
      </c>
      <c r="B67" s="380"/>
      <c r="C67" s="398"/>
      <c r="D67" s="378"/>
      <c r="E67" s="379"/>
      <c r="F67" s="380"/>
      <c r="G67" s="398"/>
      <c r="H67" s="378"/>
      <c r="I67" s="379"/>
      <c r="J67" s="378"/>
      <c r="K67" s="378"/>
      <c r="L67" s="377"/>
    </row>
    <row r="68" spans="1:12" x14ac:dyDescent="0.4">
      <c r="A68" s="337" t="s">
        <v>150</v>
      </c>
      <c r="B68" s="375"/>
      <c r="C68" s="396"/>
      <c r="D68" s="373"/>
      <c r="E68" s="372"/>
      <c r="F68" s="375"/>
      <c r="G68" s="396"/>
      <c r="H68" s="373"/>
      <c r="I68" s="372"/>
      <c r="J68" s="371"/>
      <c r="K68" s="371"/>
      <c r="L68" s="370"/>
    </row>
    <row r="69" spans="1:12" x14ac:dyDescent="0.4">
      <c r="A69" s="58" t="s">
        <v>149</v>
      </c>
      <c r="B69" s="369"/>
      <c r="C69" s="369"/>
      <c r="D69" s="368"/>
      <c r="E69" s="367"/>
      <c r="F69" s="369"/>
      <c r="G69" s="369"/>
      <c r="H69" s="368"/>
      <c r="I69" s="367"/>
      <c r="J69" s="366"/>
      <c r="K69" s="366"/>
      <c r="L69" s="365"/>
    </row>
    <row r="70" spans="1:12" x14ac:dyDescent="0.4">
      <c r="A70" s="70" t="s">
        <v>183</v>
      </c>
      <c r="B70" s="364"/>
      <c r="C70" s="388"/>
      <c r="D70" s="359"/>
      <c r="E70" s="358"/>
      <c r="F70" s="364"/>
      <c r="G70" s="388"/>
      <c r="H70" s="359"/>
      <c r="I70" s="358"/>
      <c r="J70" s="357"/>
      <c r="K70" s="357"/>
      <c r="L70" s="356"/>
    </row>
    <row r="71" spans="1:12" x14ac:dyDescent="0.4">
      <c r="A71" s="70" t="s">
        <v>147</v>
      </c>
      <c r="B71" s="364"/>
      <c r="C71" s="388"/>
      <c r="D71" s="359"/>
      <c r="E71" s="358"/>
      <c r="F71" s="364"/>
      <c r="G71" s="388"/>
      <c r="H71" s="359"/>
      <c r="I71" s="358"/>
      <c r="J71" s="357"/>
      <c r="K71" s="357"/>
      <c r="L71" s="356"/>
    </row>
    <row r="72" spans="1:12" x14ac:dyDescent="0.4">
      <c r="A72" s="70" t="s">
        <v>102</v>
      </c>
      <c r="B72" s="364"/>
      <c r="C72" s="388"/>
      <c r="D72" s="359"/>
      <c r="E72" s="358"/>
      <c r="F72" s="364"/>
      <c r="G72" s="388"/>
      <c r="H72" s="359"/>
      <c r="I72" s="358"/>
      <c r="J72" s="357"/>
      <c r="K72" s="357"/>
      <c r="L72" s="356"/>
    </row>
    <row r="73" spans="1:12" x14ac:dyDescent="0.4">
      <c r="A73" s="70" t="s">
        <v>197</v>
      </c>
      <c r="B73" s="364"/>
      <c r="C73" s="388"/>
      <c r="D73" s="359"/>
      <c r="E73" s="358"/>
      <c r="F73" s="364"/>
      <c r="G73" s="388"/>
      <c r="H73" s="359"/>
      <c r="I73" s="358"/>
      <c r="J73" s="357"/>
      <c r="K73" s="357"/>
      <c r="L73" s="356"/>
    </row>
    <row r="74" spans="1:12" x14ac:dyDescent="0.4">
      <c r="A74" s="51" t="s">
        <v>101</v>
      </c>
      <c r="B74" s="361"/>
      <c r="C74" s="386"/>
      <c r="D74" s="359"/>
      <c r="E74" s="358"/>
      <c r="F74" s="361"/>
      <c r="G74" s="386"/>
      <c r="H74" s="359"/>
      <c r="I74" s="358"/>
      <c r="J74" s="357"/>
      <c r="K74" s="357"/>
      <c r="L74" s="356"/>
    </row>
    <row r="75" spans="1:12" x14ac:dyDescent="0.4">
      <c r="A75" s="249" t="s">
        <v>145</v>
      </c>
      <c r="B75" s="353"/>
      <c r="C75" s="383"/>
      <c r="D75" s="351"/>
      <c r="E75" s="350"/>
      <c r="F75" s="353"/>
      <c r="G75" s="383"/>
      <c r="H75" s="351"/>
      <c r="I75" s="350"/>
      <c r="J75" s="349"/>
      <c r="K75" s="349"/>
      <c r="L75" s="348"/>
    </row>
    <row r="76" spans="1:12" x14ac:dyDescent="0.4">
      <c r="A76" s="325" t="s">
        <v>144</v>
      </c>
      <c r="B76" s="355"/>
      <c r="C76" s="383"/>
      <c r="D76" s="351"/>
      <c r="E76" s="350"/>
      <c r="F76" s="353"/>
      <c r="G76" s="383"/>
      <c r="H76" s="351"/>
      <c r="I76" s="350"/>
      <c r="J76" s="349"/>
      <c r="K76" s="349"/>
      <c r="L76" s="348"/>
    </row>
    <row r="77" spans="1:12" x14ac:dyDescent="0.4">
      <c r="A77" s="277" t="s">
        <v>247</v>
      </c>
      <c r="B77" s="353"/>
      <c r="C77" s="352"/>
      <c r="D77" s="351"/>
      <c r="E77" s="354"/>
      <c r="F77" s="353"/>
      <c r="G77" s="352"/>
      <c r="H77" s="351"/>
      <c r="I77" s="350"/>
      <c r="J77" s="349"/>
      <c r="K77" s="349"/>
      <c r="L77" s="348"/>
    </row>
    <row r="78" spans="1:12" x14ac:dyDescent="0.4">
      <c r="A78" s="325" t="s">
        <v>240</v>
      </c>
      <c r="B78" s="355"/>
      <c r="C78" s="352"/>
      <c r="D78" s="351"/>
      <c r="E78" s="354"/>
      <c r="F78" s="353"/>
      <c r="G78" s="352"/>
      <c r="H78" s="351"/>
      <c r="I78" s="350"/>
      <c r="J78" s="349"/>
      <c r="K78" s="349"/>
      <c r="L78" s="348"/>
    </row>
    <row r="79" spans="1:12" x14ac:dyDescent="0.4">
      <c r="A79" s="42" t="s">
        <v>143</v>
      </c>
      <c r="C79" s="42"/>
      <c r="E79" s="43"/>
      <c r="G79" s="42"/>
      <c r="I79" s="43"/>
      <c r="K79" s="42"/>
    </row>
    <row r="80" spans="1:12" x14ac:dyDescent="0.4">
      <c r="A80" s="44" t="s">
        <v>142</v>
      </c>
      <c r="C80" s="42"/>
      <c r="E80" s="43"/>
      <c r="G80" s="42"/>
      <c r="I80" s="43"/>
      <c r="K80" s="42"/>
    </row>
    <row r="81" spans="1:1" x14ac:dyDescent="0.4">
      <c r="A81" s="42" t="s">
        <v>141</v>
      </c>
    </row>
    <row r="82" spans="1:1" x14ac:dyDescent="0.4">
      <c r="A82" s="42" t="s">
        <v>98</v>
      </c>
    </row>
    <row r="83" spans="1:1" x14ac:dyDescent="0.4">
      <c r="A83" s="42" t="s">
        <v>246</v>
      </c>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2"/>
  <sheetViews>
    <sheetView showGridLines="0" view="pageBreakPreview" zoomScale="85"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８月月間</v>
      </c>
      <c r="G1" s="4" t="s">
        <v>69</v>
      </c>
      <c r="H1" s="2"/>
      <c r="I1" s="2"/>
      <c r="J1" s="2"/>
    </row>
    <row r="2" spans="1:11" ht="18" customHeight="1" x14ac:dyDescent="0.15">
      <c r="A2" s="206"/>
      <c r="B2" s="205"/>
      <c r="C2" s="683" t="s">
        <v>219</v>
      </c>
      <c r="D2" s="684"/>
      <c r="E2" s="685"/>
      <c r="F2" s="686"/>
      <c r="G2" s="683" t="s">
        <v>218</v>
      </c>
      <c r="H2" s="684"/>
      <c r="I2" s="685"/>
      <c r="J2" s="686"/>
    </row>
    <row r="3" spans="1:11" ht="18.75" customHeight="1" x14ac:dyDescent="0.15">
      <c r="A3" s="186"/>
      <c r="B3" s="204"/>
      <c r="C3" s="687" t="s">
        <v>267</v>
      </c>
      <c r="D3" s="689" t="s">
        <v>266</v>
      </c>
      <c r="E3" s="664" t="s">
        <v>215</v>
      </c>
      <c r="F3" s="665"/>
      <c r="G3" s="660" t="str">
        <f>C3</f>
        <v>12.8月</v>
      </c>
      <c r="H3" s="662" t="str">
        <f>D3</f>
        <v>11.8月</v>
      </c>
      <c r="I3" s="664" t="s">
        <v>215</v>
      </c>
      <c r="J3" s="665"/>
    </row>
    <row r="4" spans="1:11" ht="18" customHeight="1" x14ac:dyDescent="0.15">
      <c r="A4" s="202"/>
      <c r="B4" s="201"/>
      <c r="C4" s="688"/>
      <c r="D4" s="690"/>
      <c r="E4" s="203" t="s">
        <v>214</v>
      </c>
      <c r="F4" s="458" t="s">
        <v>213</v>
      </c>
      <c r="G4" s="661"/>
      <c r="H4" s="663"/>
      <c r="I4" s="203" t="s">
        <v>214</v>
      </c>
      <c r="J4" s="458" t="s">
        <v>213</v>
      </c>
    </row>
    <row r="5" spans="1:11" ht="13.5" customHeight="1" x14ac:dyDescent="0.15">
      <c r="A5" s="668" t="s">
        <v>212</v>
      </c>
      <c r="B5" s="718"/>
      <c r="C5" s="670">
        <f>C7+C14+C19+C24+C29</f>
        <v>624401</v>
      </c>
      <c r="D5" s="672">
        <f>D7+D14+D19+D24+D29</f>
        <v>613983</v>
      </c>
      <c r="E5" s="666">
        <f>C5/D5</f>
        <v>1.0169678965052777</v>
      </c>
      <c r="F5" s="677">
        <f>C5-D5</f>
        <v>10418</v>
      </c>
      <c r="G5" s="670">
        <f>G7+G14+G19+G24+G29</f>
        <v>762704</v>
      </c>
      <c r="H5" s="681">
        <f>H7+H14+H19+H24+H29</f>
        <v>734895</v>
      </c>
      <c r="I5" s="666">
        <f>G5/H5</f>
        <v>1.0378407799753706</v>
      </c>
      <c r="J5" s="677">
        <f>G5-H5</f>
        <v>27809</v>
      </c>
    </row>
    <row r="6" spans="1:11" ht="13.5" customHeight="1" x14ac:dyDescent="0.15">
      <c r="A6" s="679" t="s">
        <v>113</v>
      </c>
      <c r="B6" s="715"/>
      <c r="C6" s="671"/>
      <c r="D6" s="673"/>
      <c r="E6" s="667"/>
      <c r="F6" s="678"/>
      <c r="G6" s="671"/>
      <c r="H6" s="682"/>
      <c r="I6" s="667"/>
      <c r="J6" s="678"/>
    </row>
    <row r="7" spans="1:11" ht="18" customHeight="1" x14ac:dyDescent="0.15">
      <c r="A7" s="705" t="s">
        <v>211</v>
      </c>
      <c r="B7" s="714"/>
      <c r="C7" s="518">
        <f>SUM(C8:C13)</f>
        <v>324633</v>
      </c>
      <c r="D7" s="519">
        <f>SUM(D8:D13)</f>
        <v>308087</v>
      </c>
      <c r="E7" s="516">
        <f t="shared" ref="E7:E36" si="0">C7/D7</f>
        <v>1.0537056091298886</v>
      </c>
      <c r="F7" s="515">
        <f t="shared" ref="F7:F36" si="1">C7-D7</f>
        <v>16546</v>
      </c>
      <c r="G7" s="518">
        <f>SUM(G8:G13)</f>
        <v>372601</v>
      </c>
      <c r="H7" s="517">
        <f>SUM(H8:H13)</f>
        <v>354988</v>
      </c>
      <c r="I7" s="516">
        <f t="shared" ref="I7:I36" si="2">G7/H7</f>
        <v>1.049615761659549</v>
      </c>
      <c r="J7" s="515">
        <f t="shared" ref="J7:J36" si="3">G7-H7</f>
        <v>17613</v>
      </c>
      <c r="K7" s="180"/>
    </row>
    <row r="8" spans="1:11" ht="18" customHeight="1" x14ac:dyDescent="0.15">
      <c r="A8" s="187" t="s">
        <v>210</v>
      </c>
      <c r="B8" s="189" t="s">
        <v>111</v>
      </c>
      <c r="C8" s="184">
        <f>'８月(月間)'!B9+'８月(月間)'!B14</f>
        <v>137231</v>
      </c>
      <c r="D8" s="185">
        <f>'８月(月間)'!C9+'８月(月間)'!C14</f>
        <v>138256</v>
      </c>
      <c r="E8" s="423">
        <f t="shared" si="0"/>
        <v>0.99258621687304716</v>
      </c>
      <c r="F8" s="422">
        <f t="shared" si="1"/>
        <v>-1025</v>
      </c>
      <c r="G8" s="184">
        <f>'８月(月間)'!F9+'８月(月間)'!F14</f>
        <v>167235</v>
      </c>
      <c r="H8" s="183">
        <f>'８月(月間)'!G9+'８月(月間)'!G14</f>
        <v>161714</v>
      </c>
      <c r="I8" s="423">
        <f t="shared" si="2"/>
        <v>1.034140519682897</v>
      </c>
      <c r="J8" s="422">
        <f t="shared" si="3"/>
        <v>5521</v>
      </c>
      <c r="K8" s="180"/>
    </row>
    <row r="9" spans="1:11" ht="18" customHeight="1" x14ac:dyDescent="0.15">
      <c r="A9" s="187"/>
      <c r="B9" s="189" t="s">
        <v>110</v>
      </c>
      <c r="C9" s="184">
        <f>'８月(月間)'!B19+'８月(月間)'!B22+'８月(月間)'!B23+'８月(月間)'!B24</f>
        <v>10441</v>
      </c>
      <c r="D9" s="185">
        <f>'８月(月間)'!C19+'８月(月間)'!C22+'８月(月間)'!C23+'８月(月間)'!C24</f>
        <v>10927</v>
      </c>
      <c r="E9" s="423">
        <f t="shared" si="0"/>
        <v>0.95552301638144044</v>
      </c>
      <c r="F9" s="422">
        <f t="shared" si="1"/>
        <v>-486</v>
      </c>
      <c r="G9" s="184">
        <f>'８月(月間)'!F19+'８月(月間)'!F22+'８月(月間)'!F23+'８月(月間)'!F24</f>
        <v>12565</v>
      </c>
      <c r="H9" s="183">
        <f>'８月(月間)'!G19+'８月(月間)'!G22+'８月(月間)'!G23+'８月(月間)'!G24</f>
        <v>12935</v>
      </c>
      <c r="I9" s="423">
        <f t="shared" si="2"/>
        <v>0.9713954387321222</v>
      </c>
      <c r="J9" s="422">
        <f t="shared" si="3"/>
        <v>-370</v>
      </c>
      <c r="K9" s="180"/>
    </row>
    <row r="10" spans="1:11" ht="18" customHeight="1" x14ac:dyDescent="0.15">
      <c r="A10" s="187"/>
      <c r="B10" s="189" t="s">
        <v>108</v>
      </c>
      <c r="C10" s="184">
        <f>'８月(月間)'!B43+'８月(月間)'!B48</f>
        <v>133128</v>
      </c>
      <c r="D10" s="185">
        <f>'８月(月間)'!C43+'８月(月間)'!C48</f>
        <v>137014</v>
      </c>
      <c r="E10" s="423">
        <f t="shared" si="0"/>
        <v>0.97163793480958149</v>
      </c>
      <c r="F10" s="422">
        <f t="shared" si="1"/>
        <v>-3886</v>
      </c>
      <c r="G10" s="184">
        <f>'８月(月間)'!F43+'８月(月間)'!F48</f>
        <v>155028</v>
      </c>
      <c r="H10" s="183">
        <f>'８月(月間)'!G43+'８月(月間)'!G48</f>
        <v>157152</v>
      </c>
      <c r="I10" s="423">
        <f t="shared" si="2"/>
        <v>0.98648442272449599</v>
      </c>
      <c r="J10" s="422">
        <f t="shared" si="3"/>
        <v>-2124</v>
      </c>
      <c r="K10" s="180"/>
    </row>
    <row r="11" spans="1:11" ht="18" customHeight="1" x14ac:dyDescent="0.15">
      <c r="A11" s="187"/>
      <c r="B11" s="189" t="s">
        <v>112</v>
      </c>
      <c r="C11" s="184">
        <f>'８月(月間)'!B68+'８月(月間)'!B69</f>
        <v>30794</v>
      </c>
      <c r="D11" s="221">
        <f>'８月(月間)'!C68+'８月(月間)'!C69</f>
        <v>21890</v>
      </c>
      <c r="E11" s="423">
        <f t="shared" si="0"/>
        <v>1.4067610781178621</v>
      </c>
      <c r="F11" s="422">
        <f t="shared" si="1"/>
        <v>8904</v>
      </c>
      <c r="G11" s="184">
        <f>'８月(月間)'!F68+'８月(月間)'!F69</f>
        <v>33453</v>
      </c>
      <c r="H11" s="221">
        <f>'８月(月間)'!G68+'８月(月間)'!G69</f>
        <v>23187</v>
      </c>
      <c r="I11" s="423">
        <f t="shared" si="2"/>
        <v>1.4427480916030535</v>
      </c>
      <c r="J11" s="422">
        <f t="shared" si="3"/>
        <v>10266</v>
      </c>
      <c r="K11" s="180"/>
    </row>
    <row r="12" spans="1:11" ht="18" customHeight="1" x14ac:dyDescent="0.15">
      <c r="A12" s="187"/>
      <c r="B12" s="189" t="s">
        <v>252</v>
      </c>
      <c r="C12" s="184">
        <f>'８月(月間)'!B79</f>
        <v>9228</v>
      </c>
      <c r="D12" s="185">
        <f>'８月(月間)'!C79</f>
        <v>0</v>
      </c>
      <c r="E12" s="423" t="e">
        <f t="shared" si="0"/>
        <v>#DIV/0!</v>
      </c>
      <c r="F12" s="422">
        <f t="shared" si="1"/>
        <v>9228</v>
      </c>
      <c r="G12" s="542" t="s">
        <v>105</v>
      </c>
      <c r="H12" s="183">
        <f>'８月(月間)'!G79</f>
        <v>0</v>
      </c>
      <c r="I12" s="423" t="e">
        <f t="shared" si="2"/>
        <v>#VALUE!</v>
      </c>
      <c r="J12" s="422" t="e">
        <f t="shared" si="3"/>
        <v>#VALUE!</v>
      </c>
      <c r="K12" s="180"/>
    </row>
    <row r="13" spans="1:11" ht="18" customHeight="1" x14ac:dyDescent="0.15">
      <c r="A13" s="212"/>
      <c r="B13" s="219" t="s">
        <v>265</v>
      </c>
      <c r="C13" s="218">
        <f>'８月(月間)'!B81</f>
        <v>3811</v>
      </c>
      <c r="D13" s="541">
        <f>'８月(月間)'!C80</f>
        <v>0</v>
      </c>
      <c r="E13" s="521" t="e">
        <f t="shared" si="0"/>
        <v>#DIV/0!</v>
      </c>
      <c r="F13" s="520">
        <f t="shared" si="1"/>
        <v>3811</v>
      </c>
      <c r="G13" s="218">
        <f>'８月(月間)'!F81</f>
        <v>4320</v>
      </c>
      <c r="H13" s="540">
        <f>'８月(月間)'!G80</f>
        <v>0</v>
      </c>
      <c r="I13" s="521" t="e">
        <f t="shared" si="2"/>
        <v>#DIV/0!</v>
      </c>
      <c r="J13" s="520">
        <f t="shared" si="3"/>
        <v>4320</v>
      </c>
      <c r="K13" s="180"/>
    </row>
    <row r="14" spans="1:11" ht="18" customHeight="1" x14ac:dyDescent="0.15">
      <c r="A14" s="716" t="s">
        <v>209</v>
      </c>
      <c r="B14" s="717"/>
      <c r="C14" s="526">
        <f>SUM(C15:C18)</f>
        <v>116746</v>
      </c>
      <c r="D14" s="525">
        <f>SUM(D15:D18)</f>
        <v>125876</v>
      </c>
      <c r="E14" s="524">
        <f t="shared" si="0"/>
        <v>0.92746830213861264</v>
      </c>
      <c r="F14" s="523">
        <f t="shared" si="1"/>
        <v>-9130</v>
      </c>
      <c r="G14" s="526">
        <f>SUM(G15:G18)</f>
        <v>149090</v>
      </c>
      <c r="H14" s="525">
        <f>SUM(H15:H18)</f>
        <v>148126</v>
      </c>
      <c r="I14" s="524">
        <f t="shared" si="2"/>
        <v>1.0065079729419548</v>
      </c>
      <c r="J14" s="523">
        <f t="shared" si="3"/>
        <v>964</v>
      </c>
      <c r="K14" s="180"/>
    </row>
    <row r="15" spans="1:11" ht="18" customHeight="1" x14ac:dyDescent="0.15">
      <c r="A15" s="187" t="s">
        <v>208</v>
      </c>
      <c r="B15" s="189" t="s">
        <v>111</v>
      </c>
      <c r="C15" s="184">
        <f>'８月(月間)'!B10+'８月(月間)'!B11+'８月(月間)'!B16</f>
        <v>24630</v>
      </c>
      <c r="D15" s="185">
        <f>'８月(月間)'!C10+'８月(月間)'!C11+'８月(月間)'!C16</f>
        <v>47989</v>
      </c>
      <c r="E15" s="423">
        <f t="shared" si="0"/>
        <v>0.51324261809998128</v>
      </c>
      <c r="F15" s="422">
        <f t="shared" si="1"/>
        <v>-23359</v>
      </c>
      <c r="G15" s="184">
        <f>'８月(月間)'!F10+'８月(月間)'!F11+'８月(月間)'!F16</f>
        <v>28866</v>
      </c>
      <c r="H15" s="185">
        <f>'８月(月間)'!G10+'８月(月間)'!G11+'８月(月間)'!G16</f>
        <v>57488</v>
      </c>
      <c r="I15" s="423">
        <f t="shared" si="2"/>
        <v>0.50212218202059555</v>
      </c>
      <c r="J15" s="422">
        <f t="shared" si="3"/>
        <v>-28622</v>
      </c>
      <c r="K15" s="180"/>
    </row>
    <row r="16" spans="1:11" ht="18" customHeight="1" x14ac:dyDescent="0.15">
      <c r="A16" s="187"/>
      <c r="B16" s="189" t="s">
        <v>110</v>
      </c>
      <c r="C16" s="184">
        <f>'８月(月間)'!B20+'８月(月間)'!B25+'８月(月間)'!B26+'８月(月間)'!B27+'８月(月間)'!B36</f>
        <v>14616</v>
      </c>
      <c r="D16" s="185">
        <f>'８月(月間)'!C20+'８月(月間)'!C25+'８月(月間)'!C26+'８月(月間)'!C27+'８月(月間)'!C36</f>
        <v>3713</v>
      </c>
      <c r="E16" s="423">
        <f t="shared" si="0"/>
        <v>3.9364395367627254</v>
      </c>
      <c r="F16" s="422">
        <f t="shared" si="1"/>
        <v>10903</v>
      </c>
      <c r="G16" s="184">
        <f>'８月(月間)'!F20+'８月(月間)'!F25+'８月(月間)'!F26+'８月(月間)'!F27+'８月(月間)'!F36</f>
        <v>17135</v>
      </c>
      <c r="H16" s="185">
        <f>'８月(月間)'!G20+'８月(月間)'!G25+'８月(月間)'!G26+'８月(月間)'!G27+'８月(月間)'!G36</f>
        <v>4425</v>
      </c>
      <c r="I16" s="423">
        <f t="shared" si="2"/>
        <v>3.8723163841807908</v>
      </c>
      <c r="J16" s="422">
        <f t="shared" si="3"/>
        <v>12710</v>
      </c>
      <c r="K16" s="180"/>
    </row>
    <row r="17" spans="1:11" ht="18" customHeight="1" x14ac:dyDescent="0.15">
      <c r="A17" s="187"/>
      <c r="B17" s="189" t="s">
        <v>108</v>
      </c>
      <c r="C17" s="184">
        <f>'８月(月間)'!B44+'８月(月間)'!B45+'８月(月間)'!B46+'８月(月間)'!B61</f>
        <v>56800</v>
      </c>
      <c r="D17" s="185">
        <f>'８月(月間)'!C44+'８月(月間)'!C45+'８月(月間)'!C46+'８月(月間)'!C61</f>
        <v>64814</v>
      </c>
      <c r="E17" s="423">
        <f t="shared" si="0"/>
        <v>0.87635387416298949</v>
      </c>
      <c r="F17" s="422">
        <f t="shared" si="1"/>
        <v>-8014</v>
      </c>
      <c r="G17" s="184">
        <f>'８月(月間)'!F44+'８月(月間)'!F45+'８月(月間)'!F46+'８月(月間)'!F61</f>
        <v>73884</v>
      </c>
      <c r="H17" s="185">
        <f>'８月(月間)'!G44+'８月(月間)'!G45+'８月(月間)'!G46+'８月(月間)'!G61</f>
        <v>75947</v>
      </c>
      <c r="I17" s="423">
        <f t="shared" si="2"/>
        <v>0.97283632006530874</v>
      </c>
      <c r="J17" s="422">
        <f t="shared" si="3"/>
        <v>-2063</v>
      </c>
      <c r="K17" s="180"/>
    </row>
    <row r="18" spans="1:11" ht="18" customHeight="1" x14ac:dyDescent="0.15">
      <c r="A18" s="212"/>
      <c r="B18" s="219" t="s">
        <v>112</v>
      </c>
      <c r="C18" s="218">
        <f>'８月(月間)'!B71+'８月(月間)'!B72</f>
        <v>20700</v>
      </c>
      <c r="D18" s="216">
        <f>'８月(月間)'!C71+'８月(月間)'!C72</f>
        <v>9360</v>
      </c>
      <c r="E18" s="521">
        <f t="shared" si="0"/>
        <v>2.2115384615384617</v>
      </c>
      <c r="F18" s="520">
        <f t="shared" si="1"/>
        <v>11340</v>
      </c>
      <c r="G18" s="218">
        <f>'８月(月間)'!F71+'８月(月間)'!F72</f>
        <v>29205</v>
      </c>
      <c r="H18" s="216">
        <f>'８月(月間)'!G71+'８月(月間)'!G72</f>
        <v>10266</v>
      </c>
      <c r="I18" s="521">
        <f t="shared" si="2"/>
        <v>2.8448275862068964</v>
      </c>
      <c r="J18" s="520">
        <f t="shared" si="3"/>
        <v>18939</v>
      </c>
      <c r="K18" s="180"/>
    </row>
    <row r="19" spans="1:11" ht="18" customHeight="1" x14ac:dyDescent="0.15">
      <c r="A19" s="705" t="s">
        <v>207</v>
      </c>
      <c r="B19" s="714"/>
      <c r="C19" s="518">
        <f>SUM(C20:C23)</f>
        <v>77210</v>
      </c>
      <c r="D19" s="519">
        <f>SUM(D20:D23)</f>
        <v>80352</v>
      </c>
      <c r="E19" s="516">
        <f t="shared" si="0"/>
        <v>0.96089705296694539</v>
      </c>
      <c r="F19" s="515">
        <f t="shared" si="1"/>
        <v>-3142</v>
      </c>
      <c r="G19" s="518">
        <f>SUM(G20:G23)</f>
        <v>102863</v>
      </c>
      <c r="H19" s="517">
        <f>SUM(H20:H23)</f>
        <v>107319</v>
      </c>
      <c r="I19" s="516">
        <f t="shared" si="2"/>
        <v>0.9584789273101687</v>
      </c>
      <c r="J19" s="515">
        <f t="shared" si="3"/>
        <v>-4456</v>
      </c>
      <c r="K19" s="180"/>
    </row>
    <row r="20" spans="1:11" ht="18" customHeight="1" x14ac:dyDescent="0.15">
      <c r="A20" s="187" t="s">
        <v>206</v>
      </c>
      <c r="B20" s="189" t="s">
        <v>111</v>
      </c>
      <c r="C20" s="184">
        <f>'８月(月間)'!B12</f>
        <v>0</v>
      </c>
      <c r="D20" s="185">
        <f>'８月(月間)'!C12</f>
        <v>0</v>
      </c>
      <c r="E20" s="423" t="e">
        <f t="shared" si="0"/>
        <v>#DIV/0!</v>
      </c>
      <c r="F20" s="422">
        <f t="shared" si="1"/>
        <v>0</v>
      </c>
      <c r="G20" s="184">
        <f>'８月(月間)'!F12</f>
        <v>0</v>
      </c>
      <c r="H20" s="183">
        <f>'８月(月間)'!G12</f>
        <v>0</v>
      </c>
      <c r="I20" s="423" t="e">
        <f t="shared" si="2"/>
        <v>#DIV/0!</v>
      </c>
      <c r="J20" s="422">
        <f t="shared" si="3"/>
        <v>0</v>
      </c>
      <c r="K20" s="180"/>
    </row>
    <row r="21" spans="1:11" ht="18" customHeight="1" x14ac:dyDescent="0.15">
      <c r="A21" s="187"/>
      <c r="B21" s="189" t="s">
        <v>110</v>
      </c>
      <c r="C21" s="184">
        <f>'８月(月間)'!B21+'８月(月間)'!B35</f>
        <v>22804</v>
      </c>
      <c r="D21" s="185">
        <f>'８月(月間)'!C21+'８月(月間)'!C35</f>
        <v>24025</v>
      </c>
      <c r="E21" s="423">
        <f t="shared" si="0"/>
        <v>0.9491779396462019</v>
      </c>
      <c r="F21" s="422">
        <f t="shared" si="1"/>
        <v>-1221</v>
      </c>
      <c r="G21" s="184">
        <f>'８月(月間)'!F21+'８月(月間)'!F35</f>
        <v>29375</v>
      </c>
      <c r="H21" s="183">
        <f>'８月(月間)'!G21+'８月(月間)'!G35</f>
        <v>30075</v>
      </c>
      <c r="I21" s="423">
        <f t="shared" si="2"/>
        <v>0.97672485453034086</v>
      </c>
      <c r="J21" s="422">
        <f t="shared" si="3"/>
        <v>-700</v>
      </c>
      <c r="K21" s="180"/>
    </row>
    <row r="22" spans="1:11" ht="18" customHeight="1" x14ac:dyDescent="0.15">
      <c r="A22" s="187"/>
      <c r="B22" s="189" t="s">
        <v>108</v>
      </c>
      <c r="C22" s="184">
        <f>'８月(月間)'!B47+'８月(月間)'!B60</f>
        <v>42782</v>
      </c>
      <c r="D22" s="185">
        <f>'８月(月間)'!C47+'８月(月間)'!C60</f>
        <v>43324</v>
      </c>
      <c r="E22" s="423">
        <f t="shared" si="0"/>
        <v>0.9874896131474471</v>
      </c>
      <c r="F22" s="422">
        <f t="shared" si="1"/>
        <v>-542</v>
      </c>
      <c r="G22" s="184">
        <f>'８月(月間)'!F47+'８月(月間)'!F60</f>
        <v>55080</v>
      </c>
      <c r="H22" s="183">
        <f>'８月(月間)'!G47+'８月(月間)'!G60</f>
        <v>62022</v>
      </c>
      <c r="I22" s="423">
        <f t="shared" si="2"/>
        <v>0.88807197446067521</v>
      </c>
      <c r="J22" s="422">
        <f t="shared" si="3"/>
        <v>-6942</v>
      </c>
      <c r="K22" s="180"/>
    </row>
    <row r="23" spans="1:11" ht="18" customHeight="1" x14ac:dyDescent="0.15">
      <c r="A23" s="212"/>
      <c r="B23" s="219" t="s">
        <v>112</v>
      </c>
      <c r="C23" s="218">
        <f>'８月(月間)'!B70+'８月(月間)'!B74</f>
        <v>11624</v>
      </c>
      <c r="D23" s="216">
        <f>'８月(月間)'!C70+'８月(月間)'!C74</f>
        <v>13003</v>
      </c>
      <c r="E23" s="521">
        <f t="shared" si="0"/>
        <v>0.89394755056525421</v>
      </c>
      <c r="F23" s="520">
        <f t="shared" si="1"/>
        <v>-1379</v>
      </c>
      <c r="G23" s="218">
        <f>'８月(月間)'!F70+'８月(月間)'!F74</f>
        <v>18408</v>
      </c>
      <c r="H23" s="220">
        <f>'８月(月間)'!G70+'８月(月間)'!G74</f>
        <v>15222</v>
      </c>
      <c r="I23" s="522">
        <f t="shared" si="2"/>
        <v>1.2093023255813953</v>
      </c>
      <c r="J23" s="520">
        <f t="shared" si="3"/>
        <v>3186</v>
      </c>
      <c r="K23" s="180"/>
    </row>
    <row r="24" spans="1:11" ht="18" customHeight="1" x14ac:dyDescent="0.15">
      <c r="A24" s="705" t="s">
        <v>205</v>
      </c>
      <c r="B24" s="714"/>
      <c r="C24" s="518">
        <f>SUM(C25:C28)</f>
        <v>46594</v>
      </c>
      <c r="D24" s="519">
        <f>SUM(D25:D28)</f>
        <v>50235</v>
      </c>
      <c r="E24" s="516">
        <f t="shared" si="0"/>
        <v>0.92752065293122321</v>
      </c>
      <c r="F24" s="515">
        <f t="shared" si="1"/>
        <v>-3641</v>
      </c>
      <c r="G24" s="518">
        <f>SUM(G25:G28)</f>
        <v>56855</v>
      </c>
      <c r="H24" s="517">
        <f>SUM(H25:H28)</f>
        <v>62469</v>
      </c>
      <c r="I24" s="516">
        <f t="shared" si="2"/>
        <v>0.91013142518689272</v>
      </c>
      <c r="J24" s="515">
        <f t="shared" si="3"/>
        <v>-5614</v>
      </c>
      <c r="K24" s="180"/>
    </row>
    <row r="25" spans="1:11" ht="18" customHeight="1" x14ac:dyDescent="0.15">
      <c r="A25" s="187"/>
      <c r="B25" s="189" t="s">
        <v>111</v>
      </c>
      <c r="C25" s="184">
        <f>'８月(月間)'!B13</f>
        <v>0</v>
      </c>
      <c r="D25" s="185">
        <f>'８月(月間)'!C13</f>
        <v>0</v>
      </c>
      <c r="E25" s="423" t="e">
        <f t="shared" si="0"/>
        <v>#DIV/0!</v>
      </c>
      <c r="F25" s="422">
        <f t="shared" si="1"/>
        <v>0</v>
      </c>
      <c r="G25" s="184">
        <f>'８月(月間)'!F13</f>
        <v>0</v>
      </c>
      <c r="H25" s="183">
        <f>'８月(月間)'!G13</f>
        <v>0</v>
      </c>
      <c r="I25" s="423" t="e">
        <f t="shared" si="2"/>
        <v>#DIV/0!</v>
      </c>
      <c r="J25" s="422">
        <f t="shared" si="3"/>
        <v>0</v>
      </c>
      <c r="K25" s="180"/>
    </row>
    <row r="26" spans="1:11" ht="18" customHeight="1" x14ac:dyDescent="0.15">
      <c r="A26" s="187"/>
      <c r="B26" s="189" t="s">
        <v>110</v>
      </c>
      <c r="C26" s="184">
        <f>'８月(月間)'!B28+'８月(月間)'!B37</f>
        <v>14232</v>
      </c>
      <c r="D26" s="185">
        <f>'８月(月間)'!C28+'８月(月間)'!C37</f>
        <v>17193</v>
      </c>
      <c r="E26" s="423">
        <f t="shared" si="0"/>
        <v>0.82777874716454369</v>
      </c>
      <c r="F26" s="422">
        <f t="shared" si="1"/>
        <v>-2961</v>
      </c>
      <c r="G26" s="184">
        <f>'８月(月間)'!F28+'８月(月間)'!F37</f>
        <v>16965</v>
      </c>
      <c r="H26" s="183">
        <f>'８月(月間)'!G28+'８月(月間)'!G37</f>
        <v>21970</v>
      </c>
      <c r="I26" s="423">
        <f t="shared" si="2"/>
        <v>0.77218934911242598</v>
      </c>
      <c r="J26" s="422">
        <f t="shared" si="3"/>
        <v>-5005</v>
      </c>
      <c r="K26" s="180"/>
    </row>
    <row r="27" spans="1:11" ht="18" customHeight="1" x14ac:dyDescent="0.15">
      <c r="A27" s="187"/>
      <c r="B27" s="189" t="s">
        <v>108</v>
      </c>
      <c r="C27" s="184">
        <f>'８月(月間)'!B49</f>
        <v>24665</v>
      </c>
      <c r="D27" s="185">
        <f>'８月(月間)'!C49</f>
        <v>22234</v>
      </c>
      <c r="E27" s="423">
        <f t="shared" si="0"/>
        <v>1.1093370513627778</v>
      </c>
      <c r="F27" s="422">
        <f t="shared" si="1"/>
        <v>2431</v>
      </c>
      <c r="G27" s="184">
        <f>'８月(月間)'!F49</f>
        <v>30155</v>
      </c>
      <c r="H27" s="183">
        <f>'８月(月間)'!G49</f>
        <v>27047</v>
      </c>
      <c r="I27" s="423">
        <f t="shared" si="2"/>
        <v>1.1149110807113543</v>
      </c>
      <c r="J27" s="422">
        <f t="shared" si="3"/>
        <v>3108</v>
      </c>
      <c r="K27" s="180"/>
    </row>
    <row r="28" spans="1:11" ht="18" customHeight="1" x14ac:dyDescent="0.15">
      <c r="A28" s="212"/>
      <c r="B28" s="219" t="s">
        <v>112</v>
      </c>
      <c r="C28" s="218">
        <f>'８月(月間)'!B75</f>
        <v>7697</v>
      </c>
      <c r="D28" s="216">
        <f>'８月(月間)'!C75</f>
        <v>10808</v>
      </c>
      <c r="E28" s="521">
        <f t="shared" si="0"/>
        <v>0.71215766099185784</v>
      </c>
      <c r="F28" s="520">
        <f t="shared" si="1"/>
        <v>-3111</v>
      </c>
      <c r="G28" s="217">
        <f>'８月(月間)'!F75</f>
        <v>9735</v>
      </c>
      <c r="H28" s="216">
        <f>'８月(月間)'!G75</f>
        <v>13452</v>
      </c>
      <c r="I28" s="521">
        <f t="shared" si="2"/>
        <v>0.72368421052631582</v>
      </c>
      <c r="J28" s="520">
        <f t="shared" si="3"/>
        <v>-3717</v>
      </c>
      <c r="K28" s="180"/>
    </row>
    <row r="29" spans="1:11" ht="18" customHeight="1" x14ac:dyDescent="0.15">
      <c r="A29" s="705" t="s">
        <v>204</v>
      </c>
      <c r="B29" s="714"/>
      <c r="C29" s="518">
        <f>SUM(C30:C36)</f>
        <v>59218</v>
      </c>
      <c r="D29" s="519">
        <f>SUM(D30:D36)</f>
        <v>49433</v>
      </c>
      <c r="E29" s="516">
        <f t="shared" si="0"/>
        <v>1.1979446928165396</v>
      </c>
      <c r="F29" s="515">
        <f t="shared" si="1"/>
        <v>9785</v>
      </c>
      <c r="G29" s="518">
        <f>SUM(G30:G36)</f>
        <v>81295</v>
      </c>
      <c r="H29" s="519">
        <f>SUM(H30:H36)</f>
        <v>61993</v>
      </c>
      <c r="I29" s="516">
        <f t="shared" si="2"/>
        <v>1.3113577339377027</v>
      </c>
      <c r="J29" s="515">
        <f t="shared" si="3"/>
        <v>19302</v>
      </c>
      <c r="K29" s="180"/>
    </row>
    <row r="30" spans="1:11" ht="18" customHeight="1" x14ac:dyDescent="0.15">
      <c r="A30" s="187"/>
      <c r="B30" s="189" t="s">
        <v>111</v>
      </c>
      <c r="C30" s="184">
        <f>'８月(月間)'!B15+'８月(月間)'!B17</f>
        <v>0</v>
      </c>
      <c r="D30" s="185">
        <f>'８月(月間)'!C15+'８月(月間)'!C17</f>
        <v>0</v>
      </c>
      <c r="E30" s="423" t="e">
        <f t="shared" si="0"/>
        <v>#DIV/0!</v>
      </c>
      <c r="F30" s="422">
        <f t="shared" si="1"/>
        <v>0</v>
      </c>
      <c r="G30" s="184">
        <f>'８月(月間)'!F15+'８月(月間)'!F17</f>
        <v>0</v>
      </c>
      <c r="H30" s="183">
        <f>'８月(月間)'!G15+'８月(月間)'!G17</f>
        <v>0</v>
      </c>
      <c r="I30" s="423" t="e">
        <f t="shared" si="2"/>
        <v>#DIV/0!</v>
      </c>
      <c r="J30" s="422">
        <f t="shared" si="3"/>
        <v>0</v>
      </c>
      <c r="K30" s="180"/>
    </row>
    <row r="31" spans="1:11" ht="18" customHeight="1" x14ac:dyDescent="0.15">
      <c r="A31" s="187"/>
      <c r="B31" s="186" t="s">
        <v>110</v>
      </c>
      <c r="C31" s="184">
        <f>'８月(月間)'!B29+'８月(月間)'!B30+'８月(月間)'!B31+'８月(月間)'!B32+'８月(月間)'!B33+'８月(月間)'!B34</f>
        <v>6820</v>
      </c>
      <c r="D31" s="188">
        <f>'８月(月間)'!C29+'８月(月間)'!C30+'８月(月間)'!C31+'８月(月間)'!C32+'８月(月間)'!C33+'８月(月間)'!C34</f>
        <v>7619</v>
      </c>
      <c r="E31" s="423">
        <f t="shared" si="0"/>
        <v>0.89513059456621602</v>
      </c>
      <c r="F31" s="422">
        <f t="shared" si="1"/>
        <v>-799</v>
      </c>
      <c r="G31" s="184">
        <f>'８月(月間)'!F29+'８月(月間)'!F30+'８月(月間)'!F31+'８月(月間)'!F32+'８月(月間)'!F33+'８月(月間)'!F34</f>
        <v>8495</v>
      </c>
      <c r="H31" s="183">
        <f>'８月(月間)'!G29+'８月(月間)'!G30+'８月(月間)'!G31+'８月(月間)'!G32+'８月(月間)'!G33+'８月(月間)'!G34</f>
        <v>9025</v>
      </c>
      <c r="I31" s="423">
        <f t="shared" si="2"/>
        <v>0.94127423822714684</v>
      </c>
      <c r="J31" s="422">
        <f t="shared" si="3"/>
        <v>-530</v>
      </c>
      <c r="K31" s="180"/>
    </row>
    <row r="32" spans="1:11" ht="18" customHeight="1" x14ac:dyDescent="0.15">
      <c r="A32" s="187"/>
      <c r="B32" s="186" t="s">
        <v>109</v>
      </c>
      <c r="C32" s="184">
        <f>'８月(月間)'!B38</f>
        <v>2894</v>
      </c>
      <c r="D32" s="185">
        <f>'８月(月間)'!C38</f>
        <v>2973</v>
      </c>
      <c r="E32" s="423">
        <f t="shared" si="0"/>
        <v>0.97342751429532459</v>
      </c>
      <c r="F32" s="422">
        <f t="shared" si="1"/>
        <v>-79</v>
      </c>
      <c r="G32" s="184">
        <f>'８月(月間)'!F38</f>
        <v>3601</v>
      </c>
      <c r="H32" s="183">
        <f>'８月(月間)'!G38</f>
        <v>3981</v>
      </c>
      <c r="I32" s="423">
        <f t="shared" si="2"/>
        <v>0.90454659633257972</v>
      </c>
      <c r="J32" s="422">
        <f t="shared" si="3"/>
        <v>-380</v>
      </c>
      <c r="K32" s="180"/>
    </row>
    <row r="33" spans="1:11" ht="18" customHeight="1" x14ac:dyDescent="0.15">
      <c r="A33" s="187"/>
      <c r="B33" s="186" t="s">
        <v>108</v>
      </c>
      <c r="C33" s="184">
        <f>'８月(月間)'!B50+'８月(月間)'!B51+'８月(月間)'!B52+'８月(月間)'!B53+'８月(月間)'!B56+'８月(月間)'!B54+'８月(月間)'!B55+'８月(月間)'!B59+'８月(月間)'!B57+'８月(月間)'!B58</f>
        <v>42031</v>
      </c>
      <c r="D33" s="185">
        <f>'８月(月間)'!C50+'８月(月間)'!C51+'８月(月間)'!C52+'８月(月間)'!C53+'８月(月間)'!C56+'８月(月間)'!C54+'８月(月間)'!C55+'８月(月間)'!C59+'８月(月間)'!C57+'８月(月間)'!C58</f>
        <v>35457</v>
      </c>
      <c r="E33" s="423">
        <f t="shared" si="0"/>
        <v>1.1854076769044195</v>
      </c>
      <c r="F33" s="422">
        <f t="shared" si="1"/>
        <v>6574</v>
      </c>
      <c r="G33" s="184">
        <f>'８月(月間)'!F50+'８月(月間)'!F51+'８月(月間)'!F52+'８月(月間)'!F53+'８月(月間)'!F56+'８月(月間)'!F54+'８月(月間)'!F55+'８月(月間)'!F59+'８月(月間)'!F57+'８月(月間)'!F58</f>
        <v>59078</v>
      </c>
      <c r="H33" s="183">
        <f>'８月(月間)'!G50+'８月(月間)'!G51+'８月(月間)'!G52+'８月(月間)'!G53+'８月(月間)'!G56+'８月(月間)'!G54+'８月(月間)'!G55+'８月(月間)'!G59+'８月(月間)'!G57+'８月(月間)'!G58</f>
        <v>44374</v>
      </c>
      <c r="I33" s="423">
        <f t="shared" si="2"/>
        <v>1.3313652138639744</v>
      </c>
      <c r="J33" s="422">
        <f t="shared" si="3"/>
        <v>14704</v>
      </c>
      <c r="K33" s="180"/>
    </row>
    <row r="34" spans="1:11" ht="18" customHeight="1" x14ac:dyDescent="0.15">
      <c r="A34" s="187"/>
      <c r="B34" s="186" t="s">
        <v>107</v>
      </c>
      <c r="C34" s="184">
        <f>'８月(月間)'!B62</f>
        <v>3909</v>
      </c>
      <c r="D34" s="185">
        <f>'８月(月間)'!C62</f>
        <v>3242</v>
      </c>
      <c r="E34" s="423">
        <f t="shared" si="0"/>
        <v>1.2057371992597161</v>
      </c>
      <c r="F34" s="422">
        <f t="shared" si="1"/>
        <v>667</v>
      </c>
      <c r="G34" s="184">
        <f>'８月(月間)'!F62</f>
        <v>4922</v>
      </c>
      <c r="H34" s="183">
        <f>'８月(月間)'!G62</f>
        <v>4397</v>
      </c>
      <c r="I34" s="423">
        <f t="shared" si="2"/>
        <v>1.119399590629975</v>
      </c>
      <c r="J34" s="422">
        <f t="shared" si="3"/>
        <v>525</v>
      </c>
      <c r="K34" s="180"/>
    </row>
    <row r="35" spans="1:11" ht="18" customHeight="1" x14ac:dyDescent="0.15">
      <c r="A35" s="187"/>
      <c r="B35" s="186" t="s">
        <v>106</v>
      </c>
      <c r="C35" s="184">
        <f>'８月(月間)'!B73</f>
        <v>3396</v>
      </c>
      <c r="D35" s="188">
        <f>'８月(月間)'!C73</f>
        <v>0</v>
      </c>
      <c r="E35" s="423" t="e">
        <f t="shared" si="0"/>
        <v>#DIV/0!</v>
      </c>
      <c r="F35" s="422">
        <f t="shared" si="1"/>
        <v>3396</v>
      </c>
      <c r="G35" s="213">
        <f>'８月(月間)'!F73</f>
        <v>4956</v>
      </c>
      <c r="H35" s="188">
        <f>'８月(月間)'!G73</f>
        <v>0</v>
      </c>
      <c r="I35" s="423" t="e">
        <f t="shared" si="2"/>
        <v>#DIV/0!</v>
      </c>
      <c r="J35" s="422">
        <f t="shared" si="3"/>
        <v>4956</v>
      </c>
      <c r="K35" s="180"/>
    </row>
    <row r="36" spans="1:11" ht="18" customHeight="1" thickBot="1" x14ac:dyDescent="0.2">
      <c r="A36" s="212"/>
      <c r="B36" s="202" t="s">
        <v>203</v>
      </c>
      <c r="C36" s="211">
        <f>'８月(月間)'!B77</f>
        <v>168</v>
      </c>
      <c r="D36" s="209">
        <f>'８月(月間)'!C77</f>
        <v>142</v>
      </c>
      <c r="E36" s="513">
        <f t="shared" si="0"/>
        <v>1.1830985915492958</v>
      </c>
      <c r="F36" s="512">
        <f t="shared" si="1"/>
        <v>26</v>
      </c>
      <c r="G36" s="210">
        <f>'８月(月間)'!F77</f>
        <v>243</v>
      </c>
      <c r="H36" s="209">
        <f>'８月(月間)'!G77</f>
        <v>216</v>
      </c>
      <c r="I36" s="513">
        <f t="shared" si="2"/>
        <v>1.125</v>
      </c>
      <c r="J36" s="512">
        <f t="shared" si="3"/>
        <v>27</v>
      </c>
      <c r="K36" s="180"/>
    </row>
    <row r="37" spans="1:11" x14ac:dyDescent="0.15">
      <c r="C37" s="165"/>
      <c r="G37" s="165"/>
    </row>
    <row r="38" spans="1:11" x14ac:dyDescent="0.15">
      <c r="C38" s="165"/>
      <c r="G38" s="165"/>
    </row>
    <row r="39" spans="1:11" x14ac:dyDescent="0.15">
      <c r="C39" s="165" t="s">
        <v>264</v>
      </c>
      <c r="G39" s="165"/>
    </row>
    <row r="40" spans="1:11" x14ac:dyDescent="0.15">
      <c r="C40" s="165" t="s">
        <v>263</v>
      </c>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3:7" x14ac:dyDescent="0.15">
      <c r="C65" s="165"/>
      <c r="G65" s="165"/>
    </row>
    <row r="66" spans="3:7" x14ac:dyDescent="0.15">
      <c r="C66" s="165"/>
      <c r="G66" s="165"/>
    </row>
    <row r="67" spans="3:7" x14ac:dyDescent="0.15">
      <c r="C67" s="165"/>
      <c r="G67" s="165"/>
    </row>
    <row r="68" spans="3:7" x14ac:dyDescent="0.15">
      <c r="C68" s="165"/>
      <c r="G68" s="165"/>
    </row>
    <row r="69" spans="3:7" x14ac:dyDescent="0.15">
      <c r="C69" s="165"/>
      <c r="G69" s="165"/>
    </row>
    <row r="70" spans="3:7" x14ac:dyDescent="0.15">
      <c r="C70" s="165"/>
      <c r="G70" s="165"/>
    </row>
    <row r="71" spans="3:7" x14ac:dyDescent="0.15">
      <c r="C71" s="165"/>
      <c r="G71" s="165"/>
    </row>
    <row r="72" spans="3:7" x14ac:dyDescent="0.15">
      <c r="C72" s="165"/>
      <c r="G72" s="165"/>
    </row>
  </sheetData>
  <mergeCells count="24">
    <mergeCell ref="A1:B1"/>
    <mergeCell ref="G2:J2"/>
    <mergeCell ref="C3:C4"/>
    <mergeCell ref="D3:D4"/>
    <mergeCell ref="E3:F3"/>
    <mergeCell ref="G3:G4"/>
    <mergeCell ref="H3:H4"/>
    <mergeCell ref="I3:J3"/>
    <mergeCell ref="C2:F2"/>
    <mergeCell ref="A24:B24"/>
    <mergeCell ref="A29:B29"/>
    <mergeCell ref="J5:J6"/>
    <mergeCell ref="A6:B6"/>
    <mergeCell ref="A7:B7"/>
    <mergeCell ref="A14:B14"/>
    <mergeCell ref="F5:F6"/>
    <mergeCell ref="G5:G6"/>
    <mergeCell ref="H5:H6"/>
    <mergeCell ref="I5:I6"/>
    <mergeCell ref="A5:B5"/>
    <mergeCell ref="C5:C6"/>
    <mergeCell ref="D5:D6"/>
    <mergeCell ref="E5:E6"/>
    <mergeCell ref="A19:B19"/>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61" orientation="landscape" r:id="rId1"/>
  <headerFooter alignWithMargins="0">
    <oddHeader>&amp;C2012年&amp;A航空旅客輸送実績</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2"/>
  <sheetViews>
    <sheetView showGridLines="0" view="pageBreakPreview" zoomScale="85"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８月上旬</v>
      </c>
      <c r="G1" s="4" t="s">
        <v>69</v>
      </c>
      <c r="H1" s="2"/>
      <c r="I1" s="2"/>
      <c r="J1" s="2"/>
    </row>
    <row r="2" spans="1:11" ht="18" customHeight="1" x14ac:dyDescent="0.15">
      <c r="A2" s="206"/>
      <c r="B2" s="205"/>
      <c r="C2" s="683" t="s">
        <v>219</v>
      </c>
      <c r="D2" s="684"/>
      <c r="E2" s="685"/>
      <c r="F2" s="686"/>
      <c r="G2" s="683" t="s">
        <v>218</v>
      </c>
      <c r="H2" s="684"/>
      <c r="I2" s="685"/>
      <c r="J2" s="686"/>
    </row>
    <row r="3" spans="1:11" ht="18.75" customHeight="1" x14ac:dyDescent="0.15">
      <c r="A3" s="186"/>
      <c r="B3" s="204"/>
      <c r="C3" s="687" t="s">
        <v>269</v>
      </c>
      <c r="D3" s="689" t="s">
        <v>268</v>
      </c>
      <c r="E3" s="664" t="s">
        <v>215</v>
      </c>
      <c r="F3" s="665"/>
      <c r="G3" s="660" t="str">
        <f>C3</f>
        <v>12.8.上旬</v>
      </c>
      <c r="H3" s="662" t="str">
        <f>D3</f>
        <v>11.8.上旬</v>
      </c>
      <c r="I3" s="664" t="s">
        <v>215</v>
      </c>
      <c r="J3" s="665"/>
    </row>
    <row r="4" spans="1:11" ht="18" customHeight="1" x14ac:dyDescent="0.15">
      <c r="A4" s="202"/>
      <c r="B4" s="201"/>
      <c r="C4" s="688"/>
      <c r="D4" s="690"/>
      <c r="E4" s="203" t="s">
        <v>214</v>
      </c>
      <c r="F4" s="458" t="s">
        <v>213</v>
      </c>
      <c r="G4" s="661"/>
      <c r="H4" s="663"/>
      <c r="I4" s="203" t="s">
        <v>214</v>
      </c>
      <c r="J4" s="458" t="s">
        <v>213</v>
      </c>
    </row>
    <row r="5" spans="1:11" ht="13.5" customHeight="1" x14ac:dyDescent="0.15">
      <c r="A5" s="668" t="s">
        <v>212</v>
      </c>
      <c r="B5" s="718"/>
      <c r="C5" s="670">
        <f>C7+C14+C19+C24+C29</f>
        <v>170945</v>
      </c>
      <c r="D5" s="672">
        <f>D7+D14+D19+D24+D29</f>
        <v>145995</v>
      </c>
      <c r="E5" s="666">
        <f>C5/D5</f>
        <v>1.1708962635706703</v>
      </c>
      <c r="F5" s="677">
        <f>C5-D5</f>
        <v>24950</v>
      </c>
      <c r="G5" s="670">
        <f>G7+G14+G19+G24+G29</f>
        <v>208936</v>
      </c>
      <c r="H5" s="681">
        <f>H7+H14+H19+H24+H29</f>
        <v>184546</v>
      </c>
      <c r="I5" s="666">
        <f>G5/H5</f>
        <v>1.1321621709492484</v>
      </c>
      <c r="J5" s="677">
        <f>G5-H5</f>
        <v>24390</v>
      </c>
    </row>
    <row r="6" spans="1:11" ht="13.5" customHeight="1" x14ac:dyDescent="0.15">
      <c r="A6" s="679" t="s">
        <v>113</v>
      </c>
      <c r="B6" s="715"/>
      <c r="C6" s="671"/>
      <c r="D6" s="673"/>
      <c r="E6" s="667"/>
      <c r="F6" s="678"/>
      <c r="G6" s="671"/>
      <c r="H6" s="682"/>
      <c r="I6" s="667"/>
      <c r="J6" s="678"/>
    </row>
    <row r="7" spans="1:11" ht="18" customHeight="1" x14ac:dyDescent="0.15">
      <c r="A7" s="705" t="s">
        <v>211</v>
      </c>
      <c r="B7" s="714"/>
      <c r="C7" s="518">
        <f>SUM(C8:C13)</f>
        <v>91649</v>
      </c>
      <c r="D7" s="519">
        <f>SUM(D8:D13)</f>
        <v>76728</v>
      </c>
      <c r="E7" s="516">
        <f t="shared" ref="E7:E36" si="0">C7/D7</f>
        <v>1.1944661661974767</v>
      </c>
      <c r="F7" s="515">
        <f t="shared" ref="F7:F36" si="1">C7-D7</f>
        <v>14921</v>
      </c>
      <c r="G7" s="518">
        <f>SUM(G8:G13)</f>
        <v>105788</v>
      </c>
      <c r="H7" s="517">
        <f>SUM(H8:H13)</f>
        <v>88360</v>
      </c>
      <c r="I7" s="516">
        <f t="shared" ref="I7:I36" si="2">G7/H7</f>
        <v>1.1972385694884564</v>
      </c>
      <c r="J7" s="515">
        <f t="shared" ref="J7:J36" si="3">G7-H7</f>
        <v>17428</v>
      </c>
      <c r="K7" s="180"/>
    </row>
    <row r="8" spans="1:11" ht="18" customHeight="1" x14ac:dyDescent="0.15">
      <c r="A8" s="187" t="s">
        <v>210</v>
      </c>
      <c r="B8" s="189" t="s">
        <v>111</v>
      </c>
      <c r="C8" s="184">
        <f>'８月(上旬)'!B9+'８月(上旬)'!B14</f>
        <v>45120</v>
      </c>
      <c r="D8" s="185">
        <f>'８月(上旬)'!C9+'８月(上旬)'!C14</f>
        <v>36649</v>
      </c>
      <c r="E8" s="423">
        <f t="shared" si="0"/>
        <v>1.2311386395263173</v>
      </c>
      <c r="F8" s="422">
        <f t="shared" si="1"/>
        <v>8471</v>
      </c>
      <c r="G8" s="184">
        <f>'８月(上旬)'!F9+'８月(上旬)'!F14</f>
        <v>53346</v>
      </c>
      <c r="H8" s="183">
        <f>'８月(上旬)'!G9+'８月(上旬)'!G14</f>
        <v>41927</v>
      </c>
      <c r="I8" s="423">
        <f t="shared" si="2"/>
        <v>1.2723543301452525</v>
      </c>
      <c r="J8" s="422">
        <f t="shared" si="3"/>
        <v>11419</v>
      </c>
      <c r="K8" s="180"/>
    </row>
    <row r="9" spans="1:11" ht="18" customHeight="1" x14ac:dyDescent="0.15">
      <c r="A9" s="187"/>
      <c r="B9" s="189" t="s">
        <v>110</v>
      </c>
      <c r="C9" s="184">
        <f>'８月(上旬)'!B19+'８月(上旬)'!B22+'８月(上旬)'!B23+'８月(上旬)'!B24</f>
        <v>3263</v>
      </c>
      <c r="D9" s="185">
        <f>'８月(上旬)'!C19+'８月(上旬)'!C22+'８月(上旬)'!C23+'８月(上旬)'!C24</f>
        <v>3085</v>
      </c>
      <c r="E9" s="423">
        <f t="shared" si="0"/>
        <v>1.0576985413290114</v>
      </c>
      <c r="F9" s="422">
        <f t="shared" si="1"/>
        <v>178</v>
      </c>
      <c r="G9" s="184">
        <f>'８月(上旬)'!F19+'８月(上旬)'!F22+'８月(上旬)'!F23+'８月(上旬)'!F24</f>
        <v>3840</v>
      </c>
      <c r="H9" s="183">
        <f>'８月(上旬)'!G19+'８月(上旬)'!G22+'８月(上旬)'!G23+'８月(上旬)'!G24</f>
        <v>3685</v>
      </c>
      <c r="I9" s="423">
        <f t="shared" si="2"/>
        <v>1.0420624151967435</v>
      </c>
      <c r="J9" s="422">
        <f t="shared" si="3"/>
        <v>155</v>
      </c>
      <c r="K9" s="180"/>
    </row>
    <row r="10" spans="1:11" ht="18" customHeight="1" x14ac:dyDescent="0.15">
      <c r="A10" s="187"/>
      <c r="B10" s="189" t="s">
        <v>108</v>
      </c>
      <c r="C10" s="184">
        <f>'８月(上旬)'!B43+'８月(上旬)'!B48</f>
        <v>43266</v>
      </c>
      <c r="D10" s="185">
        <f>'８月(上旬)'!C43+'８月(上旬)'!C48</f>
        <v>36994</v>
      </c>
      <c r="E10" s="423">
        <f t="shared" si="0"/>
        <v>1.1695410066497269</v>
      </c>
      <c r="F10" s="422">
        <f t="shared" si="1"/>
        <v>6272</v>
      </c>
      <c r="G10" s="184">
        <f>'８月(上旬)'!F43+'８月(上旬)'!F48</f>
        <v>48602</v>
      </c>
      <c r="H10" s="183">
        <f>'８月(上旬)'!G43+'８月(上旬)'!G48</f>
        <v>42748</v>
      </c>
      <c r="I10" s="423">
        <f t="shared" si="2"/>
        <v>1.1369420791615983</v>
      </c>
      <c r="J10" s="422">
        <f t="shared" si="3"/>
        <v>5854</v>
      </c>
      <c r="K10" s="180"/>
    </row>
    <row r="11" spans="1:11" s="166" customFormat="1" ht="18" customHeight="1" x14ac:dyDescent="0.15">
      <c r="A11" s="179"/>
      <c r="B11" s="197" t="s">
        <v>112</v>
      </c>
      <c r="C11" s="552">
        <f>'８月(上旬)'!B68+'８月(上旬)'!B69</f>
        <v>0</v>
      </c>
      <c r="D11" s="564">
        <f>'８月(上旬)'!C68+'８月(上旬)'!C69</f>
        <v>0</v>
      </c>
      <c r="E11" s="549" t="e">
        <f t="shared" si="0"/>
        <v>#DIV/0!</v>
      </c>
      <c r="F11" s="548">
        <f t="shared" si="1"/>
        <v>0</v>
      </c>
      <c r="G11" s="552">
        <f>'８月(上旬)'!F68+'８月(上旬)'!F69</f>
        <v>0</v>
      </c>
      <c r="H11" s="564">
        <f>'８月(上旬)'!G68+'８月(上旬)'!G69</f>
        <v>0</v>
      </c>
      <c r="I11" s="549" t="e">
        <f t="shared" si="2"/>
        <v>#DIV/0!</v>
      </c>
      <c r="J11" s="548">
        <f t="shared" si="3"/>
        <v>0</v>
      </c>
      <c r="K11" s="167"/>
    </row>
    <row r="12" spans="1:11" s="166" customFormat="1" ht="18" customHeight="1" x14ac:dyDescent="0.15">
      <c r="A12" s="179"/>
      <c r="B12" s="197" t="s">
        <v>252</v>
      </c>
      <c r="C12" s="552">
        <f>'８月(上旬)'!B79</f>
        <v>0</v>
      </c>
      <c r="D12" s="563">
        <f>'８月(上旬)'!C79</f>
        <v>0</v>
      </c>
      <c r="E12" s="549" t="e">
        <f t="shared" si="0"/>
        <v>#DIV/0!</v>
      </c>
      <c r="F12" s="548">
        <f t="shared" si="1"/>
        <v>0</v>
      </c>
      <c r="G12" s="177" t="s">
        <v>105</v>
      </c>
      <c r="H12" s="562">
        <f>'８月(上旬)'!G79</f>
        <v>0</v>
      </c>
      <c r="I12" s="549" t="e">
        <f t="shared" si="2"/>
        <v>#VALUE!</v>
      </c>
      <c r="J12" s="548" t="e">
        <f t="shared" si="3"/>
        <v>#VALUE!</v>
      </c>
      <c r="K12" s="167"/>
    </row>
    <row r="13" spans="1:11" s="166" customFormat="1" ht="18" customHeight="1" x14ac:dyDescent="0.15">
      <c r="A13" s="173"/>
      <c r="B13" s="194" t="s">
        <v>265</v>
      </c>
      <c r="C13" s="557">
        <f>'８月(上旬)'!B81</f>
        <v>0</v>
      </c>
      <c r="D13" s="561">
        <f>'８月(上旬)'!C80</f>
        <v>0</v>
      </c>
      <c r="E13" s="554" t="e">
        <f t="shared" si="0"/>
        <v>#DIV/0!</v>
      </c>
      <c r="F13" s="553">
        <f t="shared" si="1"/>
        <v>0</v>
      </c>
      <c r="G13" s="171" t="s">
        <v>105</v>
      </c>
      <c r="H13" s="560">
        <f>'８月(上旬)'!G80</f>
        <v>0</v>
      </c>
      <c r="I13" s="554" t="e">
        <f t="shared" si="2"/>
        <v>#VALUE!</v>
      </c>
      <c r="J13" s="553" t="e">
        <f t="shared" si="3"/>
        <v>#VALUE!</v>
      </c>
      <c r="K13" s="167"/>
    </row>
    <row r="14" spans="1:11" ht="18" customHeight="1" x14ac:dyDescent="0.15">
      <c r="A14" s="716" t="s">
        <v>209</v>
      </c>
      <c r="B14" s="717"/>
      <c r="C14" s="526">
        <f>SUM(C15:C18)</f>
        <v>29707</v>
      </c>
      <c r="D14" s="525">
        <f>SUM(D15:D18)</f>
        <v>29859</v>
      </c>
      <c r="E14" s="524">
        <f t="shared" si="0"/>
        <v>0.99490940754881274</v>
      </c>
      <c r="F14" s="523">
        <f t="shared" si="1"/>
        <v>-152</v>
      </c>
      <c r="G14" s="526">
        <f>SUM(G15:G18)</f>
        <v>37783</v>
      </c>
      <c r="H14" s="525">
        <f>SUM(H15:H18)</f>
        <v>38654</v>
      </c>
      <c r="I14" s="524">
        <f t="shared" si="2"/>
        <v>0.97746675635121849</v>
      </c>
      <c r="J14" s="523">
        <f t="shared" si="3"/>
        <v>-871</v>
      </c>
      <c r="K14" s="180"/>
    </row>
    <row r="15" spans="1:11" ht="18" customHeight="1" x14ac:dyDescent="0.15">
      <c r="A15" s="187" t="s">
        <v>208</v>
      </c>
      <c r="B15" s="189" t="s">
        <v>111</v>
      </c>
      <c r="C15" s="184">
        <f>'８月(上旬)'!B10+'８月(上旬)'!B11+'８月(上旬)'!B16</f>
        <v>7885</v>
      </c>
      <c r="D15" s="185">
        <f>'８月(上旬)'!C10+'８月(上旬)'!C11+'８月(上旬)'!C16</f>
        <v>12370</v>
      </c>
      <c r="E15" s="423">
        <f t="shared" si="0"/>
        <v>0.63742926434923197</v>
      </c>
      <c r="F15" s="422">
        <f t="shared" si="1"/>
        <v>-4485</v>
      </c>
      <c r="G15" s="184">
        <f>'８月(上旬)'!F10+'８月(上旬)'!F11+'８月(上旬)'!F16</f>
        <v>9455</v>
      </c>
      <c r="H15" s="185">
        <f>'８月(上旬)'!G10+'８月(上旬)'!G11+'８月(上旬)'!G16</f>
        <v>16250</v>
      </c>
      <c r="I15" s="423">
        <f t="shared" si="2"/>
        <v>0.58184615384615379</v>
      </c>
      <c r="J15" s="422">
        <f t="shared" si="3"/>
        <v>-6795</v>
      </c>
      <c r="K15" s="180"/>
    </row>
    <row r="16" spans="1:11" ht="18" customHeight="1" x14ac:dyDescent="0.15">
      <c r="A16" s="187"/>
      <c r="B16" s="189" t="s">
        <v>110</v>
      </c>
      <c r="C16" s="184">
        <f>'８月(上旬)'!B20+'８月(上旬)'!B25+'８月(上旬)'!B26+'８月(上旬)'!B27+'８月(上旬)'!B36</f>
        <v>4620</v>
      </c>
      <c r="D16" s="185">
        <f>'８月(上旬)'!C20+'８月(上旬)'!C25+'８月(上旬)'!C26+'８月(上旬)'!C27+'８月(上旬)'!C36</f>
        <v>1147</v>
      </c>
      <c r="E16" s="423">
        <f t="shared" si="0"/>
        <v>4.0278988666085445</v>
      </c>
      <c r="F16" s="422">
        <f t="shared" si="1"/>
        <v>3473</v>
      </c>
      <c r="G16" s="184">
        <f>'８月(上旬)'!F20+'８月(上旬)'!F25+'８月(上旬)'!F26+'８月(上旬)'!F27+'８月(上旬)'!F36</f>
        <v>5570</v>
      </c>
      <c r="H16" s="185">
        <f>'８月(上旬)'!G20+'８月(上旬)'!G25+'８月(上旬)'!G26+'８月(上旬)'!G27+'８月(上旬)'!G36</f>
        <v>1330</v>
      </c>
      <c r="I16" s="423">
        <f t="shared" si="2"/>
        <v>4.1879699248120303</v>
      </c>
      <c r="J16" s="422">
        <f t="shared" si="3"/>
        <v>4240</v>
      </c>
      <c r="K16" s="180"/>
    </row>
    <row r="17" spans="1:11" ht="18" customHeight="1" x14ac:dyDescent="0.15">
      <c r="A17" s="187"/>
      <c r="B17" s="189" t="s">
        <v>108</v>
      </c>
      <c r="C17" s="184">
        <f>'８月(上旬)'!B44+'８月(上旬)'!B45+'８月(上旬)'!B46+'８月(上旬)'!B61</f>
        <v>17202</v>
      </c>
      <c r="D17" s="185">
        <f>'８月(上旬)'!C44+'８月(上旬)'!C45+'８月(上旬)'!C46+'８月(上旬)'!C61</f>
        <v>16342</v>
      </c>
      <c r="E17" s="423">
        <f t="shared" si="0"/>
        <v>1.0526251376820464</v>
      </c>
      <c r="F17" s="422">
        <f t="shared" si="1"/>
        <v>860</v>
      </c>
      <c r="G17" s="184">
        <f>'８月(上旬)'!F44+'８月(上旬)'!F45+'８月(上旬)'!F46+'８月(上旬)'!F61</f>
        <v>22758</v>
      </c>
      <c r="H17" s="185">
        <f>'８月(上旬)'!G44+'８月(上旬)'!G45+'８月(上旬)'!G46+'８月(上旬)'!G61</f>
        <v>21074</v>
      </c>
      <c r="I17" s="423">
        <f t="shared" si="2"/>
        <v>1.0799088924741387</v>
      </c>
      <c r="J17" s="422">
        <f t="shared" si="3"/>
        <v>1684</v>
      </c>
      <c r="K17" s="180"/>
    </row>
    <row r="18" spans="1:11" s="166" customFormat="1" ht="18" customHeight="1" x14ac:dyDescent="0.15">
      <c r="A18" s="173"/>
      <c r="B18" s="194" t="s">
        <v>112</v>
      </c>
      <c r="C18" s="557">
        <f>'８月(上旬)'!B71+'８月(上旬)'!B72</f>
        <v>0</v>
      </c>
      <c r="D18" s="555">
        <f>'８月(上旬)'!C71+'８月(上旬)'!C72</f>
        <v>0</v>
      </c>
      <c r="E18" s="554" t="e">
        <f t="shared" si="0"/>
        <v>#DIV/0!</v>
      </c>
      <c r="F18" s="553">
        <f t="shared" si="1"/>
        <v>0</v>
      </c>
      <c r="G18" s="557">
        <f>'８月(上旬)'!F71+'８月(上旬)'!F72</f>
        <v>0</v>
      </c>
      <c r="H18" s="555">
        <f>'８月(上旬)'!G71+'８月(上旬)'!G72</f>
        <v>0</v>
      </c>
      <c r="I18" s="554" t="e">
        <f t="shared" si="2"/>
        <v>#DIV/0!</v>
      </c>
      <c r="J18" s="553">
        <f t="shared" si="3"/>
        <v>0</v>
      </c>
      <c r="K18" s="167"/>
    </row>
    <row r="19" spans="1:11" ht="18" customHeight="1" x14ac:dyDescent="0.15">
      <c r="A19" s="705" t="s">
        <v>207</v>
      </c>
      <c r="B19" s="714"/>
      <c r="C19" s="518">
        <f>SUM(C20:C23)</f>
        <v>20625</v>
      </c>
      <c r="D19" s="519">
        <f>SUM(D20:D23)</f>
        <v>17559</v>
      </c>
      <c r="E19" s="516">
        <f t="shared" si="0"/>
        <v>1.1746113104390912</v>
      </c>
      <c r="F19" s="515">
        <f t="shared" si="1"/>
        <v>3066</v>
      </c>
      <c r="G19" s="518">
        <f>SUM(G20:G23)</f>
        <v>26939</v>
      </c>
      <c r="H19" s="517">
        <f>SUM(H20:H23)</f>
        <v>26102</v>
      </c>
      <c r="I19" s="516">
        <f t="shared" si="2"/>
        <v>1.0320665083135392</v>
      </c>
      <c r="J19" s="515">
        <f t="shared" si="3"/>
        <v>837</v>
      </c>
      <c r="K19" s="180"/>
    </row>
    <row r="20" spans="1:11" ht="18" customHeight="1" x14ac:dyDescent="0.15">
      <c r="A20" s="187" t="s">
        <v>206</v>
      </c>
      <c r="B20" s="189" t="s">
        <v>111</v>
      </c>
      <c r="C20" s="184">
        <f>'８月(上旬)'!B12</f>
        <v>0</v>
      </c>
      <c r="D20" s="185">
        <f>'８月(上旬)'!C12</f>
        <v>0</v>
      </c>
      <c r="E20" s="423" t="e">
        <f t="shared" si="0"/>
        <v>#DIV/0!</v>
      </c>
      <c r="F20" s="422">
        <f t="shared" si="1"/>
        <v>0</v>
      </c>
      <c r="G20" s="184">
        <f>'８月(上旬)'!F12</f>
        <v>0</v>
      </c>
      <c r="H20" s="183">
        <f>'８月(上旬)'!G12</f>
        <v>0</v>
      </c>
      <c r="I20" s="423" t="e">
        <f t="shared" si="2"/>
        <v>#DIV/0!</v>
      </c>
      <c r="J20" s="422">
        <f t="shared" si="3"/>
        <v>0</v>
      </c>
      <c r="K20" s="180"/>
    </row>
    <row r="21" spans="1:11" ht="18" customHeight="1" x14ac:dyDescent="0.15">
      <c r="A21" s="187"/>
      <c r="B21" s="189" t="s">
        <v>110</v>
      </c>
      <c r="C21" s="184">
        <f>'８月(上旬)'!B21+'８月(上旬)'!B35</f>
        <v>7102</v>
      </c>
      <c r="D21" s="185">
        <f>'８月(上旬)'!C21+'８月(上旬)'!C35</f>
        <v>6299</v>
      </c>
      <c r="E21" s="423">
        <f t="shared" si="0"/>
        <v>1.1274805524686458</v>
      </c>
      <c r="F21" s="422">
        <f t="shared" si="1"/>
        <v>803</v>
      </c>
      <c r="G21" s="184">
        <f>'８月(上旬)'!F21+'８月(上旬)'!F35</f>
        <v>9310</v>
      </c>
      <c r="H21" s="183">
        <f>'８月(上旬)'!G21+'８月(上旬)'!G35</f>
        <v>8620</v>
      </c>
      <c r="I21" s="423">
        <f t="shared" si="2"/>
        <v>1.080046403712297</v>
      </c>
      <c r="J21" s="422">
        <f t="shared" si="3"/>
        <v>690</v>
      </c>
      <c r="K21" s="180"/>
    </row>
    <row r="22" spans="1:11" ht="18" customHeight="1" x14ac:dyDescent="0.15">
      <c r="A22" s="187"/>
      <c r="B22" s="189" t="s">
        <v>108</v>
      </c>
      <c r="C22" s="184">
        <f>'８月(上旬)'!B47+'８月(上旬)'!B60</f>
        <v>13523</v>
      </c>
      <c r="D22" s="185">
        <f>'８月(上旬)'!C47+'８月(上旬)'!C60</f>
        <v>11260</v>
      </c>
      <c r="E22" s="423">
        <f t="shared" si="0"/>
        <v>1.2009769094138543</v>
      </c>
      <c r="F22" s="422">
        <f t="shared" si="1"/>
        <v>2263</v>
      </c>
      <c r="G22" s="184">
        <f>'８月(上旬)'!F47+'８月(上旬)'!F60</f>
        <v>17629</v>
      </c>
      <c r="H22" s="183">
        <f>'８月(上旬)'!G47+'８月(上旬)'!G60</f>
        <v>17482</v>
      </c>
      <c r="I22" s="423">
        <f t="shared" si="2"/>
        <v>1.0084086488960073</v>
      </c>
      <c r="J22" s="422">
        <f t="shared" si="3"/>
        <v>147</v>
      </c>
      <c r="K22" s="180"/>
    </row>
    <row r="23" spans="1:11" s="166" customFormat="1" ht="18" customHeight="1" x14ac:dyDescent="0.15">
      <c r="A23" s="173"/>
      <c r="B23" s="194" t="s">
        <v>112</v>
      </c>
      <c r="C23" s="557">
        <f>'８月(上旬)'!B70+'８月(上旬)'!B74</f>
        <v>0</v>
      </c>
      <c r="D23" s="555">
        <f>'８月(上旬)'!C70+'８月(上旬)'!C74</f>
        <v>0</v>
      </c>
      <c r="E23" s="554" t="e">
        <f t="shared" si="0"/>
        <v>#DIV/0!</v>
      </c>
      <c r="F23" s="553">
        <f t="shared" si="1"/>
        <v>0</v>
      </c>
      <c r="G23" s="557">
        <f>'８月(上旬)'!F70+'８月(上旬)'!F74</f>
        <v>0</v>
      </c>
      <c r="H23" s="559">
        <f>'８月(上旬)'!G70+'８月(上旬)'!G74</f>
        <v>0</v>
      </c>
      <c r="I23" s="558" t="e">
        <f t="shared" si="2"/>
        <v>#DIV/0!</v>
      </c>
      <c r="J23" s="553">
        <f t="shared" si="3"/>
        <v>0</v>
      </c>
      <c r="K23" s="167"/>
    </row>
    <row r="24" spans="1:11" ht="18" customHeight="1" x14ac:dyDescent="0.15">
      <c r="A24" s="705" t="s">
        <v>205</v>
      </c>
      <c r="B24" s="714"/>
      <c r="C24" s="518">
        <f>SUM(C25:C28)</f>
        <v>12087</v>
      </c>
      <c r="D24" s="519">
        <f>SUM(D25:D28)</f>
        <v>9377</v>
      </c>
      <c r="E24" s="516">
        <f t="shared" si="0"/>
        <v>1.2890050122640504</v>
      </c>
      <c r="F24" s="515">
        <f t="shared" si="1"/>
        <v>2710</v>
      </c>
      <c r="G24" s="518">
        <f>SUM(G25:G28)</f>
        <v>14659</v>
      </c>
      <c r="H24" s="517">
        <f>SUM(H25:H28)</f>
        <v>13832</v>
      </c>
      <c r="I24" s="516">
        <f t="shared" si="2"/>
        <v>1.059788895315211</v>
      </c>
      <c r="J24" s="515">
        <f t="shared" si="3"/>
        <v>827</v>
      </c>
      <c r="K24" s="180"/>
    </row>
    <row r="25" spans="1:11" ht="18" customHeight="1" x14ac:dyDescent="0.15">
      <c r="A25" s="187"/>
      <c r="B25" s="189" t="s">
        <v>111</v>
      </c>
      <c r="C25" s="184">
        <f>'８月(上旬)'!B13</f>
        <v>0</v>
      </c>
      <c r="D25" s="185">
        <f>'８月(上旬)'!C13</f>
        <v>0</v>
      </c>
      <c r="E25" s="423" t="e">
        <f t="shared" si="0"/>
        <v>#DIV/0!</v>
      </c>
      <c r="F25" s="422">
        <f t="shared" si="1"/>
        <v>0</v>
      </c>
      <c r="G25" s="184">
        <f>'８月(上旬)'!F13</f>
        <v>0</v>
      </c>
      <c r="H25" s="183">
        <f>'８月(上旬)'!G13</f>
        <v>0</v>
      </c>
      <c r="I25" s="423" t="e">
        <f t="shared" si="2"/>
        <v>#DIV/0!</v>
      </c>
      <c r="J25" s="422">
        <f t="shared" si="3"/>
        <v>0</v>
      </c>
      <c r="K25" s="180"/>
    </row>
    <row r="26" spans="1:11" ht="18" customHeight="1" x14ac:dyDescent="0.15">
      <c r="A26" s="187"/>
      <c r="B26" s="189" t="s">
        <v>110</v>
      </c>
      <c r="C26" s="184">
        <f>'８月(上旬)'!B28+'８月(上旬)'!B37</f>
        <v>4316</v>
      </c>
      <c r="D26" s="185">
        <f>'８月(上旬)'!C28+'８月(上旬)'!C37</f>
        <v>4033</v>
      </c>
      <c r="E26" s="423">
        <f t="shared" si="0"/>
        <v>1.0701710885197124</v>
      </c>
      <c r="F26" s="422">
        <f t="shared" si="1"/>
        <v>283</v>
      </c>
      <c r="G26" s="184">
        <f>'８月(上旬)'!F28+'８月(上旬)'!F37</f>
        <v>5220</v>
      </c>
      <c r="H26" s="183">
        <f>'８月(上旬)'!G28+'８月(上旬)'!G37</f>
        <v>6600</v>
      </c>
      <c r="I26" s="423">
        <f t="shared" si="2"/>
        <v>0.79090909090909089</v>
      </c>
      <c r="J26" s="422">
        <f t="shared" si="3"/>
        <v>-1380</v>
      </c>
      <c r="K26" s="180"/>
    </row>
    <row r="27" spans="1:11" ht="18" customHeight="1" x14ac:dyDescent="0.15">
      <c r="A27" s="187"/>
      <c r="B27" s="189" t="s">
        <v>108</v>
      </c>
      <c r="C27" s="184">
        <f>'８月(上旬)'!B49</f>
        <v>7771</v>
      </c>
      <c r="D27" s="185">
        <f>'８月(上旬)'!C49</f>
        <v>5344</v>
      </c>
      <c r="E27" s="423">
        <f t="shared" si="0"/>
        <v>1.4541541916167664</v>
      </c>
      <c r="F27" s="422">
        <f t="shared" si="1"/>
        <v>2427</v>
      </c>
      <c r="G27" s="184">
        <f>'８月(上旬)'!F49</f>
        <v>9439</v>
      </c>
      <c r="H27" s="183">
        <f>'８月(上旬)'!G49</f>
        <v>7232</v>
      </c>
      <c r="I27" s="423">
        <f t="shared" si="2"/>
        <v>1.3051714601769913</v>
      </c>
      <c r="J27" s="422">
        <f t="shared" si="3"/>
        <v>2207</v>
      </c>
      <c r="K27" s="180"/>
    </row>
    <row r="28" spans="1:11" s="166" customFormat="1" ht="18" customHeight="1" x14ac:dyDescent="0.15">
      <c r="A28" s="173"/>
      <c r="B28" s="194" t="s">
        <v>112</v>
      </c>
      <c r="C28" s="557">
        <f>'８月(上旬)'!B75</f>
        <v>0</v>
      </c>
      <c r="D28" s="555">
        <f>'８月(上旬)'!C75</f>
        <v>0</v>
      </c>
      <c r="E28" s="554" t="e">
        <f t="shared" si="0"/>
        <v>#DIV/0!</v>
      </c>
      <c r="F28" s="553">
        <f t="shared" si="1"/>
        <v>0</v>
      </c>
      <c r="G28" s="556">
        <f>'８月(上旬)'!F75</f>
        <v>0</v>
      </c>
      <c r="H28" s="555">
        <f>'８月(上旬)'!G75</f>
        <v>0</v>
      </c>
      <c r="I28" s="554" t="e">
        <f t="shared" si="2"/>
        <v>#DIV/0!</v>
      </c>
      <c r="J28" s="553">
        <f t="shared" si="3"/>
        <v>0</v>
      </c>
      <c r="K28" s="167"/>
    </row>
    <row r="29" spans="1:11" ht="18" customHeight="1" x14ac:dyDescent="0.15">
      <c r="A29" s="705" t="s">
        <v>204</v>
      </c>
      <c r="B29" s="714"/>
      <c r="C29" s="518">
        <f>SUM(C30:C36)</f>
        <v>16877</v>
      </c>
      <c r="D29" s="519">
        <f>SUM(D30:D36)</f>
        <v>12472</v>
      </c>
      <c r="E29" s="516">
        <f t="shared" si="0"/>
        <v>1.353191148171905</v>
      </c>
      <c r="F29" s="515">
        <f t="shared" si="1"/>
        <v>4405</v>
      </c>
      <c r="G29" s="518">
        <f>SUM(G30:G36)</f>
        <v>23767</v>
      </c>
      <c r="H29" s="519">
        <f>SUM(H30:H36)</f>
        <v>17598</v>
      </c>
      <c r="I29" s="516">
        <f t="shared" si="2"/>
        <v>1.3505511989998864</v>
      </c>
      <c r="J29" s="515">
        <f t="shared" si="3"/>
        <v>6169</v>
      </c>
      <c r="K29" s="180"/>
    </row>
    <row r="30" spans="1:11" ht="18" customHeight="1" x14ac:dyDescent="0.15">
      <c r="A30" s="187"/>
      <c r="B30" s="189" t="s">
        <v>111</v>
      </c>
      <c r="C30" s="184">
        <f>'８月(上旬)'!B15+'８月(上旬)'!B17</f>
        <v>0</v>
      </c>
      <c r="D30" s="185">
        <f>'８月(上旬)'!C15+'８月(上旬)'!C17</f>
        <v>0</v>
      </c>
      <c r="E30" s="423" t="e">
        <f t="shared" si="0"/>
        <v>#DIV/0!</v>
      </c>
      <c r="F30" s="422">
        <f t="shared" si="1"/>
        <v>0</v>
      </c>
      <c r="G30" s="184">
        <f>'８月(上旬)'!F15+'８月(上旬)'!F17</f>
        <v>0</v>
      </c>
      <c r="H30" s="183">
        <f>'８月(上旬)'!G15+'８月(上旬)'!G17</f>
        <v>0</v>
      </c>
      <c r="I30" s="423" t="e">
        <f t="shared" si="2"/>
        <v>#DIV/0!</v>
      </c>
      <c r="J30" s="422">
        <f t="shared" si="3"/>
        <v>0</v>
      </c>
      <c r="K30" s="180"/>
    </row>
    <row r="31" spans="1:11" ht="18" customHeight="1" x14ac:dyDescent="0.15">
      <c r="A31" s="187"/>
      <c r="B31" s="186" t="s">
        <v>110</v>
      </c>
      <c r="C31" s="184">
        <f>'８月(上旬)'!B29+'８月(上旬)'!B30+'８月(上旬)'!B31+'８月(上旬)'!B32+'８月(上旬)'!B33+'８月(上旬)'!B34</f>
        <v>2187</v>
      </c>
      <c r="D31" s="188">
        <f>'８月(上旬)'!C29+'８月(上旬)'!C30+'８月(上旬)'!C31+'８月(上旬)'!C32+'８月(上旬)'!C33+'８月(上旬)'!C34</f>
        <v>2049</v>
      </c>
      <c r="E31" s="423">
        <f t="shared" si="0"/>
        <v>1.0673499267935578</v>
      </c>
      <c r="F31" s="422">
        <f t="shared" si="1"/>
        <v>138</v>
      </c>
      <c r="G31" s="184">
        <f>'８月(上旬)'!F29+'８月(上旬)'!F30+'８月(上旬)'!F31+'８月(上旬)'!F32+'８月(上旬)'!F33+'８月(上旬)'!F34</f>
        <v>2635</v>
      </c>
      <c r="H31" s="183">
        <f>'８月(上旬)'!G29+'８月(上旬)'!G30+'８月(上旬)'!G31+'８月(上旬)'!G32+'８月(上旬)'!G33+'８月(上旬)'!G34</f>
        <v>2800</v>
      </c>
      <c r="I31" s="423">
        <f t="shared" si="2"/>
        <v>0.94107142857142856</v>
      </c>
      <c r="J31" s="422">
        <f t="shared" si="3"/>
        <v>-165</v>
      </c>
      <c r="K31" s="180"/>
    </row>
    <row r="32" spans="1:11" ht="18" customHeight="1" x14ac:dyDescent="0.15">
      <c r="A32" s="187"/>
      <c r="B32" s="186" t="s">
        <v>109</v>
      </c>
      <c r="C32" s="184">
        <f>'８月(上旬)'!B38</f>
        <v>851</v>
      </c>
      <c r="D32" s="185">
        <f>'８月(上旬)'!C38</f>
        <v>737</v>
      </c>
      <c r="E32" s="423">
        <f t="shared" si="0"/>
        <v>1.1546811397557666</v>
      </c>
      <c r="F32" s="422">
        <f t="shared" si="1"/>
        <v>114</v>
      </c>
      <c r="G32" s="184">
        <f>'８月(上旬)'!F38</f>
        <v>1152</v>
      </c>
      <c r="H32" s="183">
        <f>'８月(上旬)'!G38</f>
        <v>1062</v>
      </c>
      <c r="I32" s="423">
        <f t="shared" si="2"/>
        <v>1.0847457627118644</v>
      </c>
      <c r="J32" s="422">
        <f t="shared" si="3"/>
        <v>90</v>
      </c>
      <c r="K32" s="180"/>
    </row>
    <row r="33" spans="1:11" ht="18" customHeight="1" x14ac:dyDescent="0.15">
      <c r="A33" s="187"/>
      <c r="B33" s="186" t="s">
        <v>108</v>
      </c>
      <c r="C33" s="184">
        <f>'８月(上旬)'!B50+'８月(上旬)'!B51+'８月(上旬)'!B52+'８月(上旬)'!B53+'８月(上旬)'!B56+'８月(上旬)'!B54+'８月(上旬)'!B55+'８月(上旬)'!B59+'８月(上旬)'!B57+'８月(上旬)'!B58</f>
        <v>12722</v>
      </c>
      <c r="D33" s="185">
        <f>'８月(上旬)'!C50+'８月(上旬)'!C51+'８月(上旬)'!C52+'８月(上旬)'!C53+'８月(上旬)'!C56+'８月(上旬)'!C54+'８月(上旬)'!C55+'８月(上旬)'!C59+'８月(上旬)'!C57+'８月(上旬)'!C58</f>
        <v>8808</v>
      </c>
      <c r="E33" s="423">
        <f t="shared" si="0"/>
        <v>1.4443687556766576</v>
      </c>
      <c r="F33" s="422">
        <f t="shared" si="1"/>
        <v>3914</v>
      </c>
      <c r="G33" s="184">
        <f>'８月(上旬)'!F50+'８月(上旬)'!F51+'８月(上旬)'!F52+'８月(上旬)'!F53+'８月(上旬)'!F56+'８月(上旬)'!F54+'８月(上旬)'!F55+'８月(上旬)'!F59+'８月(上旬)'!F57+'８月(上旬)'!F58</f>
        <v>18462</v>
      </c>
      <c r="H33" s="183">
        <f>'８月(上旬)'!G50+'８月(上旬)'!G51+'８月(上旬)'!G52+'８月(上旬)'!G53+'８月(上旬)'!G56+'８月(上旬)'!G54+'８月(上旬)'!G55+'８月(上旬)'!G59+'８月(上旬)'!G57+'８月(上旬)'!G58</f>
        <v>12503</v>
      </c>
      <c r="I33" s="423">
        <f t="shared" si="2"/>
        <v>1.4766056146524833</v>
      </c>
      <c r="J33" s="422">
        <f t="shared" si="3"/>
        <v>5959</v>
      </c>
      <c r="K33" s="180"/>
    </row>
    <row r="34" spans="1:11" ht="18" customHeight="1" x14ac:dyDescent="0.15">
      <c r="A34" s="187"/>
      <c r="B34" s="186" t="s">
        <v>107</v>
      </c>
      <c r="C34" s="184">
        <f>'８月(上旬)'!B62</f>
        <v>1117</v>
      </c>
      <c r="D34" s="185">
        <f>'８月(上旬)'!C62</f>
        <v>878</v>
      </c>
      <c r="E34" s="423">
        <f t="shared" si="0"/>
        <v>1.2722095671981777</v>
      </c>
      <c r="F34" s="422">
        <f t="shared" si="1"/>
        <v>239</v>
      </c>
      <c r="G34" s="184">
        <f>'８月(上旬)'!F62</f>
        <v>1518</v>
      </c>
      <c r="H34" s="183">
        <f>'８月(上旬)'!G62</f>
        <v>1233</v>
      </c>
      <c r="I34" s="423">
        <f t="shared" si="2"/>
        <v>1.2311435523114356</v>
      </c>
      <c r="J34" s="422">
        <f t="shared" si="3"/>
        <v>285</v>
      </c>
      <c r="K34" s="180"/>
    </row>
    <row r="35" spans="1:11" s="166" customFormat="1" ht="18" customHeight="1" x14ac:dyDescent="0.15">
      <c r="A35" s="179"/>
      <c r="B35" s="178" t="s">
        <v>106</v>
      </c>
      <c r="C35" s="552">
        <f>'８月(上旬)'!B73</f>
        <v>0</v>
      </c>
      <c r="D35" s="550">
        <f>'８月(上旬)'!C73</f>
        <v>0</v>
      </c>
      <c r="E35" s="549" t="e">
        <f t="shared" si="0"/>
        <v>#DIV/0!</v>
      </c>
      <c r="F35" s="548">
        <f t="shared" si="1"/>
        <v>0</v>
      </c>
      <c r="G35" s="551">
        <f>'８月(上旬)'!F73</f>
        <v>0</v>
      </c>
      <c r="H35" s="550">
        <f>'８月(上旬)'!G73</f>
        <v>0</v>
      </c>
      <c r="I35" s="549" t="e">
        <f t="shared" si="2"/>
        <v>#DIV/0!</v>
      </c>
      <c r="J35" s="548">
        <f t="shared" si="3"/>
        <v>0</v>
      </c>
      <c r="K35" s="167"/>
    </row>
    <row r="36" spans="1:11" s="166" customFormat="1" ht="18" customHeight="1" thickBot="1" x14ac:dyDescent="0.2">
      <c r="A36" s="173"/>
      <c r="B36" s="172" t="s">
        <v>203</v>
      </c>
      <c r="C36" s="547">
        <f>'８月(上旬)'!B77</f>
        <v>0</v>
      </c>
      <c r="D36" s="545">
        <f>'８月(上旬)'!C77</f>
        <v>0</v>
      </c>
      <c r="E36" s="544" t="e">
        <f t="shared" si="0"/>
        <v>#DIV/0!</v>
      </c>
      <c r="F36" s="543">
        <f t="shared" si="1"/>
        <v>0</v>
      </c>
      <c r="G36" s="546">
        <f>'８月(上旬)'!F77</f>
        <v>0</v>
      </c>
      <c r="H36" s="545">
        <f>'８月(上旬)'!G77</f>
        <v>0</v>
      </c>
      <c r="I36" s="544" t="e">
        <f t="shared" si="2"/>
        <v>#DIV/0!</v>
      </c>
      <c r="J36" s="543">
        <f t="shared" si="3"/>
        <v>0</v>
      </c>
      <c r="K36" s="167"/>
    </row>
    <row r="37" spans="1:11" x14ac:dyDescent="0.15">
      <c r="C37" s="165"/>
      <c r="G37" s="165"/>
    </row>
    <row r="38" spans="1:11" x14ac:dyDescent="0.15">
      <c r="C38" s="165"/>
      <c r="G38" s="165"/>
    </row>
    <row r="39" spans="1:11" x14ac:dyDescent="0.15">
      <c r="C39" s="165" t="s">
        <v>264</v>
      </c>
      <c r="G39" s="165"/>
    </row>
    <row r="40" spans="1:11" x14ac:dyDescent="0.15">
      <c r="C40" s="165" t="s">
        <v>263</v>
      </c>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3:7" x14ac:dyDescent="0.15">
      <c r="C65" s="165"/>
      <c r="G65" s="165"/>
    </row>
    <row r="66" spans="3:7" x14ac:dyDescent="0.15">
      <c r="C66" s="165"/>
      <c r="G66" s="165"/>
    </row>
    <row r="67" spans="3:7" x14ac:dyDescent="0.15">
      <c r="C67" s="165"/>
      <c r="G67" s="165"/>
    </row>
    <row r="68" spans="3:7" x14ac:dyDescent="0.15">
      <c r="C68" s="165"/>
      <c r="G68" s="165"/>
    </row>
    <row r="69" spans="3:7" x14ac:dyDescent="0.15">
      <c r="C69" s="165"/>
      <c r="G69" s="165"/>
    </row>
    <row r="70" spans="3:7" x14ac:dyDescent="0.15">
      <c r="C70" s="165"/>
      <c r="G70" s="165"/>
    </row>
    <row r="71" spans="3:7" x14ac:dyDescent="0.15">
      <c r="C71" s="165"/>
      <c r="G71" s="165"/>
    </row>
    <row r="72" spans="3:7" x14ac:dyDescent="0.15">
      <c r="C72" s="165"/>
      <c r="G72" s="165"/>
    </row>
  </sheetData>
  <mergeCells count="24">
    <mergeCell ref="A1:B1"/>
    <mergeCell ref="G2:J2"/>
    <mergeCell ref="C3:C4"/>
    <mergeCell ref="D3:D4"/>
    <mergeCell ref="E3:F3"/>
    <mergeCell ref="G3:G4"/>
    <mergeCell ref="H3:H4"/>
    <mergeCell ref="I3:J3"/>
    <mergeCell ref="C2:F2"/>
    <mergeCell ref="A24:B24"/>
    <mergeCell ref="A29:B29"/>
    <mergeCell ref="J5:J6"/>
    <mergeCell ref="A6:B6"/>
    <mergeCell ref="A7:B7"/>
    <mergeCell ref="A14:B14"/>
    <mergeCell ref="F5:F6"/>
    <mergeCell ref="G5:G6"/>
    <mergeCell ref="H5:H6"/>
    <mergeCell ref="I5:I6"/>
    <mergeCell ref="A5:B5"/>
    <mergeCell ref="C5:C6"/>
    <mergeCell ref="D5:D6"/>
    <mergeCell ref="E5:E6"/>
    <mergeCell ref="A19:B19"/>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61" orientation="landscape" r:id="rId1"/>
  <headerFooter alignWithMargins="0">
    <oddHeader>&amp;C2012年&amp;A航空旅客輸送実績</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2"/>
  <sheetViews>
    <sheetView showGridLines="0" view="pageBreakPreview" zoomScale="85"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８月中旬</v>
      </c>
      <c r="G1" s="4" t="s">
        <v>69</v>
      </c>
      <c r="H1" s="2"/>
      <c r="I1" s="2"/>
      <c r="J1" s="2"/>
    </row>
    <row r="2" spans="1:11" ht="18" customHeight="1" x14ac:dyDescent="0.15">
      <c r="A2" s="206"/>
      <c r="B2" s="205"/>
      <c r="C2" s="683" t="s">
        <v>219</v>
      </c>
      <c r="D2" s="684"/>
      <c r="E2" s="685"/>
      <c r="F2" s="686"/>
      <c r="G2" s="683" t="s">
        <v>218</v>
      </c>
      <c r="H2" s="684"/>
      <c r="I2" s="685"/>
      <c r="J2" s="686"/>
    </row>
    <row r="3" spans="1:11" ht="18.75" customHeight="1" x14ac:dyDescent="0.15">
      <c r="A3" s="186"/>
      <c r="B3" s="204"/>
      <c r="C3" s="687" t="s">
        <v>271</v>
      </c>
      <c r="D3" s="689" t="s">
        <v>270</v>
      </c>
      <c r="E3" s="664" t="s">
        <v>215</v>
      </c>
      <c r="F3" s="665"/>
      <c r="G3" s="660" t="str">
        <f>C3</f>
        <v>12.8.中旬</v>
      </c>
      <c r="H3" s="662" t="str">
        <f>D3</f>
        <v>11.8.中旬</v>
      </c>
      <c r="I3" s="664" t="s">
        <v>215</v>
      </c>
      <c r="J3" s="665"/>
    </row>
    <row r="4" spans="1:11" ht="18" customHeight="1" x14ac:dyDescent="0.15">
      <c r="A4" s="202"/>
      <c r="B4" s="201"/>
      <c r="C4" s="688"/>
      <c r="D4" s="690"/>
      <c r="E4" s="203" t="s">
        <v>214</v>
      </c>
      <c r="F4" s="458" t="s">
        <v>213</v>
      </c>
      <c r="G4" s="661"/>
      <c r="H4" s="663"/>
      <c r="I4" s="203" t="s">
        <v>214</v>
      </c>
      <c r="J4" s="458" t="s">
        <v>213</v>
      </c>
    </row>
    <row r="5" spans="1:11" ht="13.5" customHeight="1" x14ac:dyDescent="0.15">
      <c r="A5" s="668" t="s">
        <v>212</v>
      </c>
      <c r="B5" s="718"/>
      <c r="C5" s="670">
        <f>C7+C14+C19+C24+C29</f>
        <v>202531</v>
      </c>
      <c r="D5" s="672">
        <f>D7+D14+D19+D24+D29</f>
        <v>208774</v>
      </c>
      <c r="E5" s="666">
        <f>C5/D5</f>
        <v>0.97009685114046773</v>
      </c>
      <c r="F5" s="677">
        <f>C5-D5</f>
        <v>-6243</v>
      </c>
      <c r="G5" s="670">
        <f>G7+G14+G19+G24+G29</f>
        <v>232148</v>
      </c>
      <c r="H5" s="681">
        <f>H7+H14+H19+H24+H29</f>
        <v>232030</v>
      </c>
      <c r="I5" s="666">
        <f>G5/H5</f>
        <v>1.000508554928242</v>
      </c>
      <c r="J5" s="677">
        <f>G5-H5</f>
        <v>118</v>
      </c>
    </row>
    <row r="6" spans="1:11" ht="13.5" customHeight="1" x14ac:dyDescent="0.15">
      <c r="A6" s="679" t="s">
        <v>113</v>
      </c>
      <c r="B6" s="715"/>
      <c r="C6" s="671"/>
      <c r="D6" s="673"/>
      <c r="E6" s="667"/>
      <c r="F6" s="678"/>
      <c r="G6" s="671"/>
      <c r="H6" s="682"/>
      <c r="I6" s="667"/>
      <c r="J6" s="678"/>
    </row>
    <row r="7" spans="1:11" ht="18" customHeight="1" x14ac:dyDescent="0.15">
      <c r="A7" s="705" t="s">
        <v>211</v>
      </c>
      <c r="B7" s="714"/>
      <c r="C7" s="518">
        <f>SUM(C8:C13)</f>
        <v>102795</v>
      </c>
      <c r="D7" s="519">
        <f>SUM(D8:D13)</f>
        <v>106388</v>
      </c>
      <c r="E7" s="516">
        <f t="shared" ref="E7:E36" si="0">C7/D7</f>
        <v>0.96622739406700009</v>
      </c>
      <c r="F7" s="515">
        <f t="shared" ref="F7:F36" si="1">C7-D7</f>
        <v>-3593</v>
      </c>
      <c r="G7" s="518">
        <f>SUM(G8:G13)</f>
        <v>115622</v>
      </c>
      <c r="H7" s="517">
        <f>SUM(H8:H13)</f>
        <v>115190</v>
      </c>
      <c r="I7" s="516">
        <f t="shared" ref="I7:I36" si="2">G7/H7</f>
        <v>1.0037503255490927</v>
      </c>
      <c r="J7" s="515">
        <f t="shared" ref="J7:J36" si="3">G7-H7</f>
        <v>432</v>
      </c>
      <c r="K7" s="180"/>
    </row>
    <row r="8" spans="1:11" ht="18" customHeight="1" x14ac:dyDescent="0.15">
      <c r="A8" s="187" t="s">
        <v>210</v>
      </c>
      <c r="B8" s="189" t="s">
        <v>111</v>
      </c>
      <c r="C8" s="184">
        <f>'８月(中旬)'!B9+'８月(中旬)'!B14</f>
        <v>49879</v>
      </c>
      <c r="D8" s="185">
        <f>'８月(中旬)'!C9+'８月(中旬)'!C14</f>
        <v>52068</v>
      </c>
      <c r="E8" s="423">
        <f t="shared" si="0"/>
        <v>0.95795882307751401</v>
      </c>
      <c r="F8" s="422">
        <f t="shared" si="1"/>
        <v>-2189</v>
      </c>
      <c r="G8" s="184">
        <f>'８月(中旬)'!F9+'８月(中旬)'!F14</f>
        <v>57297</v>
      </c>
      <c r="H8" s="183">
        <f>'８月(中旬)'!G9+'８月(中旬)'!G14</f>
        <v>57230</v>
      </c>
      <c r="I8" s="423">
        <f t="shared" si="2"/>
        <v>1.0011707146601432</v>
      </c>
      <c r="J8" s="422">
        <f t="shared" si="3"/>
        <v>67</v>
      </c>
      <c r="K8" s="180"/>
    </row>
    <row r="9" spans="1:11" ht="18" customHeight="1" x14ac:dyDescent="0.15">
      <c r="A9" s="187"/>
      <c r="B9" s="189" t="s">
        <v>110</v>
      </c>
      <c r="C9" s="184">
        <f>'８月(中旬)'!B19+'８月(中旬)'!B22+'８月(中旬)'!B23+'８月(中旬)'!B24</f>
        <v>4076</v>
      </c>
      <c r="D9" s="185">
        <f>'８月(中旬)'!C19+'８月(中旬)'!C22+'８月(中旬)'!C23+'８月(中旬)'!C24</f>
        <v>4078</v>
      </c>
      <c r="E9" s="423">
        <f t="shared" si="0"/>
        <v>0.99950956351152531</v>
      </c>
      <c r="F9" s="422">
        <f t="shared" si="1"/>
        <v>-2</v>
      </c>
      <c r="G9" s="184">
        <f>'８月(中旬)'!F19+'８月(中旬)'!F22+'８月(中旬)'!F23+'８月(中旬)'!F24</f>
        <v>4435</v>
      </c>
      <c r="H9" s="183">
        <f>'８月(中旬)'!G19+'８月(中旬)'!G22+'８月(中旬)'!G23+'８月(中旬)'!G24</f>
        <v>4400</v>
      </c>
      <c r="I9" s="423">
        <f t="shared" si="2"/>
        <v>1.0079545454545455</v>
      </c>
      <c r="J9" s="422">
        <f t="shared" si="3"/>
        <v>35</v>
      </c>
      <c r="K9" s="180"/>
    </row>
    <row r="10" spans="1:11" ht="18" customHeight="1" x14ac:dyDescent="0.15">
      <c r="A10" s="187"/>
      <c r="B10" s="189" t="s">
        <v>108</v>
      </c>
      <c r="C10" s="184">
        <f>'８月(中旬)'!B43+'８月(中旬)'!B48</f>
        <v>48840</v>
      </c>
      <c r="D10" s="185">
        <f>'８月(中旬)'!C43+'８月(中旬)'!C48</f>
        <v>50242</v>
      </c>
      <c r="E10" s="423">
        <f t="shared" si="0"/>
        <v>0.97209505991003542</v>
      </c>
      <c r="F10" s="422">
        <f t="shared" si="1"/>
        <v>-1402</v>
      </c>
      <c r="G10" s="184">
        <f>'８月(中旬)'!F43+'８月(中旬)'!F48</f>
        <v>53890</v>
      </c>
      <c r="H10" s="183">
        <f>'８月(中旬)'!G43+'８月(中旬)'!G48</f>
        <v>53560</v>
      </c>
      <c r="I10" s="423">
        <f t="shared" si="2"/>
        <v>1.0061613144137416</v>
      </c>
      <c r="J10" s="422">
        <f t="shared" si="3"/>
        <v>330</v>
      </c>
      <c r="K10" s="180"/>
    </row>
    <row r="11" spans="1:11" s="166" customFormat="1" ht="18" customHeight="1" x14ac:dyDescent="0.15">
      <c r="A11" s="179"/>
      <c r="B11" s="197" t="s">
        <v>112</v>
      </c>
      <c r="C11" s="552">
        <f>'８月(中旬)'!B68+'８月(中旬)'!B69</f>
        <v>0</v>
      </c>
      <c r="D11" s="564">
        <f>'８月(中旬)'!C68+'８月(中旬)'!C69</f>
        <v>0</v>
      </c>
      <c r="E11" s="549" t="e">
        <f t="shared" si="0"/>
        <v>#DIV/0!</v>
      </c>
      <c r="F11" s="548">
        <f t="shared" si="1"/>
        <v>0</v>
      </c>
      <c r="G11" s="565">
        <f>'８月(中旬)'!F68+'８月(中旬)'!F69</f>
        <v>0</v>
      </c>
      <c r="H11" s="564">
        <f>'８月(中旬)'!G68+'８月(中旬)'!G69</f>
        <v>0</v>
      </c>
      <c r="I11" s="549" t="e">
        <f t="shared" si="2"/>
        <v>#DIV/0!</v>
      </c>
      <c r="J11" s="548">
        <f t="shared" si="3"/>
        <v>0</v>
      </c>
      <c r="K11" s="167"/>
    </row>
    <row r="12" spans="1:11" s="166" customFormat="1" ht="18" customHeight="1" x14ac:dyDescent="0.15">
      <c r="A12" s="179"/>
      <c r="B12" s="197" t="s">
        <v>252</v>
      </c>
      <c r="C12" s="552">
        <f>'８月(中旬)'!B79</f>
        <v>0</v>
      </c>
      <c r="D12" s="563">
        <f>'８月(中旬)'!C79</f>
        <v>0</v>
      </c>
      <c r="E12" s="549" t="e">
        <f t="shared" si="0"/>
        <v>#DIV/0!</v>
      </c>
      <c r="F12" s="548">
        <f t="shared" si="1"/>
        <v>0</v>
      </c>
      <c r="G12" s="177" t="s">
        <v>105</v>
      </c>
      <c r="H12" s="562">
        <f>'８月(中旬)'!G79</f>
        <v>0</v>
      </c>
      <c r="I12" s="549" t="e">
        <f t="shared" si="2"/>
        <v>#VALUE!</v>
      </c>
      <c r="J12" s="548" t="e">
        <f t="shared" si="3"/>
        <v>#VALUE!</v>
      </c>
      <c r="K12" s="167"/>
    </row>
    <row r="13" spans="1:11" s="166" customFormat="1" ht="18" customHeight="1" x14ac:dyDescent="0.15">
      <c r="A13" s="173"/>
      <c r="B13" s="194" t="s">
        <v>265</v>
      </c>
      <c r="C13" s="557">
        <f>'８月(中旬)'!B81</f>
        <v>0</v>
      </c>
      <c r="D13" s="561">
        <f>'８月(中旬)'!C80</f>
        <v>0</v>
      </c>
      <c r="E13" s="554" t="e">
        <f t="shared" si="0"/>
        <v>#DIV/0!</v>
      </c>
      <c r="F13" s="553">
        <f t="shared" si="1"/>
        <v>0</v>
      </c>
      <c r="G13" s="171" t="s">
        <v>105</v>
      </c>
      <c r="H13" s="560">
        <f>'８月(中旬)'!G80</f>
        <v>0</v>
      </c>
      <c r="I13" s="554" t="e">
        <f t="shared" si="2"/>
        <v>#VALUE!</v>
      </c>
      <c r="J13" s="553" t="e">
        <f t="shared" si="3"/>
        <v>#VALUE!</v>
      </c>
      <c r="K13" s="167"/>
    </row>
    <row r="14" spans="1:11" ht="18" customHeight="1" x14ac:dyDescent="0.15">
      <c r="A14" s="716" t="s">
        <v>209</v>
      </c>
      <c r="B14" s="717"/>
      <c r="C14" s="526">
        <f>SUM(C15:C18)</f>
        <v>37336</v>
      </c>
      <c r="D14" s="525">
        <f>SUM(D15:D18)</f>
        <v>44742</v>
      </c>
      <c r="E14" s="524">
        <f t="shared" si="0"/>
        <v>0.83447320191319119</v>
      </c>
      <c r="F14" s="523">
        <f t="shared" si="1"/>
        <v>-7406</v>
      </c>
      <c r="G14" s="526">
        <f>SUM(G15:G18)</f>
        <v>43389</v>
      </c>
      <c r="H14" s="525">
        <f>SUM(H15:H18)</f>
        <v>48122</v>
      </c>
      <c r="I14" s="524">
        <f t="shared" si="2"/>
        <v>0.90164581688209133</v>
      </c>
      <c r="J14" s="523">
        <f t="shared" si="3"/>
        <v>-4733</v>
      </c>
      <c r="K14" s="180"/>
    </row>
    <row r="15" spans="1:11" ht="18" customHeight="1" x14ac:dyDescent="0.15">
      <c r="A15" s="187" t="s">
        <v>208</v>
      </c>
      <c r="B15" s="189" t="s">
        <v>111</v>
      </c>
      <c r="C15" s="184">
        <f>'８月(中旬)'!B10+'８月(中旬)'!B11+'８月(中旬)'!B16</f>
        <v>9215</v>
      </c>
      <c r="D15" s="185">
        <f>'８月(中旬)'!C10+'８月(中旬)'!C11+'８月(中旬)'!C16</f>
        <v>18200</v>
      </c>
      <c r="E15" s="423">
        <f t="shared" si="0"/>
        <v>0.5063186813186813</v>
      </c>
      <c r="F15" s="422">
        <f t="shared" si="1"/>
        <v>-8985</v>
      </c>
      <c r="G15" s="184">
        <f>'８月(中旬)'!F10+'８月(中旬)'!F11+'８月(中旬)'!F16</f>
        <v>10126</v>
      </c>
      <c r="H15" s="185">
        <f>'８月(中旬)'!G10+'８月(中旬)'!G11+'８月(中旬)'!G16</f>
        <v>19810</v>
      </c>
      <c r="I15" s="423">
        <f t="shared" si="2"/>
        <v>0.51115598182735988</v>
      </c>
      <c r="J15" s="422">
        <f t="shared" si="3"/>
        <v>-9684</v>
      </c>
      <c r="K15" s="180"/>
    </row>
    <row r="16" spans="1:11" ht="18" customHeight="1" x14ac:dyDescent="0.15">
      <c r="A16" s="187"/>
      <c r="B16" s="189" t="s">
        <v>110</v>
      </c>
      <c r="C16" s="184">
        <f>'８月(中旬)'!B20+'８月(中旬)'!B25+'８月(中旬)'!B26+'８月(中旬)'!B27+'８月(中旬)'!B36</f>
        <v>5489</v>
      </c>
      <c r="D16" s="185">
        <f>'８月(中旬)'!C20+'８月(中旬)'!C25+'８月(中旬)'!C26+'８月(中旬)'!C27+'８月(中旬)'!C36</f>
        <v>1406</v>
      </c>
      <c r="E16" s="423">
        <f t="shared" si="0"/>
        <v>3.9039829302987199</v>
      </c>
      <c r="F16" s="422">
        <f t="shared" si="1"/>
        <v>4083</v>
      </c>
      <c r="G16" s="184">
        <f>'８月(中旬)'!F20+'８月(中旬)'!F25+'８月(中旬)'!F26+'８月(中旬)'!F27+'８月(中旬)'!F36</f>
        <v>5995</v>
      </c>
      <c r="H16" s="185">
        <f>'８月(中旬)'!G20+'８月(中旬)'!G25+'８月(中旬)'!G26+'８月(中旬)'!G27+'８月(中旬)'!G36</f>
        <v>1485</v>
      </c>
      <c r="I16" s="423">
        <f t="shared" si="2"/>
        <v>4.0370370370370372</v>
      </c>
      <c r="J16" s="422">
        <f t="shared" si="3"/>
        <v>4510</v>
      </c>
      <c r="K16" s="180"/>
    </row>
    <row r="17" spans="1:11" ht="18" customHeight="1" x14ac:dyDescent="0.15">
      <c r="A17" s="187"/>
      <c r="B17" s="189" t="s">
        <v>108</v>
      </c>
      <c r="C17" s="184">
        <f>'８月(中旬)'!B44+'８月(中旬)'!B45+'８月(中旬)'!B46+'８月(中旬)'!B61</f>
        <v>22632</v>
      </c>
      <c r="D17" s="185">
        <f>'８月(中旬)'!C44+'８月(中旬)'!C45+'８月(中旬)'!C46+'８月(中旬)'!C61</f>
        <v>25136</v>
      </c>
      <c r="E17" s="423">
        <f t="shared" si="0"/>
        <v>0.90038192234245706</v>
      </c>
      <c r="F17" s="422">
        <f t="shared" si="1"/>
        <v>-2504</v>
      </c>
      <c r="G17" s="184">
        <f>'８月(中旬)'!F44+'８月(中旬)'!F45+'８月(中旬)'!F46+'８月(中旬)'!F61</f>
        <v>27268</v>
      </c>
      <c r="H17" s="185">
        <f>'８月(中旬)'!G44+'８月(中旬)'!G45+'８月(中旬)'!G46+'８月(中旬)'!G61</f>
        <v>26827</v>
      </c>
      <c r="I17" s="423">
        <f t="shared" si="2"/>
        <v>1.0164386625414694</v>
      </c>
      <c r="J17" s="422">
        <f t="shared" si="3"/>
        <v>441</v>
      </c>
      <c r="K17" s="180"/>
    </row>
    <row r="18" spans="1:11" s="166" customFormat="1" ht="18" customHeight="1" x14ac:dyDescent="0.15">
      <c r="A18" s="173"/>
      <c r="B18" s="194" t="s">
        <v>112</v>
      </c>
      <c r="C18" s="557">
        <f>'８月(中旬)'!B71+'８月(中旬)'!B72</f>
        <v>0</v>
      </c>
      <c r="D18" s="555">
        <f>'８月(中旬)'!C71+'８月(中旬)'!C72</f>
        <v>0</v>
      </c>
      <c r="E18" s="554" t="e">
        <f t="shared" si="0"/>
        <v>#DIV/0!</v>
      </c>
      <c r="F18" s="553">
        <f t="shared" si="1"/>
        <v>0</v>
      </c>
      <c r="G18" s="557">
        <f>'８月(中旬)'!F71+'８月(中旬)'!F72</f>
        <v>0</v>
      </c>
      <c r="H18" s="555">
        <f>'８月(中旬)'!G71+'８月(中旬)'!G72</f>
        <v>0</v>
      </c>
      <c r="I18" s="554" t="e">
        <f t="shared" si="2"/>
        <v>#DIV/0!</v>
      </c>
      <c r="J18" s="553">
        <f t="shared" si="3"/>
        <v>0</v>
      </c>
      <c r="K18" s="167"/>
    </row>
    <row r="19" spans="1:11" ht="18" customHeight="1" x14ac:dyDescent="0.15">
      <c r="A19" s="705" t="s">
        <v>207</v>
      </c>
      <c r="B19" s="714"/>
      <c r="C19" s="518">
        <f>SUM(C20:C23)</f>
        <v>25285</v>
      </c>
      <c r="D19" s="519">
        <f>SUM(D20:D23)</f>
        <v>23577</v>
      </c>
      <c r="E19" s="516">
        <f t="shared" si="0"/>
        <v>1.0724434830555203</v>
      </c>
      <c r="F19" s="515">
        <f t="shared" si="1"/>
        <v>1708</v>
      </c>
      <c r="G19" s="518">
        <f>SUM(G20:G23)</f>
        <v>29540</v>
      </c>
      <c r="H19" s="517">
        <f>SUM(H20:H23)</f>
        <v>31305</v>
      </c>
      <c r="I19" s="516">
        <f t="shared" si="2"/>
        <v>0.94361923015492732</v>
      </c>
      <c r="J19" s="515">
        <f t="shared" si="3"/>
        <v>-1765</v>
      </c>
      <c r="K19" s="180"/>
    </row>
    <row r="20" spans="1:11" ht="18" customHeight="1" x14ac:dyDescent="0.15">
      <c r="A20" s="187" t="s">
        <v>206</v>
      </c>
      <c r="B20" s="189" t="s">
        <v>111</v>
      </c>
      <c r="C20" s="184">
        <f>'８月(中旬)'!B12</f>
        <v>0</v>
      </c>
      <c r="D20" s="185">
        <f>'８月(中旬)'!C12</f>
        <v>0</v>
      </c>
      <c r="E20" s="423" t="e">
        <f t="shared" si="0"/>
        <v>#DIV/0!</v>
      </c>
      <c r="F20" s="422">
        <f t="shared" si="1"/>
        <v>0</v>
      </c>
      <c r="G20" s="184">
        <f>'８月(中旬)'!F12</f>
        <v>0</v>
      </c>
      <c r="H20" s="183">
        <f>'８月(中旬)'!G12</f>
        <v>0</v>
      </c>
      <c r="I20" s="423" t="e">
        <f t="shared" si="2"/>
        <v>#DIV/0!</v>
      </c>
      <c r="J20" s="422">
        <f t="shared" si="3"/>
        <v>0</v>
      </c>
      <c r="K20" s="180"/>
    </row>
    <row r="21" spans="1:11" ht="18" customHeight="1" x14ac:dyDescent="0.15">
      <c r="A21" s="187"/>
      <c r="B21" s="189" t="s">
        <v>110</v>
      </c>
      <c r="C21" s="184">
        <f>'８月(中旬)'!B21+'８月(中旬)'!B35</f>
        <v>8657</v>
      </c>
      <c r="D21" s="185">
        <f>'８月(中旬)'!C21+'８月(中旬)'!C35</f>
        <v>8324</v>
      </c>
      <c r="E21" s="423">
        <f t="shared" si="0"/>
        <v>1.0400048053820279</v>
      </c>
      <c r="F21" s="422">
        <f t="shared" si="1"/>
        <v>333</v>
      </c>
      <c r="G21" s="184">
        <f>'８月(中旬)'!F21+'８月(中旬)'!F35</f>
        <v>10175</v>
      </c>
      <c r="H21" s="183">
        <f>'８月(中旬)'!G21+'８月(中旬)'!G35</f>
        <v>10215</v>
      </c>
      <c r="I21" s="423">
        <f t="shared" si="2"/>
        <v>0.99608418991678904</v>
      </c>
      <c r="J21" s="422">
        <f t="shared" si="3"/>
        <v>-40</v>
      </c>
      <c r="K21" s="180"/>
    </row>
    <row r="22" spans="1:11" ht="18" customHeight="1" x14ac:dyDescent="0.15">
      <c r="A22" s="187"/>
      <c r="B22" s="189" t="s">
        <v>108</v>
      </c>
      <c r="C22" s="184">
        <f>'８月(中旬)'!B47+'８月(中旬)'!B60</f>
        <v>16628</v>
      </c>
      <c r="D22" s="185">
        <f>'８月(中旬)'!C47+'８月(中旬)'!C60</f>
        <v>15253</v>
      </c>
      <c r="E22" s="423">
        <f t="shared" si="0"/>
        <v>1.0901462007473939</v>
      </c>
      <c r="F22" s="422">
        <f t="shared" si="1"/>
        <v>1375</v>
      </c>
      <c r="G22" s="184">
        <f>'８月(中旬)'!F47+'８月(中旬)'!F60</f>
        <v>19365</v>
      </c>
      <c r="H22" s="183">
        <f>'８月(中旬)'!G47+'８月(中旬)'!G60</f>
        <v>21090</v>
      </c>
      <c r="I22" s="423">
        <f t="shared" si="2"/>
        <v>0.91820768136557607</v>
      </c>
      <c r="J22" s="422">
        <f t="shared" si="3"/>
        <v>-1725</v>
      </c>
      <c r="K22" s="180"/>
    </row>
    <row r="23" spans="1:11" s="166" customFormat="1" ht="18" customHeight="1" x14ac:dyDescent="0.15">
      <c r="A23" s="173"/>
      <c r="B23" s="194" t="s">
        <v>112</v>
      </c>
      <c r="C23" s="557">
        <f>'８月(中旬)'!B70+'８月(中旬)'!B74</f>
        <v>0</v>
      </c>
      <c r="D23" s="555">
        <f>'８月(中旬)'!C70+'８月(中旬)'!C74</f>
        <v>0</v>
      </c>
      <c r="E23" s="554" t="e">
        <f t="shared" si="0"/>
        <v>#DIV/0!</v>
      </c>
      <c r="F23" s="553">
        <f t="shared" si="1"/>
        <v>0</v>
      </c>
      <c r="G23" s="557">
        <f>'８月(中旬)'!F70+'８月(中旬)'!F74</f>
        <v>0</v>
      </c>
      <c r="H23" s="559">
        <f>'８月(中旬)'!G70+'８月(中旬)'!G74</f>
        <v>0</v>
      </c>
      <c r="I23" s="558" t="e">
        <f t="shared" si="2"/>
        <v>#DIV/0!</v>
      </c>
      <c r="J23" s="553">
        <f t="shared" si="3"/>
        <v>0</v>
      </c>
      <c r="K23" s="167"/>
    </row>
    <row r="24" spans="1:11" ht="18" customHeight="1" x14ac:dyDescent="0.15">
      <c r="A24" s="705" t="s">
        <v>205</v>
      </c>
      <c r="B24" s="714"/>
      <c r="C24" s="518">
        <f>SUM(C25:C28)</f>
        <v>14520</v>
      </c>
      <c r="D24" s="519">
        <f>SUM(D25:D28)</f>
        <v>15230</v>
      </c>
      <c r="E24" s="516">
        <f t="shared" si="0"/>
        <v>0.953381483913329</v>
      </c>
      <c r="F24" s="515">
        <f t="shared" si="1"/>
        <v>-710</v>
      </c>
      <c r="G24" s="518">
        <f>SUM(G25:G28)</f>
        <v>16556</v>
      </c>
      <c r="H24" s="517">
        <f>SUM(H25:H28)</f>
        <v>16375</v>
      </c>
      <c r="I24" s="516">
        <f t="shared" si="2"/>
        <v>1.0110534351145037</v>
      </c>
      <c r="J24" s="515">
        <f t="shared" si="3"/>
        <v>181</v>
      </c>
      <c r="K24" s="180"/>
    </row>
    <row r="25" spans="1:11" ht="18" customHeight="1" x14ac:dyDescent="0.15">
      <c r="A25" s="187"/>
      <c r="B25" s="189" t="s">
        <v>111</v>
      </c>
      <c r="C25" s="184">
        <f>'８月(中旬)'!B13</f>
        <v>0</v>
      </c>
      <c r="D25" s="185">
        <f>'８月(中旬)'!C13</f>
        <v>0</v>
      </c>
      <c r="E25" s="423" t="e">
        <f t="shared" si="0"/>
        <v>#DIV/0!</v>
      </c>
      <c r="F25" s="422">
        <f t="shared" si="1"/>
        <v>0</v>
      </c>
      <c r="G25" s="184">
        <f>'８月(中旬)'!F13</f>
        <v>0</v>
      </c>
      <c r="H25" s="183">
        <f>'８月(中旬)'!G13</f>
        <v>0</v>
      </c>
      <c r="I25" s="423" t="e">
        <f t="shared" si="2"/>
        <v>#DIV/0!</v>
      </c>
      <c r="J25" s="422">
        <f t="shared" si="3"/>
        <v>0</v>
      </c>
      <c r="K25" s="180"/>
    </row>
    <row r="26" spans="1:11" ht="18" customHeight="1" x14ac:dyDescent="0.15">
      <c r="A26" s="187"/>
      <c r="B26" s="189" t="s">
        <v>110</v>
      </c>
      <c r="C26" s="184">
        <f>'８月(中旬)'!B28+'８月(中旬)'!B37</f>
        <v>5123</v>
      </c>
      <c r="D26" s="185">
        <f>'８月(中旬)'!C28+'８月(中旬)'!C37</f>
        <v>6811</v>
      </c>
      <c r="E26" s="423">
        <f t="shared" si="0"/>
        <v>0.75216561444721775</v>
      </c>
      <c r="F26" s="422">
        <f t="shared" si="1"/>
        <v>-1688</v>
      </c>
      <c r="G26" s="184">
        <f>'８月(中旬)'!F28+'８月(中旬)'!F37</f>
        <v>5800</v>
      </c>
      <c r="H26" s="183">
        <f>'８月(中旬)'!G28+'８月(中旬)'!G37</f>
        <v>7335</v>
      </c>
      <c r="I26" s="423">
        <f t="shared" si="2"/>
        <v>0.79072937968643486</v>
      </c>
      <c r="J26" s="422">
        <f t="shared" si="3"/>
        <v>-1535</v>
      </c>
      <c r="K26" s="180"/>
    </row>
    <row r="27" spans="1:11" ht="18" customHeight="1" x14ac:dyDescent="0.15">
      <c r="A27" s="187"/>
      <c r="B27" s="189" t="s">
        <v>108</v>
      </c>
      <c r="C27" s="184">
        <f>'８月(中旬)'!B49</f>
        <v>9397</v>
      </c>
      <c r="D27" s="185">
        <f>'８月(中旬)'!C49</f>
        <v>8419</v>
      </c>
      <c r="E27" s="423">
        <f t="shared" si="0"/>
        <v>1.116165815417508</v>
      </c>
      <c r="F27" s="422">
        <f t="shared" si="1"/>
        <v>978</v>
      </c>
      <c r="G27" s="184">
        <f>'８月(中旬)'!F49</f>
        <v>10756</v>
      </c>
      <c r="H27" s="183">
        <f>'８月(中旬)'!G49</f>
        <v>9040</v>
      </c>
      <c r="I27" s="423">
        <f t="shared" si="2"/>
        <v>1.1898230088495576</v>
      </c>
      <c r="J27" s="422">
        <f t="shared" si="3"/>
        <v>1716</v>
      </c>
      <c r="K27" s="180"/>
    </row>
    <row r="28" spans="1:11" s="166" customFormat="1" ht="18" customHeight="1" x14ac:dyDescent="0.15">
      <c r="A28" s="173"/>
      <c r="B28" s="194" t="s">
        <v>112</v>
      </c>
      <c r="C28" s="557">
        <f>'８月(中旬)'!B75</f>
        <v>0</v>
      </c>
      <c r="D28" s="555">
        <f>'８月(中旬)'!C75</f>
        <v>0</v>
      </c>
      <c r="E28" s="554" t="e">
        <f t="shared" si="0"/>
        <v>#DIV/0!</v>
      </c>
      <c r="F28" s="553">
        <f t="shared" si="1"/>
        <v>0</v>
      </c>
      <c r="G28" s="556">
        <f>'８月(中旬)'!F75</f>
        <v>0</v>
      </c>
      <c r="H28" s="555">
        <f>'８月(中旬)'!G75</f>
        <v>0</v>
      </c>
      <c r="I28" s="554" t="e">
        <f t="shared" si="2"/>
        <v>#DIV/0!</v>
      </c>
      <c r="J28" s="553">
        <f t="shared" si="3"/>
        <v>0</v>
      </c>
      <c r="K28" s="167"/>
    </row>
    <row r="29" spans="1:11" ht="18" customHeight="1" x14ac:dyDescent="0.15">
      <c r="A29" s="705" t="s">
        <v>204</v>
      </c>
      <c r="B29" s="714"/>
      <c r="C29" s="518">
        <f>SUM(C30:C36)</f>
        <v>22595</v>
      </c>
      <c r="D29" s="519">
        <f>SUM(D30:D36)</f>
        <v>18837</v>
      </c>
      <c r="E29" s="516">
        <f t="shared" si="0"/>
        <v>1.1995009821096778</v>
      </c>
      <c r="F29" s="515">
        <f t="shared" si="1"/>
        <v>3758</v>
      </c>
      <c r="G29" s="518">
        <f>SUM(G30:G36)</f>
        <v>27041</v>
      </c>
      <c r="H29" s="519">
        <f>SUM(H30:H36)</f>
        <v>21038</v>
      </c>
      <c r="I29" s="516">
        <f t="shared" si="2"/>
        <v>1.2853408118642458</v>
      </c>
      <c r="J29" s="515">
        <f t="shared" si="3"/>
        <v>6003</v>
      </c>
      <c r="K29" s="180"/>
    </row>
    <row r="30" spans="1:11" ht="18" customHeight="1" x14ac:dyDescent="0.15">
      <c r="A30" s="187"/>
      <c r="B30" s="189" t="s">
        <v>111</v>
      </c>
      <c r="C30" s="184">
        <f>'８月(中旬)'!B15+'８月(中旬)'!B17</f>
        <v>0</v>
      </c>
      <c r="D30" s="185">
        <f>'８月(中旬)'!C15+'８月(中旬)'!C17</f>
        <v>0</v>
      </c>
      <c r="E30" s="423" t="e">
        <f t="shared" si="0"/>
        <v>#DIV/0!</v>
      </c>
      <c r="F30" s="422">
        <f t="shared" si="1"/>
        <v>0</v>
      </c>
      <c r="G30" s="184">
        <f>'８月(中旬)'!F15+'８月(中旬)'!F17</f>
        <v>0</v>
      </c>
      <c r="H30" s="183">
        <f>'８月(中旬)'!G15+'８月(中旬)'!G17</f>
        <v>0</v>
      </c>
      <c r="I30" s="423" t="e">
        <f t="shared" si="2"/>
        <v>#DIV/0!</v>
      </c>
      <c r="J30" s="422">
        <f t="shared" si="3"/>
        <v>0</v>
      </c>
      <c r="K30" s="180"/>
    </row>
    <row r="31" spans="1:11" ht="18" customHeight="1" x14ac:dyDescent="0.15">
      <c r="A31" s="187"/>
      <c r="B31" s="186" t="s">
        <v>110</v>
      </c>
      <c r="C31" s="184">
        <f>'８月(中旬)'!B29+'８月(中旬)'!B30+'８月(中旬)'!B31+'８月(中旬)'!B32+'８月(中旬)'!B33+'８月(中旬)'!B34</f>
        <v>2637</v>
      </c>
      <c r="D31" s="188">
        <f>'８月(中旬)'!C29+'８月(中旬)'!C30+'８月(中旬)'!C31+'８月(中旬)'!C32+'８月(中旬)'!C33+'８月(中旬)'!C34</f>
        <v>2851</v>
      </c>
      <c r="E31" s="423">
        <f t="shared" si="0"/>
        <v>0.92493861802876187</v>
      </c>
      <c r="F31" s="422">
        <f t="shared" si="1"/>
        <v>-214</v>
      </c>
      <c r="G31" s="184">
        <f>'８月(中旬)'!F29+'８月(中旬)'!F30+'８月(中旬)'!F31+'８月(中旬)'!F32+'８月(中旬)'!F33+'８月(中旬)'!F34</f>
        <v>2935</v>
      </c>
      <c r="H31" s="183">
        <f>'８月(中旬)'!G29+'８月(中旬)'!G30+'８月(中旬)'!G31+'８月(中旬)'!G32+'８月(中旬)'!G33+'８月(中旬)'!G34</f>
        <v>2960</v>
      </c>
      <c r="I31" s="423">
        <f t="shared" si="2"/>
        <v>0.99155405405405406</v>
      </c>
      <c r="J31" s="422">
        <f t="shared" si="3"/>
        <v>-25</v>
      </c>
      <c r="K31" s="180"/>
    </row>
    <row r="32" spans="1:11" ht="18" customHeight="1" x14ac:dyDescent="0.15">
      <c r="A32" s="187"/>
      <c r="B32" s="186" t="s">
        <v>109</v>
      </c>
      <c r="C32" s="184">
        <f>'８月(中旬)'!B38</f>
        <v>1147</v>
      </c>
      <c r="D32" s="185">
        <f>'８月(中旬)'!C38</f>
        <v>1142</v>
      </c>
      <c r="E32" s="423">
        <f t="shared" si="0"/>
        <v>1.0043782837127846</v>
      </c>
      <c r="F32" s="422">
        <f t="shared" si="1"/>
        <v>5</v>
      </c>
      <c r="G32" s="184">
        <f>'８月(中旬)'!F38</f>
        <v>1297</v>
      </c>
      <c r="H32" s="183">
        <f>'８月(中旬)'!G38</f>
        <v>1390</v>
      </c>
      <c r="I32" s="423">
        <f t="shared" si="2"/>
        <v>0.93309352517985611</v>
      </c>
      <c r="J32" s="422">
        <f t="shared" si="3"/>
        <v>-93</v>
      </c>
      <c r="K32" s="180"/>
    </row>
    <row r="33" spans="1:11" ht="18" customHeight="1" x14ac:dyDescent="0.15">
      <c r="A33" s="187"/>
      <c r="B33" s="186" t="s">
        <v>108</v>
      </c>
      <c r="C33" s="184">
        <f>'８月(中旬)'!B50+'８月(中旬)'!B51+'８月(中旬)'!B52+'８月(中旬)'!B53+'８月(中旬)'!B56+'８月(中旬)'!B54+'８月(中旬)'!B55+'８月(中旬)'!B59+'８月(中旬)'!B57+'８月(中旬)'!B58</f>
        <v>17387</v>
      </c>
      <c r="D33" s="185">
        <f>'８月(中旬)'!C50+'８月(中旬)'!C51+'８月(中旬)'!C52+'８月(中旬)'!C53+'８月(中旬)'!C56+'８月(中旬)'!C54+'８月(中旬)'!C55+'８月(中旬)'!C59+'８月(中旬)'!C57+'８月(中旬)'!C58</f>
        <v>13688</v>
      </c>
      <c r="E33" s="423">
        <f t="shared" si="0"/>
        <v>1.2702367036820572</v>
      </c>
      <c r="F33" s="422">
        <f t="shared" si="1"/>
        <v>3699</v>
      </c>
      <c r="G33" s="184">
        <f>'８月(中旬)'!F50+'８月(中旬)'!F51+'８月(中旬)'!F52+'８月(中旬)'!F53+'８月(中旬)'!F56+'８月(中旬)'!F54+'８月(中旬)'!F55+'８月(中旬)'!F59+'８月(中旬)'!F57+'８月(中旬)'!F58</f>
        <v>21087</v>
      </c>
      <c r="H33" s="183">
        <f>'８月(中旬)'!G50+'８月(中旬)'!G51+'８月(中旬)'!G52+'８月(中旬)'!G53+'８月(中旬)'!G56+'８月(中旬)'!G54+'８月(中旬)'!G55+'８月(中旬)'!G59+'８月(中旬)'!G57+'８月(中旬)'!G58</f>
        <v>15176</v>
      </c>
      <c r="I33" s="423">
        <f t="shared" si="2"/>
        <v>1.389496573537164</v>
      </c>
      <c r="J33" s="422">
        <f t="shared" si="3"/>
        <v>5911</v>
      </c>
      <c r="K33" s="180"/>
    </row>
    <row r="34" spans="1:11" ht="18" customHeight="1" x14ac:dyDescent="0.15">
      <c r="A34" s="187"/>
      <c r="B34" s="186" t="s">
        <v>107</v>
      </c>
      <c r="C34" s="184">
        <f>'８月(中旬)'!B62</f>
        <v>1424</v>
      </c>
      <c r="D34" s="185">
        <f>'８月(中旬)'!C62</f>
        <v>1156</v>
      </c>
      <c r="E34" s="423">
        <f t="shared" si="0"/>
        <v>1.2318339100346021</v>
      </c>
      <c r="F34" s="422">
        <f t="shared" si="1"/>
        <v>268</v>
      </c>
      <c r="G34" s="184">
        <f>'８月(中旬)'!F62</f>
        <v>1722</v>
      </c>
      <c r="H34" s="183">
        <f>'８月(中旬)'!G62</f>
        <v>1512</v>
      </c>
      <c r="I34" s="423">
        <f t="shared" si="2"/>
        <v>1.1388888888888888</v>
      </c>
      <c r="J34" s="422">
        <f t="shared" si="3"/>
        <v>210</v>
      </c>
      <c r="K34" s="180"/>
    </row>
    <row r="35" spans="1:11" s="166" customFormat="1" ht="18" customHeight="1" x14ac:dyDescent="0.15">
      <c r="A35" s="179"/>
      <c r="B35" s="178" t="s">
        <v>106</v>
      </c>
      <c r="C35" s="552">
        <f>'８月(中旬)'!B73</f>
        <v>0</v>
      </c>
      <c r="D35" s="550">
        <f>'８月(中旬)'!C73</f>
        <v>0</v>
      </c>
      <c r="E35" s="549" t="e">
        <f t="shared" si="0"/>
        <v>#DIV/0!</v>
      </c>
      <c r="F35" s="548">
        <f t="shared" si="1"/>
        <v>0</v>
      </c>
      <c r="G35" s="551">
        <f>'８月(中旬)'!F73</f>
        <v>0</v>
      </c>
      <c r="H35" s="550">
        <f>'８月(中旬)'!G73</f>
        <v>0</v>
      </c>
      <c r="I35" s="549" t="e">
        <f t="shared" si="2"/>
        <v>#DIV/0!</v>
      </c>
      <c r="J35" s="548">
        <f t="shared" si="3"/>
        <v>0</v>
      </c>
      <c r="K35" s="167"/>
    </row>
    <row r="36" spans="1:11" s="166" customFormat="1" ht="18" customHeight="1" thickBot="1" x14ac:dyDescent="0.2">
      <c r="A36" s="173"/>
      <c r="B36" s="172" t="s">
        <v>203</v>
      </c>
      <c r="C36" s="547">
        <f>'８月(中旬)'!B77</f>
        <v>0</v>
      </c>
      <c r="D36" s="545">
        <f>'８月(中旬)'!C77</f>
        <v>0</v>
      </c>
      <c r="E36" s="544" t="e">
        <f t="shared" si="0"/>
        <v>#DIV/0!</v>
      </c>
      <c r="F36" s="543">
        <f t="shared" si="1"/>
        <v>0</v>
      </c>
      <c r="G36" s="546">
        <f>'８月(中旬)'!F77</f>
        <v>0</v>
      </c>
      <c r="H36" s="545">
        <f>'８月(中旬)'!G77</f>
        <v>0</v>
      </c>
      <c r="I36" s="544" t="e">
        <f t="shared" si="2"/>
        <v>#DIV/0!</v>
      </c>
      <c r="J36" s="543">
        <f t="shared" si="3"/>
        <v>0</v>
      </c>
      <c r="K36" s="167"/>
    </row>
    <row r="37" spans="1:11" x14ac:dyDescent="0.15">
      <c r="C37" s="165"/>
      <c r="G37" s="165"/>
    </row>
    <row r="38" spans="1:11" x14ac:dyDescent="0.15">
      <c r="C38" s="165"/>
      <c r="G38" s="165"/>
    </row>
    <row r="39" spans="1:11" x14ac:dyDescent="0.15">
      <c r="C39" s="165" t="s">
        <v>264</v>
      </c>
      <c r="G39" s="165"/>
    </row>
    <row r="40" spans="1:11" x14ac:dyDescent="0.15">
      <c r="C40" s="165" t="s">
        <v>263</v>
      </c>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3:7" x14ac:dyDescent="0.15">
      <c r="C65" s="165"/>
      <c r="G65" s="165"/>
    </row>
    <row r="66" spans="3:7" x14ac:dyDescent="0.15">
      <c r="C66" s="165"/>
      <c r="G66" s="165"/>
    </row>
    <row r="67" spans="3:7" x14ac:dyDescent="0.15">
      <c r="C67" s="165"/>
      <c r="G67" s="165"/>
    </row>
    <row r="68" spans="3:7" x14ac:dyDescent="0.15">
      <c r="C68" s="165"/>
      <c r="G68" s="165"/>
    </row>
    <row r="69" spans="3:7" x14ac:dyDescent="0.15">
      <c r="C69" s="165"/>
      <c r="G69" s="165"/>
    </row>
    <row r="70" spans="3:7" x14ac:dyDescent="0.15">
      <c r="C70" s="165"/>
      <c r="G70" s="165"/>
    </row>
    <row r="71" spans="3:7" x14ac:dyDescent="0.15">
      <c r="C71" s="165"/>
      <c r="G71" s="165"/>
    </row>
    <row r="72" spans="3:7" x14ac:dyDescent="0.15">
      <c r="C72" s="165"/>
      <c r="G72" s="165"/>
    </row>
  </sheetData>
  <mergeCells count="24">
    <mergeCell ref="A1:B1"/>
    <mergeCell ref="A24:B24"/>
    <mergeCell ref="A29:B29"/>
    <mergeCell ref="J5:J6"/>
    <mergeCell ref="A6:B6"/>
    <mergeCell ref="A7:B7"/>
    <mergeCell ref="A14:B14"/>
    <mergeCell ref="F5:F6"/>
    <mergeCell ref="G5:G6"/>
    <mergeCell ref="H5:H6"/>
    <mergeCell ref="C2:F2"/>
    <mergeCell ref="G2:J2"/>
    <mergeCell ref="C3:C4"/>
    <mergeCell ref="D3:D4"/>
    <mergeCell ref="E3:F3"/>
    <mergeCell ref="A19:B19"/>
    <mergeCell ref="G3:G4"/>
    <mergeCell ref="H3:H4"/>
    <mergeCell ref="I3:J3"/>
    <mergeCell ref="I5:I6"/>
    <mergeCell ref="A5:B5"/>
    <mergeCell ref="C5:C6"/>
    <mergeCell ref="D5:D6"/>
    <mergeCell ref="E5:E6"/>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61" orientation="landscape" r:id="rId1"/>
  <headerFooter alignWithMargins="0">
    <oddHeader>&amp;C2012年&amp;A航空旅客輸送実績</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2"/>
  <sheetViews>
    <sheetView showGridLines="0" view="pageBreakPreview" zoomScale="85"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８月下旬</v>
      </c>
      <c r="G1" s="4" t="s">
        <v>69</v>
      </c>
      <c r="H1" s="2"/>
      <c r="I1" s="2"/>
      <c r="J1" s="2"/>
    </row>
    <row r="2" spans="1:11" ht="18" customHeight="1" x14ac:dyDescent="0.15">
      <c r="A2" s="206"/>
      <c r="B2" s="205"/>
      <c r="C2" s="683" t="s">
        <v>219</v>
      </c>
      <c r="D2" s="684"/>
      <c r="E2" s="685"/>
      <c r="F2" s="686"/>
      <c r="G2" s="683" t="s">
        <v>218</v>
      </c>
      <c r="H2" s="684"/>
      <c r="I2" s="685"/>
      <c r="J2" s="686"/>
    </row>
    <row r="3" spans="1:11" ht="18.75" customHeight="1" x14ac:dyDescent="0.15">
      <c r="A3" s="186"/>
      <c r="B3" s="204"/>
      <c r="C3" s="687" t="s">
        <v>397</v>
      </c>
      <c r="D3" s="689" t="s">
        <v>396</v>
      </c>
      <c r="E3" s="664" t="s">
        <v>215</v>
      </c>
      <c r="F3" s="665"/>
      <c r="G3" s="660" t="str">
        <f>C3</f>
        <v>12.8.下旬</v>
      </c>
      <c r="H3" s="662" t="str">
        <f>D3</f>
        <v>11.8.下旬</v>
      </c>
      <c r="I3" s="664" t="s">
        <v>215</v>
      </c>
      <c r="J3" s="665"/>
    </row>
    <row r="4" spans="1:11" ht="18" customHeight="1" x14ac:dyDescent="0.15">
      <c r="A4" s="202"/>
      <c r="B4" s="201"/>
      <c r="C4" s="688"/>
      <c r="D4" s="690"/>
      <c r="E4" s="203" t="s">
        <v>214</v>
      </c>
      <c r="F4" s="458" t="s">
        <v>213</v>
      </c>
      <c r="G4" s="661"/>
      <c r="H4" s="663"/>
      <c r="I4" s="203" t="s">
        <v>214</v>
      </c>
      <c r="J4" s="458" t="s">
        <v>213</v>
      </c>
    </row>
    <row r="5" spans="1:11" ht="13.5" customHeight="1" x14ac:dyDescent="0.15">
      <c r="A5" s="668" t="s">
        <v>212</v>
      </c>
      <c r="B5" s="718"/>
      <c r="C5" s="670">
        <f>C7+C14+C19+C24+C29</f>
        <v>163507</v>
      </c>
      <c r="D5" s="672">
        <f>D7+D14+D19+D24+D29</f>
        <v>204011</v>
      </c>
      <c r="E5" s="666">
        <f>C5/D5</f>
        <v>0.8014616858894863</v>
      </c>
      <c r="F5" s="677">
        <f>C5-D5</f>
        <v>-40504</v>
      </c>
      <c r="G5" s="670">
        <f>G7+G14+G19+G24+G29</f>
        <v>221300</v>
      </c>
      <c r="H5" s="681">
        <f>H7+H14+H19+H24+H29</f>
        <v>255976</v>
      </c>
      <c r="I5" s="666">
        <f>G5/H5</f>
        <v>0.86453417507891361</v>
      </c>
      <c r="J5" s="677">
        <f>G5-H5</f>
        <v>-34676</v>
      </c>
    </row>
    <row r="6" spans="1:11" ht="13.5" customHeight="1" x14ac:dyDescent="0.15">
      <c r="A6" s="679" t="s">
        <v>113</v>
      </c>
      <c r="B6" s="715"/>
      <c r="C6" s="671"/>
      <c r="D6" s="673"/>
      <c r="E6" s="667"/>
      <c r="F6" s="678"/>
      <c r="G6" s="671"/>
      <c r="H6" s="682"/>
      <c r="I6" s="667"/>
      <c r="J6" s="678"/>
    </row>
    <row r="7" spans="1:11" ht="18" customHeight="1" x14ac:dyDescent="0.15">
      <c r="A7" s="705" t="s">
        <v>211</v>
      </c>
      <c r="B7" s="714"/>
      <c r="C7" s="518">
        <f>SUM(C8:C13)</f>
        <v>86356</v>
      </c>
      <c r="D7" s="519">
        <f>SUM(D8:D13)</f>
        <v>103081</v>
      </c>
      <c r="E7" s="516">
        <f t="shared" ref="E7:E36" si="0">C7/D7</f>
        <v>0.8377489547055228</v>
      </c>
      <c r="F7" s="515">
        <f t="shared" ref="F7:F36" si="1">C7-D7</f>
        <v>-16725</v>
      </c>
      <c r="G7" s="518">
        <f>SUM(G8:G13)</f>
        <v>113418</v>
      </c>
      <c r="H7" s="517">
        <f>SUM(H8:H13)</f>
        <v>128251</v>
      </c>
      <c r="I7" s="516">
        <f t="shared" ref="I7:I36" si="2">G7/H7</f>
        <v>0.88434398172333939</v>
      </c>
      <c r="J7" s="515">
        <f t="shared" ref="J7:J36" si="3">G7-H7</f>
        <v>-14833</v>
      </c>
      <c r="K7" s="180"/>
    </row>
    <row r="8" spans="1:11" ht="18" customHeight="1" x14ac:dyDescent="0.15">
      <c r="A8" s="187" t="s">
        <v>210</v>
      </c>
      <c r="B8" s="189" t="s">
        <v>111</v>
      </c>
      <c r="C8" s="184">
        <f>'[1]8月(下旬)'!B8+'[1]8月(下旬)'!B13</f>
        <v>42232</v>
      </c>
      <c r="D8" s="185">
        <f>'[1]8月(下旬)'!C8+'[1]8月(下旬)'!C13</f>
        <v>49539</v>
      </c>
      <c r="E8" s="423">
        <f t="shared" si="0"/>
        <v>0.85250005046528998</v>
      </c>
      <c r="F8" s="422">
        <f t="shared" si="1"/>
        <v>-7307</v>
      </c>
      <c r="G8" s="184">
        <f>'[1]8月(下旬)'!F8+'[1]8月(下旬)'!F13</f>
        <v>56592</v>
      </c>
      <c r="H8" s="183">
        <f>'[1]8月(下旬)'!G8+'[1]8月(下旬)'!G13</f>
        <v>62557</v>
      </c>
      <c r="I8" s="423">
        <f t="shared" si="2"/>
        <v>0.90464696197068273</v>
      </c>
      <c r="J8" s="422">
        <f t="shared" si="3"/>
        <v>-5965</v>
      </c>
      <c r="K8" s="180"/>
    </row>
    <row r="9" spans="1:11" ht="18" customHeight="1" x14ac:dyDescent="0.15">
      <c r="A9" s="187"/>
      <c r="B9" s="189" t="s">
        <v>110</v>
      </c>
      <c r="C9" s="184">
        <f>'[1]8月(下旬)'!B18+'[1]8月(下旬)'!B21+'[1]8月(下旬)'!B22+'[1]8月(下旬)'!B23</f>
        <v>3102</v>
      </c>
      <c r="D9" s="185">
        <f>'[1]8月(下旬)'!C18+'[1]8月(下旬)'!C21+'[1]8月(下旬)'!C22+'[1]8月(下旬)'!C23</f>
        <v>3764</v>
      </c>
      <c r="E9" s="423">
        <f t="shared" si="0"/>
        <v>0.82412327311370881</v>
      </c>
      <c r="F9" s="422">
        <f t="shared" si="1"/>
        <v>-662</v>
      </c>
      <c r="G9" s="184">
        <f>'[1]8月(下旬)'!F18+'[1]8月(下旬)'!F21+'[1]8月(下旬)'!F22+'[1]8月(下旬)'!F23</f>
        <v>4290</v>
      </c>
      <c r="H9" s="183">
        <f>'[1]8月(下旬)'!G18+'[1]8月(下旬)'!G21+'[1]8月(下旬)'!G22+'[1]8月(下旬)'!G23</f>
        <v>4850</v>
      </c>
      <c r="I9" s="423">
        <f t="shared" si="2"/>
        <v>0.88453608247422677</v>
      </c>
      <c r="J9" s="422">
        <f t="shared" si="3"/>
        <v>-560</v>
      </c>
      <c r="K9" s="180"/>
    </row>
    <row r="10" spans="1:11" ht="18" customHeight="1" x14ac:dyDescent="0.15">
      <c r="A10" s="187"/>
      <c r="B10" s="189" t="s">
        <v>108</v>
      </c>
      <c r="C10" s="184">
        <f>'[1]8月(下旬)'!B42+'[1]8月(下旬)'!B47</f>
        <v>41022</v>
      </c>
      <c r="D10" s="185">
        <f>'[1]8月(下旬)'!C42+'[1]8月(下旬)'!C47</f>
        <v>49778</v>
      </c>
      <c r="E10" s="423">
        <f t="shared" si="0"/>
        <v>0.82409899955803767</v>
      </c>
      <c r="F10" s="422">
        <f t="shared" si="1"/>
        <v>-8756</v>
      </c>
      <c r="G10" s="184">
        <f>'[1]8月(下旬)'!F42+'[1]8月(下旬)'!F47</f>
        <v>52536</v>
      </c>
      <c r="H10" s="183">
        <f>'[1]8月(下旬)'!G42+'[1]8月(下旬)'!G47</f>
        <v>60844</v>
      </c>
      <c r="I10" s="423">
        <f t="shared" si="2"/>
        <v>0.86345407928472817</v>
      </c>
      <c r="J10" s="422">
        <f t="shared" si="3"/>
        <v>-8308</v>
      </c>
      <c r="K10" s="180"/>
    </row>
    <row r="11" spans="1:11" s="166" customFormat="1" ht="18" customHeight="1" x14ac:dyDescent="0.15">
      <c r="A11" s="179"/>
      <c r="B11" s="197" t="s">
        <v>112</v>
      </c>
      <c r="C11" s="552">
        <f>'[1]8月(下旬)'!B67+'[1]8月(下旬)'!B68</f>
        <v>0</v>
      </c>
      <c r="D11" s="564">
        <f>'[1]8月(下旬)'!C67+'[1]8月(下旬)'!C68</f>
        <v>0</v>
      </c>
      <c r="E11" s="549" t="e">
        <f t="shared" si="0"/>
        <v>#DIV/0!</v>
      </c>
      <c r="F11" s="548">
        <f t="shared" si="1"/>
        <v>0</v>
      </c>
      <c r="G11" s="552">
        <f>'[1]8月(下旬)'!F67+'[1]8月(下旬)'!F68</f>
        <v>0</v>
      </c>
      <c r="H11" s="564">
        <f>'[1]8月(下旬)'!G67+'[1]8月(下旬)'!G68</f>
        <v>0</v>
      </c>
      <c r="I11" s="549" t="e">
        <f t="shared" si="2"/>
        <v>#DIV/0!</v>
      </c>
      <c r="J11" s="548">
        <f t="shared" si="3"/>
        <v>0</v>
      </c>
      <c r="K11" s="167"/>
    </row>
    <row r="12" spans="1:11" s="166" customFormat="1" ht="18" customHeight="1" x14ac:dyDescent="0.15">
      <c r="A12" s="179"/>
      <c r="B12" s="197" t="s">
        <v>252</v>
      </c>
      <c r="C12" s="552">
        <f>'[1]8月(下旬)'!B78</f>
        <v>0</v>
      </c>
      <c r="D12" s="563">
        <f>'[1]8月(下旬)'!C78</f>
        <v>0</v>
      </c>
      <c r="E12" s="549" t="e">
        <f t="shared" si="0"/>
        <v>#DIV/0!</v>
      </c>
      <c r="F12" s="548">
        <f t="shared" si="1"/>
        <v>0</v>
      </c>
      <c r="G12" s="177" t="s">
        <v>105</v>
      </c>
      <c r="H12" s="562">
        <f>'[1]8月(下旬)'!G78</f>
        <v>0</v>
      </c>
      <c r="I12" s="549" t="e">
        <f t="shared" si="2"/>
        <v>#VALUE!</v>
      </c>
      <c r="J12" s="548" t="e">
        <f t="shared" si="3"/>
        <v>#VALUE!</v>
      </c>
      <c r="K12" s="167"/>
    </row>
    <row r="13" spans="1:11" s="166" customFormat="1" ht="18" customHeight="1" x14ac:dyDescent="0.15">
      <c r="A13" s="173"/>
      <c r="B13" s="194" t="s">
        <v>265</v>
      </c>
      <c r="C13" s="557">
        <f>'[1]8月(下旬)'!B80</f>
        <v>0</v>
      </c>
      <c r="D13" s="561">
        <f>'[1]8月(下旬)'!C79</f>
        <v>0</v>
      </c>
      <c r="E13" s="554" t="e">
        <f t="shared" si="0"/>
        <v>#DIV/0!</v>
      </c>
      <c r="F13" s="553">
        <f t="shared" si="1"/>
        <v>0</v>
      </c>
      <c r="G13" s="171" t="s">
        <v>105</v>
      </c>
      <c r="H13" s="560">
        <f>'[1]8月(下旬)'!G79</f>
        <v>0</v>
      </c>
      <c r="I13" s="554" t="e">
        <f t="shared" si="2"/>
        <v>#VALUE!</v>
      </c>
      <c r="J13" s="553" t="e">
        <f t="shared" si="3"/>
        <v>#VALUE!</v>
      </c>
      <c r="K13" s="167"/>
    </row>
    <row r="14" spans="1:11" ht="18" customHeight="1" x14ac:dyDescent="0.15">
      <c r="A14" s="716" t="s">
        <v>209</v>
      </c>
      <c r="B14" s="717"/>
      <c r="C14" s="526">
        <f>SUM(C15:C18)</f>
        <v>29003</v>
      </c>
      <c r="D14" s="525">
        <f>SUM(D15:D18)</f>
        <v>41915</v>
      </c>
      <c r="E14" s="524">
        <f t="shared" si="0"/>
        <v>0.69194798997972085</v>
      </c>
      <c r="F14" s="523">
        <f t="shared" si="1"/>
        <v>-12912</v>
      </c>
      <c r="G14" s="526">
        <f>SUM(G15:G18)</f>
        <v>38713</v>
      </c>
      <c r="H14" s="525">
        <f>SUM(H15:H18)</f>
        <v>51084</v>
      </c>
      <c r="I14" s="524">
        <f t="shared" si="2"/>
        <v>0.75783024038837987</v>
      </c>
      <c r="J14" s="523">
        <f t="shared" si="3"/>
        <v>-12371</v>
      </c>
      <c r="K14" s="180"/>
    </row>
    <row r="15" spans="1:11" ht="18" customHeight="1" x14ac:dyDescent="0.15">
      <c r="A15" s="187" t="s">
        <v>208</v>
      </c>
      <c r="B15" s="189" t="s">
        <v>111</v>
      </c>
      <c r="C15" s="184">
        <f>'[1]8月(下旬)'!B9+'[1]8月(下旬)'!B10+'[1]8月(下旬)'!B15</f>
        <v>7530</v>
      </c>
      <c r="D15" s="185">
        <f>'[1]8月(下旬)'!C9+'[1]8月(下旬)'!C10+'[1]8月(下旬)'!C15</f>
        <v>17419</v>
      </c>
      <c r="E15" s="423">
        <f t="shared" si="0"/>
        <v>0.43228658361559219</v>
      </c>
      <c r="F15" s="422">
        <f t="shared" si="1"/>
        <v>-9889</v>
      </c>
      <c r="G15" s="184">
        <f>'[1]8月(下旬)'!F9+'[1]8月(下旬)'!F10+'[1]8月(下旬)'!F15</f>
        <v>9285</v>
      </c>
      <c r="H15" s="185">
        <f>'[1]8月(下旬)'!G9+'[1]8月(下旬)'!G10+'[1]8月(下旬)'!G15</f>
        <v>21428</v>
      </c>
      <c r="I15" s="423">
        <f t="shared" si="2"/>
        <v>0.43331155497479934</v>
      </c>
      <c r="J15" s="422">
        <f t="shared" si="3"/>
        <v>-12143</v>
      </c>
      <c r="K15" s="180"/>
    </row>
    <row r="16" spans="1:11" ht="18" customHeight="1" x14ac:dyDescent="0.15">
      <c r="A16" s="187"/>
      <c r="B16" s="189" t="s">
        <v>110</v>
      </c>
      <c r="C16" s="184">
        <f>'[1]8月(下旬)'!B19+'[1]8月(下旬)'!B24+'[1]8月(下旬)'!B25+'[1]8月(下旬)'!B26+'[1]8月(下旬)'!B35</f>
        <v>4507</v>
      </c>
      <c r="D16" s="185">
        <f>'[1]8月(下旬)'!C19+'[1]8月(下旬)'!C24+'[1]8月(下旬)'!C25+'[1]8月(下旬)'!C26+'[1]8月(下旬)'!C35</f>
        <v>1160</v>
      </c>
      <c r="E16" s="423">
        <f t="shared" si="0"/>
        <v>3.885344827586207</v>
      </c>
      <c r="F16" s="422">
        <f t="shared" si="1"/>
        <v>3347</v>
      </c>
      <c r="G16" s="184">
        <f>'[1]8月(下旬)'!F19+'[1]8月(下旬)'!F24+'[1]8月(下旬)'!F25+'[1]8月(下旬)'!F26+'[1]8月(下旬)'!F35</f>
        <v>5570</v>
      </c>
      <c r="H16" s="185">
        <f>'[1]8月(下旬)'!G19+'[1]8月(下旬)'!G24+'[1]8月(下旬)'!G25+'[1]8月(下旬)'!G26+'[1]8月(下旬)'!G35</f>
        <v>1610</v>
      </c>
      <c r="I16" s="423">
        <f t="shared" si="2"/>
        <v>3.4596273291925468</v>
      </c>
      <c r="J16" s="422">
        <f t="shared" si="3"/>
        <v>3960</v>
      </c>
      <c r="K16" s="180"/>
    </row>
    <row r="17" spans="1:11" ht="18" customHeight="1" x14ac:dyDescent="0.15">
      <c r="A17" s="187"/>
      <c r="B17" s="189" t="s">
        <v>108</v>
      </c>
      <c r="C17" s="184">
        <f>'[1]8月(下旬)'!B43+'[1]8月(下旬)'!B44+'[1]8月(下旬)'!B45+'[1]8月(下旬)'!B60</f>
        <v>16966</v>
      </c>
      <c r="D17" s="185">
        <f>'[1]8月(下旬)'!C43+'[1]8月(下旬)'!C44+'[1]8月(下旬)'!C45+'[1]8月(下旬)'!C60</f>
        <v>23336</v>
      </c>
      <c r="E17" s="423">
        <f t="shared" si="0"/>
        <v>0.72703119643469316</v>
      </c>
      <c r="F17" s="422">
        <f t="shared" si="1"/>
        <v>-6370</v>
      </c>
      <c r="G17" s="184">
        <f>'[1]8月(下旬)'!F43+'[1]8月(下旬)'!F44+'[1]8月(下旬)'!F45+'[1]8月(下旬)'!F60</f>
        <v>23858</v>
      </c>
      <c r="H17" s="185">
        <f>'[1]8月(下旬)'!G43+'[1]8月(下旬)'!G44+'[1]8月(下旬)'!G45+'[1]8月(下旬)'!G60</f>
        <v>28046</v>
      </c>
      <c r="I17" s="423">
        <f t="shared" si="2"/>
        <v>0.85067389289025175</v>
      </c>
      <c r="J17" s="422">
        <f t="shared" si="3"/>
        <v>-4188</v>
      </c>
      <c r="K17" s="180"/>
    </row>
    <row r="18" spans="1:11" s="166" customFormat="1" ht="18" customHeight="1" x14ac:dyDescent="0.15">
      <c r="A18" s="173"/>
      <c r="B18" s="194" t="s">
        <v>112</v>
      </c>
      <c r="C18" s="557">
        <f>'[1]8月(下旬)'!B70+'[1]8月(下旬)'!B71</f>
        <v>0</v>
      </c>
      <c r="D18" s="555">
        <f>'[1]8月(下旬)'!C70+'[1]8月(下旬)'!C71</f>
        <v>0</v>
      </c>
      <c r="E18" s="554" t="e">
        <f t="shared" si="0"/>
        <v>#DIV/0!</v>
      </c>
      <c r="F18" s="553">
        <f t="shared" si="1"/>
        <v>0</v>
      </c>
      <c r="G18" s="557">
        <f>'[1]8月(下旬)'!F70+'[1]8月(下旬)'!F71</f>
        <v>0</v>
      </c>
      <c r="H18" s="555">
        <f>'[1]8月(下旬)'!G70+'[1]8月(下旬)'!G71</f>
        <v>0</v>
      </c>
      <c r="I18" s="554" t="e">
        <f t="shared" si="2"/>
        <v>#DIV/0!</v>
      </c>
      <c r="J18" s="553">
        <f t="shared" si="3"/>
        <v>0</v>
      </c>
      <c r="K18" s="167"/>
    </row>
    <row r="19" spans="1:11" ht="18" customHeight="1" x14ac:dyDescent="0.15">
      <c r="A19" s="705" t="s">
        <v>207</v>
      </c>
      <c r="B19" s="714"/>
      <c r="C19" s="518">
        <f>SUM(C20:C23)</f>
        <v>19676</v>
      </c>
      <c r="D19" s="519">
        <f>SUM(D20:D23)</f>
        <v>26213</v>
      </c>
      <c r="E19" s="516">
        <f t="shared" si="0"/>
        <v>0.75061992141303935</v>
      </c>
      <c r="F19" s="515">
        <f t="shared" si="1"/>
        <v>-6537</v>
      </c>
      <c r="G19" s="518">
        <f>SUM(G20:G23)</f>
        <v>27976</v>
      </c>
      <c r="H19" s="517">
        <f>SUM(H20:H23)</f>
        <v>34690</v>
      </c>
      <c r="I19" s="516">
        <f t="shared" si="2"/>
        <v>0.80645719227443069</v>
      </c>
      <c r="J19" s="515">
        <f t="shared" si="3"/>
        <v>-6714</v>
      </c>
      <c r="K19" s="180"/>
    </row>
    <row r="20" spans="1:11" ht="18" customHeight="1" x14ac:dyDescent="0.15">
      <c r="A20" s="187" t="s">
        <v>206</v>
      </c>
      <c r="B20" s="189" t="s">
        <v>111</v>
      </c>
      <c r="C20" s="184">
        <f>'[1]8月(下旬)'!B11</f>
        <v>0</v>
      </c>
      <c r="D20" s="185">
        <f>'[1]8月(下旬)'!C11</f>
        <v>0</v>
      </c>
      <c r="E20" s="423" t="e">
        <f t="shared" si="0"/>
        <v>#DIV/0!</v>
      </c>
      <c r="F20" s="422">
        <f t="shared" si="1"/>
        <v>0</v>
      </c>
      <c r="G20" s="184">
        <f>'[1]8月(下旬)'!F11</f>
        <v>0</v>
      </c>
      <c r="H20" s="183">
        <f>'[1]8月(下旬)'!G11</f>
        <v>0</v>
      </c>
      <c r="I20" s="423" t="e">
        <f t="shared" si="2"/>
        <v>#DIV/0!</v>
      </c>
      <c r="J20" s="422">
        <f t="shared" si="3"/>
        <v>0</v>
      </c>
      <c r="K20" s="180"/>
    </row>
    <row r="21" spans="1:11" ht="18" customHeight="1" x14ac:dyDescent="0.15">
      <c r="A21" s="187"/>
      <c r="B21" s="189" t="s">
        <v>110</v>
      </c>
      <c r="C21" s="184">
        <f>'[1]8月(下旬)'!B20+'[1]8月(下旬)'!B34</f>
        <v>7045</v>
      </c>
      <c r="D21" s="185">
        <f>'[1]8月(下旬)'!C20+'[1]8月(下旬)'!C34</f>
        <v>9402</v>
      </c>
      <c r="E21" s="423">
        <f t="shared" si="0"/>
        <v>0.74930865773239741</v>
      </c>
      <c r="F21" s="422">
        <f t="shared" si="1"/>
        <v>-2357</v>
      </c>
      <c r="G21" s="184">
        <f>'[1]8月(下旬)'!F20+'[1]8月(下旬)'!F34</f>
        <v>9890</v>
      </c>
      <c r="H21" s="183">
        <f>'[1]8月(下旬)'!G20+'[1]8月(下旬)'!G34</f>
        <v>11240</v>
      </c>
      <c r="I21" s="423">
        <f t="shared" si="2"/>
        <v>0.87989323843416367</v>
      </c>
      <c r="J21" s="422">
        <f t="shared" si="3"/>
        <v>-1350</v>
      </c>
      <c r="K21" s="180"/>
    </row>
    <row r="22" spans="1:11" ht="18" customHeight="1" x14ac:dyDescent="0.15">
      <c r="A22" s="187"/>
      <c r="B22" s="189" t="s">
        <v>108</v>
      </c>
      <c r="C22" s="184">
        <f>'[1]8月(下旬)'!B46+'[1]8月(下旬)'!B59</f>
        <v>12631</v>
      </c>
      <c r="D22" s="185">
        <f>'[1]8月(下旬)'!C46+'[1]8月(下旬)'!C59</f>
        <v>16811</v>
      </c>
      <c r="E22" s="423">
        <f t="shared" si="0"/>
        <v>0.75135328059008977</v>
      </c>
      <c r="F22" s="422">
        <f t="shared" si="1"/>
        <v>-4180</v>
      </c>
      <c r="G22" s="184">
        <f>'[1]8月(下旬)'!F46+'[1]8月(下旬)'!F59</f>
        <v>18086</v>
      </c>
      <c r="H22" s="183">
        <f>'[1]8月(下旬)'!G46+'[1]8月(下旬)'!G59</f>
        <v>23450</v>
      </c>
      <c r="I22" s="423">
        <f t="shared" si="2"/>
        <v>0.77125799573560772</v>
      </c>
      <c r="J22" s="422">
        <f t="shared" si="3"/>
        <v>-5364</v>
      </c>
      <c r="K22" s="180"/>
    </row>
    <row r="23" spans="1:11" s="166" customFormat="1" ht="18" customHeight="1" x14ac:dyDescent="0.15">
      <c r="A23" s="173"/>
      <c r="B23" s="194" t="s">
        <v>112</v>
      </c>
      <c r="C23" s="557">
        <f>'[1]8月(下旬)'!B69+'[1]8月(下旬)'!B73</f>
        <v>0</v>
      </c>
      <c r="D23" s="555">
        <f>'[1]8月(下旬)'!C69+'[1]8月(下旬)'!C73</f>
        <v>0</v>
      </c>
      <c r="E23" s="554" t="e">
        <f t="shared" si="0"/>
        <v>#DIV/0!</v>
      </c>
      <c r="F23" s="553">
        <f t="shared" si="1"/>
        <v>0</v>
      </c>
      <c r="G23" s="557">
        <f>'[1]8月(下旬)'!F69+'[1]8月(下旬)'!F73</f>
        <v>0</v>
      </c>
      <c r="H23" s="559">
        <f>'[1]8月(下旬)'!G69+'[1]8月(下旬)'!G73</f>
        <v>0</v>
      </c>
      <c r="I23" s="558" t="e">
        <f t="shared" si="2"/>
        <v>#DIV/0!</v>
      </c>
      <c r="J23" s="553">
        <f t="shared" si="3"/>
        <v>0</v>
      </c>
      <c r="K23" s="167"/>
    </row>
    <row r="24" spans="1:11" ht="18" customHeight="1" x14ac:dyDescent="0.15">
      <c r="A24" s="705" t="s">
        <v>205</v>
      </c>
      <c r="B24" s="714"/>
      <c r="C24" s="518">
        <f>SUM(C25:C28)</f>
        <v>12290</v>
      </c>
      <c r="D24" s="519">
        <f>SUM(D25:D28)</f>
        <v>14820</v>
      </c>
      <c r="E24" s="516">
        <f t="shared" si="0"/>
        <v>0.82928475033738192</v>
      </c>
      <c r="F24" s="515">
        <f t="shared" si="1"/>
        <v>-2530</v>
      </c>
      <c r="G24" s="518">
        <f>SUM(G25:G28)</f>
        <v>15905</v>
      </c>
      <c r="H24" s="517">
        <f>SUM(H25:H28)</f>
        <v>18810</v>
      </c>
      <c r="I24" s="516">
        <f t="shared" si="2"/>
        <v>0.8455608718766614</v>
      </c>
      <c r="J24" s="515">
        <f t="shared" si="3"/>
        <v>-2905</v>
      </c>
      <c r="K24" s="180"/>
    </row>
    <row r="25" spans="1:11" ht="18" customHeight="1" x14ac:dyDescent="0.15">
      <c r="A25" s="187"/>
      <c r="B25" s="189" t="s">
        <v>111</v>
      </c>
      <c r="C25" s="184">
        <f>'[1]8月(下旬)'!B12</f>
        <v>0</v>
      </c>
      <c r="D25" s="185">
        <f>'[1]8月(下旬)'!C12</f>
        <v>0</v>
      </c>
      <c r="E25" s="423" t="e">
        <f t="shared" si="0"/>
        <v>#DIV/0!</v>
      </c>
      <c r="F25" s="422">
        <f t="shared" si="1"/>
        <v>0</v>
      </c>
      <c r="G25" s="184">
        <f>'[1]8月(下旬)'!F12</f>
        <v>0</v>
      </c>
      <c r="H25" s="183">
        <f>'[1]8月(下旬)'!G12</f>
        <v>0</v>
      </c>
      <c r="I25" s="423" t="e">
        <f t="shared" si="2"/>
        <v>#DIV/0!</v>
      </c>
      <c r="J25" s="422">
        <f t="shared" si="3"/>
        <v>0</v>
      </c>
      <c r="K25" s="180"/>
    </row>
    <row r="26" spans="1:11" ht="18" customHeight="1" x14ac:dyDescent="0.15">
      <c r="A26" s="187"/>
      <c r="B26" s="189" t="s">
        <v>110</v>
      </c>
      <c r="C26" s="184">
        <f>'[1]8月(下旬)'!B27+'[1]8月(下旬)'!B36</f>
        <v>4793</v>
      </c>
      <c r="D26" s="185">
        <f>'[1]8月(下旬)'!C27+'[1]8月(下旬)'!C36</f>
        <v>6349</v>
      </c>
      <c r="E26" s="423">
        <f t="shared" si="0"/>
        <v>0.75492203496613641</v>
      </c>
      <c r="F26" s="422">
        <f t="shared" si="1"/>
        <v>-1556</v>
      </c>
      <c r="G26" s="184">
        <f>'[1]8月(下旬)'!F27+'[1]8月(下旬)'!F36</f>
        <v>5945</v>
      </c>
      <c r="H26" s="183">
        <f>'[1]8月(下旬)'!G27+'[1]8月(下旬)'!G36</f>
        <v>8035</v>
      </c>
      <c r="I26" s="423">
        <f t="shared" si="2"/>
        <v>0.73988799004355943</v>
      </c>
      <c r="J26" s="422">
        <f t="shared" si="3"/>
        <v>-2090</v>
      </c>
      <c r="K26" s="180"/>
    </row>
    <row r="27" spans="1:11" ht="18" customHeight="1" x14ac:dyDescent="0.15">
      <c r="A27" s="187"/>
      <c r="B27" s="189" t="s">
        <v>108</v>
      </c>
      <c r="C27" s="184">
        <f>'[1]8月(下旬)'!B48</f>
        <v>7497</v>
      </c>
      <c r="D27" s="185">
        <f>'[1]8月(下旬)'!C48</f>
        <v>8471</v>
      </c>
      <c r="E27" s="423">
        <f t="shared" si="0"/>
        <v>0.88501947821980875</v>
      </c>
      <c r="F27" s="422">
        <f t="shared" si="1"/>
        <v>-974</v>
      </c>
      <c r="G27" s="184">
        <f>'[1]8月(下旬)'!F48</f>
        <v>9960</v>
      </c>
      <c r="H27" s="183">
        <f>'[1]8月(下旬)'!G48</f>
        <v>10775</v>
      </c>
      <c r="I27" s="423">
        <f t="shared" si="2"/>
        <v>0.9243619489559165</v>
      </c>
      <c r="J27" s="422">
        <f t="shared" si="3"/>
        <v>-815</v>
      </c>
      <c r="K27" s="180"/>
    </row>
    <row r="28" spans="1:11" s="166" customFormat="1" ht="18" customHeight="1" x14ac:dyDescent="0.15">
      <c r="A28" s="173"/>
      <c r="B28" s="194" t="s">
        <v>112</v>
      </c>
      <c r="C28" s="557">
        <f>'[1]8月(下旬)'!B74</f>
        <v>0</v>
      </c>
      <c r="D28" s="555">
        <f>'[1]8月(下旬)'!C74</f>
        <v>0</v>
      </c>
      <c r="E28" s="554" t="e">
        <f t="shared" si="0"/>
        <v>#DIV/0!</v>
      </c>
      <c r="F28" s="553">
        <f t="shared" si="1"/>
        <v>0</v>
      </c>
      <c r="G28" s="556">
        <f>'[1]8月(下旬)'!F74</f>
        <v>0</v>
      </c>
      <c r="H28" s="555">
        <f>'[1]8月(下旬)'!G74</f>
        <v>0</v>
      </c>
      <c r="I28" s="554" t="e">
        <f t="shared" si="2"/>
        <v>#DIV/0!</v>
      </c>
      <c r="J28" s="553">
        <f t="shared" si="3"/>
        <v>0</v>
      </c>
      <c r="K28" s="167"/>
    </row>
    <row r="29" spans="1:11" ht="18" customHeight="1" x14ac:dyDescent="0.15">
      <c r="A29" s="705" t="s">
        <v>204</v>
      </c>
      <c r="B29" s="714"/>
      <c r="C29" s="518">
        <f>SUM(C30:C36)</f>
        <v>16182</v>
      </c>
      <c r="D29" s="519">
        <f>SUM(D30:D36)</f>
        <v>17982</v>
      </c>
      <c r="E29" s="516">
        <f t="shared" si="0"/>
        <v>0.89989989989989994</v>
      </c>
      <c r="F29" s="515">
        <f t="shared" si="1"/>
        <v>-1800</v>
      </c>
      <c r="G29" s="518">
        <f>SUM(G30:G36)</f>
        <v>25288</v>
      </c>
      <c r="H29" s="519">
        <f>SUM(H30:H36)</f>
        <v>23141</v>
      </c>
      <c r="I29" s="516">
        <f t="shared" si="2"/>
        <v>1.0927790501706927</v>
      </c>
      <c r="J29" s="515">
        <f t="shared" si="3"/>
        <v>2147</v>
      </c>
      <c r="K29" s="180"/>
    </row>
    <row r="30" spans="1:11" ht="18" customHeight="1" x14ac:dyDescent="0.15">
      <c r="A30" s="187"/>
      <c r="B30" s="189" t="s">
        <v>111</v>
      </c>
      <c r="C30" s="184">
        <f>'[1]8月(下旬)'!B14+'[1]8月(下旬)'!B16</f>
        <v>0</v>
      </c>
      <c r="D30" s="185">
        <f>'[1]8月(下旬)'!C14+'[1]8月(下旬)'!C16</f>
        <v>0</v>
      </c>
      <c r="E30" s="423" t="e">
        <f t="shared" si="0"/>
        <v>#DIV/0!</v>
      </c>
      <c r="F30" s="422">
        <f t="shared" si="1"/>
        <v>0</v>
      </c>
      <c r="G30" s="184">
        <f>'[1]8月(下旬)'!F14+'[1]8月(下旬)'!F16</f>
        <v>0</v>
      </c>
      <c r="H30" s="183">
        <f>'[1]8月(下旬)'!G14+'[1]8月(下旬)'!G16</f>
        <v>0</v>
      </c>
      <c r="I30" s="423" t="e">
        <f t="shared" si="2"/>
        <v>#DIV/0!</v>
      </c>
      <c r="J30" s="422">
        <f t="shared" si="3"/>
        <v>0</v>
      </c>
      <c r="K30" s="180"/>
    </row>
    <row r="31" spans="1:11" ht="18" customHeight="1" x14ac:dyDescent="0.15">
      <c r="A31" s="187"/>
      <c r="B31" s="186" t="s">
        <v>110</v>
      </c>
      <c r="C31" s="184">
        <f>'[1]8月(下旬)'!B28+'[1]8月(下旬)'!B29+'[1]8月(下旬)'!B30+'[1]8月(下旬)'!B31+'[1]8月(下旬)'!B32+'[1]8月(下旬)'!B33</f>
        <v>1996</v>
      </c>
      <c r="D31" s="188">
        <f>'[1]8月(下旬)'!C28+'[1]8月(下旬)'!C29+'[1]8月(下旬)'!C30+'[1]8月(下旬)'!C31+'[1]8月(下旬)'!C32+'[1]8月(下旬)'!C33</f>
        <v>2719</v>
      </c>
      <c r="E31" s="423">
        <f t="shared" si="0"/>
        <v>0.7340934166973152</v>
      </c>
      <c r="F31" s="422">
        <f t="shared" si="1"/>
        <v>-723</v>
      </c>
      <c r="G31" s="184">
        <f>'[1]8月(下旬)'!F28+'[1]8月(下旬)'!F29+'[1]8月(下旬)'!F30+'[1]8月(下旬)'!F31+'[1]8月(下旬)'!F32+'[1]8月(下旬)'!F33</f>
        <v>2925</v>
      </c>
      <c r="H31" s="183">
        <f>'[1]8月(下旬)'!G28+'[1]8月(下旬)'!G29+'[1]8月(下旬)'!G30+'[1]8月(下旬)'!G31+'[1]8月(下旬)'!G32+'[1]8月(下旬)'!G33</f>
        <v>3265</v>
      </c>
      <c r="I31" s="423">
        <f t="shared" si="2"/>
        <v>0.8958652373660031</v>
      </c>
      <c r="J31" s="422">
        <f t="shared" si="3"/>
        <v>-340</v>
      </c>
      <c r="K31" s="180"/>
    </row>
    <row r="32" spans="1:11" ht="18" customHeight="1" x14ac:dyDescent="0.15">
      <c r="A32" s="187"/>
      <c r="B32" s="186" t="s">
        <v>109</v>
      </c>
      <c r="C32" s="184">
        <f>'[1]8月(下旬)'!B37</f>
        <v>896</v>
      </c>
      <c r="D32" s="185">
        <f>'[1]8月(下旬)'!C37</f>
        <v>1094</v>
      </c>
      <c r="E32" s="423">
        <f t="shared" si="0"/>
        <v>0.81901279707495434</v>
      </c>
      <c r="F32" s="422">
        <f t="shared" si="1"/>
        <v>-198</v>
      </c>
      <c r="G32" s="184">
        <f>'[1]8月(下旬)'!F37</f>
        <v>1152</v>
      </c>
      <c r="H32" s="183">
        <f>'[1]8月(下旬)'!G37</f>
        <v>1529</v>
      </c>
      <c r="I32" s="423">
        <f t="shared" si="2"/>
        <v>0.75343361674296927</v>
      </c>
      <c r="J32" s="422">
        <f t="shared" si="3"/>
        <v>-377</v>
      </c>
      <c r="K32" s="180"/>
    </row>
    <row r="33" spans="1:11" ht="18" customHeight="1" x14ac:dyDescent="0.15">
      <c r="A33" s="187"/>
      <c r="B33" s="186" t="s">
        <v>108</v>
      </c>
      <c r="C33" s="184">
        <f>'[1]8月(下旬)'!B49+'[1]8月(下旬)'!B50+'[1]8月(下旬)'!B51+'[1]8月(下旬)'!B52+'[1]8月(下旬)'!B55+'[1]8月(下旬)'!B53+'[1]8月(下旬)'!B54+'[1]8月(下旬)'!B58+'[1]8月(下旬)'!B56+'[1]8月(下旬)'!B57</f>
        <v>11922</v>
      </c>
      <c r="D33" s="185">
        <f>'[1]8月(下旬)'!C49+'[1]8月(下旬)'!C50+'[1]8月(下旬)'!C51+'[1]8月(下旬)'!C52+'[1]8月(下旬)'!C55+'[1]8月(下旬)'!C53+'[1]8月(下旬)'!C54+'[1]8月(下旬)'!C58+'[1]8月(下旬)'!C56+'[1]8月(下旬)'!C57</f>
        <v>12961</v>
      </c>
      <c r="E33" s="423">
        <f t="shared" si="0"/>
        <v>0.91983643237404522</v>
      </c>
      <c r="F33" s="422">
        <f t="shared" si="1"/>
        <v>-1039</v>
      </c>
      <c r="G33" s="184">
        <f>'[1]8月(下旬)'!F49+'[1]8月(下旬)'!F50+'[1]8月(下旬)'!F51+'[1]8月(下旬)'!F52+'[1]8月(下旬)'!F55+'[1]8月(下旬)'!F53+'[1]8月(下旬)'!F54+'[1]8月(下旬)'!F58+'[1]8月(下旬)'!F56+'[1]8月(下旬)'!F57</f>
        <v>19529</v>
      </c>
      <c r="H33" s="183">
        <f>'[1]8月(下旬)'!G49+'[1]8月(下旬)'!G50+'[1]8月(下旬)'!G51+'[1]8月(下旬)'!G52+'[1]8月(下旬)'!G55+'[1]8月(下旬)'!G53+'[1]8月(下旬)'!G54+'[1]8月(下旬)'!G58+'[1]8月(下旬)'!G56+'[1]8月(下旬)'!G57</f>
        <v>16695</v>
      </c>
      <c r="I33" s="423">
        <f t="shared" si="2"/>
        <v>1.1697514225816112</v>
      </c>
      <c r="J33" s="422">
        <f t="shared" si="3"/>
        <v>2834</v>
      </c>
      <c r="K33" s="180"/>
    </row>
    <row r="34" spans="1:11" ht="18" customHeight="1" x14ac:dyDescent="0.15">
      <c r="A34" s="187"/>
      <c r="B34" s="186" t="s">
        <v>107</v>
      </c>
      <c r="C34" s="184">
        <f>'[1]8月(下旬)'!B61</f>
        <v>1368</v>
      </c>
      <c r="D34" s="185">
        <f>'[1]8月(下旬)'!C61</f>
        <v>1208</v>
      </c>
      <c r="E34" s="423">
        <f t="shared" si="0"/>
        <v>1.1324503311258278</v>
      </c>
      <c r="F34" s="422">
        <f t="shared" si="1"/>
        <v>160</v>
      </c>
      <c r="G34" s="184">
        <f>'[1]8月(下旬)'!F61</f>
        <v>1682</v>
      </c>
      <c r="H34" s="183">
        <f>'[1]8月(下旬)'!G61</f>
        <v>1652</v>
      </c>
      <c r="I34" s="423">
        <f t="shared" si="2"/>
        <v>1.0181598062953996</v>
      </c>
      <c r="J34" s="422">
        <f t="shared" si="3"/>
        <v>30</v>
      </c>
      <c r="K34" s="180"/>
    </row>
    <row r="35" spans="1:11" s="166" customFormat="1" ht="18" customHeight="1" x14ac:dyDescent="0.15">
      <c r="A35" s="179"/>
      <c r="B35" s="178" t="s">
        <v>106</v>
      </c>
      <c r="C35" s="552">
        <f>'[1]8月(下旬)'!B72</f>
        <v>0</v>
      </c>
      <c r="D35" s="550">
        <f>'[1]8月(下旬)'!C72</f>
        <v>0</v>
      </c>
      <c r="E35" s="549" t="e">
        <f t="shared" si="0"/>
        <v>#DIV/0!</v>
      </c>
      <c r="F35" s="548">
        <f t="shared" si="1"/>
        <v>0</v>
      </c>
      <c r="G35" s="551">
        <f>'[1]8月(下旬)'!F72</f>
        <v>0</v>
      </c>
      <c r="H35" s="550">
        <f>'[1]8月(下旬)'!G72</f>
        <v>0</v>
      </c>
      <c r="I35" s="549" t="e">
        <f t="shared" si="2"/>
        <v>#DIV/0!</v>
      </c>
      <c r="J35" s="548">
        <f t="shared" si="3"/>
        <v>0</v>
      </c>
      <c r="K35" s="167"/>
    </row>
    <row r="36" spans="1:11" s="166" customFormat="1" ht="18" customHeight="1" thickBot="1" x14ac:dyDescent="0.2">
      <c r="A36" s="173"/>
      <c r="B36" s="172" t="s">
        <v>203</v>
      </c>
      <c r="C36" s="547">
        <f>'[1]8月(下旬)'!B76</f>
        <v>0</v>
      </c>
      <c r="D36" s="545">
        <f>'[1]8月(下旬)'!C76</f>
        <v>0</v>
      </c>
      <c r="E36" s="544" t="e">
        <f t="shared" si="0"/>
        <v>#DIV/0!</v>
      </c>
      <c r="F36" s="543">
        <f t="shared" si="1"/>
        <v>0</v>
      </c>
      <c r="G36" s="546">
        <f>'[1]8月(下旬)'!F76</f>
        <v>0</v>
      </c>
      <c r="H36" s="545">
        <f>'[1]8月(下旬)'!G76</f>
        <v>0</v>
      </c>
      <c r="I36" s="544" t="e">
        <f t="shared" si="2"/>
        <v>#DIV/0!</v>
      </c>
      <c r="J36" s="543">
        <f t="shared" si="3"/>
        <v>0</v>
      </c>
      <c r="K36" s="167"/>
    </row>
    <row r="37" spans="1:11" x14ac:dyDescent="0.15">
      <c r="C37" s="165"/>
      <c r="G37" s="165"/>
    </row>
    <row r="38" spans="1:11" x14ac:dyDescent="0.15">
      <c r="C38" s="165"/>
      <c r="G38" s="165"/>
    </row>
    <row r="39" spans="1:11" x14ac:dyDescent="0.15">
      <c r="C39" s="165" t="s">
        <v>264</v>
      </c>
      <c r="G39" s="165"/>
    </row>
    <row r="40" spans="1:11" x14ac:dyDescent="0.15">
      <c r="C40" s="165" t="s">
        <v>263</v>
      </c>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3:7" x14ac:dyDescent="0.15">
      <c r="C65" s="165"/>
      <c r="G65" s="165"/>
    </row>
    <row r="66" spans="3:7" x14ac:dyDescent="0.15">
      <c r="C66" s="165"/>
      <c r="G66" s="165"/>
    </row>
    <row r="67" spans="3:7" x14ac:dyDescent="0.15">
      <c r="C67" s="165"/>
      <c r="G67" s="165"/>
    </row>
    <row r="68" spans="3:7" x14ac:dyDescent="0.15">
      <c r="C68" s="165"/>
      <c r="G68" s="165"/>
    </row>
    <row r="69" spans="3:7" x14ac:dyDescent="0.15">
      <c r="C69" s="165"/>
      <c r="G69" s="165"/>
    </row>
    <row r="70" spans="3:7" x14ac:dyDescent="0.15">
      <c r="C70" s="165"/>
      <c r="G70" s="165"/>
    </row>
    <row r="71" spans="3:7" x14ac:dyDescent="0.15">
      <c r="C71" s="165"/>
      <c r="G71" s="165"/>
    </row>
    <row r="72" spans="3:7" x14ac:dyDescent="0.15">
      <c r="C72" s="165"/>
      <c r="G72" s="165"/>
    </row>
  </sheetData>
  <mergeCells count="24">
    <mergeCell ref="A1:B1"/>
    <mergeCell ref="A24:B24"/>
    <mergeCell ref="A29:B29"/>
    <mergeCell ref="J5:J6"/>
    <mergeCell ref="A6:B6"/>
    <mergeCell ref="A7:B7"/>
    <mergeCell ref="A14:B14"/>
    <mergeCell ref="F5:F6"/>
    <mergeCell ref="G5:G6"/>
    <mergeCell ref="H5:H6"/>
    <mergeCell ref="C2:F2"/>
    <mergeCell ref="G2:J2"/>
    <mergeCell ref="C3:C4"/>
    <mergeCell ref="D3:D4"/>
    <mergeCell ref="E3:F3"/>
    <mergeCell ref="A19:B19"/>
    <mergeCell ref="G3:G4"/>
    <mergeCell ref="H3:H4"/>
    <mergeCell ref="I3:J3"/>
    <mergeCell ref="I5:I6"/>
    <mergeCell ref="A5:B5"/>
    <mergeCell ref="C5:C6"/>
    <mergeCell ref="D5:D6"/>
    <mergeCell ref="E5:E6"/>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61" orientation="landscape" r:id="rId1"/>
  <headerFooter alignWithMargins="0">
    <oddHeader>&amp;C2012年&amp;A航空旅客輸送実績</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7"/>
  <sheetViews>
    <sheetView zoomScaleNormal="100" workbookViewId="0">
      <pane xSplit="1" ySplit="6" topLeftCell="B7"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98" customWidth="1"/>
    <col min="4" max="5" width="11.25" style="42" customWidth="1"/>
    <col min="6" max="7" width="11" style="98" customWidth="1"/>
    <col min="8" max="9" width="11.25" style="42" customWidth="1"/>
    <col min="10" max="11" width="11.25" style="98" customWidth="1"/>
    <col min="12" max="12" width="11.25" style="42"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９月(月間)</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x14ac:dyDescent="0.4">
      <c r="A4" s="653"/>
      <c r="B4" s="654" t="s">
        <v>273</v>
      </c>
      <c r="C4" s="655" t="s">
        <v>272</v>
      </c>
      <c r="D4" s="652" t="s">
        <v>95</v>
      </c>
      <c r="E4" s="652"/>
      <c r="F4" s="648" t="str">
        <f>+B4</f>
        <v>(12'9/1～30)</v>
      </c>
      <c r="G4" s="691" t="str">
        <f>+C4</f>
        <v>(11'9/1～30)</v>
      </c>
      <c r="H4" s="652" t="s">
        <v>95</v>
      </c>
      <c r="I4" s="652"/>
      <c r="J4" s="648" t="str">
        <f>+B4</f>
        <v>(12'9/1～30)</v>
      </c>
      <c r="K4" s="691" t="str">
        <f>+C4</f>
        <v>(11'9/1～30)</v>
      </c>
      <c r="L4" s="650" t="s">
        <v>93</v>
      </c>
    </row>
    <row r="5" spans="1:12" s="161" customFormat="1" x14ac:dyDescent="0.4">
      <c r="A5" s="653"/>
      <c r="B5" s="654"/>
      <c r="C5" s="656"/>
      <c r="D5" s="275" t="s">
        <v>94</v>
      </c>
      <c r="E5" s="328" t="s">
        <v>93</v>
      </c>
      <c r="F5" s="648"/>
      <c r="G5" s="691"/>
      <c r="H5" s="275" t="s">
        <v>94</v>
      </c>
      <c r="I5" s="275" t="s">
        <v>93</v>
      </c>
      <c r="J5" s="648"/>
      <c r="K5" s="691"/>
      <c r="L5" s="651"/>
    </row>
    <row r="6" spans="1:12" s="270" customFormat="1" x14ac:dyDescent="0.4">
      <c r="A6" s="347" t="s">
        <v>104</v>
      </c>
      <c r="B6" s="346">
        <f>+B7+B41+B67+B76+B78</f>
        <v>528123</v>
      </c>
      <c r="C6" s="346">
        <f>+C7+C41+C67+C76+C78</f>
        <v>535256</v>
      </c>
      <c r="D6" s="247">
        <f t="shared" ref="D6:D37" si="0">+B6/C6</f>
        <v>0.98667366643251075</v>
      </c>
      <c r="E6" s="343">
        <f t="shared" ref="E6:E37" si="1">+B6-C6</f>
        <v>-7133</v>
      </c>
      <c r="F6" s="346">
        <f>+F7+F41+F67+F76+F78</f>
        <v>686992</v>
      </c>
      <c r="G6" s="346">
        <f>+G7+G41+G67+G76+G78</f>
        <v>705184</v>
      </c>
      <c r="H6" s="247">
        <f t="shared" ref="H6:H37" si="2">+F6/G6</f>
        <v>0.97420247765122292</v>
      </c>
      <c r="I6" s="246">
        <f t="shared" ref="I6:I37" si="3">+F6-G6</f>
        <v>-18192</v>
      </c>
      <c r="J6" s="345">
        <f t="shared" ref="J6:J37" si="4">+B6/F6</f>
        <v>0.76874694319584502</v>
      </c>
      <c r="K6" s="345">
        <f t="shared" ref="K6:K37" si="5">+C6/G6</f>
        <v>0.75903026727776013</v>
      </c>
      <c r="L6" s="244">
        <f t="shared" ref="L6:L37" si="6">+J6-K6</f>
        <v>9.7166759180848938E-3</v>
      </c>
    </row>
    <row r="7" spans="1:12" s="89" customFormat="1" x14ac:dyDescent="0.4">
      <c r="A7" s="249" t="s">
        <v>91</v>
      </c>
      <c r="B7" s="268">
        <f>+B8+B18+B38</f>
        <v>204024</v>
      </c>
      <c r="C7" s="268">
        <f>+C8+C18+C38</f>
        <v>222218</v>
      </c>
      <c r="D7" s="344">
        <f t="shared" si="0"/>
        <v>0.91812544438344323</v>
      </c>
      <c r="E7" s="343">
        <f t="shared" si="1"/>
        <v>-18194</v>
      </c>
      <c r="F7" s="269">
        <f>+F8+F18+F38</f>
        <v>265892</v>
      </c>
      <c r="G7" s="268">
        <f>+G8+G18+G38</f>
        <v>286942</v>
      </c>
      <c r="H7" s="247">
        <f t="shared" si="2"/>
        <v>0.92664022694481807</v>
      </c>
      <c r="I7" s="246">
        <f t="shared" si="3"/>
        <v>-21050</v>
      </c>
      <c r="J7" s="284">
        <f t="shared" si="4"/>
        <v>0.76731906187474619</v>
      </c>
      <c r="K7" s="284">
        <f t="shared" si="5"/>
        <v>0.77443525172334482</v>
      </c>
      <c r="L7" s="244">
        <f t="shared" si="6"/>
        <v>-7.1161898485986308E-3</v>
      </c>
    </row>
    <row r="8" spans="1:12" x14ac:dyDescent="0.4">
      <c r="A8" s="277" t="s">
        <v>190</v>
      </c>
      <c r="B8" s="310">
        <f>SUM(B9:B17)</f>
        <v>140209</v>
      </c>
      <c r="C8" s="310">
        <f>SUM(C9:C17)</f>
        <v>160239</v>
      </c>
      <c r="D8" s="258">
        <f t="shared" si="0"/>
        <v>0.87499921991525165</v>
      </c>
      <c r="E8" s="257">
        <f t="shared" si="1"/>
        <v>-20030</v>
      </c>
      <c r="F8" s="310">
        <f>SUM(F9:F17)</f>
        <v>180249</v>
      </c>
      <c r="G8" s="310">
        <f>SUM(G9:G17)</f>
        <v>203604</v>
      </c>
      <c r="H8" s="258">
        <f t="shared" si="2"/>
        <v>0.88529203748452878</v>
      </c>
      <c r="I8" s="257">
        <f t="shared" si="3"/>
        <v>-23355</v>
      </c>
      <c r="J8" s="306">
        <f t="shared" si="4"/>
        <v>0.77786284528624294</v>
      </c>
      <c r="K8" s="306">
        <f t="shared" si="5"/>
        <v>0.78701302528437556</v>
      </c>
      <c r="L8" s="255">
        <f t="shared" si="6"/>
        <v>-9.1501799981326126E-3</v>
      </c>
    </row>
    <row r="9" spans="1:12" x14ac:dyDescent="0.4">
      <c r="A9" s="57" t="s">
        <v>87</v>
      </c>
      <c r="B9" s="88">
        <v>117483</v>
      </c>
      <c r="C9" s="88">
        <v>116483</v>
      </c>
      <c r="D9" s="243">
        <f t="shared" si="0"/>
        <v>1.008584943725694</v>
      </c>
      <c r="E9" s="242">
        <f t="shared" si="1"/>
        <v>1000</v>
      </c>
      <c r="F9" s="265">
        <v>153007</v>
      </c>
      <c r="G9" s="265">
        <v>148036</v>
      </c>
      <c r="H9" s="243">
        <f t="shared" si="2"/>
        <v>1.0335796698100461</v>
      </c>
      <c r="I9" s="242">
        <f t="shared" si="3"/>
        <v>4971</v>
      </c>
      <c r="J9" s="73">
        <f t="shared" si="4"/>
        <v>0.76782761572999925</v>
      </c>
      <c r="K9" s="300">
        <f t="shared" si="5"/>
        <v>0.78685589991623661</v>
      </c>
      <c r="L9" s="254">
        <f t="shared" si="6"/>
        <v>-1.9028284186237365E-2</v>
      </c>
    </row>
    <row r="10" spans="1:12" x14ac:dyDescent="0.4">
      <c r="A10" s="58" t="s">
        <v>90</v>
      </c>
      <c r="B10" s="56">
        <v>12342</v>
      </c>
      <c r="C10" s="56">
        <v>12990</v>
      </c>
      <c r="D10" s="239">
        <f t="shared" si="0"/>
        <v>0.95011547344110858</v>
      </c>
      <c r="E10" s="242">
        <f t="shared" si="1"/>
        <v>-648</v>
      </c>
      <c r="F10" s="263">
        <v>14000</v>
      </c>
      <c r="G10" s="263">
        <v>15000</v>
      </c>
      <c r="H10" s="239">
        <f t="shared" si="2"/>
        <v>0.93333333333333335</v>
      </c>
      <c r="I10" s="238">
        <f t="shared" si="3"/>
        <v>-1000</v>
      </c>
      <c r="J10" s="53">
        <f t="shared" si="4"/>
        <v>0.88157142857142856</v>
      </c>
      <c r="K10" s="302">
        <f t="shared" si="5"/>
        <v>0.86599999999999999</v>
      </c>
      <c r="L10" s="261">
        <f t="shared" si="6"/>
        <v>1.5571428571428569E-2</v>
      </c>
    </row>
    <row r="11" spans="1:12" x14ac:dyDescent="0.4">
      <c r="A11" s="58" t="s">
        <v>162</v>
      </c>
      <c r="B11" s="56">
        <v>8085</v>
      </c>
      <c r="C11" s="56">
        <v>28552</v>
      </c>
      <c r="D11" s="239">
        <f t="shared" si="0"/>
        <v>0.28316755393667692</v>
      </c>
      <c r="E11" s="242">
        <f t="shared" si="1"/>
        <v>-20467</v>
      </c>
      <c r="F11" s="263">
        <v>9240</v>
      </c>
      <c r="G11" s="263">
        <v>36363</v>
      </c>
      <c r="H11" s="239">
        <f t="shared" si="2"/>
        <v>0.25410444682781946</v>
      </c>
      <c r="I11" s="238">
        <f t="shared" si="3"/>
        <v>-27123</v>
      </c>
      <c r="J11" s="53">
        <f t="shared" si="4"/>
        <v>0.875</v>
      </c>
      <c r="K11" s="302">
        <f t="shared" si="5"/>
        <v>0.78519374089046556</v>
      </c>
      <c r="L11" s="261">
        <f t="shared" si="6"/>
        <v>8.9806259109534436E-2</v>
      </c>
    </row>
    <row r="12" spans="1:12" x14ac:dyDescent="0.4">
      <c r="A12" s="58" t="s">
        <v>85</v>
      </c>
      <c r="B12" s="92"/>
      <c r="C12" s="56"/>
      <c r="D12" s="239" t="e">
        <f t="shared" si="0"/>
        <v>#DIV/0!</v>
      </c>
      <c r="E12" s="242">
        <f t="shared" si="1"/>
        <v>0</v>
      </c>
      <c r="F12" s="288"/>
      <c r="G12" s="263"/>
      <c r="H12" s="239" t="e">
        <f t="shared" si="2"/>
        <v>#DIV/0!</v>
      </c>
      <c r="I12" s="238">
        <f t="shared" si="3"/>
        <v>0</v>
      </c>
      <c r="J12" s="53" t="e">
        <f t="shared" si="4"/>
        <v>#DIV/0!</v>
      </c>
      <c r="K12" s="53" t="e">
        <f t="shared" si="5"/>
        <v>#DIV/0!</v>
      </c>
      <c r="L12" s="261" t="e">
        <f t="shared" si="6"/>
        <v>#DIV/0!</v>
      </c>
    </row>
    <row r="13" spans="1:12" x14ac:dyDescent="0.4">
      <c r="A13" s="58" t="s">
        <v>86</v>
      </c>
      <c r="B13" s="92"/>
      <c r="C13" s="56"/>
      <c r="D13" s="239" t="e">
        <f t="shared" si="0"/>
        <v>#DIV/0!</v>
      </c>
      <c r="E13" s="242">
        <f t="shared" si="1"/>
        <v>0</v>
      </c>
      <c r="F13" s="288"/>
      <c r="G13" s="263"/>
      <c r="H13" s="239" t="e">
        <f t="shared" si="2"/>
        <v>#DIV/0!</v>
      </c>
      <c r="I13" s="238">
        <f t="shared" si="3"/>
        <v>0</v>
      </c>
      <c r="J13" s="53" t="e">
        <f t="shared" si="4"/>
        <v>#DIV/0!</v>
      </c>
      <c r="K13" s="53" t="e">
        <f t="shared" si="5"/>
        <v>#DIV/0!</v>
      </c>
      <c r="L13" s="261" t="e">
        <f t="shared" si="6"/>
        <v>#DIV/0!</v>
      </c>
    </row>
    <row r="14" spans="1:12" x14ac:dyDescent="0.4">
      <c r="A14" s="64" t="s">
        <v>189</v>
      </c>
      <c r="B14" s="69">
        <v>2299</v>
      </c>
      <c r="C14" s="69">
        <v>2214</v>
      </c>
      <c r="D14" s="253">
        <f t="shared" si="0"/>
        <v>1.0383920505871724</v>
      </c>
      <c r="E14" s="242">
        <f t="shared" si="1"/>
        <v>85</v>
      </c>
      <c r="F14" s="491">
        <v>4002</v>
      </c>
      <c r="G14" s="491">
        <v>4205</v>
      </c>
      <c r="H14" s="253">
        <f t="shared" si="2"/>
        <v>0.9517241379310345</v>
      </c>
      <c r="I14" s="252">
        <f t="shared" si="3"/>
        <v>-203</v>
      </c>
      <c r="J14" s="67">
        <f t="shared" si="4"/>
        <v>0.57446276861569212</v>
      </c>
      <c r="K14" s="67">
        <f t="shared" si="5"/>
        <v>0.52651605231866827</v>
      </c>
      <c r="L14" s="251">
        <f t="shared" si="6"/>
        <v>4.794671629702385E-2</v>
      </c>
    </row>
    <row r="15" spans="1:12" x14ac:dyDescent="0.4">
      <c r="A15" s="58" t="s">
        <v>188</v>
      </c>
      <c r="B15" s="92"/>
      <c r="C15" s="92"/>
      <c r="D15" s="239" t="e">
        <f t="shared" si="0"/>
        <v>#DIV/0!</v>
      </c>
      <c r="E15" s="242">
        <f t="shared" si="1"/>
        <v>0</v>
      </c>
      <c r="F15" s="288"/>
      <c r="G15" s="92"/>
      <c r="H15" s="239" t="e">
        <f t="shared" si="2"/>
        <v>#DIV/0!</v>
      </c>
      <c r="I15" s="238">
        <f t="shared" si="3"/>
        <v>0</v>
      </c>
      <c r="J15" s="53" t="e">
        <f t="shared" si="4"/>
        <v>#DIV/0!</v>
      </c>
      <c r="K15" s="53" t="e">
        <f t="shared" si="5"/>
        <v>#DIV/0!</v>
      </c>
      <c r="L15" s="261" t="e">
        <f t="shared" si="6"/>
        <v>#DIV/0!</v>
      </c>
    </row>
    <row r="16" spans="1:12" s="42" customFormat="1" x14ac:dyDescent="0.4">
      <c r="A16" s="70" t="s">
        <v>187</v>
      </c>
      <c r="B16" s="92"/>
      <c r="C16" s="92"/>
      <c r="D16" s="239" t="e">
        <f t="shared" si="0"/>
        <v>#DIV/0!</v>
      </c>
      <c r="E16" s="242">
        <f t="shared" si="1"/>
        <v>0</v>
      </c>
      <c r="F16" s="92"/>
      <c r="G16" s="92"/>
      <c r="H16" s="239" t="e">
        <f t="shared" si="2"/>
        <v>#DIV/0!</v>
      </c>
      <c r="I16" s="267">
        <f t="shared" si="3"/>
        <v>0</v>
      </c>
      <c r="J16" s="53" t="e">
        <f t="shared" si="4"/>
        <v>#DIV/0!</v>
      </c>
      <c r="K16" s="53" t="e">
        <f t="shared" si="5"/>
        <v>#DIV/0!</v>
      </c>
      <c r="L16" s="261" t="e">
        <f t="shared" si="6"/>
        <v>#DIV/0!</v>
      </c>
    </row>
    <row r="17" spans="1:12" x14ac:dyDescent="0.4">
      <c r="A17" s="70" t="s">
        <v>186</v>
      </c>
      <c r="B17" s="91"/>
      <c r="C17" s="91"/>
      <c r="D17" s="253" t="e">
        <f t="shared" si="0"/>
        <v>#DIV/0!</v>
      </c>
      <c r="E17" s="328">
        <f t="shared" si="1"/>
        <v>0</v>
      </c>
      <c r="F17" s="266"/>
      <c r="G17" s="266"/>
      <c r="H17" s="253" t="e">
        <f t="shared" si="2"/>
        <v>#DIV/0!</v>
      </c>
      <c r="I17" s="252">
        <f t="shared" si="3"/>
        <v>0</v>
      </c>
      <c r="J17" s="67" t="e">
        <f t="shared" si="4"/>
        <v>#DIV/0!</v>
      </c>
      <c r="K17" s="67" t="e">
        <f t="shared" si="5"/>
        <v>#DIV/0!</v>
      </c>
      <c r="L17" s="251" t="e">
        <f t="shared" si="6"/>
        <v>#DIV/0!</v>
      </c>
    </row>
    <row r="18" spans="1:12" x14ac:dyDescent="0.4">
      <c r="A18" s="277" t="s">
        <v>185</v>
      </c>
      <c r="B18" s="259">
        <f>SUM(B19:B37)</f>
        <v>61218</v>
      </c>
      <c r="C18" s="259">
        <f>SUM(C19:C37)</f>
        <v>59614</v>
      </c>
      <c r="D18" s="258">
        <f t="shared" si="0"/>
        <v>1.0269064313751803</v>
      </c>
      <c r="E18" s="257">
        <f t="shared" si="1"/>
        <v>1604</v>
      </c>
      <c r="F18" s="310">
        <f>SUM(F19:F37)</f>
        <v>82070</v>
      </c>
      <c r="G18" s="310">
        <f>SUM(G19:G37)</f>
        <v>79620</v>
      </c>
      <c r="H18" s="258">
        <f t="shared" si="2"/>
        <v>1.0307711630243657</v>
      </c>
      <c r="I18" s="257">
        <f t="shared" si="3"/>
        <v>2450</v>
      </c>
      <c r="J18" s="256">
        <f t="shared" si="4"/>
        <v>0.74592421103935669</v>
      </c>
      <c r="K18" s="256">
        <f t="shared" si="5"/>
        <v>0.74873147450389355</v>
      </c>
      <c r="L18" s="255">
        <f t="shared" si="6"/>
        <v>-2.8072634645368577E-3</v>
      </c>
    </row>
    <row r="19" spans="1:12" x14ac:dyDescent="0.4">
      <c r="A19" s="57" t="s">
        <v>184</v>
      </c>
      <c r="B19" s="94"/>
      <c r="C19" s="94"/>
      <c r="D19" s="243" t="e">
        <f t="shared" si="0"/>
        <v>#DIV/0!</v>
      </c>
      <c r="E19" s="242">
        <f t="shared" si="1"/>
        <v>0</v>
      </c>
      <c r="F19" s="296"/>
      <c r="G19" s="94"/>
      <c r="H19" s="243" t="e">
        <f t="shared" si="2"/>
        <v>#DIV/0!</v>
      </c>
      <c r="I19" s="242">
        <f t="shared" si="3"/>
        <v>0</v>
      </c>
      <c r="J19" s="73" t="e">
        <f t="shared" si="4"/>
        <v>#DIV/0!</v>
      </c>
      <c r="K19" s="73" t="e">
        <f t="shared" si="5"/>
        <v>#DIV/0!</v>
      </c>
      <c r="L19" s="254" t="e">
        <f t="shared" si="6"/>
        <v>#DIV/0!</v>
      </c>
    </row>
    <row r="20" spans="1:12" x14ac:dyDescent="0.4">
      <c r="A20" s="58" t="s">
        <v>244</v>
      </c>
      <c r="B20" s="56">
        <v>10253</v>
      </c>
      <c r="C20" s="92"/>
      <c r="D20" s="239" t="e">
        <f t="shared" si="0"/>
        <v>#DIV/0!</v>
      </c>
      <c r="E20" s="242">
        <f t="shared" si="1"/>
        <v>10253</v>
      </c>
      <c r="F20" s="263">
        <v>12685</v>
      </c>
      <c r="G20" s="92"/>
      <c r="H20" s="239" t="e">
        <f t="shared" si="2"/>
        <v>#DIV/0!</v>
      </c>
      <c r="I20" s="238">
        <f t="shared" si="3"/>
        <v>12685</v>
      </c>
      <c r="J20" s="53">
        <f t="shared" si="4"/>
        <v>0.80827749310208907</v>
      </c>
      <c r="K20" s="53" t="e">
        <f t="shared" si="5"/>
        <v>#DIV/0!</v>
      </c>
      <c r="L20" s="261" t="e">
        <f t="shared" si="6"/>
        <v>#DIV/0!</v>
      </c>
    </row>
    <row r="21" spans="1:12" x14ac:dyDescent="0.4">
      <c r="A21" s="58" t="s">
        <v>183</v>
      </c>
      <c r="B21" s="56">
        <v>16653</v>
      </c>
      <c r="C21" s="56">
        <v>20606</v>
      </c>
      <c r="D21" s="239">
        <f t="shared" si="0"/>
        <v>0.80816267106667961</v>
      </c>
      <c r="E21" s="242">
        <f t="shared" si="1"/>
        <v>-3953</v>
      </c>
      <c r="F21" s="263">
        <v>24365</v>
      </c>
      <c r="G21" s="56">
        <v>30535</v>
      </c>
      <c r="H21" s="239">
        <f t="shared" si="2"/>
        <v>0.79793679384313088</v>
      </c>
      <c r="I21" s="238">
        <f t="shared" si="3"/>
        <v>-6170</v>
      </c>
      <c r="J21" s="53">
        <f t="shared" si="4"/>
        <v>0.68348040221629391</v>
      </c>
      <c r="K21" s="53">
        <f t="shared" si="5"/>
        <v>0.67483215981660394</v>
      </c>
      <c r="L21" s="261">
        <f t="shared" si="6"/>
        <v>8.648242399689976E-3</v>
      </c>
    </row>
    <row r="22" spans="1:12" x14ac:dyDescent="0.4">
      <c r="A22" s="58" t="s">
        <v>182</v>
      </c>
      <c r="B22" s="56">
        <v>3892</v>
      </c>
      <c r="C22" s="56">
        <v>4313</v>
      </c>
      <c r="D22" s="239">
        <f t="shared" si="0"/>
        <v>0.90238812891258979</v>
      </c>
      <c r="E22" s="242">
        <f t="shared" si="1"/>
        <v>-421</v>
      </c>
      <c r="F22" s="263">
        <v>4280</v>
      </c>
      <c r="G22" s="56">
        <v>4485</v>
      </c>
      <c r="H22" s="239">
        <f t="shared" si="2"/>
        <v>0.95429208472686733</v>
      </c>
      <c r="I22" s="238">
        <f t="shared" si="3"/>
        <v>-205</v>
      </c>
      <c r="J22" s="53">
        <f t="shared" si="4"/>
        <v>0.90934579439252339</v>
      </c>
      <c r="K22" s="53">
        <f t="shared" si="5"/>
        <v>0.96164994425863992</v>
      </c>
      <c r="L22" s="261">
        <f t="shared" si="6"/>
        <v>-5.2304149866116534E-2</v>
      </c>
    </row>
    <row r="23" spans="1:12" x14ac:dyDescent="0.4">
      <c r="A23" s="58" t="s">
        <v>181</v>
      </c>
      <c r="B23" s="69">
        <v>5731</v>
      </c>
      <c r="C23" s="69">
        <v>6462</v>
      </c>
      <c r="D23" s="253">
        <f t="shared" si="0"/>
        <v>0.88687712782420303</v>
      </c>
      <c r="E23" s="242">
        <f t="shared" si="1"/>
        <v>-731</v>
      </c>
      <c r="F23" s="491">
        <v>8115</v>
      </c>
      <c r="G23" s="69">
        <v>8705</v>
      </c>
      <c r="H23" s="253">
        <f t="shared" si="2"/>
        <v>0.9322228604250431</v>
      </c>
      <c r="I23" s="252">
        <f t="shared" si="3"/>
        <v>-590</v>
      </c>
      <c r="J23" s="67">
        <f t="shared" si="4"/>
        <v>0.70622304374614908</v>
      </c>
      <c r="K23" s="67">
        <f t="shared" si="5"/>
        <v>0.74233199310740949</v>
      </c>
      <c r="L23" s="251">
        <f t="shared" si="6"/>
        <v>-3.6108949361260412E-2</v>
      </c>
    </row>
    <row r="24" spans="1:12" x14ac:dyDescent="0.4">
      <c r="A24" s="70" t="s">
        <v>180</v>
      </c>
      <c r="B24" s="56"/>
      <c r="C24" s="56"/>
      <c r="D24" s="239" t="e">
        <f t="shared" si="0"/>
        <v>#DIV/0!</v>
      </c>
      <c r="E24" s="242">
        <f t="shared" si="1"/>
        <v>0</v>
      </c>
      <c r="F24" s="263"/>
      <c r="G24" s="56"/>
      <c r="H24" s="239" t="e">
        <f t="shared" si="2"/>
        <v>#DIV/0!</v>
      </c>
      <c r="I24" s="238">
        <f t="shared" si="3"/>
        <v>0</v>
      </c>
      <c r="J24" s="53" t="e">
        <f t="shared" si="4"/>
        <v>#DIV/0!</v>
      </c>
      <c r="K24" s="53" t="e">
        <f t="shared" si="5"/>
        <v>#DIV/0!</v>
      </c>
      <c r="L24" s="261" t="e">
        <f t="shared" si="6"/>
        <v>#DIV/0!</v>
      </c>
    </row>
    <row r="25" spans="1:12" x14ac:dyDescent="0.4">
      <c r="A25" s="70" t="s">
        <v>179</v>
      </c>
      <c r="B25" s="56">
        <v>3431</v>
      </c>
      <c r="C25" s="56">
        <v>3762</v>
      </c>
      <c r="D25" s="239">
        <f t="shared" si="0"/>
        <v>0.91201488569909628</v>
      </c>
      <c r="E25" s="242">
        <f t="shared" si="1"/>
        <v>-331</v>
      </c>
      <c r="F25" s="263">
        <v>4125</v>
      </c>
      <c r="G25" s="56">
        <v>4330</v>
      </c>
      <c r="H25" s="239">
        <f t="shared" si="2"/>
        <v>0.95265588914549648</v>
      </c>
      <c r="I25" s="238">
        <f t="shared" si="3"/>
        <v>-205</v>
      </c>
      <c r="J25" s="53">
        <f t="shared" si="4"/>
        <v>0.83175757575757581</v>
      </c>
      <c r="K25" s="53">
        <f t="shared" si="5"/>
        <v>0.8688221709006928</v>
      </c>
      <c r="L25" s="261">
        <f t="shared" si="6"/>
        <v>-3.7064595143116996E-2</v>
      </c>
    </row>
    <row r="26" spans="1:12" s="42" customFormat="1" x14ac:dyDescent="0.4">
      <c r="A26" s="70" t="s">
        <v>178</v>
      </c>
      <c r="B26" s="56">
        <v>2206</v>
      </c>
      <c r="C26" s="56">
        <v>2189</v>
      </c>
      <c r="D26" s="239">
        <f t="shared" si="0"/>
        <v>1.0077661032434901</v>
      </c>
      <c r="E26" s="238">
        <f t="shared" si="1"/>
        <v>17</v>
      </c>
      <c r="F26" s="56">
        <v>3245</v>
      </c>
      <c r="G26" s="56">
        <v>2635</v>
      </c>
      <c r="H26" s="239">
        <f t="shared" si="2"/>
        <v>1.2314990512333965</v>
      </c>
      <c r="I26" s="238">
        <f t="shared" si="3"/>
        <v>610</v>
      </c>
      <c r="J26" s="53">
        <f t="shared" si="4"/>
        <v>0.6798151001540832</v>
      </c>
      <c r="K26" s="53">
        <f t="shared" si="5"/>
        <v>0.83074003795066409</v>
      </c>
      <c r="L26" s="261">
        <f t="shared" si="6"/>
        <v>-0.15092493779658089</v>
      </c>
    </row>
    <row r="27" spans="1:12" x14ac:dyDescent="0.4">
      <c r="A27" s="58" t="s">
        <v>177</v>
      </c>
      <c r="B27" s="92"/>
      <c r="C27" s="92"/>
      <c r="D27" s="239" t="e">
        <f t="shared" si="0"/>
        <v>#DIV/0!</v>
      </c>
      <c r="E27" s="242">
        <f t="shared" si="1"/>
        <v>0</v>
      </c>
      <c r="F27" s="288"/>
      <c r="G27" s="92"/>
      <c r="H27" s="239" t="e">
        <f t="shared" si="2"/>
        <v>#DIV/0!</v>
      </c>
      <c r="I27" s="238">
        <f t="shared" si="3"/>
        <v>0</v>
      </c>
      <c r="J27" s="53" t="e">
        <f t="shared" si="4"/>
        <v>#DIV/0!</v>
      </c>
      <c r="K27" s="53" t="e">
        <f t="shared" si="5"/>
        <v>#DIV/0!</v>
      </c>
      <c r="L27" s="261" t="e">
        <f t="shared" si="6"/>
        <v>#DIV/0!</v>
      </c>
    </row>
    <row r="28" spans="1:12" x14ac:dyDescent="0.4">
      <c r="A28" s="58" t="s">
        <v>176</v>
      </c>
      <c r="B28" s="56">
        <v>650</v>
      </c>
      <c r="C28" s="56">
        <v>3307</v>
      </c>
      <c r="D28" s="239">
        <f t="shared" si="0"/>
        <v>0.19655276685817963</v>
      </c>
      <c r="E28" s="242">
        <f t="shared" si="1"/>
        <v>-2657</v>
      </c>
      <c r="F28" s="263">
        <v>1025</v>
      </c>
      <c r="G28" s="56">
        <v>4185</v>
      </c>
      <c r="H28" s="239">
        <f t="shared" si="2"/>
        <v>0.24492234169653523</v>
      </c>
      <c r="I28" s="238">
        <f t="shared" si="3"/>
        <v>-3160</v>
      </c>
      <c r="J28" s="53">
        <f t="shared" si="4"/>
        <v>0.63414634146341464</v>
      </c>
      <c r="K28" s="53">
        <f t="shared" si="5"/>
        <v>0.79020310633213864</v>
      </c>
      <c r="L28" s="261">
        <f t="shared" si="6"/>
        <v>-0.156056764868724</v>
      </c>
    </row>
    <row r="29" spans="1:12" x14ac:dyDescent="0.4">
      <c r="A29" s="58" t="s">
        <v>220</v>
      </c>
      <c r="B29" s="93"/>
      <c r="C29" s="112"/>
      <c r="D29" s="239" t="e">
        <f t="shared" si="0"/>
        <v>#DIV/0!</v>
      </c>
      <c r="E29" s="238">
        <f t="shared" si="1"/>
        <v>0</v>
      </c>
      <c r="F29" s="93"/>
      <c r="G29" s="112"/>
      <c r="H29" s="239" t="e">
        <f t="shared" si="2"/>
        <v>#DIV/0!</v>
      </c>
      <c r="I29" s="238">
        <f t="shared" si="3"/>
        <v>0</v>
      </c>
      <c r="J29" s="53" t="e">
        <f t="shared" si="4"/>
        <v>#DIV/0!</v>
      </c>
      <c r="K29" s="53" t="e">
        <f t="shared" si="5"/>
        <v>#DIV/0!</v>
      </c>
      <c r="L29" s="261" t="e">
        <f t="shared" si="6"/>
        <v>#DIV/0!</v>
      </c>
    </row>
    <row r="30" spans="1:12" x14ac:dyDescent="0.4">
      <c r="A30" s="58" t="s">
        <v>174</v>
      </c>
      <c r="B30" s="91"/>
      <c r="C30" s="91"/>
      <c r="D30" s="253" t="e">
        <f t="shared" si="0"/>
        <v>#DIV/0!</v>
      </c>
      <c r="E30" s="242">
        <f t="shared" si="1"/>
        <v>0</v>
      </c>
      <c r="F30" s="266"/>
      <c r="G30" s="91"/>
      <c r="H30" s="253" t="e">
        <f t="shared" si="2"/>
        <v>#DIV/0!</v>
      </c>
      <c r="I30" s="252">
        <f t="shared" si="3"/>
        <v>0</v>
      </c>
      <c r="J30" s="67" t="e">
        <f t="shared" si="4"/>
        <v>#DIV/0!</v>
      </c>
      <c r="K30" s="67" t="e">
        <f t="shared" si="5"/>
        <v>#DIV/0!</v>
      </c>
      <c r="L30" s="251" t="e">
        <f t="shared" si="6"/>
        <v>#DIV/0!</v>
      </c>
    </row>
    <row r="31" spans="1:12" x14ac:dyDescent="0.4">
      <c r="A31" s="70" t="s">
        <v>173</v>
      </c>
      <c r="B31" s="92"/>
      <c r="C31" s="92"/>
      <c r="D31" s="239" t="e">
        <f t="shared" si="0"/>
        <v>#DIV/0!</v>
      </c>
      <c r="E31" s="242">
        <f t="shared" si="1"/>
        <v>0</v>
      </c>
      <c r="F31" s="288"/>
      <c r="G31" s="92"/>
      <c r="H31" s="239" t="e">
        <f t="shared" si="2"/>
        <v>#DIV/0!</v>
      </c>
      <c r="I31" s="238">
        <f t="shared" si="3"/>
        <v>0</v>
      </c>
      <c r="J31" s="53" t="e">
        <f t="shared" si="4"/>
        <v>#DIV/0!</v>
      </c>
      <c r="K31" s="53" t="e">
        <f t="shared" si="5"/>
        <v>#DIV/0!</v>
      </c>
      <c r="L31" s="261" t="e">
        <f t="shared" si="6"/>
        <v>#DIV/0!</v>
      </c>
    </row>
    <row r="32" spans="1:12" x14ac:dyDescent="0.4">
      <c r="A32" s="58" t="s">
        <v>172</v>
      </c>
      <c r="B32" s="56">
        <v>2896</v>
      </c>
      <c r="C32" s="56">
        <v>3107</v>
      </c>
      <c r="D32" s="239">
        <f t="shared" si="0"/>
        <v>0.93208883167042167</v>
      </c>
      <c r="E32" s="242">
        <f t="shared" si="1"/>
        <v>-211</v>
      </c>
      <c r="F32" s="263">
        <v>4065</v>
      </c>
      <c r="G32" s="56">
        <v>4240</v>
      </c>
      <c r="H32" s="239">
        <f t="shared" si="2"/>
        <v>0.95872641509433965</v>
      </c>
      <c r="I32" s="238">
        <f t="shared" si="3"/>
        <v>-175</v>
      </c>
      <c r="J32" s="53">
        <f t="shared" si="4"/>
        <v>0.71242312423124232</v>
      </c>
      <c r="K32" s="53">
        <f t="shared" si="5"/>
        <v>0.73278301886792452</v>
      </c>
      <c r="L32" s="261">
        <f t="shared" si="6"/>
        <v>-2.0359894636682196E-2</v>
      </c>
    </row>
    <row r="33" spans="1:12" x14ac:dyDescent="0.4">
      <c r="A33" s="70" t="s">
        <v>171</v>
      </c>
      <c r="B33" s="91"/>
      <c r="C33" s="91"/>
      <c r="D33" s="253" t="e">
        <f t="shared" si="0"/>
        <v>#DIV/0!</v>
      </c>
      <c r="E33" s="242">
        <f t="shared" si="1"/>
        <v>0</v>
      </c>
      <c r="F33" s="266"/>
      <c r="G33" s="91"/>
      <c r="H33" s="253" t="e">
        <f t="shared" si="2"/>
        <v>#DIV/0!</v>
      </c>
      <c r="I33" s="252">
        <f t="shared" si="3"/>
        <v>0</v>
      </c>
      <c r="J33" s="67" t="e">
        <f t="shared" si="4"/>
        <v>#DIV/0!</v>
      </c>
      <c r="K33" s="67" t="e">
        <f t="shared" si="5"/>
        <v>#DIV/0!</v>
      </c>
      <c r="L33" s="251" t="e">
        <f t="shared" si="6"/>
        <v>#DIV/0!</v>
      </c>
    </row>
    <row r="34" spans="1:12" x14ac:dyDescent="0.4">
      <c r="A34" s="70" t="s">
        <v>170</v>
      </c>
      <c r="B34" s="69">
        <v>2261</v>
      </c>
      <c r="C34" s="69">
        <v>3349</v>
      </c>
      <c r="D34" s="253">
        <f t="shared" si="0"/>
        <v>0.67512690355329952</v>
      </c>
      <c r="E34" s="242">
        <f t="shared" si="1"/>
        <v>-1088</v>
      </c>
      <c r="F34" s="491">
        <v>3915</v>
      </c>
      <c r="G34" s="69">
        <v>4375</v>
      </c>
      <c r="H34" s="253">
        <f t="shared" si="2"/>
        <v>0.89485714285714291</v>
      </c>
      <c r="I34" s="252">
        <f t="shared" si="3"/>
        <v>-460</v>
      </c>
      <c r="J34" s="67">
        <f t="shared" si="4"/>
        <v>0.57752234993614304</v>
      </c>
      <c r="K34" s="67">
        <f t="shared" si="5"/>
        <v>0.76548571428571432</v>
      </c>
      <c r="L34" s="251">
        <f t="shared" si="6"/>
        <v>-0.18796336434957128</v>
      </c>
    </row>
    <row r="35" spans="1:12" x14ac:dyDescent="0.4">
      <c r="A35" s="58" t="s">
        <v>169</v>
      </c>
      <c r="B35" s="92"/>
      <c r="C35" s="92"/>
      <c r="D35" s="239" t="e">
        <f t="shared" si="0"/>
        <v>#DIV/0!</v>
      </c>
      <c r="E35" s="242">
        <f t="shared" si="1"/>
        <v>0</v>
      </c>
      <c r="F35" s="288"/>
      <c r="G35" s="92"/>
      <c r="H35" s="239" t="e">
        <f t="shared" si="2"/>
        <v>#DIV/0!</v>
      </c>
      <c r="I35" s="238">
        <f t="shared" si="3"/>
        <v>0</v>
      </c>
      <c r="J35" s="53" t="e">
        <f t="shared" si="4"/>
        <v>#DIV/0!</v>
      </c>
      <c r="K35" s="53" t="e">
        <f t="shared" si="5"/>
        <v>#DIV/0!</v>
      </c>
      <c r="L35" s="261" t="e">
        <f t="shared" si="6"/>
        <v>#DIV/0!</v>
      </c>
    </row>
    <row r="36" spans="1:12" x14ac:dyDescent="0.4">
      <c r="A36" s="70" t="s">
        <v>89</v>
      </c>
      <c r="B36" s="91"/>
      <c r="C36" s="91"/>
      <c r="D36" s="253" t="e">
        <f t="shared" si="0"/>
        <v>#DIV/0!</v>
      </c>
      <c r="E36" s="242">
        <f t="shared" si="1"/>
        <v>0</v>
      </c>
      <c r="F36" s="266"/>
      <c r="G36" s="91"/>
      <c r="H36" s="253" t="e">
        <f t="shared" si="2"/>
        <v>#DIV/0!</v>
      </c>
      <c r="I36" s="252">
        <f t="shared" si="3"/>
        <v>0</v>
      </c>
      <c r="J36" s="67" t="e">
        <f t="shared" si="4"/>
        <v>#DIV/0!</v>
      </c>
      <c r="K36" s="67" t="e">
        <f t="shared" si="5"/>
        <v>#DIV/0!</v>
      </c>
      <c r="L36" s="251" t="e">
        <f t="shared" si="6"/>
        <v>#DIV/0!</v>
      </c>
    </row>
    <row r="37" spans="1:12" x14ac:dyDescent="0.4">
      <c r="A37" s="51" t="s">
        <v>168</v>
      </c>
      <c r="B37" s="50">
        <v>13245</v>
      </c>
      <c r="C37" s="50">
        <v>12519</v>
      </c>
      <c r="D37" s="253">
        <f t="shared" si="0"/>
        <v>1.0579918523843757</v>
      </c>
      <c r="E37" s="328">
        <f t="shared" si="1"/>
        <v>726</v>
      </c>
      <c r="F37" s="494">
        <v>16250</v>
      </c>
      <c r="G37" s="50">
        <v>16130</v>
      </c>
      <c r="H37" s="253">
        <f t="shared" si="2"/>
        <v>1.0074395536267824</v>
      </c>
      <c r="I37" s="252">
        <f t="shared" si="3"/>
        <v>120</v>
      </c>
      <c r="J37" s="67">
        <f t="shared" si="4"/>
        <v>0.81507692307692303</v>
      </c>
      <c r="K37" s="67">
        <f t="shared" si="5"/>
        <v>0.77613143211407321</v>
      </c>
      <c r="L37" s="251">
        <f t="shared" si="6"/>
        <v>3.8945490962849827E-2</v>
      </c>
    </row>
    <row r="38" spans="1:12" x14ac:dyDescent="0.4">
      <c r="A38" s="277" t="s">
        <v>167</v>
      </c>
      <c r="B38" s="259">
        <f>SUM(B39:B40)</f>
        <v>2597</v>
      </c>
      <c r="C38" s="259">
        <f>SUM(C39:C40)</f>
        <v>2365</v>
      </c>
      <c r="D38" s="258">
        <f t="shared" ref="D38:D69" si="7">+B38/C38</f>
        <v>1.0980972515856238</v>
      </c>
      <c r="E38" s="257">
        <f t="shared" ref="E38:E69" si="8">+B38-C38</f>
        <v>232</v>
      </c>
      <c r="F38" s="310">
        <f>SUM(F39:F40)</f>
        <v>3573</v>
      </c>
      <c r="G38" s="310">
        <f>SUM(G39:G40)</f>
        <v>3718</v>
      </c>
      <c r="H38" s="258">
        <f t="shared" ref="H38:H69" si="9">+F38/G38</f>
        <v>0.96100053792361484</v>
      </c>
      <c r="I38" s="257">
        <f t="shared" ref="I38:I69" si="10">+F38-G38</f>
        <v>-145</v>
      </c>
      <c r="J38" s="256">
        <f t="shared" ref="J38:J69" si="11">+B38/F38</f>
        <v>0.72684019031626079</v>
      </c>
      <c r="K38" s="256">
        <f t="shared" ref="K38:K69" si="12">+C38/G38</f>
        <v>0.63609467455621305</v>
      </c>
      <c r="L38" s="255">
        <f t="shared" ref="L38:L69" si="13">+J38-K38</f>
        <v>9.0745515760047746E-2</v>
      </c>
    </row>
    <row r="39" spans="1:12" x14ac:dyDescent="0.4">
      <c r="A39" s="57" t="s">
        <v>166</v>
      </c>
      <c r="B39" s="88">
        <v>1941</v>
      </c>
      <c r="C39" s="88">
        <v>1750</v>
      </c>
      <c r="D39" s="243">
        <f t="shared" si="7"/>
        <v>1.1091428571428572</v>
      </c>
      <c r="E39" s="242">
        <f t="shared" si="8"/>
        <v>191</v>
      </c>
      <c r="F39" s="265">
        <v>2481</v>
      </c>
      <c r="G39" s="88">
        <v>2626</v>
      </c>
      <c r="H39" s="243">
        <f t="shared" si="9"/>
        <v>0.94478293983244477</v>
      </c>
      <c r="I39" s="242">
        <f t="shared" si="10"/>
        <v>-145</v>
      </c>
      <c r="J39" s="73">
        <f t="shared" si="11"/>
        <v>0.78234582829504229</v>
      </c>
      <c r="K39" s="73">
        <f t="shared" si="12"/>
        <v>0.66641279512566642</v>
      </c>
      <c r="L39" s="254">
        <f t="shared" si="13"/>
        <v>0.11593303316937587</v>
      </c>
    </row>
    <row r="40" spans="1:12" x14ac:dyDescent="0.4">
      <c r="A40" s="58" t="s">
        <v>165</v>
      </c>
      <c r="B40" s="56">
        <v>656</v>
      </c>
      <c r="C40" s="56">
        <v>615</v>
      </c>
      <c r="D40" s="239">
        <f t="shared" si="7"/>
        <v>1.0666666666666667</v>
      </c>
      <c r="E40" s="328">
        <f t="shared" si="8"/>
        <v>41</v>
      </c>
      <c r="F40" s="263">
        <v>1092</v>
      </c>
      <c r="G40" s="56">
        <v>1092</v>
      </c>
      <c r="H40" s="239">
        <f t="shared" si="9"/>
        <v>1</v>
      </c>
      <c r="I40" s="238">
        <f t="shared" si="10"/>
        <v>0</v>
      </c>
      <c r="J40" s="53">
        <f t="shared" si="11"/>
        <v>0.60073260073260071</v>
      </c>
      <c r="K40" s="53">
        <f t="shared" si="12"/>
        <v>0.56318681318681318</v>
      </c>
      <c r="L40" s="261">
        <f t="shared" si="13"/>
        <v>3.7545787545787523E-2</v>
      </c>
    </row>
    <row r="41" spans="1:12" s="89" customFormat="1" x14ac:dyDescent="0.4">
      <c r="A41" s="249" t="s">
        <v>88</v>
      </c>
      <c r="B41" s="248">
        <f>B42+B62</f>
        <v>247849</v>
      </c>
      <c r="C41" s="248">
        <f>C42+C62</f>
        <v>262846</v>
      </c>
      <c r="D41" s="247">
        <f t="shared" si="7"/>
        <v>0.9429437769644583</v>
      </c>
      <c r="E41" s="257">
        <f t="shared" si="8"/>
        <v>-14997</v>
      </c>
      <c r="F41" s="248">
        <f>F42+F62</f>
        <v>325574</v>
      </c>
      <c r="G41" s="248">
        <f>G42+G62</f>
        <v>353217</v>
      </c>
      <c r="H41" s="247">
        <f t="shared" si="9"/>
        <v>0.92173932738231734</v>
      </c>
      <c r="I41" s="246">
        <f t="shared" si="10"/>
        <v>-27643</v>
      </c>
      <c r="J41" s="245">
        <f t="shared" si="11"/>
        <v>0.76126779165412473</v>
      </c>
      <c r="K41" s="245">
        <f t="shared" si="12"/>
        <v>0.74414878106093418</v>
      </c>
      <c r="L41" s="244">
        <f t="shared" si="13"/>
        <v>1.7119010593190542E-2</v>
      </c>
    </row>
    <row r="42" spans="1:12" s="89" customFormat="1" x14ac:dyDescent="0.4">
      <c r="A42" s="277" t="s">
        <v>164</v>
      </c>
      <c r="B42" s="248">
        <f>SUM(B43:B61)</f>
        <v>244919</v>
      </c>
      <c r="C42" s="248">
        <f>SUM(C43:C61)</f>
        <v>260239</v>
      </c>
      <c r="D42" s="247">
        <f t="shared" si="7"/>
        <v>0.94113103723884584</v>
      </c>
      <c r="E42" s="257">
        <f t="shared" si="8"/>
        <v>-15320</v>
      </c>
      <c r="F42" s="268">
        <f>SUM(F43:F61)</f>
        <v>320735</v>
      </c>
      <c r="G42" s="268">
        <f>SUM(G43:G61)</f>
        <v>348726</v>
      </c>
      <c r="H42" s="247">
        <f t="shared" si="9"/>
        <v>0.91973354438728405</v>
      </c>
      <c r="I42" s="246">
        <f t="shared" si="10"/>
        <v>-27991</v>
      </c>
      <c r="J42" s="245">
        <f t="shared" si="11"/>
        <v>0.76361794004396155</v>
      </c>
      <c r="K42" s="245">
        <f t="shared" si="12"/>
        <v>0.74625637319844229</v>
      </c>
      <c r="L42" s="244">
        <f t="shared" si="13"/>
        <v>1.7361566845519261E-2</v>
      </c>
    </row>
    <row r="43" spans="1:12" x14ac:dyDescent="0.4">
      <c r="A43" s="58" t="s">
        <v>87</v>
      </c>
      <c r="B43" s="56">
        <v>105732</v>
      </c>
      <c r="C43" s="63">
        <v>119873</v>
      </c>
      <c r="D43" s="341">
        <f t="shared" si="7"/>
        <v>0.88203348543875604</v>
      </c>
      <c r="E43" s="242">
        <f t="shared" si="8"/>
        <v>-14141</v>
      </c>
      <c r="F43" s="308">
        <v>120717</v>
      </c>
      <c r="G43" s="56">
        <v>146424</v>
      </c>
      <c r="H43" s="253">
        <f t="shared" si="9"/>
        <v>0.82443451893132269</v>
      </c>
      <c r="I43" s="238">
        <f t="shared" si="10"/>
        <v>-25707</v>
      </c>
      <c r="J43" s="53">
        <f t="shared" si="11"/>
        <v>0.87586669648848137</v>
      </c>
      <c r="K43" s="53">
        <f t="shared" si="12"/>
        <v>0.8186704365404579</v>
      </c>
      <c r="L43" s="261">
        <f t="shared" si="13"/>
        <v>5.7196259948023465E-2</v>
      </c>
    </row>
    <row r="44" spans="1:12" x14ac:dyDescent="0.4">
      <c r="A44" s="58" t="s">
        <v>163</v>
      </c>
      <c r="B44" s="56">
        <v>13060</v>
      </c>
      <c r="C44" s="56">
        <v>13832</v>
      </c>
      <c r="D44" s="243">
        <f t="shared" si="7"/>
        <v>0.94418739155581266</v>
      </c>
      <c r="E44" s="242">
        <f t="shared" si="8"/>
        <v>-772</v>
      </c>
      <c r="F44" s="263">
        <v>14282</v>
      </c>
      <c r="G44" s="56">
        <v>15420</v>
      </c>
      <c r="H44" s="253">
        <f t="shared" si="9"/>
        <v>0.9261997405966278</v>
      </c>
      <c r="I44" s="238">
        <f t="shared" si="10"/>
        <v>-1138</v>
      </c>
      <c r="J44" s="53">
        <f t="shared" si="11"/>
        <v>0.91443775381599213</v>
      </c>
      <c r="K44" s="53">
        <f t="shared" si="12"/>
        <v>0.89701686121919588</v>
      </c>
      <c r="L44" s="261">
        <f t="shared" si="13"/>
        <v>1.7420892596796245E-2</v>
      </c>
    </row>
    <row r="45" spans="1:12" x14ac:dyDescent="0.4">
      <c r="A45" s="70" t="s">
        <v>162</v>
      </c>
      <c r="B45" s="56">
        <v>22456</v>
      </c>
      <c r="C45" s="56">
        <v>24243</v>
      </c>
      <c r="D45" s="243">
        <f t="shared" si="7"/>
        <v>0.92628800065998429</v>
      </c>
      <c r="E45" s="242">
        <f t="shared" si="8"/>
        <v>-1787</v>
      </c>
      <c r="F45" s="263">
        <v>27831</v>
      </c>
      <c r="G45" s="56">
        <v>31574</v>
      </c>
      <c r="H45" s="253">
        <f t="shared" si="9"/>
        <v>0.88145309431810981</v>
      </c>
      <c r="I45" s="238">
        <f t="shared" si="10"/>
        <v>-3743</v>
      </c>
      <c r="J45" s="53">
        <f t="shared" si="11"/>
        <v>0.80687003700909055</v>
      </c>
      <c r="K45" s="53">
        <f t="shared" si="12"/>
        <v>0.76781529106226643</v>
      </c>
      <c r="L45" s="261">
        <f t="shared" si="13"/>
        <v>3.9054745946824121E-2</v>
      </c>
    </row>
    <row r="46" spans="1:12" x14ac:dyDescent="0.4">
      <c r="A46" s="70" t="s">
        <v>161</v>
      </c>
      <c r="B46" s="56">
        <v>13032</v>
      </c>
      <c r="C46" s="56">
        <v>15828</v>
      </c>
      <c r="D46" s="243">
        <f t="shared" si="7"/>
        <v>0.82335102350265355</v>
      </c>
      <c r="E46" s="242">
        <f t="shared" si="8"/>
        <v>-2796</v>
      </c>
      <c r="F46" s="263">
        <v>16898</v>
      </c>
      <c r="G46" s="56">
        <v>20682</v>
      </c>
      <c r="H46" s="253">
        <f t="shared" si="9"/>
        <v>0.81703897108596846</v>
      </c>
      <c r="I46" s="238">
        <f t="shared" si="10"/>
        <v>-3784</v>
      </c>
      <c r="J46" s="53">
        <f t="shared" si="11"/>
        <v>0.77121552846490704</v>
      </c>
      <c r="K46" s="53">
        <f t="shared" si="12"/>
        <v>0.76530316217000294</v>
      </c>
      <c r="L46" s="261">
        <f t="shared" si="13"/>
        <v>5.9123662949041034E-3</v>
      </c>
    </row>
    <row r="47" spans="1:12" x14ac:dyDescent="0.4">
      <c r="A47" s="58" t="s">
        <v>85</v>
      </c>
      <c r="B47" s="56">
        <v>33153</v>
      </c>
      <c r="C47" s="56">
        <v>34561</v>
      </c>
      <c r="D47" s="243">
        <f t="shared" si="7"/>
        <v>0.95926043806602823</v>
      </c>
      <c r="E47" s="242">
        <f t="shared" si="8"/>
        <v>-1408</v>
      </c>
      <c r="F47" s="263">
        <v>49633</v>
      </c>
      <c r="G47" s="56">
        <v>55823</v>
      </c>
      <c r="H47" s="253">
        <f t="shared" si="9"/>
        <v>0.88911380613725521</v>
      </c>
      <c r="I47" s="238">
        <f t="shared" si="10"/>
        <v>-6190</v>
      </c>
      <c r="J47" s="53">
        <f t="shared" si="11"/>
        <v>0.66796284729917599</v>
      </c>
      <c r="K47" s="53">
        <f t="shared" si="12"/>
        <v>0.6191175680275155</v>
      </c>
      <c r="L47" s="261">
        <f t="shared" si="13"/>
        <v>4.8845279271660491E-2</v>
      </c>
    </row>
    <row r="48" spans="1:12" x14ac:dyDescent="0.4">
      <c r="A48" s="71" t="s">
        <v>160</v>
      </c>
      <c r="B48" s="56">
        <v>4276</v>
      </c>
      <c r="C48" s="56">
        <v>4363</v>
      </c>
      <c r="D48" s="243">
        <f t="shared" si="7"/>
        <v>0.98005959202383686</v>
      </c>
      <c r="E48" s="242">
        <f t="shared" si="8"/>
        <v>-87</v>
      </c>
      <c r="F48" s="263">
        <v>7829</v>
      </c>
      <c r="G48" s="56">
        <v>7829</v>
      </c>
      <c r="H48" s="253">
        <f t="shared" si="9"/>
        <v>1</v>
      </c>
      <c r="I48" s="238">
        <f t="shared" si="10"/>
        <v>0</v>
      </c>
      <c r="J48" s="53">
        <f t="shared" si="11"/>
        <v>0.54617447949929754</v>
      </c>
      <c r="K48" s="53">
        <f t="shared" si="12"/>
        <v>0.55728700983522805</v>
      </c>
      <c r="L48" s="261">
        <f t="shared" si="13"/>
        <v>-1.1112530335930515E-2</v>
      </c>
    </row>
    <row r="49" spans="1:12" x14ac:dyDescent="0.4">
      <c r="A49" s="58" t="s">
        <v>86</v>
      </c>
      <c r="B49" s="56">
        <v>16508</v>
      </c>
      <c r="C49" s="56">
        <v>17722</v>
      </c>
      <c r="D49" s="243">
        <f t="shared" si="7"/>
        <v>0.93149757363728702</v>
      </c>
      <c r="E49" s="242">
        <f t="shared" si="8"/>
        <v>-1214</v>
      </c>
      <c r="F49" s="493">
        <v>24600</v>
      </c>
      <c r="G49" s="56">
        <v>25394</v>
      </c>
      <c r="H49" s="253">
        <f t="shared" si="9"/>
        <v>0.9687327715208317</v>
      </c>
      <c r="I49" s="238">
        <f t="shared" si="10"/>
        <v>-794</v>
      </c>
      <c r="J49" s="53">
        <f t="shared" si="11"/>
        <v>0.67105691056910566</v>
      </c>
      <c r="K49" s="53">
        <f t="shared" si="12"/>
        <v>0.69788138930456012</v>
      </c>
      <c r="L49" s="261">
        <f t="shared" si="13"/>
        <v>-2.682447873545446E-2</v>
      </c>
    </row>
    <row r="50" spans="1:12" x14ac:dyDescent="0.4">
      <c r="A50" s="58" t="s">
        <v>84</v>
      </c>
      <c r="B50" s="56">
        <v>5479</v>
      </c>
      <c r="C50" s="56">
        <v>4911</v>
      </c>
      <c r="D50" s="243">
        <f t="shared" si="7"/>
        <v>1.1156587253105275</v>
      </c>
      <c r="E50" s="242">
        <f t="shared" si="8"/>
        <v>568</v>
      </c>
      <c r="F50" s="492">
        <v>7063</v>
      </c>
      <c r="G50" s="56">
        <v>8099</v>
      </c>
      <c r="H50" s="253">
        <f t="shared" si="9"/>
        <v>0.87208297320656869</v>
      </c>
      <c r="I50" s="238">
        <f t="shared" si="10"/>
        <v>-1036</v>
      </c>
      <c r="J50" s="53">
        <f t="shared" si="11"/>
        <v>0.77573269149086788</v>
      </c>
      <c r="K50" s="53">
        <f t="shared" si="12"/>
        <v>0.60637115693295474</v>
      </c>
      <c r="L50" s="261">
        <f t="shared" si="13"/>
        <v>0.16936153455791314</v>
      </c>
    </row>
    <row r="51" spans="1:12" s="42" customFormat="1" x14ac:dyDescent="0.4">
      <c r="A51" s="58" t="s">
        <v>159</v>
      </c>
      <c r="B51" s="92"/>
      <c r="C51" s="94"/>
      <c r="D51" s="243" t="e">
        <f t="shared" si="7"/>
        <v>#DIV/0!</v>
      </c>
      <c r="E51" s="242">
        <f t="shared" si="8"/>
        <v>0</v>
      </c>
      <c r="F51" s="92"/>
      <c r="G51" s="92"/>
      <c r="H51" s="253" t="e">
        <f t="shared" si="9"/>
        <v>#DIV/0!</v>
      </c>
      <c r="I51" s="238">
        <f t="shared" si="10"/>
        <v>0</v>
      </c>
      <c r="J51" s="53" t="e">
        <f t="shared" si="11"/>
        <v>#DIV/0!</v>
      </c>
      <c r="K51" s="53" t="e">
        <f t="shared" si="12"/>
        <v>#DIV/0!</v>
      </c>
      <c r="L51" s="261" t="e">
        <f t="shared" si="13"/>
        <v>#DIV/0!</v>
      </c>
    </row>
    <row r="52" spans="1:12" x14ac:dyDescent="0.4">
      <c r="A52" s="58" t="s">
        <v>158</v>
      </c>
      <c r="B52" s="56">
        <v>2404</v>
      </c>
      <c r="C52" s="88">
        <v>2783</v>
      </c>
      <c r="D52" s="243">
        <f t="shared" si="7"/>
        <v>0.86381602587136186</v>
      </c>
      <c r="E52" s="242">
        <f t="shared" si="8"/>
        <v>-379</v>
      </c>
      <c r="F52" s="491">
        <v>3360</v>
      </c>
      <c r="G52" s="56">
        <v>3480</v>
      </c>
      <c r="H52" s="253">
        <f t="shared" si="9"/>
        <v>0.96551724137931039</v>
      </c>
      <c r="I52" s="238">
        <f t="shared" si="10"/>
        <v>-120</v>
      </c>
      <c r="J52" s="53">
        <f t="shared" si="11"/>
        <v>0.71547619047619049</v>
      </c>
      <c r="K52" s="53">
        <f t="shared" si="12"/>
        <v>0.79971264367816097</v>
      </c>
      <c r="L52" s="261">
        <f t="shared" si="13"/>
        <v>-8.4236453201970485E-2</v>
      </c>
    </row>
    <row r="53" spans="1:12" x14ac:dyDescent="0.4">
      <c r="A53" s="58" t="s">
        <v>83</v>
      </c>
      <c r="B53" s="56">
        <v>6499</v>
      </c>
      <c r="C53" s="56">
        <v>4386</v>
      </c>
      <c r="D53" s="243">
        <f t="shared" si="7"/>
        <v>1.4817601459188325</v>
      </c>
      <c r="E53" s="242">
        <f t="shared" si="8"/>
        <v>2113</v>
      </c>
      <c r="F53" s="491">
        <v>9296</v>
      </c>
      <c r="G53" s="56">
        <v>4814</v>
      </c>
      <c r="H53" s="253">
        <f t="shared" si="9"/>
        <v>1.9310344827586208</v>
      </c>
      <c r="I53" s="238">
        <f t="shared" si="10"/>
        <v>4482</v>
      </c>
      <c r="J53" s="53">
        <f t="shared" si="11"/>
        <v>0.69911790017211706</v>
      </c>
      <c r="K53" s="53">
        <f t="shared" si="12"/>
        <v>0.91109264644786037</v>
      </c>
      <c r="L53" s="261">
        <f t="shared" si="13"/>
        <v>-0.21197474627574331</v>
      </c>
    </row>
    <row r="54" spans="1:12" x14ac:dyDescent="0.4">
      <c r="A54" s="58" t="s">
        <v>82</v>
      </c>
      <c r="B54" s="56">
        <v>3949</v>
      </c>
      <c r="C54" s="56">
        <v>5148</v>
      </c>
      <c r="D54" s="243">
        <f t="shared" si="7"/>
        <v>0.76709401709401714</v>
      </c>
      <c r="E54" s="242">
        <f t="shared" si="8"/>
        <v>-1199</v>
      </c>
      <c r="F54" s="263">
        <v>7560</v>
      </c>
      <c r="G54" s="56">
        <v>7558</v>
      </c>
      <c r="H54" s="239">
        <f t="shared" si="9"/>
        <v>1.0002646202699126</v>
      </c>
      <c r="I54" s="238">
        <f t="shared" si="10"/>
        <v>2</v>
      </c>
      <c r="J54" s="53">
        <f t="shared" si="11"/>
        <v>0.52235449735449735</v>
      </c>
      <c r="K54" s="53">
        <f t="shared" si="12"/>
        <v>0.68113257475522626</v>
      </c>
      <c r="L54" s="261">
        <f t="shared" si="13"/>
        <v>-0.15877807740072891</v>
      </c>
    </row>
    <row r="55" spans="1:12" x14ac:dyDescent="0.4">
      <c r="A55" s="58" t="s">
        <v>157</v>
      </c>
      <c r="B55" s="56">
        <v>2559</v>
      </c>
      <c r="C55" s="92"/>
      <c r="D55" s="243" t="e">
        <f t="shared" si="7"/>
        <v>#DIV/0!</v>
      </c>
      <c r="E55" s="242">
        <f t="shared" si="8"/>
        <v>2559</v>
      </c>
      <c r="F55" s="263">
        <v>3286</v>
      </c>
      <c r="G55" s="92"/>
      <c r="H55" s="239" t="e">
        <f t="shared" si="9"/>
        <v>#DIV/0!</v>
      </c>
      <c r="I55" s="238">
        <f t="shared" si="10"/>
        <v>3286</v>
      </c>
      <c r="J55" s="53">
        <f t="shared" si="11"/>
        <v>0.77875836883749239</v>
      </c>
      <c r="K55" s="53" t="e">
        <f t="shared" si="12"/>
        <v>#DIV/0!</v>
      </c>
      <c r="L55" s="261" t="e">
        <f t="shared" si="13"/>
        <v>#DIV/0!</v>
      </c>
    </row>
    <row r="56" spans="1:12" x14ac:dyDescent="0.4">
      <c r="A56" s="74" t="s">
        <v>81</v>
      </c>
      <c r="B56" s="56">
        <v>1996</v>
      </c>
      <c r="C56" s="69">
        <v>2393</v>
      </c>
      <c r="D56" s="243">
        <f t="shared" si="7"/>
        <v>0.83409945674885078</v>
      </c>
      <c r="E56" s="242">
        <f t="shared" si="8"/>
        <v>-397</v>
      </c>
      <c r="F56" s="263">
        <v>3360</v>
      </c>
      <c r="G56" s="56">
        <v>3599</v>
      </c>
      <c r="H56" s="253">
        <f t="shared" si="9"/>
        <v>0.93359266462906365</v>
      </c>
      <c r="I56" s="238">
        <f t="shared" si="10"/>
        <v>-239</v>
      </c>
      <c r="J56" s="53">
        <f t="shared" si="11"/>
        <v>0.59404761904761905</v>
      </c>
      <c r="K56" s="67">
        <f t="shared" si="12"/>
        <v>0.66490691858849682</v>
      </c>
      <c r="L56" s="251">
        <f t="shared" si="13"/>
        <v>-7.0859299540877774E-2</v>
      </c>
    </row>
    <row r="57" spans="1:12" x14ac:dyDescent="0.4">
      <c r="A57" s="58" t="s">
        <v>80</v>
      </c>
      <c r="B57" s="56">
        <v>1738</v>
      </c>
      <c r="C57" s="56">
        <v>1780</v>
      </c>
      <c r="D57" s="243">
        <f t="shared" si="7"/>
        <v>0.97640449438202248</v>
      </c>
      <c r="E57" s="242">
        <f t="shared" si="8"/>
        <v>-42</v>
      </c>
      <c r="F57" s="263">
        <v>3360</v>
      </c>
      <c r="G57" s="56">
        <v>3600</v>
      </c>
      <c r="H57" s="239">
        <f t="shared" si="9"/>
        <v>0.93333333333333335</v>
      </c>
      <c r="I57" s="238">
        <f t="shared" si="10"/>
        <v>-240</v>
      </c>
      <c r="J57" s="53">
        <f t="shared" si="11"/>
        <v>0.51726190476190481</v>
      </c>
      <c r="K57" s="53">
        <f t="shared" si="12"/>
        <v>0.49444444444444446</v>
      </c>
      <c r="L57" s="261">
        <f t="shared" si="13"/>
        <v>2.2817460317460347E-2</v>
      </c>
    </row>
    <row r="58" spans="1:12" x14ac:dyDescent="0.4">
      <c r="A58" s="58" t="s">
        <v>79</v>
      </c>
      <c r="B58" s="56">
        <v>2055</v>
      </c>
      <c r="C58" s="56">
        <v>2336</v>
      </c>
      <c r="D58" s="243">
        <f t="shared" si="7"/>
        <v>0.87970890410958902</v>
      </c>
      <c r="E58" s="242">
        <f t="shared" si="8"/>
        <v>-281</v>
      </c>
      <c r="F58" s="263">
        <v>3360</v>
      </c>
      <c r="G58" s="56">
        <v>3587</v>
      </c>
      <c r="H58" s="239">
        <f t="shared" si="9"/>
        <v>0.93671591859492609</v>
      </c>
      <c r="I58" s="238">
        <f t="shared" si="10"/>
        <v>-227</v>
      </c>
      <c r="J58" s="53">
        <f t="shared" si="11"/>
        <v>0.6116071428571429</v>
      </c>
      <c r="K58" s="53">
        <f t="shared" si="12"/>
        <v>0.65124059102313914</v>
      </c>
      <c r="L58" s="261">
        <f t="shared" si="13"/>
        <v>-3.9633448165996232E-2</v>
      </c>
    </row>
    <row r="59" spans="1:12" x14ac:dyDescent="0.4">
      <c r="A59" s="71" t="s">
        <v>78</v>
      </c>
      <c r="B59" s="56">
        <v>5512</v>
      </c>
      <c r="C59" s="56">
        <v>6080</v>
      </c>
      <c r="D59" s="243">
        <f t="shared" si="7"/>
        <v>0.90657894736842104</v>
      </c>
      <c r="E59" s="242">
        <f t="shared" si="8"/>
        <v>-568</v>
      </c>
      <c r="F59" s="263">
        <v>11275</v>
      </c>
      <c r="G59" s="56">
        <v>10843</v>
      </c>
      <c r="H59" s="239">
        <f t="shared" si="9"/>
        <v>1.0398413723139353</v>
      </c>
      <c r="I59" s="238">
        <f t="shared" si="10"/>
        <v>432</v>
      </c>
      <c r="J59" s="53">
        <f t="shared" si="11"/>
        <v>0.48886917960088694</v>
      </c>
      <c r="K59" s="53">
        <f t="shared" si="12"/>
        <v>0.56073042515908877</v>
      </c>
      <c r="L59" s="261">
        <f t="shared" si="13"/>
        <v>-7.1861245558201836E-2</v>
      </c>
    </row>
    <row r="60" spans="1:12" x14ac:dyDescent="0.4">
      <c r="A60" s="70" t="s">
        <v>155</v>
      </c>
      <c r="B60" s="69">
        <v>2175</v>
      </c>
      <c r="C60" s="72"/>
      <c r="D60" s="253" t="e">
        <f t="shared" si="7"/>
        <v>#DIV/0!</v>
      </c>
      <c r="E60" s="328">
        <f t="shared" si="8"/>
        <v>2175</v>
      </c>
      <c r="F60" s="69">
        <v>3377</v>
      </c>
      <c r="G60" s="72"/>
      <c r="H60" s="253" t="e">
        <f t="shared" si="9"/>
        <v>#DIV/0!</v>
      </c>
      <c r="I60" s="252">
        <f t="shared" si="10"/>
        <v>3377</v>
      </c>
      <c r="J60" s="67">
        <f t="shared" si="11"/>
        <v>0.64406277761326625</v>
      </c>
      <c r="K60" s="67" t="e">
        <f t="shared" si="12"/>
        <v>#DIV/0!</v>
      </c>
      <c r="L60" s="251" t="e">
        <f t="shared" si="13"/>
        <v>#DIV/0!</v>
      </c>
    </row>
    <row r="61" spans="1:12" x14ac:dyDescent="0.4">
      <c r="A61" s="51" t="s">
        <v>156</v>
      </c>
      <c r="B61" s="50">
        <v>2336</v>
      </c>
      <c r="C61" s="50"/>
      <c r="D61" s="230" t="e">
        <f t="shared" si="7"/>
        <v>#DIV/0!</v>
      </c>
      <c r="E61" s="229">
        <f t="shared" si="8"/>
        <v>2336</v>
      </c>
      <c r="F61" s="567">
        <v>3648</v>
      </c>
      <c r="G61" s="50"/>
      <c r="H61" s="230" t="e">
        <f t="shared" si="9"/>
        <v>#DIV/0!</v>
      </c>
      <c r="I61" s="229">
        <f t="shared" si="10"/>
        <v>3648</v>
      </c>
      <c r="J61" s="47">
        <f t="shared" si="11"/>
        <v>0.64035087719298245</v>
      </c>
      <c r="K61" s="47" t="e">
        <f t="shared" si="12"/>
        <v>#DIV/0!</v>
      </c>
      <c r="L61" s="260" t="e">
        <f t="shared" si="13"/>
        <v>#DIV/0!</v>
      </c>
    </row>
    <row r="62" spans="1:12" x14ac:dyDescent="0.4">
      <c r="A62" s="277" t="s">
        <v>154</v>
      </c>
      <c r="B62" s="259">
        <f>SUM(B63:B66)</f>
        <v>2930</v>
      </c>
      <c r="C62" s="259">
        <f>SUM(C63:C66)</f>
        <v>2607</v>
      </c>
      <c r="D62" s="258">
        <f t="shared" si="7"/>
        <v>1.123897199846567</v>
      </c>
      <c r="E62" s="257">
        <f t="shared" si="8"/>
        <v>323</v>
      </c>
      <c r="F62" s="259">
        <f>SUM(F63:F66)</f>
        <v>4839</v>
      </c>
      <c r="G62" s="259">
        <f>SUM(G63:G66)</f>
        <v>4491</v>
      </c>
      <c r="H62" s="258">
        <f t="shared" si="9"/>
        <v>1.0774883099532397</v>
      </c>
      <c r="I62" s="257">
        <f t="shared" si="10"/>
        <v>348</v>
      </c>
      <c r="J62" s="256">
        <f t="shared" si="11"/>
        <v>0.60549700351312252</v>
      </c>
      <c r="K62" s="256">
        <f t="shared" si="12"/>
        <v>0.5804943219772879</v>
      </c>
      <c r="L62" s="255">
        <f t="shared" si="13"/>
        <v>2.5002681535834625E-2</v>
      </c>
    </row>
    <row r="63" spans="1:12" x14ac:dyDescent="0.4">
      <c r="A63" s="64" t="s">
        <v>77</v>
      </c>
      <c r="B63" s="80">
        <f>'９月(上旬～中旬)'!B63+'９月(下旬)'!B63</f>
        <v>620</v>
      </c>
      <c r="C63" s="80">
        <f>'９月(上旬～中旬)'!C63+'９月(下旬)'!C63</f>
        <v>629</v>
      </c>
      <c r="D63" s="243">
        <f t="shared" si="7"/>
        <v>0.98569157392686801</v>
      </c>
      <c r="E63" s="242">
        <f t="shared" si="8"/>
        <v>-9</v>
      </c>
      <c r="F63" s="80">
        <f>'９月(上旬～中旬)'!F63+'９月(下旬)'!F63</f>
        <v>840</v>
      </c>
      <c r="G63" s="80">
        <f>'９月(上旬～中旬)'!G63+'９月(下旬)'!G63</f>
        <v>910</v>
      </c>
      <c r="H63" s="243">
        <f t="shared" si="9"/>
        <v>0.92307692307692313</v>
      </c>
      <c r="I63" s="242">
        <f t="shared" si="10"/>
        <v>-70</v>
      </c>
      <c r="J63" s="73">
        <f t="shared" si="11"/>
        <v>0.73809523809523814</v>
      </c>
      <c r="K63" s="73">
        <f t="shared" si="12"/>
        <v>0.6912087912087912</v>
      </c>
      <c r="L63" s="254">
        <f t="shared" si="13"/>
        <v>4.6886446886446942E-2</v>
      </c>
    </row>
    <row r="64" spans="1:12" x14ac:dyDescent="0.4">
      <c r="A64" s="58" t="s">
        <v>153</v>
      </c>
      <c r="B64" s="80">
        <f>'９月(上旬～中旬)'!B64+'９月(下旬)'!B64</f>
        <v>660</v>
      </c>
      <c r="C64" s="80">
        <f>'９月(上旬～中旬)'!C64+'９月(下旬)'!C64</f>
        <v>537</v>
      </c>
      <c r="D64" s="243">
        <f t="shared" si="7"/>
        <v>1.229050279329609</v>
      </c>
      <c r="E64" s="242">
        <f t="shared" si="8"/>
        <v>123</v>
      </c>
      <c r="F64" s="80">
        <f>'９月(上旬～中旬)'!F64+'９月(下旬)'!F64</f>
        <v>1512</v>
      </c>
      <c r="G64" s="80">
        <f>'９月(上旬～中旬)'!G64+'９月(下旬)'!G64</f>
        <v>899</v>
      </c>
      <c r="H64" s="243">
        <f t="shared" si="9"/>
        <v>1.681868743047831</v>
      </c>
      <c r="I64" s="242">
        <f t="shared" si="10"/>
        <v>613</v>
      </c>
      <c r="J64" s="73">
        <f t="shared" si="11"/>
        <v>0.43650793650793651</v>
      </c>
      <c r="K64" s="73">
        <f t="shared" si="12"/>
        <v>0.59733036707452725</v>
      </c>
      <c r="L64" s="254">
        <f t="shared" si="13"/>
        <v>-0.16082243056659073</v>
      </c>
    </row>
    <row r="65" spans="1:12" x14ac:dyDescent="0.4">
      <c r="A65" s="57" t="s">
        <v>152</v>
      </c>
      <c r="B65" s="80">
        <f>'９月(上旬～中旬)'!B65+'９月(下旬)'!B65</f>
        <v>504</v>
      </c>
      <c r="C65" s="80">
        <f>'９月(上旬～中旬)'!C65+'９月(下旬)'!C65</f>
        <v>472</v>
      </c>
      <c r="D65" s="243">
        <f t="shared" si="7"/>
        <v>1.0677966101694916</v>
      </c>
      <c r="E65" s="242">
        <f t="shared" si="8"/>
        <v>32</v>
      </c>
      <c r="F65" s="80">
        <f>'９月(上旬～中旬)'!F65+'９月(下旬)'!F65</f>
        <v>840</v>
      </c>
      <c r="G65" s="80">
        <f>'９月(上旬～中旬)'!G65+'９月(下旬)'!G65</f>
        <v>900</v>
      </c>
      <c r="H65" s="243">
        <f t="shared" si="9"/>
        <v>0.93333333333333335</v>
      </c>
      <c r="I65" s="242">
        <f t="shared" si="10"/>
        <v>-60</v>
      </c>
      <c r="J65" s="73">
        <f t="shared" si="11"/>
        <v>0.6</v>
      </c>
      <c r="K65" s="73">
        <f t="shared" si="12"/>
        <v>0.52444444444444449</v>
      </c>
      <c r="L65" s="254">
        <f t="shared" si="13"/>
        <v>7.5555555555555487E-2</v>
      </c>
    </row>
    <row r="66" spans="1:12" x14ac:dyDescent="0.4">
      <c r="A66" s="51" t="s">
        <v>151</v>
      </c>
      <c r="B66" s="55">
        <f>'９月(上旬～中旬)'!B66+'９月(下旬)'!B66</f>
        <v>1146</v>
      </c>
      <c r="C66" s="55">
        <f>'９月(上旬～中旬)'!C66+'９月(下旬)'!C66</f>
        <v>969</v>
      </c>
      <c r="D66" s="239">
        <f t="shared" si="7"/>
        <v>1.1826625386996905</v>
      </c>
      <c r="E66" s="328">
        <f t="shared" si="8"/>
        <v>177</v>
      </c>
      <c r="F66" s="55">
        <f>'９月(上旬～中旬)'!F66+'９月(下旬)'!F66</f>
        <v>1647</v>
      </c>
      <c r="G66" s="55">
        <f>'９月(上旬～中旬)'!G66+'９月(下旬)'!G66</f>
        <v>1782</v>
      </c>
      <c r="H66" s="239">
        <f t="shared" si="9"/>
        <v>0.9242424242424242</v>
      </c>
      <c r="I66" s="238">
        <f t="shared" si="10"/>
        <v>-135</v>
      </c>
      <c r="J66" s="53">
        <f t="shared" si="11"/>
        <v>0.69581056466302371</v>
      </c>
      <c r="K66" s="53">
        <f t="shared" si="12"/>
        <v>0.54377104377104379</v>
      </c>
      <c r="L66" s="261">
        <f t="shared" si="13"/>
        <v>0.15203952089197992</v>
      </c>
    </row>
    <row r="67" spans="1:12" x14ac:dyDescent="0.4">
      <c r="A67" s="249" t="s">
        <v>103</v>
      </c>
      <c r="B67" s="248">
        <f>SUM(B68:B75)</f>
        <v>65430</v>
      </c>
      <c r="C67" s="248">
        <f>SUM(C68:C75)</f>
        <v>50032</v>
      </c>
      <c r="D67" s="247">
        <f t="shared" si="7"/>
        <v>1.3077630316597377</v>
      </c>
      <c r="E67" s="257">
        <f t="shared" si="8"/>
        <v>15398</v>
      </c>
      <c r="F67" s="268">
        <f>SUM(F68:F75)</f>
        <v>90270</v>
      </c>
      <c r="G67" s="268">
        <f>SUM(G68:G75)</f>
        <v>64782</v>
      </c>
      <c r="H67" s="247">
        <f t="shared" si="9"/>
        <v>1.3934426229508197</v>
      </c>
      <c r="I67" s="246">
        <f t="shared" si="10"/>
        <v>25488</v>
      </c>
      <c r="J67" s="245">
        <f t="shared" si="11"/>
        <v>0.72482552342971085</v>
      </c>
      <c r="K67" s="245">
        <f t="shared" si="12"/>
        <v>0.77231329690346084</v>
      </c>
      <c r="L67" s="244">
        <f t="shared" si="13"/>
        <v>-4.7487773473749995E-2</v>
      </c>
    </row>
    <row r="68" spans="1:12" x14ac:dyDescent="0.4">
      <c r="A68" s="337" t="s">
        <v>150</v>
      </c>
      <c r="B68" s="336">
        <v>20431</v>
      </c>
      <c r="C68" s="336">
        <v>22775</v>
      </c>
      <c r="D68" s="335">
        <f t="shared" si="7"/>
        <v>0.89708013172338086</v>
      </c>
      <c r="E68" s="499">
        <f t="shared" si="8"/>
        <v>-2344</v>
      </c>
      <c r="F68" s="489">
        <v>23010</v>
      </c>
      <c r="G68" s="489">
        <v>25134</v>
      </c>
      <c r="H68" s="335">
        <f t="shared" si="9"/>
        <v>0.91549295774647887</v>
      </c>
      <c r="I68" s="334">
        <f t="shared" si="10"/>
        <v>-2124</v>
      </c>
      <c r="J68" s="333">
        <f t="shared" si="11"/>
        <v>0.88791829639287267</v>
      </c>
      <c r="K68" s="333">
        <f t="shared" si="12"/>
        <v>0.90614307312803377</v>
      </c>
      <c r="L68" s="332">
        <f t="shared" si="13"/>
        <v>-1.8224776735161097E-2</v>
      </c>
    </row>
    <row r="69" spans="1:12" x14ac:dyDescent="0.4">
      <c r="A69" s="58" t="s">
        <v>149</v>
      </c>
      <c r="B69" s="56">
        <v>5988</v>
      </c>
      <c r="C69" s="56"/>
      <c r="D69" s="253" t="e">
        <f t="shared" si="7"/>
        <v>#DIV/0!</v>
      </c>
      <c r="E69" s="238">
        <f t="shared" si="8"/>
        <v>5988</v>
      </c>
      <c r="F69" s="263">
        <v>9735</v>
      </c>
      <c r="G69" s="263"/>
      <c r="H69" s="253" t="e">
        <f t="shared" si="9"/>
        <v>#DIV/0!</v>
      </c>
      <c r="I69" s="252">
        <f t="shared" si="10"/>
        <v>9735</v>
      </c>
      <c r="J69" s="318">
        <f t="shared" si="11"/>
        <v>0.61510015408320495</v>
      </c>
      <c r="K69" s="318" t="e">
        <f t="shared" si="12"/>
        <v>#DIV/0!</v>
      </c>
      <c r="L69" s="326" t="e">
        <f t="shared" si="13"/>
        <v>#DIV/0!</v>
      </c>
    </row>
    <row r="70" spans="1:12" s="42" customFormat="1" x14ac:dyDescent="0.4">
      <c r="A70" s="70" t="s">
        <v>148</v>
      </c>
      <c r="B70" s="319">
        <v>10699</v>
      </c>
      <c r="C70" s="331">
        <v>10263</v>
      </c>
      <c r="D70" s="253">
        <f t="shared" ref="D70:D82" si="14">+B70/C70</f>
        <v>1.0424827048621261</v>
      </c>
      <c r="E70" s="242">
        <f t="shared" ref="E70:E82" si="15">+B70-C70</f>
        <v>436</v>
      </c>
      <c r="F70" s="319">
        <v>14514</v>
      </c>
      <c r="G70" s="331">
        <v>16461</v>
      </c>
      <c r="H70" s="253">
        <f t="shared" ref="H70:H82" si="16">+F70/G70</f>
        <v>0.88172043010752688</v>
      </c>
      <c r="I70" s="252">
        <f t="shared" ref="I70:I82" si="17">+F70-G70</f>
        <v>-1947</v>
      </c>
      <c r="J70" s="318">
        <f t="shared" ref="J70:J82" si="18">+B70/F70</f>
        <v>0.73715033760507098</v>
      </c>
      <c r="K70" s="318">
        <f t="shared" ref="K70:K82" si="19">+C70/G70</f>
        <v>0.62347366502642609</v>
      </c>
      <c r="L70" s="326">
        <f t="shared" ref="L70:L82" si="20">+J70-K70</f>
        <v>0.11367667257864489</v>
      </c>
    </row>
    <row r="71" spans="1:12" s="42" customFormat="1" x14ac:dyDescent="0.4">
      <c r="A71" s="70" t="s">
        <v>147</v>
      </c>
      <c r="B71" s="319">
        <v>9421</v>
      </c>
      <c r="C71" s="331"/>
      <c r="D71" s="253" t="e">
        <f t="shared" si="14"/>
        <v>#DIV/0!</v>
      </c>
      <c r="E71" s="242">
        <f t="shared" si="15"/>
        <v>9421</v>
      </c>
      <c r="F71" s="319">
        <v>14337</v>
      </c>
      <c r="G71" s="331"/>
      <c r="H71" s="253" t="e">
        <f t="shared" si="16"/>
        <v>#DIV/0!</v>
      </c>
      <c r="I71" s="252">
        <f t="shared" si="17"/>
        <v>14337</v>
      </c>
      <c r="J71" s="318">
        <f t="shared" si="18"/>
        <v>0.65711097161191323</v>
      </c>
      <c r="K71" s="318" t="e">
        <f t="shared" si="19"/>
        <v>#DIV/0!</v>
      </c>
      <c r="L71" s="326" t="e">
        <f t="shared" si="20"/>
        <v>#DIV/0!</v>
      </c>
    </row>
    <row r="72" spans="1:12" s="42" customFormat="1" ht="11.25" customHeight="1" x14ac:dyDescent="0.4">
      <c r="A72" s="70" t="s">
        <v>102</v>
      </c>
      <c r="B72" s="319">
        <v>8581</v>
      </c>
      <c r="C72" s="331">
        <v>8496</v>
      </c>
      <c r="D72" s="253">
        <f t="shared" si="14"/>
        <v>1.0100047080979284</v>
      </c>
      <c r="E72" s="242">
        <f t="shared" si="15"/>
        <v>85</v>
      </c>
      <c r="F72" s="319">
        <v>14160</v>
      </c>
      <c r="G72" s="331">
        <v>10620</v>
      </c>
      <c r="H72" s="253">
        <f t="shared" si="16"/>
        <v>1.3333333333333333</v>
      </c>
      <c r="I72" s="252">
        <f t="shared" si="17"/>
        <v>3540</v>
      </c>
      <c r="J72" s="318">
        <f t="shared" si="18"/>
        <v>0.60600282485875712</v>
      </c>
      <c r="K72" s="318">
        <f t="shared" si="19"/>
        <v>0.8</v>
      </c>
      <c r="L72" s="326">
        <f t="shared" si="20"/>
        <v>-0.19399717514124293</v>
      </c>
    </row>
    <row r="73" spans="1:12" s="42" customFormat="1" ht="11.25" customHeight="1" x14ac:dyDescent="0.4">
      <c r="A73" s="70" t="s">
        <v>243</v>
      </c>
      <c r="B73" s="319">
        <v>2976</v>
      </c>
      <c r="C73" s="331"/>
      <c r="D73" s="253" t="e">
        <f t="shared" si="14"/>
        <v>#DIV/0!</v>
      </c>
      <c r="E73" s="242">
        <f t="shared" si="15"/>
        <v>2976</v>
      </c>
      <c r="F73" s="319">
        <v>4779</v>
      </c>
      <c r="G73" s="331"/>
      <c r="H73" s="253" t="e">
        <f t="shared" si="16"/>
        <v>#DIV/0!</v>
      </c>
      <c r="I73" s="252">
        <f t="shared" si="17"/>
        <v>4779</v>
      </c>
      <c r="J73" s="318">
        <f t="shared" si="18"/>
        <v>0.62272441933458877</v>
      </c>
      <c r="K73" s="318" t="e">
        <f t="shared" si="19"/>
        <v>#DIV/0!</v>
      </c>
      <c r="L73" s="326" t="e">
        <f t="shared" si="20"/>
        <v>#DIV/0!</v>
      </c>
    </row>
    <row r="74" spans="1:12" s="42" customFormat="1" x14ac:dyDescent="0.4">
      <c r="A74" s="70" t="s">
        <v>242</v>
      </c>
      <c r="B74" s="330"/>
      <c r="C74" s="329"/>
      <c r="D74" s="253" t="e">
        <f t="shared" si="14"/>
        <v>#DIV/0!</v>
      </c>
      <c r="E74" s="242">
        <f t="shared" si="15"/>
        <v>0</v>
      </c>
      <c r="F74" s="330"/>
      <c r="G74" s="329"/>
      <c r="H74" s="253" t="e">
        <f t="shared" si="16"/>
        <v>#DIV/0!</v>
      </c>
      <c r="I74" s="252">
        <f t="shared" si="17"/>
        <v>0</v>
      </c>
      <c r="J74" s="318" t="e">
        <f t="shared" si="18"/>
        <v>#DIV/0!</v>
      </c>
      <c r="K74" s="318" t="e">
        <f t="shared" si="19"/>
        <v>#DIV/0!</v>
      </c>
      <c r="L74" s="326" t="e">
        <f t="shared" si="20"/>
        <v>#DIV/0!</v>
      </c>
    </row>
    <row r="75" spans="1:12" s="42" customFormat="1" x14ac:dyDescent="0.4">
      <c r="A75" s="51" t="s">
        <v>101</v>
      </c>
      <c r="B75" s="154">
        <v>7334</v>
      </c>
      <c r="C75" s="498">
        <v>8498</v>
      </c>
      <c r="D75" s="253">
        <f t="shared" si="14"/>
        <v>0.86302659449282182</v>
      </c>
      <c r="E75" s="328">
        <f t="shared" si="15"/>
        <v>-1164</v>
      </c>
      <c r="F75" s="154">
        <v>9735</v>
      </c>
      <c r="G75" s="498">
        <v>12567</v>
      </c>
      <c r="H75" s="253">
        <f t="shared" si="16"/>
        <v>0.77464788732394363</v>
      </c>
      <c r="I75" s="252">
        <f t="shared" si="17"/>
        <v>-2832</v>
      </c>
      <c r="J75" s="318">
        <f t="shared" si="18"/>
        <v>0.75336414997431944</v>
      </c>
      <c r="K75" s="318">
        <f t="shared" si="19"/>
        <v>0.67621548500039785</v>
      </c>
      <c r="L75" s="326">
        <f t="shared" si="20"/>
        <v>7.7148664973921588E-2</v>
      </c>
    </row>
    <row r="76" spans="1:12" s="42" customFormat="1" x14ac:dyDescent="0.4">
      <c r="A76" s="249" t="s">
        <v>145</v>
      </c>
      <c r="B76" s="248">
        <f>B77</f>
        <v>126</v>
      </c>
      <c r="C76" s="248">
        <f>C77</f>
        <v>160</v>
      </c>
      <c r="D76" s="247">
        <f t="shared" si="14"/>
        <v>0.78749999999999998</v>
      </c>
      <c r="E76" s="257">
        <f t="shared" si="15"/>
        <v>-34</v>
      </c>
      <c r="F76" s="268">
        <f>F77</f>
        <v>216</v>
      </c>
      <c r="G76" s="268">
        <f>G77</f>
        <v>243</v>
      </c>
      <c r="H76" s="247">
        <f t="shared" si="16"/>
        <v>0.88888888888888884</v>
      </c>
      <c r="I76" s="246">
        <f t="shared" si="17"/>
        <v>-27</v>
      </c>
      <c r="J76" s="245">
        <f t="shared" si="18"/>
        <v>0.58333333333333337</v>
      </c>
      <c r="K76" s="245">
        <f t="shared" si="19"/>
        <v>0.65843621399176955</v>
      </c>
      <c r="L76" s="244">
        <f t="shared" si="20"/>
        <v>-7.5102880658436177E-2</v>
      </c>
    </row>
    <row r="77" spans="1:12" s="42" customFormat="1" x14ac:dyDescent="0.4">
      <c r="A77" s="325" t="s">
        <v>144</v>
      </c>
      <c r="B77" s="320">
        <v>126</v>
      </c>
      <c r="C77" s="323">
        <v>160</v>
      </c>
      <c r="D77" s="230">
        <f t="shared" si="14"/>
        <v>0.78749999999999998</v>
      </c>
      <c r="E77" s="257">
        <f t="shared" si="15"/>
        <v>-34</v>
      </c>
      <c r="F77" s="324">
        <v>216</v>
      </c>
      <c r="G77" s="323">
        <v>243</v>
      </c>
      <c r="H77" s="258">
        <f t="shared" si="16"/>
        <v>0.88888888888888884</v>
      </c>
      <c r="I77" s="257">
        <f t="shared" si="17"/>
        <v>-27</v>
      </c>
      <c r="J77" s="322">
        <f t="shared" si="18"/>
        <v>0.58333333333333337</v>
      </c>
      <c r="K77" s="322">
        <f t="shared" si="19"/>
        <v>0.65843621399176955</v>
      </c>
      <c r="L77" s="321">
        <f t="shared" si="20"/>
        <v>-7.5102880658436177E-2</v>
      </c>
    </row>
    <row r="78" spans="1:12" s="42" customFormat="1" x14ac:dyDescent="0.4">
      <c r="A78" s="249" t="s">
        <v>257</v>
      </c>
      <c r="B78" s="510">
        <f>B79+B81</f>
        <v>10694</v>
      </c>
      <c r="C78" s="510">
        <f>C79+C81</f>
        <v>0</v>
      </c>
      <c r="D78" s="247" t="e">
        <f t="shared" si="14"/>
        <v>#DIV/0!</v>
      </c>
      <c r="E78" s="257">
        <f t="shared" si="15"/>
        <v>10694</v>
      </c>
      <c r="F78" s="510">
        <f>F79+F81</f>
        <v>5040</v>
      </c>
      <c r="G78" s="510">
        <f>G79+G81</f>
        <v>0</v>
      </c>
      <c r="H78" s="247" t="e">
        <f t="shared" si="16"/>
        <v>#DIV/0!</v>
      </c>
      <c r="I78" s="246">
        <f t="shared" si="17"/>
        <v>5040</v>
      </c>
      <c r="J78" s="245">
        <f t="shared" si="18"/>
        <v>2.1218253968253968</v>
      </c>
      <c r="K78" s="245" t="e">
        <f t="shared" si="19"/>
        <v>#DIV/0!</v>
      </c>
      <c r="L78" s="244" t="e">
        <f t="shared" si="20"/>
        <v>#DIV/0!</v>
      </c>
    </row>
    <row r="79" spans="1:12" s="42" customFormat="1" x14ac:dyDescent="0.4">
      <c r="A79" s="277" t="s">
        <v>247</v>
      </c>
      <c r="B79" s="538">
        <f>SUM(B80)</f>
        <v>7063</v>
      </c>
      <c r="C79" s="538">
        <f>SUM(C80)</f>
        <v>0</v>
      </c>
      <c r="D79" s="258" t="e">
        <f t="shared" si="14"/>
        <v>#DIV/0!</v>
      </c>
      <c r="E79" s="257">
        <f t="shared" si="15"/>
        <v>7063</v>
      </c>
      <c r="F79" s="538">
        <f>SUM(F80)</f>
        <v>0</v>
      </c>
      <c r="G79" s="538">
        <f>SUM(G80)</f>
        <v>0</v>
      </c>
      <c r="H79" s="258" t="e">
        <f t="shared" si="16"/>
        <v>#DIV/0!</v>
      </c>
      <c r="I79" s="257">
        <f t="shared" si="17"/>
        <v>0</v>
      </c>
      <c r="J79" s="256" t="e">
        <f t="shared" si="18"/>
        <v>#DIV/0!</v>
      </c>
      <c r="K79" s="256" t="e">
        <f t="shared" si="19"/>
        <v>#DIV/0!</v>
      </c>
      <c r="L79" s="255" t="e">
        <f t="shared" si="20"/>
        <v>#DIV/0!</v>
      </c>
    </row>
    <row r="80" spans="1:12" s="42" customFormat="1" x14ac:dyDescent="0.4">
      <c r="A80" s="325" t="s">
        <v>240</v>
      </c>
      <c r="B80" s="509">
        <v>7063</v>
      </c>
      <c r="C80" s="507"/>
      <c r="D80" s="506" t="e">
        <f t="shared" si="14"/>
        <v>#DIV/0!</v>
      </c>
      <c r="E80" s="505">
        <f t="shared" si="15"/>
        <v>7063</v>
      </c>
      <c r="F80" s="566" t="s">
        <v>105</v>
      </c>
      <c r="G80" s="507"/>
      <c r="H80" s="506" t="e">
        <f t="shared" si="16"/>
        <v>#VALUE!</v>
      </c>
      <c r="I80" s="505" t="e">
        <f t="shared" si="17"/>
        <v>#VALUE!</v>
      </c>
      <c r="J80" s="312" t="e">
        <f t="shared" si="18"/>
        <v>#VALUE!</v>
      </c>
      <c r="K80" s="312" t="e">
        <f t="shared" si="19"/>
        <v>#DIV/0!</v>
      </c>
      <c r="L80" s="504" t="e">
        <f t="shared" si="20"/>
        <v>#VALUE!</v>
      </c>
    </row>
    <row r="81" spans="1:12" s="42" customFormat="1" x14ac:dyDescent="0.4">
      <c r="A81" s="277" t="s">
        <v>256</v>
      </c>
      <c r="B81" s="538">
        <f>SUM(B82)</f>
        <v>3631</v>
      </c>
      <c r="C81" s="538">
        <f>SUM(C82)</f>
        <v>0</v>
      </c>
      <c r="D81" s="258" t="e">
        <f t="shared" si="14"/>
        <v>#DIV/0!</v>
      </c>
      <c r="E81" s="257">
        <f t="shared" si="15"/>
        <v>3631</v>
      </c>
      <c r="F81" s="538">
        <f>SUM(F82)</f>
        <v>5040</v>
      </c>
      <c r="G81" s="538">
        <f>SUM(G82)</f>
        <v>0</v>
      </c>
      <c r="H81" s="258" t="e">
        <f t="shared" si="16"/>
        <v>#DIV/0!</v>
      </c>
      <c r="I81" s="257">
        <f t="shared" si="17"/>
        <v>5040</v>
      </c>
      <c r="J81" s="256">
        <f t="shared" si="18"/>
        <v>0.72043650793650793</v>
      </c>
      <c r="K81" s="256" t="e">
        <f t="shared" si="19"/>
        <v>#DIV/0!</v>
      </c>
      <c r="L81" s="255" t="e">
        <f t="shared" si="20"/>
        <v>#DIV/0!</v>
      </c>
    </row>
    <row r="82" spans="1:12" s="42" customFormat="1" x14ac:dyDescent="0.4">
      <c r="A82" s="325" t="s">
        <v>255</v>
      </c>
      <c r="B82" s="509">
        <v>3631</v>
      </c>
      <c r="C82" s="507"/>
      <c r="D82" s="506" t="e">
        <f t="shared" si="14"/>
        <v>#DIV/0!</v>
      </c>
      <c r="E82" s="505">
        <f t="shared" si="15"/>
        <v>3631</v>
      </c>
      <c r="F82" s="537">
        <v>5040</v>
      </c>
      <c r="G82" s="507"/>
      <c r="H82" s="506" t="e">
        <f t="shared" si="16"/>
        <v>#DIV/0!</v>
      </c>
      <c r="I82" s="505">
        <f t="shared" si="17"/>
        <v>5040</v>
      </c>
      <c r="J82" s="312">
        <f t="shared" si="18"/>
        <v>0.72043650793650793</v>
      </c>
      <c r="K82" s="312" t="e">
        <f t="shared" si="19"/>
        <v>#DIV/0!</v>
      </c>
      <c r="L82" s="504" t="e">
        <f t="shared" si="20"/>
        <v>#DIV/0!</v>
      </c>
    </row>
    <row r="83" spans="1:12" x14ac:dyDescent="0.4">
      <c r="A83" s="42" t="s">
        <v>143</v>
      </c>
      <c r="C83" s="45"/>
      <c r="E83" s="43"/>
      <c r="G83" s="45"/>
      <c r="I83" s="43"/>
      <c r="J83" s="43"/>
      <c r="K83" s="42"/>
    </row>
    <row r="84" spans="1:12" x14ac:dyDescent="0.4">
      <c r="A84" s="44" t="s">
        <v>142</v>
      </c>
      <c r="J84" s="43"/>
      <c r="K84" s="43"/>
    </row>
    <row r="85" spans="1:12" x14ac:dyDescent="0.4">
      <c r="A85" s="42" t="s">
        <v>141</v>
      </c>
      <c r="B85" s="43"/>
      <c r="C85" s="43"/>
      <c r="F85" s="43"/>
      <c r="G85" s="43"/>
      <c r="J85" s="43"/>
      <c r="K85" s="43"/>
    </row>
    <row r="86" spans="1:12" x14ac:dyDescent="0.4">
      <c r="A86" s="42" t="s">
        <v>98</v>
      </c>
      <c r="J86" s="43"/>
      <c r="K86" s="43"/>
    </row>
    <row r="87" spans="1:12" x14ac:dyDescent="0.4">
      <c r="A87" s="42" t="s">
        <v>246</v>
      </c>
      <c r="J87" s="43"/>
      <c r="K87" s="43"/>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dataValidations count="1">
    <dataValidation allowBlank="1" showInputMessage="1" showErrorMessage="1" sqref="B42:C42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B65578:C65578 IX65578:IY65578 ST65578:SU65578 ACP65578:ACQ65578 AML65578:AMM65578 AWH65578:AWI65578 BGD65578:BGE65578 BPZ65578:BQA65578 BZV65578:BZW65578 CJR65578:CJS65578 CTN65578:CTO65578 DDJ65578:DDK65578 DNF65578:DNG65578 DXB65578:DXC65578 EGX65578:EGY65578 EQT65578:EQU65578 FAP65578:FAQ65578 FKL65578:FKM65578 FUH65578:FUI65578 GED65578:GEE65578 GNZ65578:GOA65578 GXV65578:GXW65578 HHR65578:HHS65578 HRN65578:HRO65578 IBJ65578:IBK65578 ILF65578:ILG65578 IVB65578:IVC65578 JEX65578:JEY65578 JOT65578:JOU65578 JYP65578:JYQ65578 KIL65578:KIM65578 KSH65578:KSI65578 LCD65578:LCE65578 LLZ65578:LMA65578 LVV65578:LVW65578 MFR65578:MFS65578 MPN65578:MPO65578 MZJ65578:MZK65578 NJF65578:NJG65578 NTB65578:NTC65578 OCX65578:OCY65578 OMT65578:OMU65578 OWP65578:OWQ65578 PGL65578:PGM65578 PQH65578:PQI65578 QAD65578:QAE65578 QJZ65578:QKA65578 QTV65578:QTW65578 RDR65578:RDS65578 RNN65578:RNO65578 RXJ65578:RXK65578 SHF65578:SHG65578 SRB65578:SRC65578 TAX65578:TAY65578 TKT65578:TKU65578 TUP65578:TUQ65578 UEL65578:UEM65578 UOH65578:UOI65578 UYD65578:UYE65578 VHZ65578:VIA65578 VRV65578:VRW65578 WBR65578:WBS65578 WLN65578:WLO65578 WVJ65578:WVK65578 B131114:C131114 IX131114:IY131114 ST131114:SU131114 ACP131114:ACQ131114 AML131114:AMM131114 AWH131114:AWI131114 BGD131114:BGE131114 BPZ131114:BQA131114 BZV131114:BZW131114 CJR131114:CJS131114 CTN131114:CTO131114 DDJ131114:DDK131114 DNF131114:DNG131114 DXB131114:DXC131114 EGX131114:EGY131114 EQT131114:EQU131114 FAP131114:FAQ131114 FKL131114:FKM131114 FUH131114:FUI131114 GED131114:GEE131114 GNZ131114:GOA131114 GXV131114:GXW131114 HHR131114:HHS131114 HRN131114:HRO131114 IBJ131114:IBK131114 ILF131114:ILG131114 IVB131114:IVC131114 JEX131114:JEY131114 JOT131114:JOU131114 JYP131114:JYQ131114 KIL131114:KIM131114 KSH131114:KSI131114 LCD131114:LCE131114 LLZ131114:LMA131114 LVV131114:LVW131114 MFR131114:MFS131114 MPN131114:MPO131114 MZJ131114:MZK131114 NJF131114:NJG131114 NTB131114:NTC131114 OCX131114:OCY131114 OMT131114:OMU131114 OWP131114:OWQ131114 PGL131114:PGM131114 PQH131114:PQI131114 QAD131114:QAE131114 QJZ131114:QKA131114 QTV131114:QTW131114 RDR131114:RDS131114 RNN131114:RNO131114 RXJ131114:RXK131114 SHF131114:SHG131114 SRB131114:SRC131114 TAX131114:TAY131114 TKT131114:TKU131114 TUP131114:TUQ131114 UEL131114:UEM131114 UOH131114:UOI131114 UYD131114:UYE131114 VHZ131114:VIA131114 VRV131114:VRW131114 WBR131114:WBS131114 WLN131114:WLO131114 WVJ131114:WVK131114 B196650:C196650 IX196650:IY196650 ST196650:SU196650 ACP196650:ACQ196650 AML196650:AMM196650 AWH196650:AWI196650 BGD196650:BGE196650 BPZ196650:BQA196650 BZV196650:BZW196650 CJR196650:CJS196650 CTN196650:CTO196650 DDJ196650:DDK196650 DNF196650:DNG196650 DXB196650:DXC196650 EGX196650:EGY196650 EQT196650:EQU196650 FAP196650:FAQ196650 FKL196650:FKM196650 FUH196650:FUI196650 GED196650:GEE196650 GNZ196650:GOA196650 GXV196650:GXW196650 HHR196650:HHS196650 HRN196650:HRO196650 IBJ196650:IBK196650 ILF196650:ILG196650 IVB196650:IVC196650 JEX196650:JEY196650 JOT196650:JOU196650 JYP196650:JYQ196650 KIL196650:KIM196650 KSH196650:KSI196650 LCD196650:LCE196650 LLZ196650:LMA196650 LVV196650:LVW196650 MFR196650:MFS196650 MPN196650:MPO196650 MZJ196650:MZK196650 NJF196650:NJG196650 NTB196650:NTC196650 OCX196650:OCY196650 OMT196650:OMU196650 OWP196650:OWQ196650 PGL196650:PGM196650 PQH196650:PQI196650 QAD196650:QAE196650 QJZ196650:QKA196650 QTV196650:QTW196650 RDR196650:RDS196650 RNN196650:RNO196650 RXJ196650:RXK196650 SHF196650:SHG196650 SRB196650:SRC196650 TAX196650:TAY196650 TKT196650:TKU196650 TUP196650:TUQ196650 UEL196650:UEM196650 UOH196650:UOI196650 UYD196650:UYE196650 VHZ196650:VIA196650 VRV196650:VRW196650 WBR196650:WBS196650 WLN196650:WLO196650 WVJ196650:WVK196650 B262186:C262186 IX262186:IY262186 ST262186:SU262186 ACP262186:ACQ262186 AML262186:AMM262186 AWH262186:AWI262186 BGD262186:BGE262186 BPZ262186:BQA262186 BZV262186:BZW262186 CJR262186:CJS262186 CTN262186:CTO262186 DDJ262186:DDK262186 DNF262186:DNG262186 DXB262186:DXC262186 EGX262186:EGY262186 EQT262186:EQU262186 FAP262186:FAQ262186 FKL262186:FKM262186 FUH262186:FUI262186 GED262186:GEE262186 GNZ262186:GOA262186 GXV262186:GXW262186 HHR262186:HHS262186 HRN262186:HRO262186 IBJ262186:IBK262186 ILF262186:ILG262186 IVB262186:IVC262186 JEX262186:JEY262186 JOT262186:JOU262186 JYP262186:JYQ262186 KIL262186:KIM262186 KSH262186:KSI262186 LCD262186:LCE262186 LLZ262186:LMA262186 LVV262186:LVW262186 MFR262186:MFS262186 MPN262186:MPO262186 MZJ262186:MZK262186 NJF262186:NJG262186 NTB262186:NTC262186 OCX262186:OCY262186 OMT262186:OMU262186 OWP262186:OWQ262186 PGL262186:PGM262186 PQH262186:PQI262186 QAD262186:QAE262186 QJZ262186:QKA262186 QTV262186:QTW262186 RDR262186:RDS262186 RNN262186:RNO262186 RXJ262186:RXK262186 SHF262186:SHG262186 SRB262186:SRC262186 TAX262186:TAY262186 TKT262186:TKU262186 TUP262186:TUQ262186 UEL262186:UEM262186 UOH262186:UOI262186 UYD262186:UYE262186 VHZ262186:VIA262186 VRV262186:VRW262186 WBR262186:WBS262186 WLN262186:WLO262186 WVJ262186:WVK262186 B327722:C327722 IX327722:IY327722 ST327722:SU327722 ACP327722:ACQ327722 AML327722:AMM327722 AWH327722:AWI327722 BGD327722:BGE327722 BPZ327722:BQA327722 BZV327722:BZW327722 CJR327722:CJS327722 CTN327722:CTO327722 DDJ327722:DDK327722 DNF327722:DNG327722 DXB327722:DXC327722 EGX327722:EGY327722 EQT327722:EQU327722 FAP327722:FAQ327722 FKL327722:FKM327722 FUH327722:FUI327722 GED327722:GEE327722 GNZ327722:GOA327722 GXV327722:GXW327722 HHR327722:HHS327722 HRN327722:HRO327722 IBJ327722:IBK327722 ILF327722:ILG327722 IVB327722:IVC327722 JEX327722:JEY327722 JOT327722:JOU327722 JYP327722:JYQ327722 KIL327722:KIM327722 KSH327722:KSI327722 LCD327722:LCE327722 LLZ327722:LMA327722 LVV327722:LVW327722 MFR327722:MFS327722 MPN327722:MPO327722 MZJ327722:MZK327722 NJF327722:NJG327722 NTB327722:NTC327722 OCX327722:OCY327722 OMT327722:OMU327722 OWP327722:OWQ327722 PGL327722:PGM327722 PQH327722:PQI327722 QAD327722:QAE327722 QJZ327722:QKA327722 QTV327722:QTW327722 RDR327722:RDS327722 RNN327722:RNO327722 RXJ327722:RXK327722 SHF327722:SHG327722 SRB327722:SRC327722 TAX327722:TAY327722 TKT327722:TKU327722 TUP327722:TUQ327722 UEL327722:UEM327722 UOH327722:UOI327722 UYD327722:UYE327722 VHZ327722:VIA327722 VRV327722:VRW327722 WBR327722:WBS327722 WLN327722:WLO327722 WVJ327722:WVK327722 B393258:C393258 IX393258:IY393258 ST393258:SU393258 ACP393258:ACQ393258 AML393258:AMM393258 AWH393258:AWI393258 BGD393258:BGE393258 BPZ393258:BQA393258 BZV393258:BZW393258 CJR393258:CJS393258 CTN393258:CTO393258 DDJ393258:DDK393258 DNF393258:DNG393258 DXB393258:DXC393258 EGX393258:EGY393258 EQT393258:EQU393258 FAP393258:FAQ393258 FKL393258:FKM393258 FUH393258:FUI393258 GED393258:GEE393258 GNZ393258:GOA393258 GXV393258:GXW393258 HHR393258:HHS393258 HRN393258:HRO393258 IBJ393258:IBK393258 ILF393258:ILG393258 IVB393258:IVC393258 JEX393258:JEY393258 JOT393258:JOU393258 JYP393258:JYQ393258 KIL393258:KIM393258 KSH393258:KSI393258 LCD393258:LCE393258 LLZ393258:LMA393258 LVV393258:LVW393258 MFR393258:MFS393258 MPN393258:MPO393258 MZJ393258:MZK393258 NJF393258:NJG393258 NTB393258:NTC393258 OCX393258:OCY393258 OMT393258:OMU393258 OWP393258:OWQ393258 PGL393258:PGM393258 PQH393258:PQI393258 QAD393258:QAE393258 QJZ393258:QKA393258 QTV393258:QTW393258 RDR393258:RDS393258 RNN393258:RNO393258 RXJ393258:RXK393258 SHF393258:SHG393258 SRB393258:SRC393258 TAX393258:TAY393258 TKT393258:TKU393258 TUP393258:TUQ393258 UEL393258:UEM393258 UOH393258:UOI393258 UYD393258:UYE393258 VHZ393258:VIA393258 VRV393258:VRW393258 WBR393258:WBS393258 WLN393258:WLO393258 WVJ393258:WVK393258 B458794:C458794 IX458794:IY458794 ST458794:SU458794 ACP458794:ACQ458794 AML458794:AMM458794 AWH458794:AWI458794 BGD458794:BGE458794 BPZ458794:BQA458794 BZV458794:BZW458794 CJR458794:CJS458794 CTN458794:CTO458794 DDJ458794:DDK458794 DNF458794:DNG458794 DXB458794:DXC458794 EGX458794:EGY458794 EQT458794:EQU458794 FAP458794:FAQ458794 FKL458794:FKM458794 FUH458794:FUI458794 GED458794:GEE458794 GNZ458794:GOA458794 GXV458794:GXW458794 HHR458794:HHS458794 HRN458794:HRO458794 IBJ458794:IBK458794 ILF458794:ILG458794 IVB458794:IVC458794 JEX458794:JEY458794 JOT458794:JOU458794 JYP458794:JYQ458794 KIL458794:KIM458794 KSH458794:KSI458794 LCD458794:LCE458794 LLZ458794:LMA458794 LVV458794:LVW458794 MFR458794:MFS458794 MPN458794:MPO458794 MZJ458794:MZK458794 NJF458794:NJG458794 NTB458794:NTC458794 OCX458794:OCY458794 OMT458794:OMU458794 OWP458794:OWQ458794 PGL458794:PGM458794 PQH458794:PQI458794 QAD458794:QAE458794 QJZ458794:QKA458794 QTV458794:QTW458794 RDR458794:RDS458794 RNN458794:RNO458794 RXJ458794:RXK458794 SHF458794:SHG458794 SRB458794:SRC458794 TAX458794:TAY458794 TKT458794:TKU458794 TUP458794:TUQ458794 UEL458794:UEM458794 UOH458794:UOI458794 UYD458794:UYE458794 VHZ458794:VIA458794 VRV458794:VRW458794 WBR458794:WBS458794 WLN458794:WLO458794 WVJ458794:WVK458794 B524330:C524330 IX524330:IY524330 ST524330:SU524330 ACP524330:ACQ524330 AML524330:AMM524330 AWH524330:AWI524330 BGD524330:BGE524330 BPZ524330:BQA524330 BZV524330:BZW524330 CJR524330:CJS524330 CTN524330:CTO524330 DDJ524330:DDK524330 DNF524330:DNG524330 DXB524330:DXC524330 EGX524330:EGY524330 EQT524330:EQU524330 FAP524330:FAQ524330 FKL524330:FKM524330 FUH524330:FUI524330 GED524330:GEE524330 GNZ524330:GOA524330 GXV524330:GXW524330 HHR524330:HHS524330 HRN524330:HRO524330 IBJ524330:IBK524330 ILF524330:ILG524330 IVB524330:IVC524330 JEX524330:JEY524330 JOT524330:JOU524330 JYP524330:JYQ524330 KIL524330:KIM524330 KSH524330:KSI524330 LCD524330:LCE524330 LLZ524330:LMA524330 LVV524330:LVW524330 MFR524330:MFS524330 MPN524330:MPO524330 MZJ524330:MZK524330 NJF524330:NJG524330 NTB524330:NTC524330 OCX524330:OCY524330 OMT524330:OMU524330 OWP524330:OWQ524330 PGL524330:PGM524330 PQH524330:PQI524330 QAD524330:QAE524330 QJZ524330:QKA524330 QTV524330:QTW524330 RDR524330:RDS524330 RNN524330:RNO524330 RXJ524330:RXK524330 SHF524330:SHG524330 SRB524330:SRC524330 TAX524330:TAY524330 TKT524330:TKU524330 TUP524330:TUQ524330 UEL524330:UEM524330 UOH524330:UOI524330 UYD524330:UYE524330 VHZ524330:VIA524330 VRV524330:VRW524330 WBR524330:WBS524330 WLN524330:WLO524330 WVJ524330:WVK524330 B589866:C589866 IX589866:IY589866 ST589866:SU589866 ACP589866:ACQ589866 AML589866:AMM589866 AWH589866:AWI589866 BGD589866:BGE589866 BPZ589866:BQA589866 BZV589866:BZW589866 CJR589866:CJS589866 CTN589866:CTO589866 DDJ589866:DDK589866 DNF589866:DNG589866 DXB589866:DXC589866 EGX589866:EGY589866 EQT589866:EQU589866 FAP589866:FAQ589866 FKL589866:FKM589866 FUH589866:FUI589866 GED589866:GEE589866 GNZ589866:GOA589866 GXV589866:GXW589866 HHR589866:HHS589866 HRN589866:HRO589866 IBJ589866:IBK589866 ILF589866:ILG589866 IVB589866:IVC589866 JEX589866:JEY589866 JOT589866:JOU589866 JYP589866:JYQ589866 KIL589866:KIM589866 KSH589866:KSI589866 LCD589866:LCE589866 LLZ589866:LMA589866 LVV589866:LVW589866 MFR589866:MFS589866 MPN589866:MPO589866 MZJ589866:MZK589866 NJF589866:NJG589866 NTB589866:NTC589866 OCX589866:OCY589866 OMT589866:OMU589866 OWP589866:OWQ589866 PGL589866:PGM589866 PQH589866:PQI589866 QAD589866:QAE589866 QJZ589866:QKA589866 QTV589866:QTW589866 RDR589866:RDS589866 RNN589866:RNO589866 RXJ589866:RXK589866 SHF589866:SHG589866 SRB589866:SRC589866 TAX589866:TAY589866 TKT589866:TKU589866 TUP589866:TUQ589866 UEL589866:UEM589866 UOH589866:UOI589866 UYD589866:UYE589866 VHZ589866:VIA589866 VRV589866:VRW589866 WBR589866:WBS589866 WLN589866:WLO589866 WVJ589866:WVK589866 B655402:C655402 IX655402:IY655402 ST655402:SU655402 ACP655402:ACQ655402 AML655402:AMM655402 AWH655402:AWI655402 BGD655402:BGE655402 BPZ655402:BQA655402 BZV655402:BZW655402 CJR655402:CJS655402 CTN655402:CTO655402 DDJ655402:DDK655402 DNF655402:DNG655402 DXB655402:DXC655402 EGX655402:EGY655402 EQT655402:EQU655402 FAP655402:FAQ655402 FKL655402:FKM655402 FUH655402:FUI655402 GED655402:GEE655402 GNZ655402:GOA655402 GXV655402:GXW655402 HHR655402:HHS655402 HRN655402:HRO655402 IBJ655402:IBK655402 ILF655402:ILG655402 IVB655402:IVC655402 JEX655402:JEY655402 JOT655402:JOU655402 JYP655402:JYQ655402 KIL655402:KIM655402 KSH655402:KSI655402 LCD655402:LCE655402 LLZ655402:LMA655402 LVV655402:LVW655402 MFR655402:MFS655402 MPN655402:MPO655402 MZJ655402:MZK655402 NJF655402:NJG655402 NTB655402:NTC655402 OCX655402:OCY655402 OMT655402:OMU655402 OWP655402:OWQ655402 PGL655402:PGM655402 PQH655402:PQI655402 QAD655402:QAE655402 QJZ655402:QKA655402 QTV655402:QTW655402 RDR655402:RDS655402 RNN655402:RNO655402 RXJ655402:RXK655402 SHF655402:SHG655402 SRB655402:SRC655402 TAX655402:TAY655402 TKT655402:TKU655402 TUP655402:TUQ655402 UEL655402:UEM655402 UOH655402:UOI655402 UYD655402:UYE655402 VHZ655402:VIA655402 VRV655402:VRW655402 WBR655402:WBS655402 WLN655402:WLO655402 WVJ655402:WVK655402 B720938:C720938 IX720938:IY720938 ST720938:SU720938 ACP720938:ACQ720938 AML720938:AMM720938 AWH720938:AWI720938 BGD720938:BGE720938 BPZ720938:BQA720938 BZV720938:BZW720938 CJR720938:CJS720938 CTN720938:CTO720938 DDJ720938:DDK720938 DNF720938:DNG720938 DXB720938:DXC720938 EGX720938:EGY720938 EQT720938:EQU720938 FAP720938:FAQ720938 FKL720938:FKM720938 FUH720938:FUI720938 GED720938:GEE720938 GNZ720938:GOA720938 GXV720938:GXW720938 HHR720938:HHS720938 HRN720938:HRO720938 IBJ720938:IBK720938 ILF720938:ILG720938 IVB720938:IVC720938 JEX720938:JEY720938 JOT720938:JOU720938 JYP720938:JYQ720938 KIL720938:KIM720938 KSH720938:KSI720938 LCD720938:LCE720938 LLZ720938:LMA720938 LVV720938:LVW720938 MFR720938:MFS720938 MPN720938:MPO720938 MZJ720938:MZK720938 NJF720938:NJG720938 NTB720938:NTC720938 OCX720938:OCY720938 OMT720938:OMU720938 OWP720938:OWQ720938 PGL720938:PGM720938 PQH720938:PQI720938 QAD720938:QAE720938 QJZ720938:QKA720938 QTV720938:QTW720938 RDR720938:RDS720938 RNN720938:RNO720938 RXJ720938:RXK720938 SHF720938:SHG720938 SRB720938:SRC720938 TAX720938:TAY720938 TKT720938:TKU720938 TUP720938:TUQ720938 UEL720938:UEM720938 UOH720938:UOI720938 UYD720938:UYE720938 VHZ720938:VIA720938 VRV720938:VRW720938 WBR720938:WBS720938 WLN720938:WLO720938 WVJ720938:WVK720938 B786474:C786474 IX786474:IY786474 ST786474:SU786474 ACP786474:ACQ786474 AML786474:AMM786474 AWH786474:AWI786474 BGD786474:BGE786474 BPZ786474:BQA786474 BZV786474:BZW786474 CJR786474:CJS786474 CTN786474:CTO786474 DDJ786474:DDK786474 DNF786474:DNG786474 DXB786474:DXC786474 EGX786474:EGY786474 EQT786474:EQU786474 FAP786474:FAQ786474 FKL786474:FKM786474 FUH786474:FUI786474 GED786474:GEE786474 GNZ786474:GOA786474 GXV786474:GXW786474 HHR786474:HHS786474 HRN786474:HRO786474 IBJ786474:IBK786474 ILF786474:ILG786474 IVB786474:IVC786474 JEX786474:JEY786474 JOT786474:JOU786474 JYP786474:JYQ786474 KIL786474:KIM786474 KSH786474:KSI786474 LCD786474:LCE786474 LLZ786474:LMA786474 LVV786474:LVW786474 MFR786474:MFS786474 MPN786474:MPO786474 MZJ786474:MZK786474 NJF786474:NJG786474 NTB786474:NTC786474 OCX786474:OCY786474 OMT786474:OMU786474 OWP786474:OWQ786474 PGL786474:PGM786474 PQH786474:PQI786474 QAD786474:QAE786474 QJZ786474:QKA786474 QTV786474:QTW786474 RDR786474:RDS786474 RNN786474:RNO786474 RXJ786474:RXK786474 SHF786474:SHG786474 SRB786474:SRC786474 TAX786474:TAY786474 TKT786474:TKU786474 TUP786474:TUQ786474 UEL786474:UEM786474 UOH786474:UOI786474 UYD786474:UYE786474 VHZ786474:VIA786474 VRV786474:VRW786474 WBR786474:WBS786474 WLN786474:WLO786474 WVJ786474:WVK786474 B852010:C852010 IX852010:IY852010 ST852010:SU852010 ACP852010:ACQ852010 AML852010:AMM852010 AWH852010:AWI852010 BGD852010:BGE852010 BPZ852010:BQA852010 BZV852010:BZW852010 CJR852010:CJS852010 CTN852010:CTO852010 DDJ852010:DDK852010 DNF852010:DNG852010 DXB852010:DXC852010 EGX852010:EGY852010 EQT852010:EQU852010 FAP852010:FAQ852010 FKL852010:FKM852010 FUH852010:FUI852010 GED852010:GEE852010 GNZ852010:GOA852010 GXV852010:GXW852010 HHR852010:HHS852010 HRN852010:HRO852010 IBJ852010:IBK852010 ILF852010:ILG852010 IVB852010:IVC852010 JEX852010:JEY852010 JOT852010:JOU852010 JYP852010:JYQ852010 KIL852010:KIM852010 KSH852010:KSI852010 LCD852010:LCE852010 LLZ852010:LMA852010 LVV852010:LVW852010 MFR852010:MFS852010 MPN852010:MPO852010 MZJ852010:MZK852010 NJF852010:NJG852010 NTB852010:NTC852010 OCX852010:OCY852010 OMT852010:OMU852010 OWP852010:OWQ852010 PGL852010:PGM852010 PQH852010:PQI852010 QAD852010:QAE852010 QJZ852010:QKA852010 QTV852010:QTW852010 RDR852010:RDS852010 RNN852010:RNO852010 RXJ852010:RXK852010 SHF852010:SHG852010 SRB852010:SRC852010 TAX852010:TAY852010 TKT852010:TKU852010 TUP852010:TUQ852010 UEL852010:UEM852010 UOH852010:UOI852010 UYD852010:UYE852010 VHZ852010:VIA852010 VRV852010:VRW852010 WBR852010:WBS852010 WLN852010:WLO852010 WVJ852010:WVK852010 B917546:C917546 IX917546:IY917546 ST917546:SU917546 ACP917546:ACQ917546 AML917546:AMM917546 AWH917546:AWI917546 BGD917546:BGE917546 BPZ917546:BQA917546 BZV917546:BZW917546 CJR917546:CJS917546 CTN917546:CTO917546 DDJ917546:DDK917546 DNF917546:DNG917546 DXB917546:DXC917546 EGX917546:EGY917546 EQT917546:EQU917546 FAP917546:FAQ917546 FKL917546:FKM917546 FUH917546:FUI917546 GED917546:GEE917546 GNZ917546:GOA917546 GXV917546:GXW917546 HHR917546:HHS917546 HRN917546:HRO917546 IBJ917546:IBK917546 ILF917546:ILG917546 IVB917546:IVC917546 JEX917546:JEY917546 JOT917546:JOU917546 JYP917546:JYQ917546 KIL917546:KIM917546 KSH917546:KSI917546 LCD917546:LCE917546 LLZ917546:LMA917546 LVV917546:LVW917546 MFR917546:MFS917546 MPN917546:MPO917546 MZJ917546:MZK917546 NJF917546:NJG917546 NTB917546:NTC917546 OCX917546:OCY917546 OMT917546:OMU917546 OWP917546:OWQ917546 PGL917546:PGM917546 PQH917546:PQI917546 QAD917546:QAE917546 QJZ917546:QKA917546 QTV917546:QTW917546 RDR917546:RDS917546 RNN917546:RNO917546 RXJ917546:RXK917546 SHF917546:SHG917546 SRB917546:SRC917546 TAX917546:TAY917546 TKT917546:TKU917546 TUP917546:TUQ917546 UEL917546:UEM917546 UOH917546:UOI917546 UYD917546:UYE917546 VHZ917546:VIA917546 VRV917546:VRW917546 WBR917546:WBS917546 WLN917546:WLO917546 WVJ917546:WVK917546 B983082:C983082 IX983082:IY983082 ST983082:SU983082 ACP983082:ACQ983082 AML983082:AMM983082 AWH983082:AWI983082 BGD983082:BGE983082 BPZ983082:BQA983082 BZV983082:BZW983082 CJR983082:CJS983082 CTN983082:CTO983082 DDJ983082:DDK983082 DNF983082:DNG983082 DXB983082:DXC983082 EGX983082:EGY983082 EQT983082:EQU983082 FAP983082:FAQ983082 FKL983082:FKM983082 FUH983082:FUI983082 GED983082:GEE983082 GNZ983082:GOA983082 GXV983082:GXW983082 HHR983082:HHS983082 HRN983082:HRO983082 IBJ983082:IBK983082 ILF983082:ILG983082 IVB983082:IVC983082 JEX983082:JEY983082 JOT983082:JOU983082 JYP983082:JYQ983082 KIL983082:KIM983082 KSH983082:KSI983082 LCD983082:LCE983082 LLZ983082:LMA983082 LVV983082:LVW983082 MFR983082:MFS983082 MPN983082:MPO983082 MZJ983082:MZK983082 NJF983082:NJG983082 NTB983082:NTC983082 OCX983082:OCY983082 OMT983082:OMU983082 OWP983082:OWQ983082 PGL983082:PGM983082 PQH983082:PQI983082 QAD983082:QAE983082 QJZ983082:QKA983082 QTV983082:QTW983082 RDR983082:RDS983082 RNN983082:RNO983082 RXJ983082:RXK983082 SHF983082:SHG983082 SRB983082:SRC983082 TAX983082:TAY983082 TKT983082:TKU983082 TUP983082:TUQ983082 UEL983082:UEM983082 UOH983082:UOI983082 UYD983082:UYE983082 VHZ983082:VIA983082 VRV983082:VRW983082 WBR983082:WBS983082 WLN983082:WLO983082 WVJ983082:WVK983082 F42:G42 JB42:JC42 SX42:SY42 ACT42:ACU42 AMP42:AMQ42 AWL42:AWM42 BGH42:BGI42 BQD42:BQE42 BZZ42:CAA42 CJV42:CJW42 CTR42:CTS42 DDN42:DDO42 DNJ42:DNK42 DXF42:DXG42 EHB42:EHC42 EQX42:EQY42 FAT42:FAU42 FKP42:FKQ42 FUL42:FUM42 GEH42:GEI42 GOD42:GOE42 GXZ42:GYA42 HHV42:HHW42 HRR42:HRS42 IBN42:IBO42 ILJ42:ILK42 IVF42:IVG42 JFB42:JFC42 JOX42:JOY42 JYT42:JYU42 KIP42:KIQ42 KSL42:KSM42 LCH42:LCI42 LMD42:LME42 LVZ42:LWA42 MFV42:MFW42 MPR42:MPS42 MZN42:MZO42 NJJ42:NJK42 NTF42:NTG42 ODB42:ODC42 OMX42:OMY42 OWT42:OWU42 PGP42:PGQ42 PQL42:PQM42 QAH42:QAI42 QKD42:QKE42 QTZ42:QUA42 RDV42:RDW42 RNR42:RNS42 RXN42:RXO42 SHJ42:SHK42 SRF42:SRG42 TBB42:TBC42 TKX42:TKY42 TUT42:TUU42 UEP42:UEQ42 UOL42:UOM42 UYH42:UYI42 VID42:VIE42 VRZ42:VSA42 WBV42:WBW42 WLR42:WLS42 WVN42:WVO42 F65578:G65578 JB65578:JC65578 SX65578:SY65578 ACT65578:ACU65578 AMP65578:AMQ65578 AWL65578:AWM65578 BGH65578:BGI65578 BQD65578:BQE65578 BZZ65578:CAA65578 CJV65578:CJW65578 CTR65578:CTS65578 DDN65578:DDO65578 DNJ65578:DNK65578 DXF65578:DXG65578 EHB65578:EHC65578 EQX65578:EQY65578 FAT65578:FAU65578 FKP65578:FKQ65578 FUL65578:FUM65578 GEH65578:GEI65578 GOD65578:GOE65578 GXZ65578:GYA65578 HHV65578:HHW65578 HRR65578:HRS65578 IBN65578:IBO65578 ILJ65578:ILK65578 IVF65578:IVG65578 JFB65578:JFC65578 JOX65578:JOY65578 JYT65578:JYU65578 KIP65578:KIQ65578 KSL65578:KSM65578 LCH65578:LCI65578 LMD65578:LME65578 LVZ65578:LWA65578 MFV65578:MFW65578 MPR65578:MPS65578 MZN65578:MZO65578 NJJ65578:NJK65578 NTF65578:NTG65578 ODB65578:ODC65578 OMX65578:OMY65578 OWT65578:OWU65578 PGP65578:PGQ65578 PQL65578:PQM65578 QAH65578:QAI65578 QKD65578:QKE65578 QTZ65578:QUA65578 RDV65578:RDW65578 RNR65578:RNS65578 RXN65578:RXO65578 SHJ65578:SHK65578 SRF65578:SRG65578 TBB65578:TBC65578 TKX65578:TKY65578 TUT65578:TUU65578 UEP65578:UEQ65578 UOL65578:UOM65578 UYH65578:UYI65578 VID65578:VIE65578 VRZ65578:VSA65578 WBV65578:WBW65578 WLR65578:WLS65578 WVN65578:WVO65578 F131114:G131114 JB131114:JC131114 SX131114:SY131114 ACT131114:ACU131114 AMP131114:AMQ131114 AWL131114:AWM131114 BGH131114:BGI131114 BQD131114:BQE131114 BZZ131114:CAA131114 CJV131114:CJW131114 CTR131114:CTS131114 DDN131114:DDO131114 DNJ131114:DNK131114 DXF131114:DXG131114 EHB131114:EHC131114 EQX131114:EQY131114 FAT131114:FAU131114 FKP131114:FKQ131114 FUL131114:FUM131114 GEH131114:GEI131114 GOD131114:GOE131114 GXZ131114:GYA131114 HHV131114:HHW131114 HRR131114:HRS131114 IBN131114:IBO131114 ILJ131114:ILK131114 IVF131114:IVG131114 JFB131114:JFC131114 JOX131114:JOY131114 JYT131114:JYU131114 KIP131114:KIQ131114 KSL131114:KSM131114 LCH131114:LCI131114 LMD131114:LME131114 LVZ131114:LWA131114 MFV131114:MFW131114 MPR131114:MPS131114 MZN131114:MZO131114 NJJ131114:NJK131114 NTF131114:NTG131114 ODB131114:ODC131114 OMX131114:OMY131114 OWT131114:OWU131114 PGP131114:PGQ131114 PQL131114:PQM131114 QAH131114:QAI131114 QKD131114:QKE131114 QTZ131114:QUA131114 RDV131114:RDW131114 RNR131114:RNS131114 RXN131114:RXO131114 SHJ131114:SHK131114 SRF131114:SRG131114 TBB131114:TBC131114 TKX131114:TKY131114 TUT131114:TUU131114 UEP131114:UEQ131114 UOL131114:UOM131114 UYH131114:UYI131114 VID131114:VIE131114 VRZ131114:VSA131114 WBV131114:WBW131114 WLR131114:WLS131114 WVN131114:WVO131114 F196650:G196650 JB196650:JC196650 SX196650:SY196650 ACT196650:ACU196650 AMP196650:AMQ196650 AWL196650:AWM196650 BGH196650:BGI196650 BQD196650:BQE196650 BZZ196650:CAA196650 CJV196650:CJW196650 CTR196650:CTS196650 DDN196650:DDO196650 DNJ196650:DNK196650 DXF196650:DXG196650 EHB196650:EHC196650 EQX196650:EQY196650 FAT196650:FAU196650 FKP196650:FKQ196650 FUL196650:FUM196650 GEH196650:GEI196650 GOD196650:GOE196650 GXZ196650:GYA196650 HHV196650:HHW196650 HRR196650:HRS196650 IBN196650:IBO196650 ILJ196650:ILK196650 IVF196650:IVG196650 JFB196650:JFC196650 JOX196650:JOY196650 JYT196650:JYU196650 KIP196650:KIQ196650 KSL196650:KSM196650 LCH196650:LCI196650 LMD196650:LME196650 LVZ196650:LWA196650 MFV196650:MFW196650 MPR196650:MPS196650 MZN196650:MZO196650 NJJ196650:NJK196650 NTF196650:NTG196650 ODB196650:ODC196650 OMX196650:OMY196650 OWT196650:OWU196650 PGP196650:PGQ196650 PQL196650:PQM196650 QAH196650:QAI196650 QKD196650:QKE196650 QTZ196650:QUA196650 RDV196650:RDW196650 RNR196650:RNS196650 RXN196650:RXO196650 SHJ196650:SHK196650 SRF196650:SRG196650 TBB196650:TBC196650 TKX196650:TKY196650 TUT196650:TUU196650 UEP196650:UEQ196650 UOL196650:UOM196650 UYH196650:UYI196650 VID196650:VIE196650 VRZ196650:VSA196650 WBV196650:WBW196650 WLR196650:WLS196650 WVN196650:WVO196650 F262186:G262186 JB262186:JC262186 SX262186:SY262186 ACT262186:ACU262186 AMP262186:AMQ262186 AWL262186:AWM262186 BGH262186:BGI262186 BQD262186:BQE262186 BZZ262186:CAA262186 CJV262186:CJW262186 CTR262186:CTS262186 DDN262186:DDO262186 DNJ262186:DNK262186 DXF262186:DXG262186 EHB262186:EHC262186 EQX262186:EQY262186 FAT262186:FAU262186 FKP262186:FKQ262186 FUL262186:FUM262186 GEH262186:GEI262186 GOD262186:GOE262186 GXZ262186:GYA262186 HHV262186:HHW262186 HRR262186:HRS262186 IBN262186:IBO262186 ILJ262186:ILK262186 IVF262186:IVG262186 JFB262186:JFC262186 JOX262186:JOY262186 JYT262186:JYU262186 KIP262186:KIQ262186 KSL262186:KSM262186 LCH262186:LCI262186 LMD262186:LME262186 LVZ262186:LWA262186 MFV262186:MFW262186 MPR262186:MPS262186 MZN262186:MZO262186 NJJ262186:NJK262186 NTF262186:NTG262186 ODB262186:ODC262186 OMX262186:OMY262186 OWT262186:OWU262186 PGP262186:PGQ262186 PQL262186:PQM262186 QAH262186:QAI262186 QKD262186:QKE262186 QTZ262186:QUA262186 RDV262186:RDW262186 RNR262186:RNS262186 RXN262186:RXO262186 SHJ262186:SHK262186 SRF262186:SRG262186 TBB262186:TBC262186 TKX262186:TKY262186 TUT262186:TUU262186 UEP262186:UEQ262186 UOL262186:UOM262186 UYH262186:UYI262186 VID262186:VIE262186 VRZ262186:VSA262186 WBV262186:WBW262186 WLR262186:WLS262186 WVN262186:WVO262186 F327722:G327722 JB327722:JC327722 SX327722:SY327722 ACT327722:ACU327722 AMP327722:AMQ327722 AWL327722:AWM327722 BGH327722:BGI327722 BQD327722:BQE327722 BZZ327722:CAA327722 CJV327722:CJW327722 CTR327722:CTS327722 DDN327722:DDO327722 DNJ327722:DNK327722 DXF327722:DXG327722 EHB327722:EHC327722 EQX327722:EQY327722 FAT327722:FAU327722 FKP327722:FKQ327722 FUL327722:FUM327722 GEH327722:GEI327722 GOD327722:GOE327722 GXZ327722:GYA327722 HHV327722:HHW327722 HRR327722:HRS327722 IBN327722:IBO327722 ILJ327722:ILK327722 IVF327722:IVG327722 JFB327722:JFC327722 JOX327722:JOY327722 JYT327722:JYU327722 KIP327722:KIQ327722 KSL327722:KSM327722 LCH327722:LCI327722 LMD327722:LME327722 LVZ327722:LWA327722 MFV327722:MFW327722 MPR327722:MPS327722 MZN327722:MZO327722 NJJ327722:NJK327722 NTF327722:NTG327722 ODB327722:ODC327722 OMX327722:OMY327722 OWT327722:OWU327722 PGP327722:PGQ327722 PQL327722:PQM327722 QAH327722:QAI327722 QKD327722:QKE327722 QTZ327722:QUA327722 RDV327722:RDW327722 RNR327722:RNS327722 RXN327722:RXO327722 SHJ327722:SHK327722 SRF327722:SRG327722 TBB327722:TBC327722 TKX327722:TKY327722 TUT327722:TUU327722 UEP327722:UEQ327722 UOL327722:UOM327722 UYH327722:UYI327722 VID327722:VIE327722 VRZ327722:VSA327722 WBV327722:WBW327722 WLR327722:WLS327722 WVN327722:WVO327722 F393258:G393258 JB393258:JC393258 SX393258:SY393258 ACT393258:ACU393258 AMP393258:AMQ393258 AWL393258:AWM393258 BGH393258:BGI393258 BQD393258:BQE393258 BZZ393258:CAA393258 CJV393258:CJW393258 CTR393258:CTS393258 DDN393258:DDO393258 DNJ393258:DNK393258 DXF393258:DXG393258 EHB393258:EHC393258 EQX393258:EQY393258 FAT393258:FAU393258 FKP393258:FKQ393258 FUL393258:FUM393258 GEH393258:GEI393258 GOD393258:GOE393258 GXZ393258:GYA393258 HHV393258:HHW393258 HRR393258:HRS393258 IBN393258:IBO393258 ILJ393258:ILK393258 IVF393258:IVG393258 JFB393258:JFC393258 JOX393258:JOY393258 JYT393258:JYU393258 KIP393258:KIQ393258 KSL393258:KSM393258 LCH393258:LCI393258 LMD393258:LME393258 LVZ393258:LWA393258 MFV393258:MFW393258 MPR393258:MPS393258 MZN393258:MZO393258 NJJ393258:NJK393258 NTF393258:NTG393258 ODB393258:ODC393258 OMX393258:OMY393258 OWT393258:OWU393258 PGP393258:PGQ393258 PQL393258:PQM393258 QAH393258:QAI393258 QKD393258:QKE393258 QTZ393258:QUA393258 RDV393258:RDW393258 RNR393258:RNS393258 RXN393258:RXO393258 SHJ393258:SHK393258 SRF393258:SRG393258 TBB393258:TBC393258 TKX393258:TKY393258 TUT393258:TUU393258 UEP393258:UEQ393258 UOL393258:UOM393258 UYH393258:UYI393258 VID393258:VIE393258 VRZ393258:VSA393258 WBV393258:WBW393258 WLR393258:WLS393258 WVN393258:WVO393258 F458794:G458794 JB458794:JC458794 SX458794:SY458794 ACT458794:ACU458794 AMP458794:AMQ458794 AWL458794:AWM458794 BGH458794:BGI458794 BQD458794:BQE458794 BZZ458794:CAA458794 CJV458794:CJW458794 CTR458794:CTS458794 DDN458794:DDO458794 DNJ458794:DNK458794 DXF458794:DXG458794 EHB458794:EHC458794 EQX458794:EQY458794 FAT458794:FAU458794 FKP458794:FKQ458794 FUL458794:FUM458794 GEH458794:GEI458794 GOD458794:GOE458794 GXZ458794:GYA458794 HHV458794:HHW458794 HRR458794:HRS458794 IBN458794:IBO458794 ILJ458794:ILK458794 IVF458794:IVG458794 JFB458794:JFC458794 JOX458794:JOY458794 JYT458794:JYU458794 KIP458794:KIQ458794 KSL458794:KSM458794 LCH458794:LCI458794 LMD458794:LME458794 LVZ458794:LWA458794 MFV458794:MFW458794 MPR458794:MPS458794 MZN458794:MZO458794 NJJ458794:NJK458794 NTF458794:NTG458794 ODB458794:ODC458794 OMX458794:OMY458794 OWT458794:OWU458794 PGP458794:PGQ458794 PQL458794:PQM458794 QAH458794:QAI458794 QKD458794:QKE458794 QTZ458794:QUA458794 RDV458794:RDW458794 RNR458794:RNS458794 RXN458794:RXO458794 SHJ458794:SHK458794 SRF458794:SRG458794 TBB458794:TBC458794 TKX458794:TKY458794 TUT458794:TUU458794 UEP458794:UEQ458794 UOL458794:UOM458794 UYH458794:UYI458794 VID458794:VIE458794 VRZ458794:VSA458794 WBV458794:WBW458794 WLR458794:WLS458794 WVN458794:WVO458794 F524330:G524330 JB524330:JC524330 SX524330:SY524330 ACT524330:ACU524330 AMP524330:AMQ524330 AWL524330:AWM524330 BGH524330:BGI524330 BQD524330:BQE524330 BZZ524330:CAA524330 CJV524330:CJW524330 CTR524330:CTS524330 DDN524330:DDO524330 DNJ524330:DNK524330 DXF524330:DXG524330 EHB524330:EHC524330 EQX524330:EQY524330 FAT524330:FAU524330 FKP524330:FKQ524330 FUL524330:FUM524330 GEH524330:GEI524330 GOD524330:GOE524330 GXZ524330:GYA524330 HHV524330:HHW524330 HRR524330:HRS524330 IBN524330:IBO524330 ILJ524330:ILK524330 IVF524330:IVG524330 JFB524330:JFC524330 JOX524330:JOY524330 JYT524330:JYU524330 KIP524330:KIQ524330 KSL524330:KSM524330 LCH524330:LCI524330 LMD524330:LME524330 LVZ524330:LWA524330 MFV524330:MFW524330 MPR524330:MPS524330 MZN524330:MZO524330 NJJ524330:NJK524330 NTF524330:NTG524330 ODB524330:ODC524330 OMX524330:OMY524330 OWT524330:OWU524330 PGP524330:PGQ524330 PQL524330:PQM524330 QAH524330:QAI524330 QKD524330:QKE524330 QTZ524330:QUA524330 RDV524330:RDW524330 RNR524330:RNS524330 RXN524330:RXO524330 SHJ524330:SHK524330 SRF524330:SRG524330 TBB524330:TBC524330 TKX524330:TKY524330 TUT524330:TUU524330 UEP524330:UEQ524330 UOL524330:UOM524330 UYH524330:UYI524330 VID524330:VIE524330 VRZ524330:VSA524330 WBV524330:WBW524330 WLR524330:WLS524330 WVN524330:WVO524330 F589866:G589866 JB589866:JC589866 SX589866:SY589866 ACT589866:ACU589866 AMP589866:AMQ589866 AWL589866:AWM589866 BGH589866:BGI589866 BQD589866:BQE589866 BZZ589866:CAA589866 CJV589866:CJW589866 CTR589866:CTS589866 DDN589866:DDO589866 DNJ589866:DNK589866 DXF589866:DXG589866 EHB589866:EHC589866 EQX589866:EQY589866 FAT589866:FAU589866 FKP589866:FKQ589866 FUL589866:FUM589866 GEH589866:GEI589866 GOD589866:GOE589866 GXZ589866:GYA589866 HHV589866:HHW589866 HRR589866:HRS589866 IBN589866:IBO589866 ILJ589866:ILK589866 IVF589866:IVG589866 JFB589866:JFC589866 JOX589866:JOY589866 JYT589866:JYU589866 KIP589866:KIQ589866 KSL589866:KSM589866 LCH589866:LCI589866 LMD589866:LME589866 LVZ589866:LWA589866 MFV589866:MFW589866 MPR589866:MPS589866 MZN589866:MZO589866 NJJ589866:NJK589866 NTF589866:NTG589866 ODB589866:ODC589866 OMX589866:OMY589866 OWT589866:OWU589866 PGP589866:PGQ589866 PQL589866:PQM589866 QAH589866:QAI589866 QKD589866:QKE589866 QTZ589866:QUA589866 RDV589866:RDW589866 RNR589866:RNS589866 RXN589866:RXO589866 SHJ589866:SHK589866 SRF589866:SRG589866 TBB589866:TBC589866 TKX589866:TKY589866 TUT589866:TUU589866 UEP589866:UEQ589866 UOL589866:UOM589866 UYH589866:UYI589866 VID589866:VIE589866 VRZ589866:VSA589866 WBV589866:WBW589866 WLR589866:WLS589866 WVN589866:WVO589866 F655402:G655402 JB655402:JC655402 SX655402:SY655402 ACT655402:ACU655402 AMP655402:AMQ655402 AWL655402:AWM655402 BGH655402:BGI655402 BQD655402:BQE655402 BZZ655402:CAA655402 CJV655402:CJW655402 CTR655402:CTS655402 DDN655402:DDO655402 DNJ655402:DNK655402 DXF655402:DXG655402 EHB655402:EHC655402 EQX655402:EQY655402 FAT655402:FAU655402 FKP655402:FKQ655402 FUL655402:FUM655402 GEH655402:GEI655402 GOD655402:GOE655402 GXZ655402:GYA655402 HHV655402:HHW655402 HRR655402:HRS655402 IBN655402:IBO655402 ILJ655402:ILK655402 IVF655402:IVG655402 JFB655402:JFC655402 JOX655402:JOY655402 JYT655402:JYU655402 KIP655402:KIQ655402 KSL655402:KSM655402 LCH655402:LCI655402 LMD655402:LME655402 LVZ655402:LWA655402 MFV655402:MFW655402 MPR655402:MPS655402 MZN655402:MZO655402 NJJ655402:NJK655402 NTF655402:NTG655402 ODB655402:ODC655402 OMX655402:OMY655402 OWT655402:OWU655402 PGP655402:PGQ655402 PQL655402:PQM655402 QAH655402:QAI655402 QKD655402:QKE655402 QTZ655402:QUA655402 RDV655402:RDW655402 RNR655402:RNS655402 RXN655402:RXO655402 SHJ655402:SHK655402 SRF655402:SRG655402 TBB655402:TBC655402 TKX655402:TKY655402 TUT655402:TUU655402 UEP655402:UEQ655402 UOL655402:UOM655402 UYH655402:UYI655402 VID655402:VIE655402 VRZ655402:VSA655402 WBV655402:WBW655402 WLR655402:WLS655402 WVN655402:WVO655402 F720938:G720938 JB720938:JC720938 SX720938:SY720938 ACT720938:ACU720938 AMP720938:AMQ720938 AWL720938:AWM720938 BGH720938:BGI720938 BQD720938:BQE720938 BZZ720938:CAA720938 CJV720938:CJW720938 CTR720938:CTS720938 DDN720938:DDO720938 DNJ720938:DNK720938 DXF720938:DXG720938 EHB720938:EHC720938 EQX720938:EQY720938 FAT720938:FAU720938 FKP720938:FKQ720938 FUL720938:FUM720938 GEH720938:GEI720938 GOD720938:GOE720938 GXZ720938:GYA720938 HHV720938:HHW720938 HRR720938:HRS720938 IBN720938:IBO720938 ILJ720938:ILK720938 IVF720938:IVG720938 JFB720938:JFC720938 JOX720938:JOY720938 JYT720938:JYU720938 KIP720938:KIQ720938 KSL720938:KSM720938 LCH720938:LCI720938 LMD720938:LME720938 LVZ720938:LWA720938 MFV720938:MFW720938 MPR720938:MPS720938 MZN720938:MZO720938 NJJ720938:NJK720938 NTF720938:NTG720938 ODB720938:ODC720938 OMX720938:OMY720938 OWT720938:OWU720938 PGP720938:PGQ720938 PQL720938:PQM720938 QAH720938:QAI720938 QKD720938:QKE720938 QTZ720938:QUA720938 RDV720938:RDW720938 RNR720938:RNS720938 RXN720938:RXO720938 SHJ720938:SHK720938 SRF720938:SRG720938 TBB720938:TBC720938 TKX720938:TKY720938 TUT720938:TUU720938 UEP720938:UEQ720938 UOL720938:UOM720938 UYH720938:UYI720938 VID720938:VIE720938 VRZ720938:VSA720938 WBV720938:WBW720938 WLR720938:WLS720938 WVN720938:WVO720938 F786474:G786474 JB786474:JC786474 SX786474:SY786474 ACT786474:ACU786474 AMP786474:AMQ786474 AWL786474:AWM786474 BGH786474:BGI786474 BQD786474:BQE786474 BZZ786474:CAA786474 CJV786474:CJW786474 CTR786474:CTS786474 DDN786474:DDO786474 DNJ786474:DNK786474 DXF786474:DXG786474 EHB786474:EHC786474 EQX786474:EQY786474 FAT786474:FAU786474 FKP786474:FKQ786474 FUL786474:FUM786474 GEH786474:GEI786474 GOD786474:GOE786474 GXZ786474:GYA786474 HHV786474:HHW786474 HRR786474:HRS786474 IBN786474:IBO786474 ILJ786474:ILK786474 IVF786474:IVG786474 JFB786474:JFC786474 JOX786474:JOY786474 JYT786474:JYU786474 KIP786474:KIQ786474 KSL786474:KSM786474 LCH786474:LCI786474 LMD786474:LME786474 LVZ786474:LWA786474 MFV786474:MFW786474 MPR786474:MPS786474 MZN786474:MZO786474 NJJ786474:NJK786474 NTF786474:NTG786474 ODB786474:ODC786474 OMX786474:OMY786474 OWT786474:OWU786474 PGP786474:PGQ786474 PQL786474:PQM786474 QAH786474:QAI786474 QKD786474:QKE786474 QTZ786474:QUA786474 RDV786474:RDW786474 RNR786474:RNS786474 RXN786474:RXO786474 SHJ786474:SHK786474 SRF786474:SRG786474 TBB786474:TBC786474 TKX786474:TKY786474 TUT786474:TUU786474 UEP786474:UEQ786474 UOL786474:UOM786474 UYH786474:UYI786474 VID786474:VIE786474 VRZ786474:VSA786474 WBV786474:WBW786474 WLR786474:WLS786474 WVN786474:WVO786474 F852010:G852010 JB852010:JC852010 SX852010:SY852010 ACT852010:ACU852010 AMP852010:AMQ852010 AWL852010:AWM852010 BGH852010:BGI852010 BQD852010:BQE852010 BZZ852010:CAA852010 CJV852010:CJW852010 CTR852010:CTS852010 DDN852010:DDO852010 DNJ852010:DNK852010 DXF852010:DXG852010 EHB852010:EHC852010 EQX852010:EQY852010 FAT852010:FAU852010 FKP852010:FKQ852010 FUL852010:FUM852010 GEH852010:GEI852010 GOD852010:GOE852010 GXZ852010:GYA852010 HHV852010:HHW852010 HRR852010:HRS852010 IBN852010:IBO852010 ILJ852010:ILK852010 IVF852010:IVG852010 JFB852010:JFC852010 JOX852010:JOY852010 JYT852010:JYU852010 KIP852010:KIQ852010 KSL852010:KSM852010 LCH852010:LCI852010 LMD852010:LME852010 LVZ852010:LWA852010 MFV852010:MFW852010 MPR852010:MPS852010 MZN852010:MZO852010 NJJ852010:NJK852010 NTF852010:NTG852010 ODB852010:ODC852010 OMX852010:OMY852010 OWT852010:OWU852010 PGP852010:PGQ852010 PQL852010:PQM852010 QAH852010:QAI852010 QKD852010:QKE852010 QTZ852010:QUA852010 RDV852010:RDW852010 RNR852010:RNS852010 RXN852010:RXO852010 SHJ852010:SHK852010 SRF852010:SRG852010 TBB852010:TBC852010 TKX852010:TKY852010 TUT852010:TUU852010 UEP852010:UEQ852010 UOL852010:UOM852010 UYH852010:UYI852010 VID852010:VIE852010 VRZ852010:VSA852010 WBV852010:WBW852010 WLR852010:WLS852010 WVN852010:WVO852010 F917546:G917546 JB917546:JC917546 SX917546:SY917546 ACT917546:ACU917546 AMP917546:AMQ917546 AWL917546:AWM917546 BGH917546:BGI917546 BQD917546:BQE917546 BZZ917546:CAA917546 CJV917546:CJW917546 CTR917546:CTS917546 DDN917546:DDO917546 DNJ917546:DNK917546 DXF917546:DXG917546 EHB917546:EHC917546 EQX917546:EQY917546 FAT917546:FAU917546 FKP917546:FKQ917546 FUL917546:FUM917546 GEH917546:GEI917546 GOD917546:GOE917546 GXZ917546:GYA917546 HHV917546:HHW917546 HRR917546:HRS917546 IBN917546:IBO917546 ILJ917546:ILK917546 IVF917546:IVG917546 JFB917546:JFC917546 JOX917546:JOY917546 JYT917546:JYU917546 KIP917546:KIQ917546 KSL917546:KSM917546 LCH917546:LCI917546 LMD917546:LME917546 LVZ917546:LWA917546 MFV917546:MFW917546 MPR917546:MPS917546 MZN917546:MZO917546 NJJ917546:NJK917546 NTF917546:NTG917546 ODB917546:ODC917546 OMX917546:OMY917546 OWT917546:OWU917546 PGP917546:PGQ917546 PQL917546:PQM917546 QAH917546:QAI917546 QKD917546:QKE917546 QTZ917546:QUA917546 RDV917546:RDW917546 RNR917546:RNS917546 RXN917546:RXO917546 SHJ917546:SHK917546 SRF917546:SRG917546 TBB917546:TBC917546 TKX917546:TKY917546 TUT917546:TUU917546 UEP917546:UEQ917546 UOL917546:UOM917546 UYH917546:UYI917546 VID917546:VIE917546 VRZ917546:VSA917546 WBV917546:WBW917546 WLR917546:WLS917546 WVN917546:WVO917546 F983082:G983082 JB983082:JC983082 SX983082:SY983082 ACT983082:ACU983082 AMP983082:AMQ983082 AWL983082:AWM983082 BGH983082:BGI983082 BQD983082:BQE983082 BZZ983082:CAA983082 CJV983082:CJW983082 CTR983082:CTS983082 DDN983082:DDO983082 DNJ983082:DNK983082 DXF983082:DXG983082 EHB983082:EHC983082 EQX983082:EQY983082 FAT983082:FAU983082 FKP983082:FKQ983082 FUL983082:FUM983082 GEH983082:GEI983082 GOD983082:GOE983082 GXZ983082:GYA983082 HHV983082:HHW983082 HRR983082:HRS983082 IBN983082:IBO983082 ILJ983082:ILK983082 IVF983082:IVG983082 JFB983082:JFC983082 JOX983082:JOY983082 JYT983082:JYU983082 KIP983082:KIQ983082 KSL983082:KSM983082 LCH983082:LCI983082 LMD983082:LME983082 LVZ983082:LWA983082 MFV983082:MFW983082 MPR983082:MPS983082 MZN983082:MZO983082 NJJ983082:NJK983082 NTF983082:NTG983082 ODB983082:ODC983082 OMX983082:OMY983082 OWT983082:OWU983082 PGP983082:PGQ983082 PQL983082:PQM983082 QAH983082:QAI983082 QKD983082:QKE983082 QTZ983082:QUA983082 RDV983082:RDW983082 RNR983082:RNS983082 RXN983082:RXO983082 SHJ983082:SHK983082 SRF983082:SRG983082 TBB983082:TBC983082 TKX983082:TKY983082 TUT983082:TUU983082 UEP983082:UEQ983082 UOL983082:UOM983082 UYH983082:UYI983082 VID983082:VIE983082 VRZ983082:VSA983082 WBV983082:WBW983082 WLR983082:WLS983082 WVN983082:WVO983082"/>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0"/>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98"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４月(中旬)</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s="42" customFormat="1" x14ac:dyDescent="0.4">
      <c r="A4" s="653"/>
      <c r="B4" s="659" t="s">
        <v>99</v>
      </c>
      <c r="C4" s="655" t="s">
        <v>199</v>
      </c>
      <c r="D4" s="653" t="s">
        <v>95</v>
      </c>
      <c r="E4" s="653"/>
      <c r="F4" s="649" t="str">
        <f>+B4</f>
        <v>(12'4/11～20)</v>
      </c>
      <c r="G4" s="649" t="str">
        <f>+C4</f>
        <v>(11'4/11～20)</v>
      </c>
      <c r="H4" s="653" t="s">
        <v>95</v>
      </c>
      <c r="I4" s="653"/>
      <c r="J4" s="649" t="str">
        <f>+B4</f>
        <v>(12'4/11～20)</v>
      </c>
      <c r="K4" s="649" t="str">
        <f>+C4</f>
        <v>(11'4/11～20)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191</v>
      </c>
      <c r="B6" s="248">
        <f>+B7+B41+B67</f>
        <v>141116</v>
      </c>
      <c r="C6" s="248">
        <f>+C7+C41+C67</f>
        <v>103924</v>
      </c>
      <c r="D6" s="245">
        <f t="shared" ref="D6:D37" si="0">+B6/C6</f>
        <v>1.3578769100496517</v>
      </c>
      <c r="E6" s="289">
        <f t="shared" ref="E6:E37" si="1">+B6-C6</f>
        <v>37192</v>
      </c>
      <c r="F6" s="248">
        <f>+F7+F41+F67</f>
        <v>199344</v>
      </c>
      <c r="G6" s="248">
        <f>+G7+G41+G67</f>
        <v>183468</v>
      </c>
      <c r="H6" s="245">
        <f t="shared" ref="H6:H37" si="2">+F6/G6</f>
        <v>1.0865328013604552</v>
      </c>
      <c r="I6" s="289">
        <f t="shared" ref="I6:I37" si="3">+F6-G6</f>
        <v>15876</v>
      </c>
      <c r="J6" s="245">
        <f t="shared" ref="J6:J37" si="4">+B6/F6</f>
        <v>0.70790191829199778</v>
      </c>
      <c r="K6" s="245">
        <f t="shared" ref="K6:K37" si="5">+C6/G6</f>
        <v>0.56644210434517195</v>
      </c>
      <c r="L6" s="283">
        <f t="shared" ref="L6:L37" si="6">+J6-K6</f>
        <v>0.14145981394682583</v>
      </c>
    </row>
    <row r="7" spans="1:12" s="44" customFormat="1" x14ac:dyDescent="0.4">
      <c r="A7" s="249" t="s">
        <v>91</v>
      </c>
      <c r="B7" s="248">
        <f>+B8+B18+B38</f>
        <v>65875</v>
      </c>
      <c r="C7" s="248">
        <f>+C8+C18+C38</f>
        <v>45116</v>
      </c>
      <c r="D7" s="245">
        <f t="shared" si="0"/>
        <v>1.4601250110825428</v>
      </c>
      <c r="E7" s="289">
        <f t="shared" si="1"/>
        <v>20759</v>
      </c>
      <c r="F7" s="248">
        <f>+F8+F18+F38</f>
        <v>90341</v>
      </c>
      <c r="G7" s="248">
        <f>+G8+G18+G38</f>
        <v>78155</v>
      </c>
      <c r="H7" s="245">
        <f t="shared" si="2"/>
        <v>1.155920926364276</v>
      </c>
      <c r="I7" s="289">
        <f t="shared" si="3"/>
        <v>12186</v>
      </c>
      <c r="J7" s="245">
        <f t="shared" si="4"/>
        <v>0.72918165616940256</v>
      </c>
      <c r="K7" s="245">
        <f t="shared" si="5"/>
        <v>0.5772631309577122</v>
      </c>
      <c r="L7" s="283">
        <f t="shared" si="6"/>
        <v>0.15191852521169036</v>
      </c>
    </row>
    <row r="8" spans="1:12" x14ac:dyDescent="0.4">
      <c r="A8" s="277" t="s">
        <v>190</v>
      </c>
      <c r="B8" s="259">
        <f>SUM(B9:B17)</f>
        <v>46745</v>
      </c>
      <c r="C8" s="259">
        <f>SUM(C9:C17)</f>
        <v>29049</v>
      </c>
      <c r="D8" s="256">
        <f t="shared" si="0"/>
        <v>1.6091775964749218</v>
      </c>
      <c r="E8" s="281">
        <f t="shared" si="1"/>
        <v>17696</v>
      </c>
      <c r="F8" s="259">
        <f>SUM(F9:F17)</f>
        <v>65911</v>
      </c>
      <c r="G8" s="259">
        <f>SUM(G9:G17)</f>
        <v>52005</v>
      </c>
      <c r="H8" s="256">
        <f t="shared" si="2"/>
        <v>1.2673973656379194</v>
      </c>
      <c r="I8" s="281">
        <f t="shared" si="3"/>
        <v>13906</v>
      </c>
      <c r="J8" s="256">
        <f t="shared" si="4"/>
        <v>0.70921394001001348</v>
      </c>
      <c r="K8" s="256">
        <f t="shared" si="5"/>
        <v>0.55858090568214591</v>
      </c>
      <c r="L8" s="280">
        <f t="shared" si="6"/>
        <v>0.15063303432786757</v>
      </c>
    </row>
    <row r="9" spans="1:12" x14ac:dyDescent="0.4">
      <c r="A9" s="57" t="s">
        <v>87</v>
      </c>
      <c r="B9" s="88">
        <v>35692</v>
      </c>
      <c r="C9" s="88">
        <v>19997</v>
      </c>
      <c r="D9" s="73">
        <f t="shared" si="0"/>
        <v>1.7848677301595239</v>
      </c>
      <c r="E9" s="81">
        <f t="shared" si="1"/>
        <v>15695</v>
      </c>
      <c r="F9" s="88">
        <v>53160</v>
      </c>
      <c r="G9" s="88">
        <v>39387</v>
      </c>
      <c r="H9" s="73">
        <f t="shared" si="2"/>
        <v>1.3496839058572625</v>
      </c>
      <c r="I9" s="81">
        <f t="shared" si="3"/>
        <v>13773</v>
      </c>
      <c r="J9" s="73">
        <f t="shared" si="4"/>
        <v>0.67140707298720848</v>
      </c>
      <c r="K9" s="73">
        <f t="shared" si="5"/>
        <v>0.5077055881382182</v>
      </c>
      <c r="L9" s="90">
        <f t="shared" si="6"/>
        <v>0.16370148484899028</v>
      </c>
    </row>
    <row r="10" spans="1:12" x14ac:dyDescent="0.4">
      <c r="A10" s="58" t="s">
        <v>90</v>
      </c>
      <c r="B10" s="88">
        <v>4830</v>
      </c>
      <c r="C10" s="88">
        <v>4075</v>
      </c>
      <c r="D10" s="53">
        <f t="shared" si="0"/>
        <v>1.1852760736196319</v>
      </c>
      <c r="E10" s="54">
        <f t="shared" si="1"/>
        <v>755</v>
      </c>
      <c r="F10" s="88">
        <v>5000</v>
      </c>
      <c r="G10" s="88">
        <v>5000</v>
      </c>
      <c r="H10" s="53">
        <f t="shared" si="2"/>
        <v>1</v>
      </c>
      <c r="I10" s="54">
        <f t="shared" si="3"/>
        <v>0</v>
      </c>
      <c r="J10" s="53">
        <f t="shared" si="4"/>
        <v>0.96599999999999997</v>
      </c>
      <c r="K10" s="53">
        <f t="shared" si="5"/>
        <v>0.81499999999999995</v>
      </c>
      <c r="L10" s="52">
        <f t="shared" si="6"/>
        <v>0.15100000000000002</v>
      </c>
    </row>
    <row r="11" spans="1:12" x14ac:dyDescent="0.4">
      <c r="A11" s="58" t="s">
        <v>162</v>
      </c>
      <c r="B11" s="88">
        <v>5625</v>
      </c>
      <c r="C11" s="88">
        <v>4490</v>
      </c>
      <c r="D11" s="53">
        <f t="shared" si="0"/>
        <v>1.2527839643652561</v>
      </c>
      <c r="E11" s="54">
        <f t="shared" si="1"/>
        <v>1135</v>
      </c>
      <c r="F11" s="88">
        <v>6161</v>
      </c>
      <c r="G11" s="88">
        <v>6168</v>
      </c>
      <c r="H11" s="53">
        <f t="shared" si="2"/>
        <v>0.99886511024643321</v>
      </c>
      <c r="I11" s="54">
        <f t="shared" si="3"/>
        <v>-7</v>
      </c>
      <c r="J11" s="53">
        <f t="shared" si="4"/>
        <v>0.91300113617919165</v>
      </c>
      <c r="K11" s="53">
        <f t="shared" si="5"/>
        <v>0.72795071335927364</v>
      </c>
      <c r="L11" s="52">
        <f t="shared" si="6"/>
        <v>0.18505042281991801</v>
      </c>
    </row>
    <row r="12" spans="1:12" x14ac:dyDescent="0.4">
      <c r="A12" s="58" t="s">
        <v>85</v>
      </c>
      <c r="B12" s="94"/>
      <c r="C12" s="88"/>
      <c r="D12" s="53" t="e">
        <f t="shared" si="0"/>
        <v>#DIV/0!</v>
      </c>
      <c r="E12" s="54">
        <f t="shared" si="1"/>
        <v>0</v>
      </c>
      <c r="F12" s="94"/>
      <c r="G12" s="88"/>
      <c r="H12" s="53" t="e">
        <f t="shared" si="2"/>
        <v>#DIV/0!</v>
      </c>
      <c r="I12" s="54">
        <f t="shared" si="3"/>
        <v>0</v>
      </c>
      <c r="J12" s="53" t="e">
        <f t="shared" si="4"/>
        <v>#DIV/0!</v>
      </c>
      <c r="K12" s="53" t="e">
        <f t="shared" si="5"/>
        <v>#DIV/0!</v>
      </c>
      <c r="L12" s="52" t="e">
        <f t="shared" si="6"/>
        <v>#DIV/0!</v>
      </c>
    </row>
    <row r="13" spans="1:12" x14ac:dyDescent="0.4">
      <c r="A13" s="58" t="s">
        <v>86</v>
      </c>
      <c r="B13" s="94"/>
      <c r="C13" s="88"/>
      <c r="D13" s="53" t="e">
        <f t="shared" si="0"/>
        <v>#DIV/0!</v>
      </c>
      <c r="E13" s="54">
        <f t="shared" si="1"/>
        <v>0</v>
      </c>
      <c r="F13" s="94"/>
      <c r="G13" s="88"/>
      <c r="H13" s="53" t="e">
        <f t="shared" si="2"/>
        <v>#DIV/0!</v>
      </c>
      <c r="I13" s="54">
        <f t="shared" si="3"/>
        <v>0</v>
      </c>
      <c r="J13" s="53" t="e">
        <f t="shared" si="4"/>
        <v>#DIV/0!</v>
      </c>
      <c r="K13" s="53" t="e">
        <f t="shared" si="5"/>
        <v>#DIV/0!</v>
      </c>
      <c r="L13" s="52" t="e">
        <f t="shared" si="6"/>
        <v>#DIV/0!</v>
      </c>
    </row>
    <row r="14" spans="1:12" x14ac:dyDescent="0.4">
      <c r="A14" s="64" t="s">
        <v>189</v>
      </c>
      <c r="B14" s="112">
        <v>598</v>
      </c>
      <c r="C14" s="112">
        <v>487</v>
      </c>
      <c r="D14" s="67">
        <f t="shared" si="0"/>
        <v>1.2279260780287475</v>
      </c>
      <c r="E14" s="68">
        <f t="shared" si="1"/>
        <v>111</v>
      </c>
      <c r="F14" s="112">
        <v>1590</v>
      </c>
      <c r="G14" s="112">
        <v>1450</v>
      </c>
      <c r="H14" s="67">
        <f t="shared" si="2"/>
        <v>1.096551724137931</v>
      </c>
      <c r="I14" s="68">
        <f t="shared" si="3"/>
        <v>140</v>
      </c>
      <c r="J14" s="67">
        <f t="shared" si="4"/>
        <v>0.37610062893081764</v>
      </c>
      <c r="K14" s="67">
        <f t="shared" si="5"/>
        <v>0.33586206896551724</v>
      </c>
      <c r="L14" s="66">
        <f t="shared" si="6"/>
        <v>4.0238559965300402E-2</v>
      </c>
    </row>
    <row r="15" spans="1:12" x14ac:dyDescent="0.4">
      <c r="A15" s="58" t="s">
        <v>188</v>
      </c>
      <c r="B15" s="92"/>
      <c r="C15" s="92"/>
      <c r="D15" s="53" t="e">
        <f t="shared" si="0"/>
        <v>#DIV/0!</v>
      </c>
      <c r="E15" s="54">
        <f t="shared" si="1"/>
        <v>0</v>
      </c>
      <c r="F15" s="92"/>
      <c r="G15" s="92"/>
      <c r="H15" s="53" t="e">
        <f t="shared" si="2"/>
        <v>#DIV/0!</v>
      </c>
      <c r="I15" s="54">
        <f t="shared" si="3"/>
        <v>0</v>
      </c>
      <c r="J15" s="53" t="e">
        <f t="shared" si="4"/>
        <v>#DIV/0!</v>
      </c>
      <c r="K15" s="53" t="e">
        <f t="shared" si="5"/>
        <v>#DIV/0!</v>
      </c>
      <c r="L15" s="52" t="e">
        <f t="shared" si="6"/>
        <v>#DIV/0!</v>
      </c>
    </row>
    <row r="16" spans="1:12" x14ac:dyDescent="0.4">
      <c r="A16" s="70" t="s">
        <v>187</v>
      </c>
      <c r="B16" s="94"/>
      <c r="C16" s="94"/>
      <c r="D16" s="53" t="e">
        <f t="shared" si="0"/>
        <v>#DIV/0!</v>
      </c>
      <c r="E16" s="54">
        <f t="shared" si="1"/>
        <v>0</v>
      </c>
      <c r="F16" s="94"/>
      <c r="G16" s="94"/>
      <c r="H16" s="73" t="e">
        <f t="shared" si="2"/>
        <v>#DIV/0!</v>
      </c>
      <c r="I16" s="81">
        <f t="shared" si="3"/>
        <v>0</v>
      </c>
      <c r="J16" s="95" t="e">
        <f t="shared" si="4"/>
        <v>#DIV/0!</v>
      </c>
      <c r="K16" s="95" t="e">
        <f t="shared" si="5"/>
        <v>#DIV/0!</v>
      </c>
      <c r="L16" s="66" t="e">
        <f t="shared" si="6"/>
        <v>#DIV/0!</v>
      </c>
    </row>
    <row r="17" spans="1:12" x14ac:dyDescent="0.4">
      <c r="A17" s="70" t="s">
        <v>186</v>
      </c>
      <c r="B17" s="93"/>
      <c r="C17" s="93"/>
      <c r="D17" s="95" t="e">
        <f t="shared" si="0"/>
        <v>#DIV/0!</v>
      </c>
      <c r="E17" s="68">
        <f t="shared" si="1"/>
        <v>0</v>
      </c>
      <c r="F17" s="93"/>
      <c r="G17" s="93"/>
      <c r="H17" s="95" t="e">
        <f t="shared" si="2"/>
        <v>#DIV/0!</v>
      </c>
      <c r="I17" s="140">
        <f t="shared" si="3"/>
        <v>0</v>
      </c>
      <c r="J17" s="67" t="e">
        <f t="shared" si="4"/>
        <v>#DIV/0!</v>
      </c>
      <c r="K17" s="67" t="e">
        <f t="shared" si="5"/>
        <v>#DIV/0!</v>
      </c>
      <c r="L17" s="66" t="e">
        <f t="shared" si="6"/>
        <v>#DIV/0!</v>
      </c>
    </row>
    <row r="18" spans="1:12" x14ac:dyDescent="0.4">
      <c r="A18" s="277" t="s">
        <v>185</v>
      </c>
      <c r="B18" s="259">
        <f>SUM(B19:B37)</f>
        <v>18711</v>
      </c>
      <c r="C18" s="259">
        <f>SUM(C19:C37)</f>
        <v>15716</v>
      </c>
      <c r="D18" s="256">
        <f t="shared" si="0"/>
        <v>1.1905701196233138</v>
      </c>
      <c r="E18" s="281">
        <f t="shared" si="1"/>
        <v>2995</v>
      </c>
      <c r="F18" s="259">
        <f>SUM(F19:F37)</f>
        <v>23650</v>
      </c>
      <c r="G18" s="259">
        <f>SUM(G19:G37)</f>
        <v>25260</v>
      </c>
      <c r="H18" s="256">
        <f t="shared" si="2"/>
        <v>0.93626286619160726</v>
      </c>
      <c r="I18" s="281">
        <f t="shared" si="3"/>
        <v>-1610</v>
      </c>
      <c r="J18" s="256">
        <f t="shared" si="4"/>
        <v>0.79116279069767437</v>
      </c>
      <c r="K18" s="256">
        <f t="shared" si="5"/>
        <v>0.62216943784639744</v>
      </c>
      <c r="L18" s="280">
        <f t="shared" si="6"/>
        <v>0.16899335285127692</v>
      </c>
    </row>
    <row r="19" spans="1:12" x14ac:dyDescent="0.4">
      <c r="A19" s="57" t="s">
        <v>184</v>
      </c>
      <c r="B19" s="92"/>
      <c r="C19" s="94"/>
      <c r="D19" s="73" t="e">
        <f t="shared" si="0"/>
        <v>#DIV/0!</v>
      </c>
      <c r="E19" s="81">
        <f t="shared" si="1"/>
        <v>0</v>
      </c>
      <c r="F19" s="94"/>
      <c r="G19" s="94"/>
      <c r="H19" s="73" t="e">
        <f t="shared" si="2"/>
        <v>#DIV/0!</v>
      </c>
      <c r="I19" s="81">
        <f t="shared" si="3"/>
        <v>0</v>
      </c>
      <c r="J19" s="73" t="e">
        <f t="shared" si="4"/>
        <v>#DIV/0!</v>
      </c>
      <c r="K19" s="73" t="e">
        <f t="shared" si="5"/>
        <v>#DIV/0!</v>
      </c>
      <c r="L19" s="90" t="e">
        <f t="shared" si="6"/>
        <v>#DIV/0!</v>
      </c>
    </row>
    <row r="20" spans="1:12" x14ac:dyDescent="0.4">
      <c r="A20" s="58" t="s">
        <v>162</v>
      </c>
      <c r="B20" s="401"/>
      <c r="C20" s="94"/>
      <c r="D20" s="53" t="e">
        <f t="shared" si="0"/>
        <v>#DIV/0!</v>
      </c>
      <c r="E20" s="54">
        <f t="shared" si="1"/>
        <v>0</v>
      </c>
      <c r="F20" s="94"/>
      <c r="G20" s="94"/>
      <c r="H20" s="53" t="e">
        <f t="shared" si="2"/>
        <v>#DIV/0!</v>
      </c>
      <c r="I20" s="54">
        <f t="shared" si="3"/>
        <v>0</v>
      </c>
      <c r="J20" s="53" t="e">
        <f t="shared" si="4"/>
        <v>#DIV/0!</v>
      </c>
      <c r="K20" s="53" t="e">
        <f t="shared" si="5"/>
        <v>#DIV/0!</v>
      </c>
      <c r="L20" s="52" t="e">
        <f t="shared" si="6"/>
        <v>#DIV/0!</v>
      </c>
    </row>
    <row r="21" spans="1:12" x14ac:dyDescent="0.4">
      <c r="A21" s="58" t="s">
        <v>183</v>
      </c>
      <c r="B21" s="56">
        <v>6267</v>
      </c>
      <c r="C21" s="88">
        <v>5421</v>
      </c>
      <c r="D21" s="53">
        <f t="shared" si="0"/>
        <v>1.1560597675705588</v>
      </c>
      <c r="E21" s="54">
        <f t="shared" si="1"/>
        <v>846</v>
      </c>
      <c r="F21" s="88">
        <v>8700</v>
      </c>
      <c r="G21" s="88">
        <v>8740</v>
      </c>
      <c r="H21" s="53">
        <f t="shared" si="2"/>
        <v>0.99542334096109841</v>
      </c>
      <c r="I21" s="54">
        <f t="shared" si="3"/>
        <v>-40</v>
      </c>
      <c r="J21" s="53">
        <f t="shared" si="4"/>
        <v>0.72034482758620688</v>
      </c>
      <c r="K21" s="53">
        <f t="shared" si="5"/>
        <v>0.6202517162471396</v>
      </c>
      <c r="L21" s="52">
        <f t="shared" si="6"/>
        <v>0.10009311133906729</v>
      </c>
    </row>
    <row r="22" spans="1:12" x14ac:dyDescent="0.4">
      <c r="A22" s="58" t="s">
        <v>182</v>
      </c>
      <c r="B22" s="56">
        <v>2434</v>
      </c>
      <c r="C22" s="88">
        <v>1622</v>
      </c>
      <c r="D22" s="53">
        <f t="shared" si="0"/>
        <v>1.5006165228113439</v>
      </c>
      <c r="E22" s="54">
        <f t="shared" si="1"/>
        <v>812</v>
      </c>
      <c r="F22" s="88">
        <v>2955</v>
      </c>
      <c r="G22" s="88">
        <v>2965</v>
      </c>
      <c r="H22" s="53">
        <f t="shared" si="2"/>
        <v>0.99662731871838106</v>
      </c>
      <c r="I22" s="54">
        <f t="shared" si="3"/>
        <v>-10</v>
      </c>
      <c r="J22" s="53">
        <f t="shared" si="4"/>
        <v>0.82368866328257195</v>
      </c>
      <c r="K22" s="53">
        <f t="shared" si="5"/>
        <v>0.54704890387858351</v>
      </c>
      <c r="L22" s="52">
        <f t="shared" si="6"/>
        <v>0.27663975940398844</v>
      </c>
    </row>
    <row r="23" spans="1:12" x14ac:dyDescent="0.4">
      <c r="A23" s="58" t="s">
        <v>181</v>
      </c>
      <c r="B23" s="69">
        <v>1180</v>
      </c>
      <c r="C23" s="88">
        <v>935</v>
      </c>
      <c r="D23" s="67">
        <f t="shared" si="0"/>
        <v>1.2620320855614973</v>
      </c>
      <c r="E23" s="68">
        <f t="shared" si="1"/>
        <v>245</v>
      </c>
      <c r="F23" s="88">
        <v>1475</v>
      </c>
      <c r="G23" s="88">
        <v>1455</v>
      </c>
      <c r="H23" s="67">
        <f t="shared" si="2"/>
        <v>1.0137457044673539</v>
      </c>
      <c r="I23" s="68">
        <f t="shared" si="3"/>
        <v>20</v>
      </c>
      <c r="J23" s="67">
        <f t="shared" si="4"/>
        <v>0.8</v>
      </c>
      <c r="K23" s="67">
        <f t="shared" si="5"/>
        <v>0.6426116838487973</v>
      </c>
      <c r="L23" s="66">
        <f t="shared" si="6"/>
        <v>0.15738831615120275</v>
      </c>
    </row>
    <row r="24" spans="1:12" x14ac:dyDescent="0.4">
      <c r="A24" s="70" t="s">
        <v>180</v>
      </c>
      <c r="B24" s="92"/>
      <c r="C24" s="94"/>
      <c r="D24" s="53" t="e">
        <f t="shared" si="0"/>
        <v>#DIV/0!</v>
      </c>
      <c r="E24" s="54">
        <f t="shared" si="1"/>
        <v>0</v>
      </c>
      <c r="F24" s="94"/>
      <c r="G24" s="94"/>
      <c r="H24" s="53" t="e">
        <f t="shared" si="2"/>
        <v>#DIV/0!</v>
      </c>
      <c r="I24" s="54">
        <f t="shared" si="3"/>
        <v>0</v>
      </c>
      <c r="J24" s="53" t="e">
        <f t="shared" si="4"/>
        <v>#DIV/0!</v>
      </c>
      <c r="K24" s="53" t="e">
        <f t="shared" si="5"/>
        <v>#DIV/0!</v>
      </c>
      <c r="L24" s="52" t="e">
        <f t="shared" si="6"/>
        <v>#DIV/0!</v>
      </c>
    </row>
    <row r="25" spans="1:12" x14ac:dyDescent="0.4">
      <c r="A25" s="70" t="s">
        <v>179</v>
      </c>
      <c r="B25" s="158">
        <v>1214</v>
      </c>
      <c r="C25" s="88">
        <v>776</v>
      </c>
      <c r="D25" s="53">
        <f t="shared" si="0"/>
        <v>1.5644329896907216</v>
      </c>
      <c r="E25" s="54">
        <f t="shared" si="1"/>
        <v>438</v>
      </c>
      <c r="F25" s="88">
        <v>1485</v>
      </c>
      <c r="G25" s="88">
        <v>1495</v>
      </c>
      <c r="H25" s="53">
        <f t="shared" si="2"/>
        <v>0.99331103678929766</v>
      </c>
      <c r="I25" s="54">
        <f t="shared" si="3"/>
        <v>-10</v>
      </c>
      <c r="J25" s="53">
        <f t="shared" si="4"/>
        <v>0.81750841750841752</v>
      </c>
      <c r="K25" s="53">
        <f t="shared" si="5"/>
        <v>0.51906354515050168</v>
      </c>
      <c r="L25" s="52">
        <f t="shared" si="6"/>
        <v>0.29844487235791584</v>
      </c>
    </row>
    <row r="26" spans="1:12" s="42" customFormat="1" x14ac:dyDescent="0.4">
      <c r="A26" s="70" t="s">
        <v>178</v>
      </c>
      <c r="B26" s="157"/>
      <c r="C26" s="92"/>
      <c r="D26" s="53" t="e">
        <f t="shared" si="0"/>
        <v>#DIV/0!</v>
      </c>
      <c r="E26" s="54">
        <f t="shared" si="1"/>
        <v>0</v>
      </c>
      <c r="F26" s="56"/>
      <c r="G26" s="92"/>
      <c r="H26" s="53" t="e">
        <f t="shared" si="2"/>
        <v>#DIV/0!</v>
      </c>
      <c r="I26" s="54">
        <f t="shared" si="3"/>
        <v>0</v>
      </c>
      <c r="J26" s="53" t="e">
        <f t="shared" si="4"/>
        <v>#DIV/0!</v>
      </c>
      <c r="K26" s="53" t="e">
        <f t="shared" si="5"/>
        <v>#DIV/0!</v>
      </c>
      <c r="L26" s="52" t="e">
        <f t="shared" si="6"/>
        <v>#DIV/0!</v>
      </c>
    </row>
    <row r="27" spans="1:12" x14ac:dyDescent="0.4">
      <c r="A27" s="58" t="s">
        <v>177</v>
      </c>
      <c r="B27" s="92"/>
      <c r="C27" s="94"/>
      <c r="D27" s="53" t="e">
        <f t="shared" si="0"/>
        <v>#DIV/0!</v>
      </c>
      <c r="E27" s="54">
        <f t="shared" si="1"/>
        <v>0</v>
      </c>
      <c r="F27" s="94"/>
      <c r="G27" s="94"/>
      <c r="H27" s="53" t="e">
        <f t="shared" si="2"/>
        <v>#DIV/0!</v>
      </c>
      <c r="I27" s="54">
        <f t="shared" si="3"/>
        <v>0</v>
      </c>
      <c r="J27" s="53" t="e">
        <f t="shared" si="4"/>
        <v>#DIV/0!</v>
      </c>
      <c r="K27" s="53" t="e">
        <f t="shared" si="5"/>
        <v>#DIV/0!</v>
      </c>
      <c r="L27" s="52" t="e">
        <f t="shared" si="6"/>
        <v>#DIV/0!</v>
      </c>
    </row>
    <row r="28" spans="1:12" x14ac:dyDescent="0.4">
      <c r="A28" s="58" t="s">
        <v>176</v>
      </c>
      <c r="B28" s="94"/>
      <c r="C28" s="88">
        <v>1036</v>
      </c>
      <c r="D28" s="53">
        <f t="shared" si="0"/>
        <v>0</v>
      </c>
      <c r="E28" s="54">
        <f t="shared" si="1"/>
        <v>-1036</v>
      </c>
      <c r="F28" s="88"/>
      <c r="G28" s="88">
        <v>1495</v>
      </c>
      <c r="H28" s="53">
        <f t="shared" si="2"/>
        <v>0</v>
      </c>
      <c r="I28" s="54">
        <f t="shared" si="3"/>
        <v>-1495</v>
      </c>
      <c r="J28" s="53" t="e">
        <f t="shared" si="4"/>
        <v>#DIV/0!</v>
      </c>
      <c r="K28" s="53">
        <f t="shared" si="5"/>
        <v>0.69297658862876255</v>
      </c>
      <c r="L28" s="52" t="e">
        <f t="shared" si="6"/>
        <v>#DIV/0!</v>
      </c>
    </row>
    <row r="29" spans="1:12" x14ac:dyDescent="0.4">
      <c r="A29" s="58" t="s">
        <v>175</v>
      </c>
      <c r="B29" s="93"/>
      <c r="C29" s="94"/>
      <c r="D29" s="53" t="e">
        <f t="shared" si="0"/>
        <v>#DIV/0!</v>
      </c>
      <c r="E29" s="54">
        <f t="shared" si="1"/>
        <v>0</v>
      </c>
      <c r="F29" s="94"/>
      <c r="G29" s="94"/>
      <c r="H29" s="53" t="e">
        <f t="shared" si="2"/>
        <v>#DIV/0!</v>
      </c>
      <c r="I29" s="54">
        <f t="shared" si="3"/>
        <v>0</v>
      </c>
      <c r="J29" s="53" t="e">
        <f t="shared" si="4"/>
        <v>#DIV/0!</v>
      </c>
      <c r="K29" s="53" t="e">
        <f t="shared" si="5"/>
        <v>#DIV/0!</v>
      </c>
      <c r="L29" s="52" t="e">
        <f t="shared" si="6"/>
        <v>#DIV/0!</v>
      </c>
    </row>
    <row r="30" spans="1:12" x14ac:dyDescent="0.4">
      <c r="A30" s="58" t="s">
        <v>174</v>
      </c>
      <c r="B30" s="91"/>
      <c r="C30" s="94"/>
      <c r="D30" s="67" t="e">
        <f t="shared" si="0"/>
        <v>#DIV/0!</v>
      </c>
      <c r="E30" s="68">
        <f t="shared" si="1"/>
        <v>0</v>
      </c>
      <c r="F30" s="94"/>
      <c r="G30" s="94"/>
      <c r="H30" s="67" t="e">
        <f t="shared" si="2"/>
        <v>#DIV/0!</v>
      </c>
      <c r="I30" s="68">
        <f t="shared" si="3"/>
        <v>0</v>
      </c>
      <c r="J30" s="67" t="e">
        <f t="shared" si="4"/>
        <v>#DIV/0!</v>
      </c>
      <c r="K30" s="67" t="e">
        <f t="shared" si="5"/>
        <v>#DIV/0!</v>
      </c>
      <c r="L30" s="66" t="e">
        <f t="shared" si="6"/>
        <v>#DIV/0!</v>
      </c>
    </row>
    <row r="31" spans="1:12" x14ac:dyDescent="0.4">
      <c r="A31" s="70" t="s">
        <v>173</v>
      </c>
      <c r="B31" s="92"/>
      <c r="C31" s="94"/>
      <c r="D31" s="53" t="e">
        <f t="shared" si="0"/>
        <v>#DIV/0!</v>
      </c>
      <c r="E31" s="54">
        <f t="shared" si="1"/>
        <v>0</v>
      </c>
      <c r="F31" s="94"/>
      <c r="G31" s="94"/>
      <c r="H31" s="53" t="e">
        <f t="shared" si="2"/>
        <v>#DIV/0!</v>
      </c>
      <c r="I31" s="54">
        <f t="shared" si="3"/>
        <v>0</v>
      </c>
      <c r="J31" s="53" t="e">
        <f t="shared" si="4"/>
        <v>#DIV/0!</v>
      </c>
      <c r="K31" s="53" t="e">
        <f t="shared" si="5"/>
        <v>#DIV/0!</v>
      </c>
      <c r="L31" s="52" t="e">
        <f t="shared" si="6"/>
        <v>#DIV/0!</v>
      </c>
    </row>
    <row r="32" spans="1:12" x14ac:dyDescent="0.4">
      <c r="A32" s="58" t="s">
        <v>172</v>
      </c>
      <c r="B32" s="56">
        <v>1374</v>
      </c>
      <c r="C32" s="88">
        <v>1421</v>
      </c>
      <c r="D32" s="53">
        <f t="shared" si="0"/>
        <v>0.96692470091484872</v>
      </c>
      <c r="E32" s="54">
        <f t="shared" si="1"/>
        <v>-47</v>
      </c>
      <c r="F32" s="88">
        <v>1745</v>
      </c>
      <c r="G32" s="88">
        <v>1785</v>
      </c>
      <c r="H32" s="53">
        <f t="shared" si="2"/>
        <v>0.97759103641456579</v>
      </c>
      <c r="I32" s="54">
        <f t="shared" si="3"/>
        <v>-40</v>
      </c>
      <c r="J32" s="53">
        <f t="shared" si="4"/>
        <v>0.78739255014326648</v>
      </c>
      <c r="K32" s="53">
        <f t="shared" si="5"/>
        <v>0.79607843137254897</v>
      </c>
      <c r="L32" s="52">
        <f t="shared" si="6"/>
        <v>-8.6858812292824883E-3</v>
      </c>
    </row>
    <row r="33" spans="1:12" x14ac:dyDescent="0.4">
      <c r="A33" s="70" t="s">
        <v>171</v>
      </c>
      <c r="B33" s="91"/>
      <c r="C33" s="94"/>
      <c r="D33" s="67" t="e">
        <f t="shared" si="0"/>
        <v>#DIV/0!</v>
      </c>
      <c r="E33" s="68">
        <f t="shared" si="1"/>
        <v>0</v>
      </c>
      <c r="F33" s="94"/>
      <c r="G33" s="94"/>
      <c r="H33" s="67" t="e">
        <f t="shared" si="2"/>
        <v>#DIV/0!</v>
      </c>
      <c r="I33" s="68">
        <f t="shared" si="3"/>
        <v>0</v>
      </c>
      <c r="J33" s="67" t="e">
        <f t="shared" si="4"/>
        <v>#DIV/0!</v>
      </c>
      <c r="K33" s="67" t="e">
        <f t="shared" si="5"/>
        <v>#DIV/0!</v>
      </c>
      <c r="L33" s="66" t="e">
        <f t="shared" si="6"/>
        <v>#DIV/0!</v>
      </c>
    </row>
    <row r="34" spans="1:12" x14ac:dyDescent="0.4">
      <c r="A34" s="70" t="s">
        <v>170</v>
      </c>
      <c r="B34" s="69">
        <v>1210</v>
      </c>
      <c r="C34" s="112">
        <v>888</v>
      </c>
      <c r="D34" s="67">
        <f t="shared" si="0"/>
        <v>1.3626126126126126</v>
      </c>
      <c r="E34" s="68">
        <f t="shared" si="1"/>
        <v>322</v>
      </c>
      <c r="F34" s="112">
        <v>1450</v>
      </c>
      <c r="G34" s="112">
        <v>1490</v>
      </c>
      <c r="H34" s="67">
        <f t="shared" si="2"/>
        <v>0.97315436241610742</v>
      </c>
      <c r="I34" s="68">
        <f t="shared" si="3"/>
        <v>-40</v>
      </c>
      <c r="J34" s="67">
        <f t="shared" si="4"/>
        <v>0.83448275862068966</v>
      </c>
      <c r="K34" s="67">
        <f t="shared" si="5"/>
        <v>0.59597315436241616</v>
      </c>
      <c r="L34" s="66">
        <f t="shared" si="6"/>
        <v>0.2385096042582735</v>
      </c>
    </row>
    <row r="35" spans="1:12" x14ac:dyDescent="0.4">
      <c r="A35" s="58" t="s">
        <v>169</v>
      </c>
      <c r="B35" s="92"/>
      <c r="C35" s="92"/>
      <c r="D35" s="53" t="e">
        <f t="shared" si="0"/>
        <v>#DIV/0!</v>
      </c>
      <c r="E35" s="54">
        <f t="shared" si="1"/>
        <v>0</v>
      </c>
      <c r="F35" s="92"/>
      <c r="G35" s="92"/>
      <c r="H35" s="53" t="e">
        <f t="shared" si="2"/>
        <v>#DIV/0!</v>
      </c>
      <c r="I35" s="54">
        <f t="shared" si="3"/>
        <v>0</v>
      </c>
      <c r="J35" s="53" t="e">
        <f t="shared" si="4"/>
        <v>#DIV/0!</v>
      </c>
      <c r="K35" s="53" t="e">
        <f t="shared" si="5"/>
        <v>#DIV/0!</v>
      </c>
      <c r="L35" s="52" t="e">
        <f t="shared" si="6"/>
        <v>#DIV/0!</v>
      </c>
    </row>
    <row r="36" spans="1:12" x14ac:dyDescent="0.4">
      <c r="A36" s="70" t="s">
        <v>89</v>
      </c>
      <c r="B36" s="91"/>
      <c r="C36" s="93"/>
      <c r="D36" s="67" t="e">
        <f t="shared" si="0"/>
        <v>#DIV/0!</v>
      </c>
      <c r="E36" s="68">
        <f t="shared" si="1"/>
        <v>0</v>
      </c>
      <c r="F36" s="93"/>
      <c r="G36" s="93"/>
      <c r="H36" s="67" t="e">
        <f t="shared" si="2"/>
        <v>#DIV/0!</v>
      </c>
      <c r="I36" s="68">
        <f t="shared" si="3"/>
        <v>0</v>
      </c>
      <c r="J36" s="67" t="e">
        <f t="shared" si="4"/>
        <v>#DIV/0!</v>
      </c>
      <c r="K36" s="67" t="e">
        <f t="shared" si="5"/>
        <v>#DIV/0!</v>
      </c>
      <c r="L36" s="66" t="e">
        <f t="shared" si="6"/>
        <v>#DIV/0!</v>
      </c>
    </row>
    <row r="37" spans="1:12" x14ac:dyDescent="0.4">
      <c r="A37" s="51" t="s">
        <v>168</v>
      </c>
      <c r="B37" s="50">
        <v>5032</v>
      </c>
      <c r="C37" s="50">
        <v>3617</v>
      </c>
      <c r="D37" s="67">
        <f t="shared" si="0"/>
        <v>1.3912081835775505</v>
      </c>
      <c r="E37" s="68">
        <f t="shared" si="1"/>
        <v>1415</v>
      </c>
      <c r="F37" s="50">
        <v>5840</v>
      </c>
      <c r="G37" s="50">
        <v>5835</v>
      </c>
      <c r="H37" s="67">
        <f t="shared" si="2"/>
        <v>1.0008568980291346</v>
      </c>
      <c r="I37" s="68">
        <f t="shared" si="3"/>
        <v>5</v>
      </c>
      <c r="J37" s="67">
        <f t="shared" si="4"/>
        <v>0.86164383561643831</v>
      </c>
      <c r="K37" s="67">
        <f t="shared" si="5"/>
        <v>0.6198800342759212</v>
      </c>
      <c r="L37" s="66">
        <f t="shared" si="6"/>
        <v>0.24176380134051711</v>
      </c>
    </row>
    <row r="38" spans="1:12" x14ac:dyDescent="0.4">
      <c r="A38" s="277" t="s">
        <v>167</v>
      </c>
      <c r="B38" s="259">
        <f>SUM(B39:B40)</f>
        <v>419</v>
      </c>
      <c r="C38" s="259">
        <f>SUM(C39:C40)</f>
        <v>351</v>
      </c>
      <c r="D38" s="256">
        <f t="shared" ref="D38:D66" si="7">+B38/C38</f>
        <v>1.1937321937321936</v>
      </c>
      <c r="E38" s="281">
        <f t="shared" ref="E38:E66" si="8">+B38-C38</f>
        <v>68</v>
      </c>
      <c r="F38" s="259">
        <f>SUM(F39:F40)</f>
        <v>780</v>
      </c>
      <c r="G38" s="259">
        <f>SUM(G39:G40)</f>
        <v>890</v>
      </c>
      <c r="H38" s="256">
        <f t="shared" ref="H38:H66" si="9">+F38/G38</f>
        <v>0.8764044943820225</v>
      </c>
      <c r="I38" s="281">
        <f t="shared" ref="I38:I66" si="10">+F38-G38</f>
        <v>-110</v>
      </c>
      <c r="J38" s="256">
        <f t="shared" ref="J38:J66" si="11">+B38/F38</f>
        <v>0.53717948717948716</v>
      </c>
      <c r="K38" s="256">
        <f t="shared" ref="K38:K66" si="12">+C38/G38</f>
        <v>0.39438202247191012</v>
      </c>
      <c r="L38" s="280">
        <f t="shared" ref="L38:L66" si="13">+J38-K38</f>
        <v>0.14279746470757704</v>
      </c>
    </row>
    <row r="39" spans="1:12" x14ac:dyDescent="0.4">
      <c r="A39" s="57" t="s">
        <v>166</v>
      </c>
      <c r="B39" s="88">
        <v>214</v>
      </c>
      <c r="C39" s="88">
        <v>217</v>
      </c>
      <c r="D39" s="73">
        <f t="shared" si="7"/>
        <v>0.98617511520737322</v>
      </c>
      <c r="E39" s="81">
        <f t="shared" si="8"/>
        <v>-3</v>
      </c>
      <c r="F39" s="88">
        <v>390</v>
      </c>
      <c r="G39" s="88">
        <v>500</v>
      </c>
      <c r="H39" s="73">
        <f t="shared" si="9"/>
        <v>0.78</v>
      </c>
      <c r="I39" s="81">
        <f t="shared" si="10"/>
        <v>-110</v>
      </c>
      <c r="J39" s="73">
        <f t="shared" si="11"/>
        <v>0.54871794871794877</v>
      </c>
      <c r="K39" s="73">
        <f t="shared" si="12"/>
        <v>0.434</v>
      </c>
      <c r="L39" s="90">
        <f t="shared" si="13"/>
        <v>0.11471794871794877</v>
      </c>
    </row>
    <row r="40" spans="1:12" x14ac:dyDescent="0.4">
      <c r="A40" s="58" t="s">
        <v>165</v>
      </c>
      <c r="B40" s="88">
        <v>205</v>
      </c>
      <c r="C40" s="88">
        <v>134</v>
      </c>
      <c r="D40" s="53">
        <f t="shared" si="7"/>
        <v>1.5298507462686568</v>
      </c>
      <c r="E40" s="54">
        <f t="shared" si="8"/>
        <v>71</v>
      </c>
      <c r="F40" s="88">
        <v>390</v>
      </c>
      <c r="G40" s="88">
        <v>390</v>
      </c>
      <c r="H40" s="53">
        <f t="shared" si="9"/>
        <v>1</v>
      </c>
      <c r="I40" s="54">
        <f t="shared" si="10"/>
        <v>0</v>
      </c>
      <c r="J40" s="53">
        <f t="shared" si="11"/>
        <v>0.52564102564102566</v>
      </c>
      <c r="K40" s="53">
        <f t="shared" si="12"/>
        <v>0.34358974358974359</v>
      </c>
      <c r="L40" s="52">
        <f t="shared" si="13"/>
        <v>0.18205128205128207</v>
      </c>
    </row>
    <row r="41" spans="1:12" s="89" customFormat="1" x14ac:dyDescent="0.4">
      <c r="A41" s="249" t="s">
        <v>88</v>
      </c>
      <c r="B41" s="248">
        <f>B42+B62</f>
        <v>75241</v>
      </c>
      <c r="C41" s="248">
        <f>C42+C62</f>
        <v>58808</v>
      </c>
      <c r="D41" s="245">
        <f t="shared" si="7"/>
        <v>1.2794347707794858</v>
      </c>
      <c r="E41" s="289">
        <f t="shared" si="8"/>
        <v>16433</v>
      </c>
      <c r="F41" s="248">
        <f>F42+F62</f>
        <v>109003</v>
      </c>
      <c r="G41" s="248">
        <f>G42+G62</f>
        <v>105313</v>
      </c>
      <c r="H41" s="245">
        <f t="shared" si="9"/>
        <v>1.0350384093131901</v>
      </c>
      <c r="I41" s="289">
        <f t="shared" si="10"/>
        <v>3690</v>
      </c>
      <c r="J41" s="245">
        <f t="shared" si="11"/>
        <v>0.69026540553929705</v>
      </c>
      <c r="K41" s="245">
        <f t="shared" si="12"/>
        <v>0.55841159211113534</v>
      </c>
      <c r="L41" s="283">
        <f t="shared" si="13"/>
        <v>0.13185381342816171</v>
      </c>
    </row>
    <row r="42" spans="1:12" s="89" customFormat="1" x14ac:dyDescent="0.4">
      <c r="A42" s="277" t="s">
        <v>164</v>
      </c>
      <c r="B42" s="248">
        <f>SUM(B43:B61)</f>
        <v>74258</v>
      </c>
      <c r="C42" s="248">
        <f>SUM(C43:C61)</f>
        <v>58261</v>
      </c>
      <c r="D42" s="245">
        <f t="shared" si="7"/>
        <v>1.27457475841472</v>
      </c>
      <c r="E42" s="289">
        <f t="shared" si="8"/>
        <v>15997</v>
      </c>
      <c r="F42" s="248">
        <f>SUM(F43:F61)</f>
        <v>107089</v>
      </c>
      <c r="G42" s="248">
        <f>SUM(G43:G61)</f>
        <v>103820</v>
      </c>
      <c r="H42" s="245">
        <f t="shared" si="9"/>
        <v>1.0314871893662108</v>
      </c>
      <c r="I42" s="289">
        <f t="shared" si="10"/>
        <v>3269</v>
      </c>
      <c r="J42" s="245">
        <f t="shared" si="11"/>
        <v>0.69342322740897755</v>
      </c>
      <c r="K42" s="245">
        <f t="shared" si="12"/>
        <v>0.56117318435754193</v>
      </c>
      <c r="L42" s="283">
        <f t="shared" si="13"/>
        <v>0.13225004305143562</v>
      </c>
    </row>
    <row r="43" spans="1:12" x14ac:dyDescent="0.4">
      <c r="A43" s="58" t="s">
        <v>87</v>
      </c>
      <c r="B43" s="160">
        <f>'４月(上旬～中旬)'!B43-'４月(上旬)'!B43</f>
        <v>27523</v>
      </c>
      <c r="C43" s="160">
        <f>'４月(上旬～中旬)'!C43-'４月(上旬)'!C43</f>
        <v>20613</v>
      </c>
      <c r="D43" s="400">
        <f t="shared" si="7"/>
        <v>1.3352253432300005</v>
      </c>
      <c r="E43" s="68">
        <f t="shared" si="8"/>
        <v>6910</v>
      </c>
      <c r="F43" s="160">
        <f>'４月(上旬～中旬)'!F43-'４月(上旬)'!F43</f>
        <v>41096</v>
      </c>
      <c r="G43" s="160">
        <f>'４月(上旬～中旬)'!G43-'４月(上旬)'!G43</f>
        <v>38717</v>
      </c>
      <c r="H43" s="67">
        <f t="shared" si="9"/>
        <v>1.0614458764883643</v>
      </c>
      <c r="I43" s="68">
        <f t="shared" si="10"/>
        <v>2379</v>
      </c>
      <c r="J43" s="67">
        <f t="shared" si="11"/>
        <v>0.6697245474012069</v>
      </c>
      <c r="K43" s="67">
        <f t="shared" si="12"/>
        <v>0.53240178732856369</v>
      </c>
      <c r="L43" s="66">
        <f t="shared" si="13"/>
        <v>0.13732276007264321</v>
      </c>
    </row>
    <row r="44" spans="1:12" x14ac:dyDescent="0.4">
      <c r="A44" s="58" t="s">
        <v>163</v>
      </c>
      <c r="B44" s="55">
        <f>'４月(上旬～中旬)'!B44-'４月(上旬)'!B44</f>
        <v>4511</v>
      </c>
      <c r="C44" s="55">
        <f>'４月(上旬～中旬)'!C44-'４月(上旬)'!C44</f>
        <v>3587</v>
      </c>
      <c r="D44" s="53">
        <f t="shared" si="7"/>
        <v>1.2575968776136046</v>
      </c>
      <c r="E44" s="54">
        <f t="shared" si="8"/>
        <v>924</v>
      </c>
      <c r="F44" s="55">
        <f>'４月(上旬～中旬)'!F44-'４月(上旬)'!F44</f>
        <v>5140</v>
      </c>
      <c r="G44" s="55">
        <f>'４月(上旬～中旬)'!G44-'４月(上旬)'!G44</f>
        <v>5140</v>
      </c>
      <c r="H44" s="79">
        <f t="shared" si="9"/>
        <v>1</v>
      </c>
      <c r="I44" s="54">
        <f t="shared" si="10"/>
        <v>0</v>
      </c>
      <c r="J44" s="53">
        <f t="shared" si="11"/>
        <v>0.87762645914396886</v>
      </c>
      <c r="K44" s="53">
        <f t="shared" si="12"/>
        <v>0.69785992217898829</v>
      </c>
      <c r="L44" s="52">
        <f t="shared" si="13"/>
        <v>0.17976653696498057</v>
      </c>
    </row>
    <row r="45" spans="1:12" x14ac:dyDescent="0.4">
      <c r="A45" s="70" t="s">
        <v>162</v>
      </c>
      <c r="B45" s="55">
        <f>'４月(上旬～中旬)'!B45-'４月(上旬)'!B45</f>
        <v>7400</v>
      </c>
      <c r="C45" s="55">
        <f>'４月(上旬～中旬)'!C45-'４月(上旬)'!C45</f>
        <v>5444</v>
      </c>
      <c r="D45" s="78">
        <f t="shared" si="7"/>
        <v>1.3592946362968406</v>
      </c>
      <c r="E45" s="77">
        <f t="shared" si="8"/>
        <v>1956</v>
      </c>
      <c r="F45" s="55">
        <f>'４月(上旬～中旬)'!F45-'４月(上旬)'!F45</f>
        <v>9860</v>
      </c>
      <c r="G45" s="55">
        <f>'４月(上旬～中旬)'!G45-'４月(上旬)'!G45</f>
        <v>9624</v>
      </c>
      <c r="H45" s="79">
        <f t="shared" si="9"/>
        <v>1.0245220282626766</v>
      </c>
      <c r="I45" s="54">
        <f t="shared" si="10"/>
        <v>236</v>
      </c>
      <c r="J45" s="53">
        <f t="shared" si="11"/>
        <v>0.75050709939148075</v>
      </c>
      <c r="K45" s="53">
        <f t="shared" si="12"/>
        <v>0.56566916043225268</v>
      </c>
      <c r="L45" s="52">
        <f t="shared" si="13"/>
        <v>0.18483793895922807</v>
      </c>
    </row>
    <row r="46" spans="1:12" x14ac:dyDescent="0.4">
      <c r="A46" s="70" t="s">
        <v>161</v>
      </c>
      <c r="B46" s="55">
        <f>'４月(上旬～中旬)'!B46-'４月(上旬)'!B46</f>
        <v>3672</v>
      </c>
      <c r="C46" s="55">
        <f>'４月(上旬～中旬)'!C46-'４月(上旬)'!C46</f>
        <v>4040</v>
      </c>
      <c r="D46" s="78">
        <f t="shared" si="7"/>
        <v>0.90891089108910894</v>
      </c>
      <c r="E46" s="77">
        <f t="shared" si="8"/>
        <v>-368</v>
      </c>
      <c r="F46" s="55">
        <f>'４月(上旬～中旬)'!F46-'４月(上旬)'!F46</f>
        <v>6226</v>
      </c>
      <c r="G46" s="55">
        <f>'４月(上旬～中旬)'!G46-'４月(上旬)'!G46</f>
        <v>7299</v>
      </c>
      <c r="H46" s="79">
        <f t="shared" si="9"/>
        <v>0.85299356076174815</v>
      </c>
      <c r="I46" s="54">
        <f t="shared" si="10"/>
        <v>-1073</v>
      </c>
      <c r="J46" s="53">
        <f t="shared" si="11"/>
        <v>0.58978477353035652</v>
      </c>
      <c r="K46" s="53">
        <f t="shared" si="12"/>
        <v>0.55350047951774217</v>
      </c>
      <c r="L46" s="52">
        <f t="shared" si="13"/>
        <v>3.6284294012614349E-2</v>
      </c>
    </row>
    <row r="47" spans="1:12" x14ac:dyDescent="0.4">
      <c r="A47" s="58" t="s">
        <v>85</v>
      </c>
      <c r="B47" s="55">
        <f>'４月(上旬～中旬)'!B47-'４月(上旬)'!B47</f>
        <v>9917</v>
      </c>
      <c r="C47" s="55">
        <f>'４月(上旬～中旬)'!C47-'４月(上旬)'!C47</f>
        <v>9622</v>
      </c>
      <c r="D47" s="78">
        <f t="shared" si="7"/>
        <v>1.0306589066722096</v>
      </c>
      <c r="E47" s="77">
        <f t="shared" si="8"/>
        <v>295</v>
      </c>
      <c r="F47" s="55">
        <f>'４月(上旬～中旬)'!F47-'４月(上旬)'!F47</f>
        <v>13643</v>
      </c>
      <c r="G47" s="55">
        <f>'４月(上旬～中旬)'!G47-'４月(上旬)'!G47</f>
        <v>17386</v>
      </c>
      <c r="H47" s="79">
        <f t="shared" si="9"/>
        <v>0.78471183711031867</v>
      </c>
      <c r="I47" s="54">
        <f t="shared" si="10"/>
        <v>-3743</v>
      </c>
      <c r="J47" s="53">
        <f t="shared" si="11"/>
        <v>0.72689291211610352</v>
      </c>
      <c r="K47" s="53">
        <f t="shared" si="12"/>
        <v>0.55343379730817899</v>
      </c>
      <c r="L47" s="52">
        <f t="shared" si="13"/>
        <v>0.17345911480792453</v>
      </c>
    </row>
    <row r="48" spans="1:12" x14ac:dyDescent="0.4">
      <c r="A48" s="58" t="s">
        <v>160</v>
      </c>
      <c r="B48" s="55">
        <f>'４月(上旬～中旬)'!B48-'４月(上旬)'!B48</f>
        <v>1380</v>
      </c>
      <c r="C48" s="55">
        <f>'４月(上旬～中旬)'!C48-'４月(上旬)'!C48</f>
        <v>1429</v>
      </c>
      <c r="D48" s="53">
        <f t="shared" si="7"/>
        <v>0.9657102869139258</v>
      </c>
      <c r="E48" s="54">
        <f t="shared" si="8"/>
        <v>-49</v>
      </c>
      <c r="F48" s="55">
        <f>'４月(上旬～中旬)'!F48-'４月(上旬)'!F48</f>
        <v>2430</v>
      </c>
      <c r="G48" s="55">
        <f>'４月(上旬～中旬)'!G48-'４月(上旬)'!G48</f>
        <v>2700</v>
      </c>
      <c r="H48" s="53">
        <f t="shared" si="9"/>
        <v>0.9</v>
      </c>
      <c r="I48" s="54">
        <f t="shared" si="10"/>
        <v>-270</v>
      </c>
      <c r="J48" s="53">
        <f t="shared" si="11"/>
        <v>0.5679012345679012</v>
      </c>
      <c r="K48" s="53">
        <f t="shared" si="12"/>
        <v>0.52925925925925921</v>
      </c>
      <c r="L48" s="52">
        <f t="shared" si="13"/>
        <v>3.8641975308641996E-2</v>
      </c>
    </row>
    <row r="49" spans="1:12" x14ac:dyDescent="0.4">
      <c r="A49" s="58" t="s">
        <v>86</v>
      </c>
      <c r="B49" s="55">
        <f>'４月(上旬～中旬)'!B49-'４月(上旬)'!B49</f>
        <v>6624</v>
      </c>
      <c r="C49" s="55">
        <f>'４月(上旬～中旬)'!C49-'４月(上旬)'!C49</f>
        <v>5244</v>
      </c>
      <c r="D49" s="78">
        <f t="shared" si="7"/>
        <v>1.263157894736842</v>
      </c>
      <c r="E49" s="68">
        <f t="shared" si="8"/>
        <v>1380</v>
      </c>
      <c r="F49" s="55">
        <f>'４月(上旬～中旬)'!F49-'４月(上旬)'!F49</f>
        <v>8320</v>
      </c>
      <c r="G49" s="55">
        <f>'４月(上旬～中旬)'!G49-'４月(上旬)'!G49</f>
        <v>8770</v>
      </c>
      <c r="H49" s="79">
        <f t="shared" si="9"/>
        <v>0.94868871151653367</v>
      </c>
      <c r="I49" s="54">
        <f t="shared" si="10"/>
        <v>-450</v>
      </c>
      <c r="J49" s="53">
        <f t="shared" si="11"/>
        <v>0.7961538461538461</v>
      </c>
      <c r="K49" s="53">
        <f t="shared" si="12"/>
        <v>0.59794754846066134</v>
      </c>
      <c r="L49" s="52">
        <f t="shared" si="13"/>
        <v>0.19820629769318476</v>
      </c>
    </row>
    <row r="50" spans="1:12" x14ac:dyDescent="0.4">
      <c r="A50" s="58" t="s">
        <v>84</v>
      </c>
      <c r="B50" s="55">
        <f>'４月(上旬～中旬)'!B50-'４月(上旬)'!B50</f>
        <v>2433</v>
      </c>
      <c r="C50" s="55">
        <f>'４月(上旬～中旬)'!C50-'４月(上旬)'!C50</f>
        <v>0</v>
      </c>
      <c r="D50" s="78" t="e">
        <f t="shared" si="7"/>
        <v>#DIV/0!</v>
      </c>
      <c r="E50" s="68">
        <f t="shared" si="8"/>
        <v>2433</v>
      </c>
      <c r="F50" s="55">
        <f>'４月(上旬～中旬)'!F50-'４月(上旬)'!F50</f>
        <v>2700</v>
      </c>
      <c r="G50" s="55">
        <f>'４月(上旬～中旬)'!G50-'４月(上旬)'!G50</f>
        <v>0</v>
      </c>
      <c r="H50" s="76" t="e">
        <f t="shared" si="9"/>
        <v>#DIV/0!</v>
      </c>
      <c r="I50" s="54">
        <f t="shared" si="10"/>
        <v>2700</v>
      </c>
      <c r="J50" s="53">
        <f t="shared" si="11"/>
        <v>0.90111111111111108</v>
      </c>
      <c r="K50" s="53" t="e">
        <f t="shared" si="12"/>
        <v>#DIV/0!</v>
      </c>
      <c r="L50" s="52" t="e">
        <f t="shared" si="13"/>
        <v>#DIV/0!</v>
      </c>
    </row>
    <row r="51" spans="1:12" x14ac:dyDescent="0.4">
      <c r="A51" s="58" t="s">
        <v>159</v>
      </c>
      <c r="B51" s="55">
        <f>'４月(上旬～中旬)'!B51-'４月(上旬)'!B51</f>
        <v>894</v>
      </c>
      <c r="C51" s="55">
        <f>'４月(上旬～中旬)'!C51-'４月(上旬)'!C51</f>
        <v>606</v>
      </c>
      <c r="D51" s="78">
        <f t="shared" si="7"/>
        <v>1.4752475247524752</v>
      </c>
      <c r="E51" s="68">
        <f t="shared" si="8"/>
        <v>288</v>
      </c>
      <c r="F51" s="55">
        <f>'４月(上旬～中旬)'!F51-'４月(上旬)'!F51</f>
        <v>1260</v>
      </c>
      <c r="G51" s="55">
        <f>'４月(上旬～中旬)'!G51-'４月(上旬)'!G51</f>
        <v>1260</v>
      </c>
      <c r="H51" s="87">
        <f t="shared" si="9"/>
        <v>1</v>
      </c>
      <c r="I51" s="54">
        <f t="shared" si="10"/>
        <v>0</v>
      </c>
      <c r="J51" s="53">
        <f t="shared" si="11"/>
        <v>0.70952380952380956</v>
      </c>
      <c r="K51" s="53">
        <f t="shared" si="12"/>
        <v>0.48095238095238096</v>
      </c>
      <c r="L51" s="52">
        <f t="shared" si="13"/>
        <v>0.22857142857142859</v>
      </c>
    </row>
    <row r="52" spans="1:12" x14ac:dyDescent="0.4">
      <c r="A52" s="58" t="s">
        <v>158</v>
      </c>
      <c r="B52" s="55">
        <f>'４月(上旬～中旬)'!B52-'４月(上旬)'!B52</f>
        <v>1055</v>
      </c>
      <c r="C52" s="55">
        <f>'４月(上旬～中旬)'!C52-'４月(上旬)'!C52</f>
        <v>717</v>
      </c>
      <c r="D52" s="78">
        <f t="shared" si="7"/>
        <v>1.4714086471408647</v>
      </c>
      <c r="E52" s="68">
        <f t="shared" si="8"/>
        <v>338</v>
      </c>
      <c r="F52" s="55">
        <f>'４月(上旬～中旬)'!F52-'４月(上旬)'!F52</f>
        <v>1200</v>
      </c>
      <c r="G52" s="55">
        <f>'４月(上旬～中旬)'!G52-'４月(上旬)'!G52</f>
        <v>1200</v>
      </c>
      <c r="H52" s="76">
        <f t="shared" si="9"/>
        <v>1</v>
      </c>
      <c r="I52" s="54">
        <f t="shared" si="10"/>
        <v>0</v>
      </c>
      <c r="J52" s="53">
        <f t="shared" si="11"/>
        <v>0.87916666666666665</v>
      </c>
      <c r="K52" s="53">
        <f t="shared" si="12"/>
        <v>0.59750000000000003</v>
      </c>
      <c r="L52" s="52">
        <f t="shared" si="13"/>
        <v>0.28166666666666662</v>
      </c>
    </row>
    <row r="53" spans="1:12" x14ac:dyDescent="0.4">
      <c r="A53" s="58" t="s">
        <v>83</v>
      </c>
      <c r="B53" s="55">
        <f>'４月(上旬～中旬)'!B53-'４月(上旬)'!B53</f>
        <v>2196</v>
      </c>
      <c r="C53" s="55">
        <f>'４月(上旬～中旬)'!C53-'４月(上旬)'!C53</f>
        <v>1684</v>
      </c>
      <c r="D53" s="78">
        <f t="shared" si="7"/>
        <v>1.3040380047505937</v>
      </c>
      <c r="E53" s="68">
        <f t="shared" si="8"/>
        <v>512</v>
      </c>
      <c r="F53" s="55">
        <f>'４月(上旬～中旬)'!F53-'４月(上旬)'!F53</f>
        <v>3320</v>
      </c>
      <c r="G53" s="55">
        <f>'４月(上旬～中旬)'!G53-'４月(上旬)'!G53</f>
        <v>1764</v>
      </c>
      <c r="H53" s="79">
        <f t="shared" si="9"/>
        <v>1.8820861678004535</v>
      </c>
      <c r="I53" s="54">
        <f t="shared" si="10"/>
        <v>1556</v>
      </c>
      <c r="J53" s="53">
        <f t="shared" si="11"/>
        <v>0.66144578313253011</v>
      </c>
      <c r="K53" s="53">
        <f t="shared" si="12"/>
        <v>0.95464852607709749</v>
      </c>
      <c r="L53" s="52">
        <f t="shared" si="13"/>
        <v>-0.29320274294456738</v>
      </c>
    </row>
    <row r="54" spans="1:12" x14ac:dyDescent="0.4">
      <c r="A54" s="58" t="s">
        <v>82</v>
      </c>
      <c r="B54" s="55">
        <f>'４月(上旬～中旬)'!B54-'４月(上旬)'!B54</f>
        <v>1689</v>
      </c>
      <c r="C54" s="55">
        <f>'４月(上旬～中旬)'!C54-'４月(上旬)'!C54</f>
        <v>2443</v>
      </c>
      <c r="D54" s="78">
        <f t="shared" si="7"/>
        <v>0.69136307818256237</v>
      </c>
      <c r="E54" s="54">
        <f t="shared" si="8"/>
        <v>-754</v>
      </c>
      <c r="F54" s="55">
        <f>'４月(上旬～中旬)'!F54-'４月(上旬)'!F54</f>
        <v>2943</v>
      </c>
      <c r="G54" s="55">
        <f>'４月(上旬～中旬)'!G54-'４月(上旬)'!G54</f>
        <v>2700</v>
      </c>
      <c r="H54" s="76">
        <f t="shared" si="9"/>
        <v>1.0900000000000001</v>
      </c>
      <c r="I54" s="54">
        <f t="shared" si="10"/>
        <v>243</v>
      </c>
      <c r="J54" s="53">
        <f t="shared" si="11"/>
        <v>0.57390417940876659</v>
      </c>
      <c r="K54" s="53">
        <f t="shared" si="12"/>
        <v>0.90481481481481485</v>
      </c>
      <c r="L54" s="52">
        <f t="shared" si="13"/>
        <v>-0.33091063540604826</v>
      </c>
    </row>
    <row r="55" spans="1:12" x14ac:dyDescent="0.4">
      <c r="A55" s="58" t="s">
        <v>157</v>
      </c>
      <c r="B55" s="55">
        <f>'４月(上旬～中旬)'!B55-'４月(上旬)'!B55</f>
        <v>986</v>
      </c>
      <c r="C55" s="55">
        <f>'４月(上旬～中旬)'!C55-'４月(上旬)'!C55</f>
        <v>0</v>
      </c>
      <c r="D55" s="78" t="e">
        <f t="shared" si="7"/>
        <v>#DIV/0!</v>
      </c>
      <c r="E55" s="54">
        <f t="shared" si="8"/>
        <v>986</v>
      </c>
      <c r="F55" s="55">
        <f>'４月(上旬～中旬)'!F55-'４月(上旬)'!F55</f>
        <v>1200</v>
      </c>
      <c r="G55" s="55">
        <f>'４月(上旬～中旬)'!G55-'４月(上旬)'!G55</f>
        <v>0</v>
      </c>
      <c r="H55" s="76" t="e">
        <f t="shared" si="9"/>
        <v>#DIV/0!</v>
      </c>
      <c r="I55" s="54">
        <f t="shared" si="10"/>
        <v>1200</v>
      </c>
      <c r="J55" s="53">
        <f t="shared" si="11"/>
        <v>0.82166666666666666</v>
      </c>
      <c r="K55" s="53" t="e">
        <f t="shared" si="12"/>
        <v>#DIV/0!</v>
      </c>
      <c r="L55" s="52" t="e">
        <f t="shared" si="13"/>
        <v>#DIV/0!</v>
      </c>
    </row>
    <row r="56" spans="1:12" x14ac:dyDescent="0.4">
      <c r="A56" s="70" t="s">
        <v>81</v>
      </c>
      <c r="B56" s="55">
        <f>'４月(上旬～中旬)'!B56-'４月(上旬)'!B56</f>
        <v>623</v>
      </c>
      <c r="C56" s="55">
        <f>'４月(上旬～中旬)'!C56-'４月(上旬)'!C56</f>
        <v>483</v>
      </c>
      <c r="D56" s="78">
        <f t="shared" si="7"/>
        <v>1.2898550724637681</v>
      </c>
      <c r="E56" s="68">
        <f t="shared" si="8"/>
        <v>140</v>
      </c>
      <c r="F56" s="55">
        <f>'４月(上旬～中旬)'!F56-'４月(上旬)'!F56</f>
        <v>1200</v>
      </c>
      <c r="G56" s="55">
        <f>'４月(上旬～中旬)'!G56-'４月(上旬)'!G56</f>
        <v>1200</v>
      </c>
      <c r="H56" s="79">
        <f t="shared" si="9"/>
        <v>1</v>
      </c>
      <c r="I56" s="54">
        <f t="shared" si="10"/>
        <v>0</v>
      </c>
      <c r="J56" s="53">
        <f t="shared" si="11"/>
        <v>0.51916666666666667</v>
      </c>
      <c r="K56" s="67">
        <f t="shared" si="12"/>
        <v>0.40250000000000002</v>
      </c>
      <c r="L56" s="66">
        <f t="shared" si="13"/>
        <v>0.11666666666666664</v>
      </c>
    </row>
    <row r="57" spans="1:12" x14ac:dyDescent="0.4">
      <c r="A57" s="58" t="s">
        <v>80</v>
      </c>
      <c r="B57" s="55">
        <f>'４月(上旬～中旬)'!B57-'４月(上旬)'!B57</f>
        <v>718</v>
      </c>
      <c r="C57" s="55">
        <f>'４月(上旬～中旬)'!C57-'４月(上旬)'!C57</f>
        <v>370</v>
      </c>
      <c r="D57" s="73">
        <f t="shared" si="7"/>
        <v>1.9405405405405405</v>
      </c>
      <c r="E57" s="54">
        <f t="shared" si="8"/>
        <v>348</v>
      </c>
      <c r="F57" s="55">
        <f>'４月(上旬～中旬)'!F57-'４月(上旬)'!F57</f>
        <v>1200</v>
      </c>
      <c r="G57" s="55">
        <f>'４月(上旬～中旬)'!G57-'４月(上旬)'!G57</f>
        <v>1200</v>
      </c>
      <c r="H57" s="53">
        <f t="shared" si="9"/>
        <v>1</v>
      </c>
      <c r="I57" s="54">
        <f t="shared" si="10"/>
        <v>0</v>
      </c>
      <c r="J57" s="53">
        <f t="shared" si="11"/>
        <v>0.59833333333333338</v>
      </c>
      <c r="K57" s="53">
        <f t="shared" si="12"/>
        <v>0.30833333333333335</v>
      </c>
      <c r="L57" s="52">
        <f t="shared" si="13"/>
        <v>0.29000000000000004</v>
      </c>
    </row>
    <row r="58" spans="1:12" x14ac:dyDescent="0.4">
      <c r="A58" s="58" t="s">
        <v>79</v>
      </c>
      <c r="B58" s="55">
        <f>'４月(上旬～中旬)'!B58-'４月(上旬)'!B58</f>
        <v>761</v>
      </c>
      <c r="C58" s="55">
        <f>'４月(上旬～中旬)'!C58-'４月(上旬)'!C58</f>
        <v>577</v>
      </c>
      <c r="D58" s="73">
        <f t="shared" si="7"/>
        <v>1.3188908145580589</v>
      </c>
      <c r="E58" s="54">
        <f t="shared" si="8"/>
        <v>184</v>
      </c>
      <c r="F58" s="55">
        <f>'４月(上旬～中旬)'!F58-'４月(上旬)'!F58</f>
        <v>1200</v>
      </c>
      <c r="G58" s="55">
        <f>'４月(上旬～中旬)'!G58-'４月(上旬)'!G58</f>
        <v>1200</v>
      </c>
      <c r="H58" s="53">
        <f t="shared" si="9"/>
        <v>1</v>
      </c>
      <c r="I58" s="54">
        <f t="shared" si="10"/>
        <v>0</v>
      </c>
      <c r="J58" s="53">
        <f t="shared" si="11"/>
        <v>0.63416666666666666</v>
      </c>
      <c r="K58" s="53">
        <f t="shared" si="12"/>
        <v>0.48083333333333333</v>
      </c>
      <c r="L58" s="52">
        <f t="shared" si="13"/>
        <v>0.15333333333333332</v>
      </c>
    </row>
    <row r="59" spans="1:12" x14ac:dyDescent="0.4">
      <c r="A59" s="58" t="s">
        <v>78</v>
      </c>
      <c r="B59" s="55">
        <f>'４月(上旬～中旬)'!B59-'４月(上旬)'!B59</f>
        <v>1876</v>
      </c>
      <c r="C59" s="55">
        <f>'４月(上旬～中旬)'!C59-'４月(上旬)'!C59</f>
        <v>1402</v>
      </c>
      <c r="D59" s="78">
        <f t="shared" si="7"/>
        <v>1.3380884450784594</v>
      </c>
      <c r="E59" s="54">
        <f t="shared" si="8"/>
        <v>474</v>
      </c>
      <c r="F59" s="55">
        <f>'４月(上旬～中旬)'!F59-'４月(上旬)'!F59</f>
        <v>4151</v>
      </c>
      <c r="G59" s="55">
        <f>'４月(上旬～中旬)'!G59-'４月(上旬)'!G59</f>
        <v>3660</v>
      </c>
      <c r="H59" s="76">
        <f t="shared" si="9"/>
        <v>1.1341530054644808</v>
      </c>
      <c r="I59" s="54">
        <f t="shared" si="10"/>
        <v>491</v>
      </c>
      <c r="J59" s="53">
        <f t="shared" si="11"/>
        <v>0.45193929173693087</v>
      </c>
      <c r="K59" s="53">
        <f t="shared" si="12"/>
        <v>0.38306010928961748</v>
      </c>
      <c r="L59" s="52">
        <f t="shared" si="13"/>
        <v>6.8879182447313392E-2</v>
      </c>
    </row>
    <row r="60" spans="1:12" x14ac:dyDescent="0.4">
      <c r="A60" s="64" t="s">
        <v>156</v>
      </c>
      <c r="B60" s="72">
        <f>'４月(上旬～中旬)'!B60-'４月(上旬)'!B60</f>
        <v>0</v>
      </c>
      <c r="C60" s="55">
        <f>'４月(上旬～中旬)'!C60-'４月(上旬)'!C60</f>
        <v>0</v>
      </c>
      <c r="D60" s="95" t="e">
        <f t="shared" si="7"/>
        <v>#DIV/0!</v>
      </c>
      <c r="E60" s="68">
        <f t="shared" si="8"/>
        <v>0</v>
      </c>
      <c r="F60" s="72">
        <f>'４月(上旬～中旬)'!F60-'４月(上旬)'!F60</f>
        <v>0</v>
      </c>
      <c r="G60" s="55">
        <f>'４月(上旬～中旬)'!G60-'４月(上旬)'!G60</f>
        <v>0</v>
      </c>
      <c r="H60" s="67" t="e">
        <f t="shared" si="9"/>
        <v>#DIV/0!</v>
      </c>
      <c r="I60" s="68">
        <f t="shared" si="10"/>
        <v>0</v>
      </c>
      <c r="J60" s="67" t="e">
        <f t="shared" si="11"/>
        <v>#DIV/0!</v>
      </c>
      <c r="K60" s="67" t="e">
        <f t="shared" si="12"/>
        <v>#DIV/0!</v>
      </c>
      <c r="L60" s="66" t="e">
        <f t="shared" si="13"/>
        <v>#DIV/0!</v>
      </c>
    </row>
    <row r="61" spans="1:12" x14ac:dyDescent="0.4">
      <c r="A61" s="51" t="s">
        <v>155</v>
      </c>
      <c r="B61" s="49">
        <f>'４月(上旬～中旬)'!B61-'４月(上旬)'!B61</f>
        <v>0</v>
      </c>
      <c r="C61" s="55">
        <f>'４月(上旬～中旬)'!C61-'４月(上旬)'!C61</f>
        <v>0</v>
      </c>
      <c r="D61" s="47" t="e">
        <f t="shared" si="7"/>
        <v>#DIV/0!</v>
      </c>
      <c r="E61" s="48">
        <f t="shared" si="8"/>
        <v>0</v>
      </c>
      <c r="F61" s="49">
        <f>'４月(上旬～中旬)'!F61-'４月(上旬)'!F61</f>
        <v>0</v>
      </c>
      <c r="G61" s="55">
        <f>'４月(上旬～中旬)'!G61-'４月(上旬)'!G61</f>
        <v>0</v>
      </c>
      <c r="H61" s="47" t="e">
        <f t="shared" si="9"/>
        <v>#DIV/0!</v>
      </c>
      <c r="I61" s="48">
        <f t="shared" si="10"/>
        <v>0</v>
      </c>
      <c r="J61" s="47" t="e">
        <f t="shared" si="11"/>
        <v>#DIV/0!</v>
      </c>
      <c r="K61" s="47" t="e">
        <f t="shared" si="12"/>
        <v>#DIV/0!</v>
      </c>
      <c r="L61" s="46" t="e">
        <f t="shared" si="13"/>
        <v>#DIV/0!</v>
      </c>
    </row>
    <row r="62" spans="1:12" x14ac:dyDescent="0.4">
      <c r="A62" s="277" t="s">
        <v>154</v>
      </c>
      <c r="B62" s="259">
        <f>SUM(B63:B66)</f>
        <v>983</v>
      </c>
      <c r="C62" s="259">
        <f>SUM(C63:C66)</f>
        <v>547</v>
      </c>
      <c r="D62" s="256">
        <f t="shared" si="7"/>
        <v>1.7970749542961608</v>
      </c>
      <c r="E62" s="281">
        <f t="shared" si="8"/>
        <v>436</v>
      </c>
      <c r="F62" s="259">
        <f>SUM(F63:F66)</f>
        <v>1914</v>
      </c>
      <c r="G62" s="259">
        <f>SUM(G63:G66)</f>
        <v>1493</v>
      </c>
      <c r="H62" s="256">
        <f t="shared" si="9"/>
        <v>1.2819825853985265</v>
      </c>
      <c r="I62" s="281">
        <f t="shared" si="10"/>
        <v>421</v>
      </c>
      <c r="J62" s="256">
        <f t="shared" si="11"/>
        <v>0.51358411703239293</v>
      </c>
      <c r="K62" s="256">
        <f t="shared" si="12"/>
        <v>0.36637642330877429</v>
      </c>
      <c r="L62" s="280">
        <f t="shared" si="13"/>
        <v>0.14720769372361864</v>
      </c>
    </row>
    <row r="63" spans="1:12" x14ac:dyDescent="0.4">
      <c r="A63" s="64" t="s">
        <v>77</v>
      </c>
      <c r="B63" s="112">
        <v>223</v>
      </c>
      <c r="C63" s="112">
        <v>136</v>
      </c>
      <c r="D63" s="95">
        <f t="shared" si="7"/>
        <v>1.6397058823529411</v>
      </c>
      <c r="E63" s="140">
        <f t="shared" si="8"/>
        <v>87</v>
      </c>
      <c r="F63" s="112">
        <v>330</v>
      </c>
      <c r="G63" s="112">
        <v>297</v>
      </c>
      <c r="H63" s="95">
        <f t="shared" si="9"/>
        <v>1.1111111111111112</v>
      </c>
      <c r="I63" s="140">
        <f t="shared" si="10"/>
        <v>33</v>
      </c>
      <c r="J63" s="95">
        <f t="shared" si="11"/>
        <v>0.67575757575757578</v>
      </c>
      <c r="K63" s="95">
        <f t="shared" si="12"/>
        <v>0.45791245791245794</v>
      </c>
      <c r="L63" s="399">
        <f t="shared" si="13"/>
        <v>0.21784511784511784</v>
      </c>
    </row>
    <row r="64" spans="1:12" x14ac:dyDescent="0.4">
      <c r="A64" s="58" t="s">
        <v>153</v>
      </c>
      <c r="B64" s="56">
        <v>204</v>
      </c>
      <c r="C64" s="56">
        <v>145</v>
      </c>
      <c r="D64" s="53">
        <f t="shared" si="7"/>
        <v>1.4068965517241379</v>
      </c>
      <c r="E64" s="54">
        <f t="shared" si="8"/>
        <v>59</v>
      </c>
      <c r="F64" s="56">
        <v>594</v>
      </c>
      <c r="G64" s="56">
        <v>298</v>
      </c>
      <c r="H64" s="53">
        <f t="shared" si="9"/>
        <v>1.9932885906040267</v>
      </c>
      <c r="I64" s="54">
        <f t="shared" si="10"/>
        <v>296</v>
      </c>
      <c r="J64" s="53">
        <f t="shared" si="11"/>
        <v>0.34343434343434343</v>
      </c>
      <c r="K64" s="53">
        <f t="shared" si="12"/>
        <v>0.48657718120805371</v>
      </c>
      <c r="L64" s="52">
        <f t="shared" si="13"/>
        <v>-0.14314283777371029</v>
      </c>
    </row>
    <row r="65" spans="1:12" x14ac:dyDescent="0.4">
      <c r="A65" s="57" t="s">
        <v>152</v>
      </c>
      <c r="B65" s="112">
        <v>175</v>
      </c>
      <c r="C65" s="112">
        <v>83</v>
      </c>
      <c r="D65" s="53">
        <f t="shared" si="7"/>
        <v>2.1084337349397591</v>
      </c>
      <c r="E65" s="54">
        <f t="shared" si="8"/>
        <v>92</v>
      </c>
      <c r="F65" s="56">
        <v>330</v>
      </c>
      <c r="G65" s="56">
        <v>299</v>
      </c>
      <c r="H65" s="53">
        <f t="shared" si="9"/>
        <v>1.1036789297658862</v>
      </c>
      <c r="I65" s="54">
        <f t="shared" si="10"/>
        <v>31</v>
      </c>
      <c r="J65" s="53">
        <f t="shared" si="11"/>
        <v>0.53030303030303028</v>
      </c>
      <c r="K65" s="53">
        <f t="shared" si="12"/>
        <v>0.27759197324414714</v>
      </c>
      <c r="L65" s="52">
        <f t="shared" si="13"/>
        <v>0.25271105705888314</v>
      </c>
    </row>
    <row r="66" spans="1:12" x14ac:dyDescent="0.4">
      <c r="A66" s="51" t="s">
        <v>151</v>
      </c>
      <c r="B66" s="50">
        <v>381</v>
      </c>
      <c r="C66" s="50">
        <v>183</v>
      </c>
      <c r="D66" s="47">
        <f t="shared" si="7"/>
        <v>2.081967213114754</v>
      </c>
      <c r="E66" s="48">
        <f t="shared" si="8"/>
        <v>198</v>
      </c>
      <c r="F66" s="50">
        <v>660</v>
      </c>
      <c r="G66" s="50">
        <v>599</v>
      </c>
      <c r="H66" s="47">
        <f t="shared" si="9"/>
        <v>1.1018363939899833</v>
      </c>
      <c r="I66" s="48">
        <f t="shared" si="10"/>
        <v>61</v>
      </c>
      <c r="J66" s="47">
        <f t="shared" si="11"/>
        <v>0.57727272727272727</v>
      </c>
      <c r="K66" s="47">
        <f t="shared" si="12"/>
        <v>0.30550918196994992</v>
      </c>
      <c r="L66" s="46">
        <f t="shared" si="13"/>
        <v>0.27176354530277735</v>
      </c>
    </row>
    <row r="67" spans="1:12" x14ac:dyDescent="0.4">
      <c r="A67" s="249" t="s">
        <v>103</v>
      </c>
      <c r="B67" s="398"/>
      <c r="C67" s="398"/>
      <c r="D67" s="378"/>
      <c r="E67" s="379"/>
      <c r="F67" s="398"/>
      <c r="G67" s="398"/>
      <c r="H67" s="378"/>
      <c r="I67" s="379"/>
      <c r="J67" s="378"/>
      <c r="K67" s="378"/>
      <c r="L67" s="377"/>
    </row>
    <row r="68" spans="1:12" x14ac:dyDescent="0.4">
      <c r="A68" s="337" t="s">
        <v>150</v>
      </c>
      <c r="B68" s="397"/>
      <c r="C68" s="396"/>
      <c r="D68" s="373"/>
      <c r="E68" s="372"/>
      <c r="F68" s="397"/>
      <c r="G68" s="396"/>
      <c r="H68" s="373"/>
      <c r="I68" s="372"/>
      <c r="J68" s="371"/>
      <c r="K68" s="371"/>
      <c r="L68" s="370"/>
    </row>
    <row r="69" spans="1:12" x14ac:dyDescent="0.4">
      <c r="A69" s="58" t="s">
        <v>149</v>
      </c>
      <c r="B69" s="369"/>
      <c r="C69" s="369"/>
      <c r="D69" s="368"/>
      <c r="E69" s="367"/>
      <c r="F69" s="369"/>
      <c r="G69" s="369"/>
      <c r="H69" s="368"/>
      <c r="I69" s="367"/>
      <c r="J69" s="366"/>
      <c r="K69" s="366"/>
      <c r="L69" s="365"/>
    </row>
    <row r="70" spans="1:12" x14ac:dyDescent="0.4">
      <c r="A70" s="64" t="s">
        <v>148</v>
      </c>
      <c r="B70" s="395"/>
      <c r="C70" s="394"/>
      <c r="D70" s="393"/>
      <c r="E70" s="392"/>
      <c r="F70" s="395"/>
      <c r="G70" s="394"/>
      <c r="H70" s="393"/>
      <c r="I70" s="392"/>
      <c r="J70" s="391"/>
      <c r="K70" s="391"/>
      <c r="L70" s="390"/>
    </row>
    <row r="71" spans="1:12" x14ac:dyDescent="0.4">
      <c r="A71" s="70" t="s">
        <v>147</v>
      </c>
      <c r="B71" s="364"/>
      <c r="C71" s="363"/>
      <c r="D71" s="359"/>
      <c r="E71" s="362"/>
      <c r="F71" s="364"/>
      <c r="G71" s="363"/>
      <c r="H71" s="359"/>
      <c r="I71" s="358"/>
      <c r="J71" s="357"/>
      <c r="K71" s="357"/>
      <c r="L71" s="356"/>
    </row>
    <row r="72" spans="1:12" x14ac:dyDescent="0.4">
      <c r="A72" s="70" t="s">
        <v>102</v>
      </c>
      <c r="B72" s="389"/>
      <c r="C72" s="388"/>
      <c r="D72" s="359"/>
      <c r="E72" s="358"/>
      <c r="F72" s="389"/>
      <c r="G72" s="388"/>
      <c r="H72" s="359"/>
      <c r="I72" s="358"/>
      <c r="J72" s="357"/>
      <c r="K72" s="357"/>
      <c r="L72" s="356"/>
    </row>
    <row r="73" spans="1:12" x14ac:dyDescent="0.4">
      <c r="A73" s="70" t="s">
        <v>197</v>
      </c>
      <c r="B73" s="389"/>
      <c r="C73" s="388"/>
      <c r="D73" s="359"/>
      <c r="E73" s="358"/>
      <c r="F73" s="389"/>
      <c r="G73" s="388"/>
      <c r="H73" s="359"/>
      <c r="I73" s="358"/>
      <c r="J73" s="357"/>
      <c r="K73" s="357"/>
      <c r="L73" s="356"/>
    </row>
    <row r="74" spans="1:12" x14ac:dyDescent="0.4">
      <c r="A74" s="51" t="s">
        <v>101</v>
      </c>
      <c r="B74" s="387"/>
      <c r="C74" s="386"/>
      <c r="D74" s="359"/>
      <c r="E74" s="358"/>
      <c r="F74" s="387"/>
      <c r="G74" s="386"/>
      <c r="H74" s="359"/>
      <c r="I74" s="358">
        <f>+F74-G74</f>
        <v>0</v>
      </c>
      <c r="J74" s="357"/>
      <c r="K74" s="357"/>
      <c r="L74" s="356"/>
    </row>
    <row r="75" spans="1:12" x14ac:dyDescent="0.4">
      <c r="A75" s="249" t="s">
        <v>145</v>
      </c>
      <c r="B75" s="384"/>
      <c r="C75" s="383"/>
      <c r="D75" s="351"/>
      <c r="E75" s="350"/>
      <c r="F75" s="384"/>
      <c r="G75" s="383"/>
      <c r="H75" s="351"/>
      <c r="I75" s="350"/>
      <c r="J75" s="349"/>
      <c r="K75" s="349"/>
      <c r="L75" s="348"/>
    </row>
    <row r="76" spans="1:12" x14ac:dyDescent="0.4">
      <c r="A76" s="325" t="s">
        <v>144</v>
      </c>
      <c r="B76" s="385"/>
      <c r="C76" s="383"/>
      <c r="D76" s="351"/>
      <c r="E76" s="350"/>
      <c r="F76" s="384"/>
      <c r="G76" s="383"/>
      <c r="H76" s="351"/>
      <c r="I76" s="350"/>
      <c r="J76" s="349"/>
      <c r="K76" s="349"/>
      <c r="L76" s="348"/>
    </row>
    <row r="77" spans="1:12" x14ac:dyDescent="0.4">
      <c r="A77" s="42" t="s">
        <v>143</v>
      </c>
      <c r="B77" s="43"/>
      <c r="C77" s="42"/>
      <c r="D77" s="42"/>
      <c r="E77" s="43"/>
      <c r="F77" s="43"/>
      <c r="G77" s="42"/>
      <c r="H77" s="42"/>
      <c r="I77" s="43"/>
      <c r="J77" s="43"/>
      <c r="K77" s="42"/>
      <c r="L77" s="42"/>
    </row>
    <row r="78" spans="1:12" x14ac:dyDescent="0.4">
      <c r="A78" s="44" t="s">
        <v>142</v>
      </c>
      <c r="B78" s="43"/>
      <c r="C78" s="42"/>
      <c r="D78" s="42"/>
      <c r="E78" s="43"/>
      <c r="F78" s="43"/>
      <c r="G78" s="42"/>
      <c r="H78" s="42"/>
      <c r="I78" s="43"/>
      <c r="J78" s="43"/>
      <c r="K78" s="42"/>
      <c r="L78" s="42"/>
    </row>
    <row r="79" spans="1:12" s="42" customFormat="1" x14ac:dyDescent="0.4">
      <c r="A79" s="42" t="s">
        <v>141</v>
      </c>
      <c r="B79" s="43"/>
      <c r="C79" s="43"/>
      <c r="F79" s="43"/>
      <c r="G79" s="43"/>
      <c r="J79" s="43"/>
      <c r="K79" s="43"/>
    </row>
    <row r="80" spans="1:12" x14ac:dyDescent="0.4">
      <c r="A80" s="42" t="s">
        <v>98</v>
      </c>
      <c r="B80" s="43"/>
      <c r="C80" s="43"/>
      <c r="D80" s="42"/>
      <c r="E80" s="42"/>
      <c r="F80" s="43"/>
      <c r="G80" s="43"/>
      <c r="H80" s="42"/>
      <c r="I80" s="42"/>
      <c r="J80" s="43"/>
      <c r="K80" s="43"/>
      <c r="L80" s="42"/>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2011年&amp;A航空旅客輸送実績</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83"/>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43" customWidth="1"/>
    <col min="4" max="5" width="11.25" style="42" customWidth="1"/>
    <col min="6" max="7" width="11" style="43" customWidth="1"/>
    <col min="8" max="9" width="11.25" style="42" customWidth="1"/>
    <col min="10" max="11" width="11.25" style="43" customWidth="1"/>
    <col min="12" max="12" width="11.25" style="42" customWidth="1"/>
    <col min="13" max="13" width="9" style="42" customWidth="1"/>
    <col min="14" max="14" width="6.5" style="42" bestFit="1" customWidth="1"/>
    <col min="15" max="16384" width="15.75" style="42"/>
  </cols>
  <sheetData>
    <row r="1" spans="1:12" ht="18.75" x14ac:dyDescent="0.4">
      <c r="A1" s="736" t="str">
        <f>'h24'!A1</f>
        <v>平成24年度</v>
      </c>
      <c r="B1" s="737"/>
      <c r="C1" s="737"/>
      <c r="D1" s="737"/>
      <c r="E1" s="738" t="str">
        <f ca="1">RIGHT(CELL("filename",$A$1),LEN(CELL("filename",$A$1))-FIND("]",CELL("filename",$A$1)))</f>
        <v>９月(上旬)</v>
      </c>
      <c r="F1" s="739" t="s">
        <v>70</v>
      </c>
      <c r="G1" s="740"/>
      <c r="H1" s="740"/>
      <c r="I1" s="741"/>
      <c r="J1" s="740"/>
      <c r="K1" s="740"/>
      <c r="L1" s="741"/>
    </row>
    <row r="2" spans="1:12" x14ac:dyDescent="0.4">
      <c r="A2" s="658"/>
      <c r="B2" s="735" t="s">
        <v>97</v>
      </c>
      <c r="C2" s="733"/>
      <c r="D2" s="733"/>
      <c r="E2" s="734"/>
      <c r="F2" s="735" t="s">
        <v>195</v>
      </c>
      <c r="G2" s="733"/>
      <c r="H2" s="733"/>
      <c r="I2" s="734"/>
      <c r="J2" s="735" t="s">
        <v>194</v>
      </c>
      <c r="K2" s="733"/>
      <c r="L2" s="734"/>
    </row>
    <row r="3" spans="1:12" x14ac:dyDescent="0.4">
      <c r="A3" s="653"/>
      <c r="B3" s="645"/>
      <c r="C3" s="646"/>
      <c r="D3" s="646"/>
      <c r="E3" s="647"/>
      <c r="F3" s="645"/>
      <c r="G3" s="646"/>
      <c r="H3" s="646"/>
      <c r="I3" s="647"/>
      <c r="J3" s="645"/>
      <c r="K3" s="646"/>
      <c r="L3" s="647"/>
    </row>
    <row r="4" spans="1:12" x14ac:dyDescent="0.4">
      <c r="A4" s="653"/>
      <c r="B4" s="659" t="s">
        <v>132</v>
      </c>
      <c r="C4" s="655" t="s">
        <v>274</v>
      </c>
      <c r="D4" s="653" t="s">
        <v>95</v>
      </c>
      <c r="E4" s="653"/>
      <c r="F4" s="649" t="str">
        <f>+B4</f>
        <v>(12'9/1～10)</v>
      </c>
      <c r="G4" s="649" t="str">
        <f>+C4</f>
        <v>(11'9/1～10)</v>
      </c>
      <c r="H4" s="653" t="s">
        <v>95</v>
      </c>
      <c r="I4" s="653"/>
      <c r="J4" s="649" t="str">
        <f>+B4</f>
        <v>(12'9/1～10)</v>
      </c>
      <c r="K4" s="649" t="str">
        <f>+C4</f>
        <v>(11'9/1～10)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191</v>
      </c>
      <c r="B6" s="248">
        <f>+B7+B41+B67</f>
        <v>170393</v>
      </c>
      <c r="C6" s="248">
        <f>+C7+C41+C67</f>
        <v>162581</v>
      </c>
      <c r="D6" s="245">
        <f t="shared" ref="D6:D37" si="0">+B6/C6</f>
        <v>1.0480498951291972</v>
      </c>
      <c r="E6" s="289">
        <f t="shared" ref="E6:E37" si="1">+B6-C6</f>
        <v>7812</v>
      </c>
      <c r="F6" s="248">
        <f>+F7+F41+F67</f>
        <v>210758</v>
      </c>
      <c r="G6" s="248">
        <f>+G7+G41+G67</f>
        <v>212023</v>
      </c>
      <c r="H6" s="245">
        <f t="shared" ref="H6:H37" si="2">+F6/G6</f>
        <v>0.99403366615886013</v>
      </c>
      <c r="I6" s="289">
        <f t="shared" ref="I6:I37" si="3">+F6-G6</f>
        <v>-1265</v>
      </c>
      <c r="J6" s="245">
        <f t="shared" ref="J6:J37" si="4">+B6/F6</f>
        <v>0.80847702103834729</v>
      </c>
      <c r="K6" s="245">
        <f t="shared" ref="K6:K37" si="5">+C6/G6</f>
        <v>0.76680831796550375</v>
      </c>
      <c r="L6" s="283">
        <f t="shared" ref="L6:L37" si="6">+J6-K6</f>
        <v>4.1668703072843538E-2</v>
      </c>
    </row>
    <row r="7" spans="1:12" s="44" customFormat="1" x14ac:dyDescent="0.4">
      <c r="A7" s="249" t="s">
        <v>91</v>
      </c>
      <c r="B7" s="248">
        <f>B8+B18+B38</f>
        <v>77257</v>
      </c>
      <c r="C7" s="248">
        <f>C8+C18+C38</f>
        <v>75449</v>
      </c>
      <c r="D7" s="245">
        <f t="shared" si="0"/>
        <v>1.0239632069344855</v>
      </c>
      <c r="E7" s="289">
        <f t="shared" si="1"/>
        <v>1808</v>
      </c>
      <c r="F7" s="248">
        <f>F8+F18+F38</f>
        <v>94548</v>
      </c>
      <c r="G7" s="248">
        <f>G8+G18+G38</f>
        <v>96106</v>
      </c>
      <c r="H7" s="245">
        <f t="shared" si="2"/>
        <v>0.983788733273677</v>
      </c>
      <c r="I7" s="289">
        <f t="shared" si="3"/>
        <v>-1558</v>
      </c>
      <c r="J7" s="245">
        <f t="shared" si="4"/>
        <v>0.8171193467868173</v>
      </c>
      <c r="K7" s="245">
        <f t="shared" si="5"/>
        <v>0.78506024597839885</v>
      </c>
      <c r="L7" s="283">
        <f t="shared" si="6"/>
        <v>3.205910080841845E-2</v>
      </c>
    </row>
    <row r="8" spans="1:12" x14ac:dyDescent="0.4">
      <c r="A8" s="277" t="s">
        <v>190</v>
      </c>
      <c r="B8" s="259">
        <f>SUM(B9:B17)</f>
        <v>53590</v>
      </c>
      <c r="C8" s="259">
        <f>SUM(C9:C17)</f>
        <v>54674</v>
      </c>
      <c r="D8" s="256">
        <f t="shared" si="0"/>
        <v>0.9801733913743278</v>
      </c>
      <c r="E8" s="281">
        <f t="shared" si="1"/>
        <v>-1084</v>
      </c>
      <c r="F8" s="259">
        <f>SUM(F9:F17)</f>
        <v>64238</v>
      </c>
      <c r="G8" s="259">
        <f>SUM(G9:G17)</f>
        <v>69137</v>
      </c>
      <c r="H8" s="256">
        <f t="shared" si="2"/>
        <v>0.92914069167016211</v>
      </c>
      <c r="I8" s="281">
        <f t="shared" si="3"/>
        <v>-4899</v>
      </c>
      <c r="J8" s="256">
        <f t="shared" si="4"/>
        <v>0.83424141473893954</v>
      </c>
      <c r="K8" s="256">
        <f t="shared" si="5"/>
        <v>0.79080665924179527</v>
      </c>
      <c r="L8" s="280">
        <f t="shared" si="6"/>
        <v>4.3434755497144262E-2</v>
      </c>
    </row>
    <row r="9" spans="1:12" x14ac:dyDescent="0.4">
      <c r="A9" s="57" t="s">
        <v>87</v>
      </c>
      <c r="B9" s="88">
        <v>44947</v>
      </c>
      <c r="C9" s="88">
        <v>38165</v>
      </c>
      <c r="D9" s="73">
        <f t="shared" si="0"/>
        <v>1.1777020830603957</v>
      </c>
      <c r="E9" s="81">
        <f t="shared" si="1"/>
        <v>6782</v>
      </c>
      <c r="F9" s="88">
        <v>54558</v>
      </c>
      <c r="G9" s="88">
        <v>49056</v>
      </c>
      <c r="H9" s="73">
        <f t="shared" si="2"/>
        <v>1.1121575342465753</v>
      </c>
      <c r="I9" s="81">
        <f t="shared" si="3"/>
        <v>5502</v>
      </c>
      <c r="J9" s="73">
        <f t="shared" si="4"/>
        <v>0.82383885039774185</v>
      </c>
      <c r="K9" s="73">
        <f t="shared" si="5"/>
        <v>0.77798842139595559</v>
      </c>
      <c r="L9" s="90">
        <f t="shared" si="6"/>
        <v>4.5850429001786264E-2</v>
      </c>
    </row>
    <row r="10" spans="1:12" x14ac:dyDescent="0.4">
      <c r="A10" s="58" t="s">
        <v>90</v>
      </c>
      <c r="B10" s="56">
        <v>4821</v>
      </c>
      <c r="C10" s="56">
        <v>4777</v>
      </c>
      <c r="D10" s="53">
        <f t="shared" si="0"/>
        <v>1.0092108017584258</v>
      </c>
      <c r="E10" s="54">
        <f t="shared" si="1"/>
        <v>44</v>
      </c>
      <c r="F10" s="56">
        <v>5000</v>
      </c>
      <c r="G10" s="56">
        <v>5000</v>
      </c>
      <c r="H10" s="53">
        <f t="shared" si="2"/>
        <v>1</v>
      </c>
      <c r="I10" s="54">
        <f t="shared" si="3"/>
        <v>0</v>
      </c>
      <c r="J10" s="53">
        <f t="shared" si="4"/>
        <v>0.96419999999999995</v>
      </c>
      <c r="K10" s="53">
        <f t="shared" si="5"/>
        <v>0.95540000000000003</v>
      </c>
      <c r="L10" s="52">
        <f t="shared" si="6"/>
        <v>8.799999999999919E-3</v>
      </c>
    </row>
    <row r="11" spans="1:12" x14ac:dyDescent="0.4">
      <c r="A11" s="58" t="s">
        <v>162</v>
      </c>
      <c r="B11" s="56">
        <v>3127</v>
      </c>
      <c r="C11" s="56">
        <v>11135</v>
      </c>
      <c r="D11" s="53">
        <f t="shared" si="0"/>
        <v>0.28082622361921866</v>
      </c>
      <c r="E11" s="54">
        <f t="shared" si="1"/>
        <v>-8008</v>
      </c>
      <c r="F11" s="56">
        <v>3300</v>
      </c>
      <c r="G11" s="56">
        <v>13631</v>
      </c>
      <c r="H11" s="53">
        <f t="shared" si="2"/>
        <v>0.24209522412148779</v>
      </c>
      <c r="I11" s="54">
        <f t="shared" si="3"/>
        <v>-10331</v>
      </c>
      <c r="J11" s="53">
        <f t="shared" si="4"/>
        <v>0.94757575757575763</v>
      </c>
      <c r="K11" s="53">
        <f t="shared" si="5"/>
        <v>0.81688797593720197</v>
      </c>
      <c r="L11" s="52">
        <f t="shared" si="6"/>
        <v>0.13068778163855566</v>
      </c>
    </row>
    <row r="12" spans="1:12" x14ac:dyDescent="0.4">
      <c r="A12" s="58" t="s">
        <v>85</v>
      </c>
      <c r="B12" s="92"/>
      <c r="C12" s="56"/>
      <c r="D12" s="53" t="e">
        <f t="shared" si="0"/>
        <v>#DIV/0!</v>
      </c>
      <c r="E12" s="54">
        <f t="shared" si="1"/>
        <v>0</v>
      </c>
      <c r="F12" s="92"/>
      <c r="G12" s="56"/>
      <c r="H12" s="53" t="e">
        <f t="shared" si="2"/>
        <v>#DIV/0!</v>
      </c>
      <c r="I12" s="54">
        <f t="shared" si="3"/>
        <v>0</v>
      </c>
      <c r="J12" s="53" t="e">
        <f t="shared" si="4"/>
        <v>#DIV/0!</v>
      </c>
      <c r="K12" s="53" t="e">
        <f t="shared" si="5"/>
        <v>#DIV/0!</v>
      </c>
      <c r="L12" s="52" t="e">
        <f t="shared" si="6"/>
        <v>#DIV/0!</v>
      </c>
    </row>
    <row r="13" spans="1:12" x14ac:dyDescent="0.4">
      <c r="A13" s="58" t="s">
        <v>86</v>
      </c>
      <c r="B13" s="92"/>
      <c r="C13" s="56"/>
      <c r="D13" s="53" t="e">
        <f t="shared" si="0"/>
        <v>#DIV/0!</v>
      </c>
      <c r="E13" s="54">
        <f t="shared" si="1"/>
        <v>0</v>
      </c>
      <c r="F13" s="92"/>
      <c r="G13" s="56"/>
      <c r="H13" s="53" t="e">
        <f t="shared" si="2"/>
        <v>#DIV/0!</v>
      </c>
      <c r="I13" s="54">
        <f t="shared" si="3"/>
        <v>0</v>
      </c>
      <c r="J13" s="53" t="e">
        <f t="shared" si="4"/>
        <v>#DIV/0!</v>
      </c>
      <c r="K13" s="53" t="e">
        <f t="shared" si="5"/>
        <v>#DIV/0!</v>
      </c>
      <c r="L13" s="52" t="e">
        <f t="shared" si="6"/>
        <v>#DIV/0!</v>
      </c>
    </row>
    <row r="14" spans="1:12" x14ac:dyDescent="0.4">
      <c r="A14" s="64" t="s">
        <v>189</v>
      </c>
      <c r="B14" s="69">
        <v>695</v>
      </c>
      <c r="C14" s="69">
        <v>597</v>
      </c>
      <c r="D14" s="67">
        <f t="shared" si="0"/>
        <v>1.1641541038525962</v>
      </c>
      <c r="E14" s="68">
        <f t="shared" si="1"/>
        <v>98</v>
      </c>
      <c r="F14" s="69">
        <v>1380</v>
      </c>
      <c r="G14" s="69">
        <v>1450</v>
      </c>
      <c r="H14" s="67">
        <f t="shared" si="2"/>
        <v>0.9517241379310345</v>
      </c>
      <c r="I14" s="68">
        <f t="shared" si="3"/>
        <v>-70</v>
      </c>
      <c r="J14" s="67">
        <f t="shared" si="4"/>
        <v>0.50362318840579712</v>
      </c>
      <c r="K14" s="67">
        <f t="shared" si="5"/>
        <v>0.41172413793103446</v>
      </c>
      <c r="L14" s="66">
        <f t="shared" si="6"/>
        <v>9.1899050474762656E-2</v>
      </c>
    </row>
    <row r="15" spans="1:12" x14ac:dyDescent="0.4">
      <c r="A15" s="58" t="s">
        <v>188</v>
      </c>
      <c r="B15" s="92"/>
      <c r="C15" s="92"/>
      <c r="D15" s="53" t="e">
        <f t="shared" si="0"/>
        <v>#DIV/0!</v>
      </c>
      <c r="E15" s="54">
        <f t="shared" si="1"/>
        <v>0</v>
      </c>
      <c r="F15" s="92"/>
      <c r="G15" s="92"/>
      <c r="H15" s="53" t="e">
        <f t="shared" si="2"/>
        <v>#DIV/0!</v>
      </c>
      <c r="I15" s="54">
        <f t="shared" si="3"/>
        <v>0</v>
      </c>
      <c r="J15" s="53" t="e">
        <f t="shared" si="4"/>
        <v>#DIV/0!</v>
      </c>
      <c r="K15" s="53" t="e">
        <f t="shared" si="5"/>
        <v>#DIV/0!</v>
      </c>
      <c r="L15" s="52" t="e">
        <f t="shared" si="6"/>
        <v>#DIV/0!</v>
      </c>
    </row>
    <row r="16" spans="1:12" x14ac:dyDescent="0.4">
      <c r="A16" s="70" t="s">
        <v>187</v>
      </c>
      <c r="B16" s="92"/>
      <c r="C16" s="92"/>
      <c r="D16" s="95" t="e">
        <f t="shared" si="0"/>
        <v>#DIV/0!</v>
      </c>
      <c r="E16" s="54">
        <f t="shared" si="1"/>
        <v>0</v>
      </c>
      <c r="F16" s="92"/>
      <c r="G16" s="92"/>
      <c r="H16" s="73" t="e">
        <f t="shared" si="2"/>
        <v>#DIV/0!</v>
      </c>
      <c r="I16" s="81">
        <f t="shared" si="3"/>
        <v>0</v>
      </c>
      <c r="J16" s="53" t="e">
        <f t="shared" si="4"/>
        <v>#DIV/0!</v>
      </c>
      <c r="K16" s="53" t="e">
        <f t="shared" si="5"/>
        <v>#DIV/0!</v>
      </c>
      <c r="L16" s="52" t="e">
        <f t="shared" si="6"/>
        <v>#DIV/0!</v>
      </c>
    </row>
    <row r="17" spans="1:12" s="45" customFormat="1" x14ac:dyDescent="0.4">
      <c r="A17" s="70" t="s">
        <v>186</v>
      </c>
      <c r="B17" s="91"/>
      <c r="C17" s="91"/>
      <c r="D17" s="67" t="e">
        <f t="shared" si="0"/>
        <v>#DIV/0!</v>
      </c>
      <c r="E17" s="68">
        <f t="shared" si="1"/>
        <v>0</v>
      </c>
      <c r="F17" s="91"/>
      <c r="G17" s="91"/>
      <c r="H17" s="73" t="e">
        <f t="shared" si="2"/>
        <v>#DIV/0!</v>
      </c>
      <c r="I17" s="68">
        <f t="shared" si="3"/>
        <v>0</v>
      </c>
      <c r="J17" s="67" t="e">
        <f t="shared" si="4"/>
        <v>#DIV/0!</v>
      </c>
      <c r="K17" s="67" t="e">
        <f t="shared" si="5"/>
        <v>#DIV/0!</v>
      </c>
      <c r="L17" s="66" t="e">
        <f t="shared" si="6"/>
        <v>#DIV/0!</v>
      </c>
    </row>
    <row r="18" spans="1:12" x14ac:dyDescent="0.4">
      <c r="A18" s="277" t="s">
        <v>185</v>
      </c>
      <c r="B18" s="259">
        <f>SUM(B19:B37)</f>
        <v>22621</v>
      </c>
      <c r="C18" s="259">
        <f>SUM(C19:C37)</f>
        <v>19988</v>
      </c>
      <c r="D18" s="256">
        <f t="shared" si="0"/>
        <v>1.1317290374224536</v>
      </c>
      <c r="E18" s="281">
        <f t="shared" si="1"/>
        <v>2633</v>
      </c>
      <c r="F18" s="259">
        <f>SUM(F19:F37)</f>
        <v>29030</v>
      </c>
      <c r="G18" s="259">
        <f>SUM(G19:G37)</f>
        <v>25590</v>
      </c>
      <c r="H18" s="256">
        <f t="shared" si="2"/>
        <v>1.1344275107463853</v>
      </c>
      <c r="I18" s="281">
        <f t="shared" si="3"/>
        <v>3440</v>
      </c>
      <c r="J18" s="256">
        <f t="shared" si="4"/>
        <v>0.77922838442990006</v>
      </c>
      <c r="K18" s="256">
        <f t="shared" si="5"/>
        <v>0.78108636186010161</v>
      </c>
      <c r="L18" s="280">
        <f t="shared" si="6"/>
        <v>-1.8579774302015517E-3</v>
      </c>
    </row>
    <row r="19" spans="1:12" x14ac:dyDescent="0.4">
      <c r="A19" s="57" t="s">
        <v>184</v>
      </c>
      <c r="B19" s="94"/>
      <c r="C19" s="94"/>
      <c r="D19" s="53" t="e">
        <f t="shared" si="0"/>
        <v>#DIV/0!</v>
      </c>
      <c r="E19" s="54">
        <f t="shared" si="1"/>
        <v>0</v>
      </c>
      <c r="F19" s="94"/>
      <c r="G19" s="94"/>
      <c r="H19" s="73" t="e">
        <f t="shared" si="2"/>
        <v>#DIV/0!</v>
      </c>
      <c r="I19" s="54">
        <f t="shared" si="3"/>
        <v>0</v>
      </c>
      <c r="J19" s="53" t="e">
        <f t="shared" si="4"/>
        <v>#DIV/0!</v>
      </c>
      <c r="K19" s="53" t="e">
        <f t="shared" si="5"/>
        <v>#DIV/0!</v>
      </c>
      <c r="L19" s="90" t="e">
        <f t="shared" si="6"/>
        <v>#DIV/0!</v>
      </c>
    </row>
    <row r="20" spans="1:12" x14ac:dyDescent="0.4">
      <c r="A20" s="58" t="s">
        <v>244</v>
      </c>
      <c r="B20" s="56">
        <v>3856</v>
      </c>
      <c r="C20" s="92"/>
      <c r="D20" s="53" t="e">
        <f t="shared" si="0"/>
        <v>#DIV/0!</v>
      </c>
      <c r="E20" s="54">
        <f t="shared" si="1"/>
        <v>3856</v>
      </c>
      <c r="F20" s="56">
        <v>4375</v>
      </c>
      <c r="G20" s="92"/>
      <c r="H20" s="53" t="e">
        <f t="shared" si="2"/>
        <v>#DIV/0!</v>
      </c>
      <c r="I20" s="54">
        <f t="shared" si="3"/>
        <v>4375</v>
      </c>
      <c r="J20" s="67">
        <f t="shared" si="4"/>
        <v>0.88137142857142858</v>
      </c>
      <c r="K20" s="53" t="e">
        <f t="shared" si="5"/>
        <v>#DIV/0!</v>
      </c>
      <c r="L20" s="52" t="e">
        <f t="shared" si="6"/>
        <v>#DIV/0!</v>
      </c>
    </row>
    <row r="21" spans="1:12" x14ac:dyDescent="0.4">
      <c r="A21" s="58" t="s">
        <v>183</v>
      </c>
      <c r="B21" s="56">
        <v>5867</v>
      </c>
      <c r="C21" s="56">
        <v>7173</v>
      </c>
      <c r="D21" s="53">
        <f t="shared" si="0"/>
        <v>0.81792834239509271</v>
      </c>
      <c r="E21" s="54">
        <f t="shared" si="1"/>
        <v>-1306</v>
      </c>
      <c r="F21" s="56">
        <v>8560</v>
      </c>
      <c r="G21" s="56">
        <v>10170</v>
      </c>
      <c r="H21" s="67">
        <f t="shared" si="2"/>
        <v>0.84169124877089474</v>
      </c>
      <c r="I21" s="54">
        <f t="shared" si="3"/>
        <v>-1610</v>
      </c>
      <c r="J21" s="53">
        <f t="shared" si="4"/>
        <v>0.68539719626168227</v>
      </c>
      <c r="K21" s="53">
        <f t="shared" si="5"/>
        <v>0.70530973451327439</v>
      </c>
      <c r="L21" s="52">
        <f t="shared" si="6"/>
        <v>-1.9912538251592116E-2</v>
      </c>
    </row>
    <row r="22" spans="1:12" x14ac:dyDescent="0.4">
      <c r="A22" s="58" t="s">
        <v>182</v>
      </c>
      <c r="B22" s="56">
        <v>1470</v>
      </c>
      <c r="C22" s="56">
        <v>1465</v>
      </c>
      <c r="D22" s="53">
        <f t="shared" si="0"/>
        <v>1.0034129692832765</v>
      </c>
      <c r="E22" s="54">
        <f t="shared" si="1"/>
        <v>5</v>
      </c>
      <c r="F22" s="56">
        <v>1490</v>
      </c>
      <c r="G22" s="56">
        <v>1490</v>
      </c>
      <c r="H22" s="53">
        <f t="shared" si="2"/>
        <v>1</v>
      </c>
      <c r="I22" s="54">
        <f t="shared" si="3"/>
        <v>0</v>
      </c>
      <c r="J22" s="53">
        <f t="shared" si="4"/>
        <v>0.98657718120805371</v>
      </c>
      <c r="K22" s="53">
        <f t="shared" si="5"/>
        <v>0.98322147651006708</v>
      </c>
      <c r="L22" s="52">
        <f t="shared" si="6"/>
        <v>3.3557046979866278E-3</v>
      </c>
    </row>
    <row r="23" spans="1:12" x14ac:dyDescent="0.4">
      <c r="A23" s="58" t="s">
        <v>181</v>
      </c>
      <c r="B23" s="69">
        <v>2214</v>
      </c>
      <c r="C23" s="69">
        <v>2236</v>
      </c>
      <c r="D23" s="53">
        <f t="shared" si="0"/>
        <v>0.99016100178890876</v>
      </c>
      <c r="E23" s="68">
        <f t="shared" si="1"/>
        <v>-22</v>
      </c>
      <c r="F23" s="69">
        <v>2970</v>
      </c>
      <c r="G23" s="69">
        <v>2950</v>
      </c>
      <c r="H23" s="67">
        <f t="shared" si="2"/>
        <v>1.006779661016949</v>
      </c>
      <c r="I23" s="68">
        <f t="shared" si="3"/>
        <v>20</v>
      </c>
      <c r="J23" s="67">
        <f t="shared" si="4"/>
        <v>0.74545454545454548</v>
      </c>
      <c r="K23" s="53">
        <f t="shared" si="5"/>
        <v>0.7579661016949153</v>
      </c>
      <c r="L23" s="66">
        <f t="shared" si="6"/>
        <v>-1.2511556240369814E-2</v>
      </c>
    </row>
    <row r="24" spans="1:12" x14ac:dyDescent="0.4">
      <c r="A24" s="70" t="s">
        <v>180</v>
      </c>
      <c r="B24" s="56"/>
      <c r="C24" s="56"/>
      <c r="D24" s="53" t="e">
        <f t="shared" si="0"/>
        <v>#DIV/0!</v>
      </c>
      <c r="E24" s="54">
        <f t="shared" si="1"/>
        <v>0</v>
      </c>
      <c r="F24" s="56"/>
      <c r="G24" s="56"/>
      <c r="H24" s="53" t="e">
        <f t="shared" si="2"/>
        <v>#DIV/0!</v>
      </c>
      <c r="I24" s="54">
        <f t="shared" si="3"/>
        <v>0</v>
      </c>
      <c r="J24" s="53" t="e">
        <f t="shared" si="4"/>
        <v>#DIV/0!</v>
      </c>
      <c r="K24" s="53" t="e">
        <f t="shared" si="5"/>
        <v>#DIV/0!</v>
      </c>
      <c r="L24" s="52" t="e">
        <f t="shared" si="6"/>
        <v>#DIV/0!</v>
      </c>
    </row>
    <row r="25" spans="1:12" x14ac:dyDescent="0.4">
      <c r="A25" s="70" t="s">
        <v>179</v>
      </c>
      <c r="B25" s="56">
        <v>1433</v>
      </c>
      <c r="C25" s="56">
        <v>1243</v>
      </c>
      <c r="D25" s="53">
        <f t="shared" si="0"/>
        <v>1.1528559935639582</v>
      </c>
      <c r="E25" s="54">
        <f t="shared" si="1"/>
        <v>190</v>
      </c>
      <c r="F25" s="56">
        <v>1465</v>
      </c>
      <c r="G25" s="56">
        <v>1350</v>
      </c>
      <c r="H25" s="53">
        <f t="shared" si="2"/>
        <v>1.0851851851851853</v>
      </c>
      <c r="I25" s="54">
        <f t="shared" si="3"/>
        <v>115</v>
      </c>
      <c r="J25" s="53">
        <f t="shared" si="4"/>
        <v>0.9781569965870307</v>
      </c>
      <c r="K25" s="53">
        <f t="shared" si="5"/>
        <v>0.92074074074074075</v>
      </c>
      <c r="L25" s="52">
        <f t="shared" si="6"/>
        <v>5.7416255846289954E-2</v>
      </c>
    </row>
    <row r="26" spans="1:12" x14ac:dyDescent="0.4">
      <c r="A26" s="70" t="s">
        <v>178</v>
      </c>
      <c r="B26" s="56">
        <v>425</v>
      </c>
      <c r="C26" s="56">
        <v>412</v>
      </c>
      <c r="D26" s="53">
        <f t="shared" si="0"/>
        <v>1.0315533980582525</v>
      </c>
      <c r="E26" s="54">
        <f t="shared" si="1"/>
        <v>13</v>
      </c>
      <c r="F26" s="56">
        <v>440</v>
      </c>
      <c r="G26" s="56">
        <v>435</v>
      </c>
      <c r="H26" s="53">
        <f t="shared" si="2"/>
        <v>1.0114942528735633</v>
      </c>
      <c r="I26" s="54">
        <f t="shared" si="3"/>
        <v>5</v>
      </c>
      <c r="J26" s="53">
        <f t="shared" si="4"/>
        <v>0.96590909090909094</v>
      </c>
      <c r="K26" s="53">
        <f t="shared" si="5"/>
        <v>0.94712643678160924</v>
      </c>
      <c r="L26" s="52">
        <f t="shared" si="6"/>
        <v>1.8782654127481702E-2</v>
      </c>
    </row>
    <row r="27" spans="1:12" x14ac:dyDescent="0.4">
      <c r="A27" s="58" t="s">
        <v>177</v>
      </c>
      <c r="B27" s="92"/>
      <c r="C27" s="92"/>
      <c r="D27" s="53" t="e">
        <f t="shared" si="0"/>
        <v>#DIV/0!</v>
      </c>
      <c r="E27" s="54">
        <f t="shared" si="1"/>
        <v>0</v>
      </c>
      <c r="F27" s="92"/>
      <c r="G27" s="92"/>
      <c r="H27" s="53" t="e">
        <f t="shared" si="2"/>
        <v>#DIV/0!</v>
      </c>
      <c r="I27" s="54">
        <f t="shared" si="3"/>
        <v>0</v>
      </c>
      <c r="J27" s="53" t="e">
        <f t="shared" si="4"/>
        <v>#DIV/0!</v>
      </c>
      <c r="K27" s="53" t="e">
        <f t="shared" si="5"/>
        <v>#DIV/0!</v>
      </c>
      <c r="L27" s="52" t="e">
        <f t="shared" si="6"/>
        <v>#DIV/0!</v>
      </c>
    </row>
    <row r="28" spans="1:12" x14ac:dyDescent="0.4">
      <c r="A28" s="58" t="s">
        <v>176</v>
      </c>
      <c r="B28" s="88">
        <v>650</v>
      </c>
      <c r="C28" s="88">
        <v>961</v>
      </c>
      <c r="D28" s="53">
        <f t="shared" si="0"/>
        <v>0.67637877211238295</v>
      </c>
      <c r="E28" s="54">
        <f t="shared" si="1"/>
        <v>-311</v>
      </c>
      <c r="F28" s="88">
        <v>1025</v>
      </c>
      <c r="G28" s="88">
        <v>1345</v>
      </c>
      <c r="H28" s="53">
        <f t="shared" si="2"/>
        <v>0.76208178438661711</v>
      </c>
      <c r="I28" s="54">
        <f t="shared" si="3"/>
        <v>-320</v>
      </c>
      <c r="J28" s="53">
        <f t="shared" si="4"/>
        <v>0.63414634146341464</v>
      </c>
      <c r="K28" s="53">
        <f t="shared" si="5"/>
        <v>0.71449814126394051</v>
      </c>
      <c r="L28" s="52">
        <f t="shared" si="6"/>
        <v>-8.0351799800525869E-2</v>
      </c>
    </row>
    <row r="29" spans="1:12" x14ac:dyDescent="0.4">
      <c r="A29" s="58" t="s">
        <v>175</v>
      </c>
      <c r="B29" s="93"/>
      <c r="C29" s="112"/>
      <c r="D29" s="53" t="e">
        <f t="shared" si="0"/>
        <v>#DIV/0!</v>
      </c>
      <c r="E29" s="54">
        <f t="shared" si="1"/>
        <v>0</v>
      </c>
      <c r="F29" s="93"/>
      <c r="G29" s="112"/>
      <c r="H29" s="53" t="e">
        <f t="shared" si="2"/>
        <v>#DIV/0!</v>
      </c>
      <c r="I29" s="54">
        <f t="shared" si="3"/>
        <v>0</v>
      </c>
      <c r="J29" s="53" t="e">
        <f t="shared" si="4"/>
        <v>#DIV/0!</v>
      </c>
      <c r="K29" s="53" t="e">
        <f t="shared" si="5"/>
        <v>#DIV/0!</v>
      </c>
      <c r="L29" s="52" t="e">
        <f t="shared" si="6"/>
        <v>#DIV/0!</v>
      </c>
    </row>
    <row r="30" spans="1:12" x14ac:dyDescent="0.4">
      <c r="A30" s="58" t="s">
        <v>174</v>
      </c>
      <c r="B30" s="91"/>
      <c r="C30" s="91"/>
      <c r="D30" s="53" t="e">
        <f t="shared" si="0"/>
        <v>#DIV/0!</v>
      </c>
      <c r="E30" s="68">
        <f t="shared" si="1"/>
        <v>0</v>
      </c>
      <c r="F30" s="91"/>
      <c r="G30" s="91"/>
      <c r="H30" s="67" t="e">
        <f t="shared" si="2"/>
        <v>#DIV/0!</v>
      </c>
      <c r="I30" s="68">
        <f t="shared" si="3"/>
        <v>0</v>
      </c>
      <c r="J30" s="67" t="e">
        <f t="shared" si="4"/>
        <v>#DIV/0!</v>
      </c>
      <c r="K30" s="53" t="e">
        <f t="shared" si="5"/>
        <v>#DIV/0!</v>
      </c>
      <c r="L30" s="66" t="e">
        <f t="shared" si="6"/>
        <v>#DIV/0!</v>
      </c>
    </row>
    <row r="31" spans="1:12" x14ac:dyDescent="0.4">
      <c r="A31" s="70" t="s">
        <v>173</v>
      </c>
      <c r="B31" s="92"/>
      <c r="C31" s="92"/>
      <c r="D31" s="53" t="e">
        <f t="shared" si="0"/>
        <v>#DIV/0!</v>
      </c>
      <c r="E31" s="54">
        <f t="shared" si="1"/>
        <v>0</v>
      </c>
      <c r="F31" s="92"/>
      <c r="G31" s="92"/>
      <c r="H31" s="53" t="e">
        <f t="shared" si="2"/>
        <v>#DIV/0!</v>
      </c>
      <c r="I31" s="54">
        <f t="shared" si="3"/>
        <v>0</v>
      </c>
      <c r="J31" s="53" t="e">
        <f t="shared" si="4"/>
        <v>#DIV/0!</v>
      </c>
      <c r="K31" s="53" t="e">
        <f t="shared" si="5"/>
        <v>#DIV/0!</v>
      </c>
      <c r="L31" s="52" t="e">
        <f t="shared" si="6"/>
        <v>#DIV/0!</v>
      </c>
    </row>
    <row r="32" spans="1:12" x14ac:dyDescent="0.4">
      <c r="A32" s="58" t="s">
        <v>172</v>
      </c>
      <c r="B32" s="56">
        <v>1117</v>
      </c>
      <c r="C32" s="56">
        <v>1063</v>
      </c>
      <c r="D32" s="53">
        <f t="shared" si="0"/>
        <v>1.0507996237064912</v>
      </c>
      <c r="E32" s="54">
        <f t="shared" si="1"/>
        <v>54</v>
      </c>
      <c r="F32" s="56">
        <v>1450</v>
      </c>
      <c r="G32" s="56">
        <v>1315</v>
      </c>
      <c r="H32" s="53">
        <f t="shared" si="2"/>
        <v>1.102661596958175</v>
      </c>
      <c r="I32" s="54">
        <f t="shared" si="3"/>
        <v>135</v>
      </c>
      <c r="J32" s="53">
        <f t="shared" si="4"/>
        <v>0.77034482758620693</v>
      </c>
      <c r="K32" s="53">
        <f t="shared" si="5"/>
        <v>0.80836501901140689</v>
      </c>
      <c r="L32" s="52">
        <f t="shared" si="6"/>
        <v>-3.8020191425199967E-2</v>
      </c>
    </row>
    <row r="33" spans="1:64" x14ac:dyDescent="0.4">
      <c r="A33" s="70" t="s">
        <v>171</v>
      </c>
      <c r="B33" s="91"/>
      <c r="C33" s="91"/>
      <c r="D33" s="53" t="e">
        <f t="shared" si="0"/>
        <v>#DIV/0!</v>
      </c>
      <c r="E33" s="68">
        <f t="shared" si="1"/>
        <v>0</v>
      </c>
      <c r="F33" s="91"/>
      <c r="G33" s="91"/>
      <c r="H33" s="67" t="e">
        <f t="shared" si="2"/>
        <v>#DIV/0!</v>
      </c>
      <c r="I33" s="68">
        <f t="shared" si="3"/>
        <v>0</v>
      </c>
      <c r="J33" s="67" t="e">
        <f t="shared" si="4"/>
        <v>#DIV/0!</v>
      </c>
      <c r="K33" s="53" t="e">
        <f t="shared" si="5"/>
        <v>#DIV/0!</v>
      </c>
      <c r="L33" s="66" t="e">
        <f t="shared" si="6"/>
        <v>#DIV/0!</v>
      </c>
    </row>
    <row r="34" spans="1:64" x14ac:dyDescent="0.4">
      <c r="A34" s="70" t="s">
        <v>170</v>
      </c>
      <c r="B34" s="69">
        <v>935</v>
      </c>
      <c r="C34" s="69">
        <v>1170</v>
      </c>
      <c r="D34" s="67">
        <f t="shared" si="0"/>
        <v>0.79914529914529919</v>
      </c>
      <c r="E34" s="68">
        <f t="shared" si="1"/>
        <v>-235</v>
      </c>
      <c r="F34" s="69">
        <v>1450</v>
      </c>
      <c r="G34" s="69">
        <v>1455</v>
      </c>
      <c r="H34" s="67">
        <f t="shared" si="2"/>
        <v>0.99656357388316152</v>
      </c>
      <c r="I34" s="68">
        <f t="shared" si="3"/>
        <v>-5</v>
      </c>
      <c r="J34" s="67">
        <f t="shared" si="4"/>
        <v>0.64482758620689651</v>
      </c>
      <c r="K34" s="67">
        <f t="shared" si="5"/>
        <v>0.80412371134020622</v>
      </c>
      <c r="L34" s="66">
        <f t="shared" si="6"/>
        <v>-0.15929612513330971</v>
      </c>
    </row>
    <row r="35" spans="1:64" x14ac:dyDescent="0.4">
      <c r="A35" s="58" t="s">
        <v>169</v>
      </c>
      <c r="B35" s="92"/>
      <c r="C35" s="92"/>
      <c r="D35" s="53" t="e">
        <f t="shared" si="0"/>
        <v>#DIV/0!</v>
      </c>
      <c r="E35" s="54">
        <f t="shared" si="1"/>
        <v>0</v>
      </c>
      <c r="F35" s="92"/>
      <c r="G35" s="92"/>
      <c r="H35" s="53" t="e">
        <f t="shared" si="2"/>
        <v>#DIV/0!</v>
      </c>
      <c r="I35" s="54">
        <f t="shared" si="3"/>
        <v>0</v>
      </c>
      <c r="J35" s="53" t="e">
        <f t="shared" si="4"/>
        <v>#DIV/0!</v>
      </c>
      <c r="K35" s="53" t="e">
        <f t="shared" si="5"/>
        <v>#DIV/0!</v>
      </c>
      <c r="L35" s="52" t="e">
        <f t="shared" si="6"/>
        <v>#DIV/0!</v>
      </c>
    </row>
    <row r="36" spans="1:64" x14ac:dyDescent="0.4">
      <c r="A36" s="70" t="s">
        <v>89</v>
      </c>
      <c r="B36" s="91"/>
      <c r="C36" s="91"/>
      <c r="D36" s="67" t="e">
        <f t="shared" si="0"/>
        <v>#DIV/0!</v>
      </c>
      <c r="E36" s="68">
        <f t="shared" si="1"/>
        <v>0</v>
      </c>
      <c r="F36" s="91"/>
      <c r="G36" s="91"/>
      <c r="H36" s="67" t="e">
        <f t="shared" si="2"/>
        <v>#DIV/0!</v>
      </c>
      <c r="I36" s="68">
        <f t="shared" si="3"/>
        <v>0</v>
      </c>
      <c r="J36" s="67" t="e">
        <f t="shared" si="4"/>
        <v>#DIV/0!</v>
      </c>
      <c r="K36" s="67" t="e">
        <f t="shared" si="5"/>
        <v>#DIV/0!</v>
      </c>
      <c r="L36" s="66" t="e">
        <f t="shared" si="6"/>
        <v>#DIV/0!</v>
      </c>
    </row>
    <row r="37" spans="1:64" x14ac:dyDescent="0.4">
      <c r="A37" s="51" t="s">
        <v>168</v>
      </c>
      <c r="B37" s="50">
        <v>4654</v>
      </c>
      <c r="C37" s="50">
        <v>4265</v>
      </c>
      <c r="D37" s="67">
        <f t="shared" si="0"/>
        <v>1.0912075029308324</v>
      </c>
      <c r="E37" s="68">
        <f t="shared" si="1"/>
        <v>389</v>
      </c>
      <c r="F37" s="50">
        <v>5805</v>
      </c>
      <c r="G37" s="50">
        <v>5080</v>
      </c>
      <c r="H37" s="67">
        <f t="shared" si="2"/>
        <v>1.1427165354330708</v>
      </c>
      <c r="I37" s="68">
        <f t="shared" si="3"/>
        <v>725</v>
      </c>
      <c r="J37" s="67">
        <f t="shared" si="4"/>
        <v>0.80172265288544353</v>
      </c>
      <c r="K37" s="67">
        <f t="shared" si="5"/>
        <v>0.83956692913385822</v>
      </c>
      <c r="L37" s="66">
        <f t="shared" si="6"/>
        <v>-3.7844276248414688E-2</v>
      </c>
    </row>
    <row r="38" spans="1:64" x14ac:dyDescent="0.4">
      <c r="A38" s="277" t="s">
        <v>167</v>
      </c>
      <c r="B38" s="259">
        <f>SUM(B39:B40)</f>
        <v>1046</v>
      </c>
      <c r="C38" s="259">
        <f>SUM(C39:C40)</f>
        <v>787</v>
      </c>
      <c r="D38" s="256">
        <f t="shared" ref="D38:D66" si="7">+B38/C38</f>
        <v>1.3290978398983482</v>
      </c>
      <c r="E38" s="281">
        <f t="shared" ref="E38:E66" si="8">+B38-C38</f>
        <v>259</v>
      </c>
      <c r="F38" s="259">
        <f>SUM(F39:F40)</f>
        <v>1280</v>
      </c>
      <c r="G38" s="259">
        <f>SUM(G39:G40)</f>
        <v>1379</v>
      </c>
      <c r="H38" s="256">
        <f t="shared" ref="H38:H66" si="9">+F38/G38</f>
        <v>0.92820884699057293</v>
      </c>
      <c r="I38" s="281">
        <f t="shared" ref="I38:I66" si="10">+F38-G38</f>
        <v>-99</v>
      </c>
      <c r="J38" s="256">
        <f t="shared" ref="J38:J66" si="11">+B38/F38</f>
        <v>0.81718749999999996</v>
      </c>
      <c r="K38" s="256">
        <f t="shared" ref="K38:K66" si="12">+C38/G38</f>
        <v>0.57070340826686006</v>
      </c>
      <c r="L38" s="280">
        <f t="shared" ref="L38:L66" si="13">+J38-K38</f>
        <v>0.2464840917331399</v>
      </c>
    </row>
    <row r="39" spans="1:64" x14ac:dyDescent="0.4">
      <c r="A39" s="57" t="s">
        <v>166</v>
      </c>
      <c r="B39" s="88">
        <v>743</v>
      </c>
      <c r="C39" s="88">
        <v>576</v>
      </c>
      <c r="D39" s="73">
        <f t="shared" si="7"/>
        <v>1.2899305555555556</v>
      </c>
      <c r="E39" s="81">
        <f t="shared" si="8"/>
        <v>167</v>
      </c>
      <c r="F39" s="88">
        <v>890</v>
      </c>
      <c r="G39" s="88">
        <v>989</v>
      </c>
      <c r="H39" s="73">
        <f t="shared" si="9"/>
        <v>0.8998988877654196</v>
      </c>
      <c r="I39" s="81">
        <f t="shared" si="10"/>
        <v>-99</v>
      </c>
      <c r="J39" s="73">
        <f t="shared" si="11"/>
        <v>0.83483146067415726</v>
      </c>
      <c r="K39" s="73">
        <f t="shared" si="12"/>
        <v>0.58240647118301314</v>
      </c>
      <c r="L39" s="90">
        <f t="shared" si="13"/>
        <v>0.25242498949114411</v>
      </c>
    </row>
    <row r="40" spans="1:64" x14ac:dyDescent="0.4">
      <c r="A40" s="58" t="s">
        <v>165</v>
      </c>
      <c r="B40" s="56">
        <v>303</v>
      </c>
      <c r="C40" s="56">
        <v>211</v>
      </c>
      <c r="D40" s="53">
        <f t="shared" si="7"/>
        <v>1.4360189573459716</v>
      </c>
      <c r="E40" s="54">
        <f t="shared" si="8"/>
        <v>92</v>
      </c>
      <c r="F40" s="56">
        <v>390</v>
      </c>
      <c r="G40" s="56">
        <v>390</v>
      </c>
      <c r="H40" s="53">
        <f t="shared" si="9"/>
        <v>1</v>
      </c>
      <c r="I40" s="54">
        <f t="shared" si="10"/>
        <v>0</v>
      </c>
      <c r="J40" s="53">
        <f t="shared" si="11"/>
        <v>0.77692307692307694</v>
      </c>
      <c r="K40" s="53">
        <f t="shared" si="12"/>
        <v>0.54102564102564099</v>
      </c>
      <c r="L40" s="52">
        <f t="shared" si="13"/>
        <v>0.23589743589743595</v>
      </c>
    </row>
    <row r="41" spans="1:64" s="89" customFormat="1" x14ac:dyDescent="0.4">
      <c r="A41" s="249" t="s">
        <v>88</v>
      </c>
      <c r="B41" s="248">
        <f>B42+B62</f>
        <v>93136</v>
      </c>
      <c r="C41" s="248">
        <f>C42+C62</f>
        <v>87132</v>
      </c>
      <c r="D41" s="245">
        <f t="shared" si="7"/>
        <v>1.0689069457834091</v>
      </c>
      <c r="E41" s="289">
        <f t="shared" si="8"/>
        <v>6004</v>
      </c>
      <c r="F41" s="248">
        <f>F42+F62</f>
        <v>116210</v>
      </c>
      <c r="G41" s="248">
        <f>G42+G62</f>
        <v>115917</v>
      </c>
      <c r="H41" s="245">
        <f t="shared" si="9"/>
        <v>1.0025276706609039</v>
      </c>
      <c r="I41" s="289">
        <f t="shared" si="10"/>
        <v>293</v>
      </c>
      <c r="J41" s="245">
        <f t="shared" si="11"/>
        <v>0.80144565872128049</v>
      </c>
      <c r="K41" s="245">
        <f t="shared" si="12"/>
        <v>0.75167576800641833</v>
      </c>
      <c r="L41" s="283">
        <f t="shared" si="13"/>
        <v>4.9769890714862153E-2</v>
      </c>
    </row>
    <row r="42" spans="1:64" s="44" customFormat="1" x14ac:dyDescent="0.4">
      <c r="A42" s="277" t="s">
        <v>164</v>
      </c>
      <c r="B42" s="248">
        <f>SUM(B43:B61)</f>
        <v>92029</v>
      </c>
      <c r="C42" s="248">
        <f>SUM(C43:C61)</f>
        <v>86308</v>
      </c>
      <c r="D42" s="245">
        <f t="shared" si="7"/>
        <v>1.0662858599434584</v>
      </c>
      <c r="E42" s="289">
        <f t="shared" si="8"/>
        <v>5721</v>
      </c>
      <c r="F42" s="248">
        <f>SUM(F43:F61)</f>
        <v>114456</v>
      </c>
      <c r="G42" s="248">
        <f>SUM(G43:G61)</f>
        <v>114427</v>
      </c>
      <c r="H42" s="245">
        <f t="shared" si="9"/>
        <v>1.0002534366888933</v>
      </c>
      <c r="I42" s="289">
        <f t="shared" si="10"/>
        <v>29</v>
      </c>
      <c r="J42" s="245">
        <f t="shared" si="11"/>
        <v>0.80405570699657514</v>
      </c>
      <c r="K42" s="245">
        <f t="shared" si="12"/>
        <v>0.75426254293130113</v>
      </c>
      <c r="L42" s="283">
        <f t="shared" si="13"/>
        <v>4.9793164065274009E-2</v>
      </c>
    </row>
    <row r="43" spans="1:64" x14ac:dyDescent="0.4">
      <c r="A43" s="58" t="s">
        <v>87</v>
      </c>
      <c r="B43" s="88">
        <v>39303</v>
      </c>
      <c r="C43" s="63">
        <v>39715</v>
      </c>
      <c r="D43" s="60">
        <f t="shared" si="7"/>
        <v>0.98962608586176504</v>
      </c>
      <c r="E43" s="68">
        <f t="shared" si="8"/>
        <v>-412</v>
      </c>
      <c r="F43" s="63">
        <v>42741</v>
      </c>
      <c r="G43" s="56">
        <v>49443</v>
      </c>
      <c r="H43" s="67">
        <f t="shared" si="9"/>
        <v>0.86444997269583157</v>
      </c>
      <c r="I43" s="77">
        <f t="shared" si="10"/>
        <v>-6702</v>
      </c>
      <c r="J43" s="53">
        <f t="shared" si="11"/>
        <v>0.9195620130553801</v>
      </c>
      <c r="K43" s="53">
        <f t="shared" si="12"/>
        <v>0.80324818477843174</v>
      </c>
      <c r="L43" s="75">
        <f t="shared" si="13"/>
        <v>0.11631382827694836</v>
      </c>
    </row>
    <row r="44" spans="1:64" x14ac:dyDescent="0.4">
      <c r="A44" s="58" t="s">
        <v>163</v>
      </c>
      <c r="B44" s="56">
        <v>4919</v>
      </c>
      <c r="C44" s="146">
        <v>4950</v>
      </c>
      <c r="D44" s="73">
        <f t="shared" si="7"/>
        <v>0.9937373737373737</v>
      </c>
      <c r="E44" s="68">
        <f t="shared" si="8"/>
        <v>-31</v>
      </c>
      <c r="F44" s="56">
        <v>5140</v>
      </c>
      <c r="G44" s="146">
        <v>5140</v>
      </c>
      <c r="H44" s="79">
        <f t="shared" si="9"/>
        <v>1</v>
      </c>
      <c r="I44" s="77">
        <f t="shared" si="10"/>
        <v>0</v>
      </c>
      <c r="J44" s="53">
        <f t="shared" si="11"/>
        <v>0.9570038910505837</v>
      </c>
      <c r="K44" s="53">
        <f t="shared" si="12"/>
        <v>0.96303501945525294</v>
      </c>
      <c r="L44" s="75">
        <f t="shared" si="13"/>
        <v>-6.0311284046692393E-3</v>
      </c>
    </row>
    <row r="45" spans="1:64" x14ac:dyDescent="0.4">
      <c r="A45" s="70" t="s">
        <v>162</v>
      </c>
      <c r="B45" s="56">
        <v>8743</v>
      </c>
      <c r="C45" s="146">
        <v>7472</v>
      </c>
      <c r="D45" s="76">
        <f t="shared" si="7"/>
        <v>1.1701017130620985</v>
      </c>
      <c r="E45" s="77">
        <f t="shared" si="8"/>
        <v>1271</v>
      </c>
      <c r="F45" s="56">
        <v>9755</v>
      </c>
      <c r="G45" s="382">
        <v>9004</v>
      </c>
      <c r="H45" s="79">
        <f t="shared" si="9"/>
        <v>1.0834073745002222</v>
      </c>
      <c r="I45" s="84">
        <f t="shared" si="10"/>
        <v>751</v>
      </c>
      <c r="J45" s="76">
        <f t="shared" si="11"/>
        <v>0.89625832906201952</v>
      </c>
      <c r="K45" s="76">
        <f t="shared" si="12"/>
        <v>0.82985339848956019</v>
      </c>
      <c r="L45" s="86">
        <f t="shared" si="13"/>
        <v>6.6404930572459331E-2</v>
      </c>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row>
    <row r="46" spans="1:64" s="85" customFormat="1" x14ac:dyDescent="0.4">
      <c r="A46" s="70" t="s">
        <v>161</v>
      </c>
      <c r="B46" s="56">
        <v>5313</v>
      </c>
      <c r="C46" s="148">
        <v>5307</v>
      </c>
      <c r="D46" s="76">
        <f t="shared" si="7"/>
        <v>1.0011305822498586</v>
      </c>
      <c r="E46" s="77">
        <f t="shared" si="8"/>
        <v>6</v>
      </c>
      <c r="F46" s="56">
        <v>6124</v>
      </c>
      <c r="G46" s="146">
        <v>6458</v>
      </c>
      <c r="H46" s="79">
        <f t="shared" si="9"/>
        <v>0.94828120161040574</v>
      </c>
      <c r="I46" s="84">
        <f t="shared" si="10"/>
        <v>-334</v>
      </c>
      <c r="J46" s="76">
        <f t="shared" si="11"/>
        <v>0.86757021554539515</v>
      </c>
      <c r="K46" s="87">
        <f t="shared" si="12"/>
        <v>0.82177144626819454</v>
      </c>
      <c r="L46" s="86">
        <f t="shared" si="13"/>
        <v>4.5798769277200613E-2</v>
      </c>
    </row>
    <row r="47" spans="1:64" x14ac:dyDescent="0.4">
      <c r="A47" s="58" t="s">
        <v>85</v>
      </c>
      <c r="B47" s="56">
        <v>12337</v>
      </c>
      <c r="C47" s="146">
        <v>11988</v>
      </c>
      <c r="D47" s="78">
        <f t="shared" si="7"/>
        <v>1.0291124457791125</v>
      </c>
      <c r="E47" s="82">
        <f t="shared" si="8"/>
        <v>349</v>
      </c>
      <c r="F47" s="56">
        <v>17945</v>
      </c>
      <c r="G47" s="144">
        <v>18374</v>
      </c>
      <c r="H47" s="76">
        <f t="shared" si="9"/>
        <v>0.97665179057363671</v>
      </c>
      <c r="I47" s="77">
        <f t="shared" si="10"/>
        <v>-429</v>
      </c>
      <c r="J47" s="78">
        <f t="shared" si="11"/>
        <v>0.68748955140707713</v>
      </c>
      <c r="K47" s="76">
        <f t="shared" si="12"/>
        <v>0.65244367040383155</v>
      </c>
      <c r="L47" s="75">
        <f t="shared" si="13"/>
        <v>3.5045881003245571E-2</v>
      </c>
    </row>
    <row r="48" spans="1:64" x14ac:dyDescent="0.4">
      <c r="A48" s="58" t="s">
        <v>160</v>
      </c>
      <c r="B48" s="56">
        <v>1353</v>
      </c>
      <c r="C48" s="144">
        <v>1398</v>
      </c>
      <c r="D48" s="73">
        <f t="shared" si="7"/>
        <v>0.96781115879828328</v>
      </c>
      <c r="E48" s="68">
        <f t="shared" si="8"/>
        <v>-45</v>
      </c>
      <c r="F48" s="56">
        <v>2700</v>
      </c>
      <c r="G48" s="146">
        <v>2700</v>
      </c>
      <c r="H48" s="67">
        <f t="shared" si="9"/>
        <v>1</v>
      </c>
      <c r="I48" s="77">
        <f t="shared" si="10"/>
        <v>0</v>
      </c>
      <c r="J48" s="53">
        <f t="shared" si="11"/>
        <v>0.50111111111111106</v>
      </c>
      <c r="K48" s="53">
        <f t="shared" si="12"/>
        <v>0.51777777777777778</v>
      </c>
      <c r="L48" s="75">
        <f t="shared" si="13"/>
        <v>-1.6666666666666718E-2</v>
      </c>
    </row>
    <row r="49" spans="1:12" x14ac:dyDescent="0.4">
      <c r="A49" s="58" t="s">
        <v>86</v>
      </c>
      <c r="B49" s="83">
        <v>5576</v>
      </c>
      <c r="C49" s="56">
        <v>5515</v>
      </c>
      <c r="D49" s="78">
        <f t="shared" si="7"/>
        <v>1.0110607434270171</v>
      </c>
      <c r="E49" s="84">
        <f t="shared" si="8"/>
        <v>61</v>
      </c>
      <c r="F49" s="83">
        <v>8820</v>
      </c>
      <c r="G49" s="56">
        <v>8228</v>
      </c>
      <c r="H49" s="76">
        <f t="shared" si="9"/>
        <v>1.0719494409333981</v>
      </c>
      <c r="I49" s="77">
        <f t="shared" si="10"/>
        <v>592</v>
      </c>
      <c r="J49" s="76">
        <f t="shared" si="11"/>
        <v>0.63219954648526078</v>
      </c>
      <c r="K49" s="76">
        <f t="shared" si="12"/>
        <v>0.67027224112785611</v>
      </c>
      <c r="L49" s="75">
        <f t="shared" si="13"/>
        <v>-3.8072694642595328E-2</v>
      </c>
    </row>
    <row r="50" spans="1:12" x14ac:dyDescent="0.4">
      <c r="A50" s="58" t="s">
        <v>84</v>
      </c>
      <c r="B50" s="340">
        <v>2293</v>
      </c>
      <c r="C50" s="56">
        <v>1457</v>
      </c>
      <c r="D50" s="78">
        <f t="shared" si="7"/>
        <v>1.5737817433081676</v>
      </c>
      <c r="E50" s="77">
        <f t="shared" si="8"/>
        <v>836</v>
      </c>
      <c r="F50" s="340">
        <v>2606</v>
      </c>
      <c r="G50" s="56">
        <v>2700</v>
      </c>
      <c r="H50" s="67">
        <f t="shared" si="9"/>
        <v>0.96518518518518515</v>
      </c>
      <c r="I50" s="54">
        <f t="shared" si="10"/>
        <v>-94</v>
      </c>
      <c r="J50" s="53">
        <f t="shared" si="11"/>
        <v>0.87989255564082891</v>
      </c>
      <c r="K50" s="76">
        <f t="shared" si="12"/>
        <v>0.53962962962962968</v>
      </c>
      <c r="L50" s="75">
        <f t="shared" si="13"/>
        <v>0.34026292601119923</v>
      </c>
    </row>
    <row r="51" spans="1:12" x14ac:dyDescent="0.4">
      <c r="A51" s="58" t="s">
        <v>159</v>
      </c>
      <c r="B51" s="92"/>
      <c r="C51" s="94"/>
      <c r="D51" s="73" t="e">
        <f t="shared" si="7"/>
        <v>#DIV/0!</v>
      </c>
      <c r="E51" s="68">
        <f t="shared" si="8"/>
        <v>0</v>
      </c>
      <c r="F51" s="92"/>
      <c r="G51" s="94"/>
      <c r="H51" s="67" t="e">
        <f t="shared" si="9"/>
        <v>#DIV/0!</v>
      </c>
      <c r="I51" s="54">
        <f t="shared" si="10"/>
        <v>0</v>
      </c>
      <c r="J51" s="53" t="e">
        <f t="shared" si="11"/>
        <v>#DIV/0!</v>
      </c>
      <c r="K51" s="53" t="e">
        <f t="shared" si="12"/>
        <v>#DIV/0!</v>
      </c>
      <c r="L51" s="52" t="e">
        <f t="shared" si="13"/>
        <v>#DIV/0!</v>
      </c>
    </row>
    <row r="52" spans="1:12" x14ac:dyDescent="0.4">
      <c r="A52" s="58" t="s">
        <v>158</v>
      </c>
      <c r="B52" s="69">
        <v>851</v>
      </c>
      <c r="C52" s="88">
        <v>957</v>
      </c>
      <c r="D52" s="78">
        <f t="shared" si="7"/>
        <v>0.88923719958202718</v>
      </c>
      <c r="E52" s="77">
        <f t="shared" si="8"/>
        <v>-106</v>
      </c>
      <c r="F52" s="69">
        <v>1200</v>
      </c>
      <c r="G52" s="146">
        <v>1200</v>
      </c>
      <c r="H52" s="67">
        <f t="shared" si="9"/>
        <v>1</v>
      </c>
      <c r="I52" s="54">
        <f t="shared" si="10"/>
        <v>0</v>
      </c>
      <c r="J52" s="53">
        <f t="shared" si="11"/>
        <v>0.70916666666666661</v>
      </c>
      <c r="K52" s="76">
        <f t="shared" si="12"/>
        <v>0.79749999999999999</v>
      </c>
      <c r="L52" s="75">
        <f t="shared" si="13"/>
        <v>-8.8333333333333375E-2</v>
      </c>
    </row>
    <row r="53" spans="1:12" x14ac:dyDescent="0.4">
      <c r="A53" s="58" t="s">
        <v>83</v>
      </c>
      <c r="B53" s="69">
        <v>2448</v>
      </c>
      <c r="C53" s="56">
        <v>1464</v>
      </c>
      <c r="D53" s="73">
        <f t="shared" si="7"/>
        <v>1.6721311475409837</v>
      </c>
      <c r="E53" s="68">
        <f t="shared" si="8"/>
        <v>984</v>
      </c>
      <c r="F53" s="69">
        <v>3320</v>
      </c>
      <c r="G53" s="56">
        <v>1494</v>
      </c>
      <c r="H53" s="67">
        <f t="shared" si="9"/>
        <v>2.2222222222222223</v>
      </c>
      <c r="I53" s="54">
        <f t="shared" si="10"/>
        <v>1826</v>
      </c>
      <c r="J53" s="53">
        <f t="shared" si="11"/>
        <v>0.73734939759036144</v>
      </c>
      <c r="K53" s="53">
        <f t="shared" si="12"/>
        <v>0.97991967871485941</v>
      </c>
      <c r="L53" s="52">
        <f t="shared" si="13"/>
        <v>-0.24257028112449797</v>
      </c>
    </row>
    <row r="54" spans="1:12" x14ac:dyDescent="0.4">
      <c r="A54" s="58" t="s">
        <v>82</v>
      </c>
      <c r="B54" s="56">
        <v>1648</v>
      </c>
      <c r="C54" s="56">
        <v>1860</v>
      </c>
      <c r="D54" s="73">
        <f t="shared" si="7"/>
        <v>0.88602150537634405</v>
      </c>
      <c r="E54" s="54">
        <f t="shared" si="8"/>
        <v>-212</v>
      </c>
      <c r="F54" s="56">
        <v>2700</v>
      </c>
      <c r="G54" s="56">
        <v>2430</v>
      </c>
      <c r="H54" s="53">
        <f t="shared" si="9"/>
        <v>1.1111111111111112</v>
      </c>
      <c r="I54" s="54">
        <f t="shared" si="10"/>
        <v>270</v>
      </c>
      <c r="J54" s="53">
        <f t="shared" si="11"/>
        <v>0.61037037037037034</v>
      </c>
      <c r="K54" s="53">
        <f t="shared" si="12"/>
        <v>0.76543209876543206</v>
      </c>
      <c r="L54" s="52">
        <f t="shared" si="13"/>
        <v>-0.15506172839506172</v>
      </c>
    </row>
    <row r="55" spans="1:12" x14ac:dyDescent="0.4">
      <c r="A55" s="58" t="s">
        <v>157</v>
      </c>
      <c r="B55" s="56">
        <v>1110</v>
      </c>
      <c r="C55" s="92"/>
      <c r="D55" s="73" t="e">
        <f t="shared" si="7"/>
        <v>#DIV/0!</v>
      </c>
      <c r="E55" s="54">
        <f t="shared" si="8"/>
        <v>1110</v>
      </c>
      <c r="F55" s="56">
        <v>1200</v>
      </c>
      <c r="G55" s="92"/>
      <c r="H55" s="53" t="e">
        <f t="shared" si="9"/>
        <v>#DIV/0!</v>
      </c>
      <c r="I55" s="54">
        <f t="shared" si="10"/>
        <v>1200</v>
      </c>
      <c r="J55" s="53">
        <f t="shared" si="11"/>
        <v>0.92500000000000004</v>
      </c>
      <c r="K55" s="53" t="e">
        <f t="shared" si="12"/>
        <v>#DIV/0!</v>
      </c>
      <c r="L55" s="52" t="e">
        <f t="shared" si="13"/>
        <v>#DIV/0!</v>
      </c>
    </row>
    <row r="56" spans="1:12" x14ac:dyDescent="0.4">
      <c r="A56" s="70" t="s">
        <v>81</v>
      </c>
      <c r="B56" s="56">
        <v>792</v>
      </c>
      <c r="C56" s="69">
        <v>797</v>
      </c>
      <c r="D56" s="73">
        <f t="shared" si="7"/>
        <v>0.99372647427854455</v>
      </c>
      <c r="E56" s="68">
        <f t="shared" si="8"/>
        <v>-5</v>
      </c>
      <c r="F56" s="56">
        <v>1200</v>
      </c>
      <c r="G56" s="69">
        <v>1200</v>
      </c>
      <c r="H56" s="67">
        <f t="shared" si="9"/>
        <v>1</v>
      </c>
      <c r="I56" s="54">
        <f t="shared" si="10"/>
        <v>0</v>
      </c>
      <c r="J56" s="53">
        <f t="shared" si="11"/>
        <v>0.66</v>
      </c>
      <c r="K56" s="67">
        <f t="shared" si="12"/>
        <v>0.66416666666666668</v>
      </c>
      <c r="L56" s="66">
        <f t="shared" si="13"/>
        <v>-4.1666666666666519E-3</v>
      </c>
    </row>
    <row r="57" spans="1:12" x14ac:dyDescent="0.4">
      <c r="A57" s="58" t="s">
        <v>80</v>
      </c>
      <c r="B57" s="56">
        <v>733</v>
      </c>
      <c r="C57" s="56">
        <v>644</v>
      </c>
      <c r="D57" s="73">
        <f t="shared" si="7"/>
        <v>1.1381987577639752</v>
      </c>
      <c r="E57" s="54">
        <f t="shared" si="8"/>
        <v>89</v>
      </c>
      <c r="F57" s="56">
        <v>1200</v>
      </c>
      <c r="G57" s="56">
        <v>1200</v>
      </c>
      <c r="H57" s="53">
        <f t="shared" si="9"/>
        <v>1</v>
      </c>
      <c r="I57" s="54">
        <f t="shared" si="10"/>
        <v>0</v>
      </c>
      <c r="J57" s="53">
        <f t="shared" si="11"/>
        <v>0.61083333333333334</v>
      </c>
      <c r="K57" s="53">
        <f t="shared" si="12"/>
        <v>0.53666666666666663</v>
      </c>
      <c r="L57" s="52">
        <f t="shared" si="13"/>
        <v>7.4166666666666714E-2</v>
      </c>
    </row>
    <row r="58" spans="1:12" x14ac:dyDescent="0.4">
      <c r="A58" s="58" t="s">
        <v>79</v>
      </c>
      <c r="B58" s="69">
        <v>788</v>
      </c>
      <c r="C58" s="69">
        <v>827</v>
      </c>
      <c r="D58" s="95">
        <f t="shared" si="7"/>
        <v>0.95284159613059249</v>
      </c>
      <c r="E58" s="68">
        <f t="shared" si="8"/>
        <v>-39</v>
      </c>
      <c r="F58" s="69">
        <v>1201</v>
      </c>
      <c r="G58" s="69">
        <v>1198</v>
      </c>
      <c r="H58" s="67">
        <f t="shared" si="9"/>
        <v>1.0025041736227045</v>
      </c>
      <c r="I58" s="68">
        <f t="shared" si="10"/>
        <v>3</v>
      </c>
      <c r="J58" s="67">
        <f t="shared" si="11"/>
        <v>0.65611990008326393</v>
      </c>
      <c r="K58" s="67">
        <f t="shared" si="12"/>
        <v>0.69031719532554259</v>
      </c>
      <c r="L58" s="66">
        <f t="shared" si="13"/>
        <v>-3.4197295242278658E-2</v>
      </c>
    </row>
    <row r="59" spans="1:12" x14ac:dyDescent="0.4">
      <c r="A59" s="58" t="s">
        <v>78</v>
      </c>
      <c r="B59" s="56">
        <v>2115</v>
      </c>
      <c r="C59" s="56">
        <v>1957</v>
      </c>
      <c r="D59" s="73">
        <f t="shared" si="7"/>
        <v>1.0807358201328565</v>
      </c>
      <c r="E59" s="54">
        <f t="shared" si="8"/>
        <v>158</v>
      </c>
      <c r="F59" s="56">
        <v>4145</v>
      </c>
      <c r="G59" s="56">
        <v>3658</v>
      </c>
      <c r="H59" s="53">
        <f t="shared" si="9"/>
        <v>1.1331328594860579</v>
      </c>
      <c r="I59" s="54">
        <f t="shared" si="10"/>
        <v>487</v>
      </c>
      <c r="J59" s="53">
        <f t="shared" si="11"/>
        <v>0.51025331724969847</v>
      </c>
      <c r="K59" s="53">
        <f t="shared" si="12"/>
        <v>0.53499179879715697</v>
      </c>
      <c r="L59" s="52">
        <f t="shared" si="13"/>
        <v>-2.4738481547458502E-2</v>
      </c>
    </row>
    <row r="60" spans="1:12" x14ac:dyDescent="0.4">
      <c r="A60" s="70" t="s">
        <v>155</v>
      </c>
      <c r="B60" s="69">
        <v>809</v>
      </c>
      <c r="C60" s="69"/>
      <c r="D60" s="67" t="e">
        <f t="shared" si="7"/>
        <v>#DIV/0!</v>
      </c>
      <c r="E60" s="68">
        <f t="shared" si="8"/>
        <v>809</v>
      </c>
      <c r="F60" s="69">
        <v>1199</v>
      </c>
      <c r="G60" s="69"/>
      <c r="H60" s="67" t="e">
        <f t="shared" si="9"/>
        <v>#DIV/0!</v>
      </c>
      <c r="I60" s="68">
        <f t="shared" si="10"/>
        <v>1199</v>
      </c>
      <c r="J60" s="67">
        <f t="shared" si="11"/>
        <v>0.67472894078398671</v>
      </c>
      <c r="K60" s="67" t="e">
        <f t="shared" si="12"/>
        <v>#DIV/0!</v>
      </c>
      <c r="L60" s="66" t="e">
        <f t="shared" si="13"/>
        <v>#DIV/0!</v>
      </c>
    </row>
    <row r="61" spans="1:12" x14ac:dyDescent="0.4">
      <c r="A61" s="51" t="s">
        <v>156</v>
      </c>
      <c r="B61" s="50">
        <v>898</v>
      </c>
      <c r="C61" s="50"/>
      <c r="D61" s="47" t="e">
        <f t="shared" si="7"/>
        <v>#DIV/0!</v>
      </c>
      <c r="E61" s="48">
        <f t="shared" si="8"/>
        <v>898</v>
      </c>
      <c r="F61" s="50">
        <v>1260</v>
      </c>
      <c r="G61" s="50"/>
      <c r="H61" s="47" t="e">
        <f t="shared" si="9"/>
        <v>#DIV/0!</v>
      </c>
      <c r="I61" s="48">
        <f t="shared" si="10"/>
        <v>1260</v>
      </c>
      <c r="J61" s="47">
        <f t="shared" si="11"/>
        <v>0.71269841269841272</v>
      </c>
      <c r="K61" s="47" t="e">
        <f t="shared" si="12"/>
        <v>#DIV/0!</v>
      </c>
      <c r="L61" s="46" t="e">
        <f t="shared" si="13"/>
        <v>#DIV/0!</v>
      </c>
    </row>
    <row r="62" spans="1:12" s="45" customFormat="1" x14ac:dyDescent="0.4">
      <c r="A62" s="277" t="s">
        <v>154</v>
      </c>
      <c r="B62" s="259">
        <f>SUM(B63:B66)</f>
        <v>1107</v>
      </c>
      <c r="C62" s="259">
        <f>SUM(C63:C66)</f>
        <v>824</v>
      </c>
      <c r="D62" s="256">
        <f t="shared" si="7"/>
        <v>1.3434466019417475</v>
      </c>
      <c r="E62" s="281">
        <f t="shared" si="8"/>
        <v>283</v>
      </c>
      <c r="F62" s="259">
        <f>SUM(F63:F66)</f>
        <v>1754</v>
      </c>
      <c r="G62" s="259">
        <f>SUM(G63:G66)</f>
        <v>1490</v>
      </c>
      <c r="H62" s="256">
        <f t="shared" si="9"/>
        <v>1.1771812080536912</v>
      </c>
      <c r="I62" s="281">
        <f t="shared" si="10"/>
        <v>264</v>
      </c>
      <c r="J62" s="256">
        <f t="shared" si="11"/>
        <v>0.6311288483466363</v>
      </c>
      <c r="K62" s="256">
        <f t="shared" si="12"/>
        <v>0.55302013422818797</v>
      </c>
      <c r="L62" s="280">
        <f t="shared" si="13"/>
        <v>7.810871411844833E-2</v>
      </c>
    </row>
    <row r="63" spans="1:12" s="45" customFormat="1" x14ac:dyDescent="0.4">
      <c r="A63" s="64" t="s">
        <v>77</v>
      </c>
      <c r="B63" s="63">
        <v>226</v>
      </c>
      <c r="C63" s="63">
        <v>226</v>
      </c>
      <c r="D63" s="60">
        <f t="shared" si="7"/>
        <v>1</v>
      </c>
      <c r="E63" s="61">
        <f t="shared" si="8"/>
        <v>0</v>
      </c>
      <c r="F63" s="63">
        <v>299</v>
      </c>
      <c r="G63" s="63">
        <v>308</v>
      </c>
      <c r="H63" s="60">
        <f t="shared" si="9"/>
        <v>0.97077922077922074</v>
      </c>
      <c r="I63" s="61">
        <f t="shared" si="10"/>
        <v>-9</v>
      </c>
      <c r="J63" s="60">
        <f t="shared" si="11"/>
        <v>0.7558528428093646</v>
      </c>
      <c r="K63" s="60">
        <f t="shared" si="12"/>
        <v>0.73376623376623373</v>
      </c>
      <c r="L63" s="59">
        <f t="shared" si="13"/>
        <v>2.2086609043130867E-2</v>
      </c>
    </row>
    <row r="64" spans="1:12" s="45" customFormat="1" x14ac:dyDescent="0.4">
      <c r="A64" s="58" t="s">
        <v>153</v>
      </c>
      <c r="B64" s="56">
        <v>249</v>
      </c>
      <c r="C64" s="56">
        <v>166</v>
      </c>
      <c r="D64" s="53">
        <f t="shared" si="7"/>
        <v>1.5</v>
      </c>
      <c r="E64" s="54">
        <f t="shared" si="8"/>
        <v>83</v>
      </c>
      <c r="F64" s="56">
        <v>540</v>
      </c>
      <c r="G64" s="56">
        <v>300</v>
      </c>
      <c r="H64" s="53">
        <f t="shared" si="9"/>
        <v>1.8</v>
      </c>
      <c r="I64" s="54">
        <f t="shared" si="10"/>
        <v>240</v>
      </c>
      <c r="J64" s="53">
        <f t="shared" si="11"/>
        <v>0.46111111111111114</v>
      </c>
      <c r="K64" s="53">
        <f t="shared" si="12"/>
        <v>0.55333333333333334</v>
      </c>
      <c r="L64" s="52">
        <f t="shared" si="13"/>
        <v>-9.2222222222222205E-2</v>
      </c>
    </row>
    <row r="65" spans="1:12" s="45" customFormat="1" x14ac:dyDescent="0.4">
      <c r="A65" s="57" t="s">
        <v>152</v>
      </c>
      <c r="B65" s="56">
        <v>211</v>
      </c>
      <c r="C65" s="56">
        <v>151</v>
      </c>
      <c r="D65" s="53">
        <f t="shared" si="7"/>
        <v>1.3973509933774835</v>
      </c>
      <c r="E65" s="54">
        <f t="shared" si="8"/>
        <v>60</v>
      </c>
      <c r="F65" s="56">
        <v>300</v>
      </c>
      <c r="G65" s="56">
        <v>300</v>
      </c>
      <c r="H65" s="53">
        <f t="shared" si="9"/>
        <v>1</v>
      </c>
      <c r="I65" s="54">
        <f t="shared" si="10"/>
        <v>0</v>
      </c>
      <c r="J65" s="53">
        <f t="shared" si="11"/>
        <v>0.70333333333333337</v>
      </c>
      <c r="K65" s="53">
        <f t="shared" si="12"/>
        <v>0.5033333333333333</v>
      </c>
      <c r="L65" s="52">
        <f t="shared" si="13"/>
        <v>0.20000000000000007</v>
      </c>
    </row>
    <row r="66" spans="1:12" s="45" customFormat="1" x14ac:dyDescent="0.4">
      <c r="A66" s="51" t="s">
        <v>151</v>
      </c>
      <c r="B66" s="50">
        <v>421</v>
      </c>
      <c r="C66" s="50">
        <v>281</v>
      </c>
      <c r="D66" s="47">
        <f t="shared" si="7"/>
        <v>1.498220640569395</v>
      </c>
      <c r="E66" s="48">
        <f t="shared" si="8"/>
        <v>140</v>
      </c>
      <c r="F66" s="50">
        <v>615</v>
      </c>
      <c r="G66" s="50">
        <v>582</v>
      </c>
      <c r="H66" s="47">
        <f t="shared" si="9"/>
        <v>1.0567010309278351</v>
      </c>
      <c r="I66" s="48">
        <f t="shared" si="10"/>
        <v>33</v>
      </c>
      <c r="J66" s="47">
        <f t="shared" si="11"/>
        <v>0.6845528455284553</v>
      </c>
      <c r="K66" s="47">
        <f t="shared" si="12"/>
        <v>0.48281786941580757</v>
      </c>
      <c r="L66" s="46">
        <f t="shared" si="13"/>
        <v>0.20173497611264773</v>
      </c>
    </row>
    <row r="67" spans="1:12" x14ac:dyDescent="0.4">
      <c r="A67" s="249" t="s">
        <v>103</v>
      </c>
      <c r="B67" s="380"/>
      <c r="C67" s="380"/>
      <c r="D67" s="378"/>
      <c r="E67" s="381"/>
      <c r="F67" s="380"/>
      <c r="G67" s="380"/>
      <c r="H67" s="378"/>
      <c r="I67" s="379"/>
      <c r="J67" s="378"/>
      <c r="K67" s="378"/>
      <c r="L67" s="377"/>
    </row>
    <row r="68" spans="1:12" x14ac:dyDescent="0.4">
      <c r="A68" s="337" t="s">
        <v>150</v>
      </c>
      <c r="B68" s="375"/>
      <c r="C68" s="374"/>
      <c r="D68" s="373"/>
      <c r="E68" s="376"/>
      <c r="F68" s="375"/>
      <c r="G68" s="374"/>
      <c r="H68" s="373"/>
      <c r="I68" s="372"/>
      <c r="J68" s="371"/>
      <c r="K68" s="371"/>
      <c r="L68" s="370"/>
    </row>
    <row r="69" spans="1:12" s="45" customFormat="1" x14ac:dyDescent="0.4">
      <c r="A69" s="58" t="s">
        <v>149</v>
      </c>
      <c r="B69" s="369"/>
      <c r="C69" s="369"/>
      <c r="D69" s="368"/>
      <c r="E69" s="367"/>
      <c r="F69" s="369"/>
      <c r="G69" s="369"/>
      <c r="H69" s="368"/>
      <c r="I69" s="367"/>
      <c r="J69" s="366"/>
      <c r="K69" s="366"/>
      <c r="L69" s="365"/>
    </row>
    <row r="70" spans="1:12" x14ac:dyDescent="0.4">
      <c r="A70" s="70" t="s">
        <v>183</v>
      </c>
      <c r="B70" s="364"/>
      <c r="C70" s="363"/>
      <c r="D70" s="359"/>
      <c r="E70" s="362"/>
      <c r="F70" s="364"/>
      <c r="G70" s="363"/>
      <c r="H70" s="359"/>
      <c r="I70" s="358"/>
      <c r="J70" s="357"/>
      <c r="K70" s="357"/>
      <c r="L70" s="356"/>
    </row>
    <row r="71" spans="1:12" x14ac:dyDescent="0.4">
      <c r="A71" s="70" t="s">
        <v>147</v>
      </c>
      <c r="B71" s="364"/>
      <c r="C71" s="363"/>
      <c r="D71" s="359"/>
      <c r="E71" s="362"/>
      <c r="F71" s="364"/>
      <c r="G71" s="363"/>
      <c r="H71" s="359"/>
      <c r="I71" s="358"/>
      <c r="J71" s="357"/>
      <c r="K71" s="357"/>
      <c r="L71" s="356"/>
    </row>
    <row r="72" spans="1:12" x14ac:dyDescent="0.4">
      <c r="A72" s="70" t="s">
        <v>102</v>
      </c>
      <c r="B72" s="364"/>
      <c r="C72" s="363"/>
      <c r="D72" s="359"/>
      <c r="E72" s="362"/>
      <c r="F72" s="364"/>
      <c r="G72" s="363"/>
      <c r="H72" s="359"/>
      <c r="I72" s="358"/>
      <c r="J72" s="357"/>
      <c r="K72" s="357"/>
      <c r="L72" s="356"/>
    </row>
    <row r="73" spans="1:12" x14ac:dyDescent="0.4">
      <c r="A73" s="70" t="s">
        <v>197</v>
      </c>
      <c r="B73" s="364"/>
      <c r="C73" s="363"/>
      <c r="D73" s="359"/>
      <c r="E73" s="362"/>
      <c r="F73" s="364"/>
      <c r="G73" s="363"/>
      <c r="H73" s="359"/>
      <c r="I73" s="358"/>
      <c r="J73" s="357"/>
      <c r="K73" s="357"/>
      <c r="L73" s="356"/>
    </row>
    <row r="74" spans="1:12" x14ac:dyDescent="0.4">
      <c r="A74" s="51" t="s">
        <v>101</v>
      </c>
      <c r="B74" s="361"/>
      <c r="C74" s="360"/>
      <c r="D74" s="359"/>
      <c r="E74" s="362"/>
      <c r="F74" s="361"/>
      <c r="G74" s="360"/>
      <c r="H74" s="359"/>
      <c r="I74" s="358"/>
      <c r="J74" s="357"/>
      <c r="K74" s="357"/>
      <c r="L74" s="356"/>
    </row>
    <row r="75" spans="1:12" x14ac:dyDescent="0.4">
      <c r="A75" s="249" t="s">
        <v>145</v>
      </c>
      <c r="B75" s="353"/>
      <c r="C75" s="352"/>
      <c r="D75" s="351"/>
      <c r="E75" s="354"/>
      <c r="F75" s="353"/>
      <c r="G75" s="352"/>
      <c r="H75" s="351"/>
      <c r="I75" s="350"/>
      <c r="J75" s="349"/>
      <c r="K75" s="349"/>
      <c r="L75" s="348"/>
    </row>
    <row r="76" spans="1:12" x14ac:dyDescent="0.4">
      <c r="A76" s="325" t="s">
        <v>144</v>
      </c>
      <c r="B76" s="355"/>
      <c r="C76" s="352"/>
      <c r="D76" s="351"/>
      <c r="E76" s="354"/>
      <c r="F76" s="353"/>
      <c r="G76" s="352"/>
      <c r="H76" s="351"/>
      <c r="I76" s="350"/>
      <c r="J76" s="349"/>
      <c r="K76" s="349"/>
      <c r="L76" s="348"/>
    </row>
    <row r="77" spans="1:12" x14ac:dyDescent="0.4">
      <c r="A77" s="277" t="s">
        <v>247</v>
      </c>
      <c r="B77" s="353"/>
      <c r="C77" s="352"/>
      <c r="D77" s="351"/>
      <c r="E77" s="354"/>
      <c r="F77" s="353"/>
      <c r="G77" s="352"/>
      <c r="H77" s="351"/>
      <c r="I77" s="350"/>
      <c r="J77" s="349"/>
      <c r="K77" s="349"/>
      <c r="L77" s="348"/>
    </row>
    <row r="78" spans="1:12" x14ac:dyDescent="0.4">
      <c r="A78" s="325" t="s">
        <v>240</v>
      </c>
      <c r="B78" s="355"/>
      <c r="C78" s="352"/>
      <c r="D78" s="351"/>
      <c r="E78" s="354"/>
      <c r="F78" s="353"/>
      <c r="G78" s="352"/>
      <c r="H78" s="351"/>
      <c r="I78" s="350"/>
      <c r="J78" s="349"/>
      <c r="K78" s="349"/>
      <c r="L78" s="348"/>
    </row>
    <row r="79" spans="1:12" x14ac:dyDescent="0.4">
      <c r="A79" s="42" t="s">
        <v>143</v>
      </c>
      <c r="C79" s="42"/>
      <c r="E79" s="43"/>
      <c r="G79" s="42"/>
      <c r="I79" s="43"/>
      <c r="K79" s="42"/>
    </row>
    <row r="80" spans="1:12" x14ac:dyDescent="0.4">
      <c r="A80" s="44" t="s">
        <v>142</v>
      </c>
      <c r="C80" s="42"/>
      <c r="E80" s="43"/>
      <c r="G80" s="42"/>
      <c r="I80" s="43"/>
      <c r="K80" s="42"/>
    </row>
    <row r="81" spans="1:1" x14ac:dyDescent="0.4">
      <c r="A81" s="42" t="s">
        <v>141</v>
      </c>
    </row>
    <row r="82" spans="1:1" x14ac:dyDescent="0.4">
      <c r="A82" s="42" t="s">
        <v>196</v>
      </c>
    </row>
    <row r="83" spans="1:1" x14ac:dyDescent="0.4">
      <c r="A83" s="42" t="s">
        <v>246</v>
      </c>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3"/>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98"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９月(中旬)</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s="42" customFormat="1" x14ac:dyDescent="0.4">
      <c r="A4" s="653"/>
      <c r="B4" s="659" t="s">
        <v>133</v>
      </c>
      <c r="C4" s="655" t="s">
        <v>275</v>
      </c>
      <c r="D4" s="653" t="s">
        <v>95</v>
      </c>
      <c r="E4" s="653"/>
      <c r="F4" s="649" t="str">
        <f>+B4</f>
        <v>(12'9/11～20)</v>
      </c>
      <c r="G4" s="649" t="str">
        <f>+C4</f>
        <v>(11'9/11～20)</v>
      </c>
      <c r="H4" s="653" t="s">
        <v>95</v>
      </c>
      <c r="I4" s="653"/>
      <c r="J4" s="649" t="str">
        <f>+B4</f>
        <v>(12'9/11～20)</v>
      </c>
      <c r="K4" s="649" t="str">
        <f>+C4</f>
        <v>(11'9/11～20)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191</v>
      </c>
      <c r="B6" s="248">
        <f>+B7+B41+B67</f>
        <v>142389</v>
      </c>
      <c r="C6" s="248">
        <f>+C7+C41+C67</f>
        <v>153779</v>
      </c>
      <c r="D6" s="245">
        <f t="shared" ref="D6:D37" si="0">+B6/C6</f>
        <v>0.92593266961028486</v>
      </c>
      <c r="E6" s="289">
        <f t="shared" ref="E6:E37" si="1">+B6-C6</f>
        <v>-11390</v>
      </c>
      <c r="F6" s="248">
        <f>+F7+F41+F67</f>
        <v>192208</v>
      </c>
      <c r="G6" s="248">
        <f>+G7+G41+G67</f>
        <v>217971</v>
      </c>
      <c r="H6" s="245">
        <f t="shared" ref="H6:H37" si="2">+F6/G6</f>
        <v>0.88180537777961288</v>
      </c>
      <c r="I6" s="289">
        <f t="shared" ref="I6:I37" si="3">+F6-G6</f>
        <v>-25763</v>
      </c>
      <c r="J6" s="245">
        <f t="shared" ref="J6:J37" si="4">+B6/F6</f>
        <v>0.74080683426288185</v>
      </c>
      <c r="K6" s="245">
        <f t="shared" ref="K6:K37" si="5">+C6/G6</f>
        <v>0.70550210807859759</v>
      </c>
      <c r="L6" s="283">
        <f t="shared" ref="L6:L37" si="6">+J6-K6</f>
        <v>3.5304726184284263E-2</v>
      </c>
    </row>
    <row r="7" spans="1:12" s="44" customFormat="1" x14ac:dyDescent="0.4">
      <c r="A7" s="249" t="s">
        <v>91</v>
      </c>
      <c r="B7" s="248">
        <f>+B8+B18+B38</f>
        <v>63582</v>
      </c>
      <c r="C7" s="248">
        <f>+C8+C18+C38</f>
        <v>71226</v>
      </c>
      <c r="D7" s="245">
        <f t="shared" si="0"/>
        <v>0.89267963945750151</v>
      </c>
      <c r="E7" s="289">
        <f t="shared" si="1"/>
        <v>-7644</v>
      </c>
      <c r="F7" s="248">
        <f>+F8+F18+F38</f>
        <v>85086</v>
      </c>
      <c r="G7" s="248">
        <f>+G8+G18+G38</f>
        <v>98356</v>
      </c>
      <c r="H7" s="245">
        <f t="shared" si="2"/>
        <v>0.86508194721216802</v>
      </c>
      <c r="I7" s="289">
        <f t="shared" si="3"/>
        <v>-13270</v>
      </c>
      <c r="J7" s="245">
        <f t="shared" si="4"/>
        <v>0.74726747055919895</v>
      </c>
      <c r="K7" s="245">
        <f t="shared" si="5"/>
        <v>0.72416527715645207</v>
      </c>
      <c r="L7" s="283">
        <f t="shared" si="6"/>
        <v>2.3102193402746884E-2</v>
      </c>
    </row>
    <row r="8" spans="1:12" x14ac:dyDescent="0.4">
      <c r="A8" s="277" t="s">
        <v>190</v>
      </c>
      <c r="B8" s="259">
        <f>SUM(B9:B17)</f>
        <v>43454</v>
      </c>
      <c r="C8" s="259">
        <f>SUM(C9:C17)</f>
        <v>51798</v>
      </c>
      <c r="D8" s="256">
        <f t="shared" si="0"/>
        <v>0.83891269933202051</v>
      </c>
      <c r="E8" s="281">
        <f t="shared" si="1"/>
        <v>-8344</v>
      </c>
      <c r="F8" s="259">
        <f>SUM(F9:F17)</f>
        <v>57565</v>
      </c>
      <c r="G8" s="259">
        <f>SUM(G9:G17)</f>
        <v>69318</v>
      </c>
      <c r="H8" s="256">
        <f t="shared" si="2"/>
        <v>0.83044807986381608</v>
      </c>
      <c r="I8" s="281">
        <f t="shared" si="3"/>
        <v>-11753</v>
      </c>
      <c r="J8" s="256">
        <f t="shared" si="4"/>
        <v>0.75486840962390345</v>
      </c>
      <c r="K8" s="256">
        <f t="shared" si="5"/>
        <v>0.7472517960702848</v>
      </c>
      <c r="L8" s="280">
        <f t="shared" si="6"/>
        <v>7.6166135536186452E-3</v>
      </c>
    </row>
    <row r="9" spans="1:12" x14ac:dyDescent="0.4">
      <c r="A9" s="57" t="s">
        <v>87</v>
      </c>
      <c r="B9" s="88">
        <v>36234</v>
      </c>
      <c r="C9" s="88">
        <v>38342</v>
      </c>
      <c r="D9" s="73">
        <f t="shared" si="0"/>
        <v>0.94502112565854679</v>
      </c>
      <c r="E9" s="81">
        <f t="shared" si="1"/>
        <v>-2108</v>
      </c>
      <c r="F9" s="88">
        <v>48853</v>
      </c>
      <c r="G9" s="88">
        <v>51336</v>
      </c>
      <c r="H9" s="73">
        <f t="shared" si="2"/>
        <v>0.95163238273336448</v>
      </c>
      <c r="I9" s="81">
        <f t="shared" si="3"/>
        <v>-2483</v>
      </c>
      <c r="J9" s="73">
        <f t="shared" si="4"/>
        <v>0.74169447116860787</v>
      </c>
      <c r="K9" s="73">
        <f t="shared" si="5"/>
        <v>0.74688327879071215</v>
      </c>
      <c r="L9" s="90">
        <f t="shared" si="6"/>
        <v>-5.1888076221042745E-3</v>
      </c>
    </row>
    <row r="10" spans="1:12" x14ac:dyDescent="0.4">
      <c r="A10" s="58" t="s">
        <v>90</v>
      </c>
      <c r="B10" s="88">
        <v>3890</v>
      </c>
      <c r="C10" s="88">
        <v>3824</v>
      </c>
      <c r="D10" s="53">
        <f t="shared" si="0"/>
        <v>1.0172594142259415</v>
      </c>
      <c r="E10" s="54">
        <f t="shared" si="1"/>
        <v>66</v>
      </c>
      <c r="F10" s="88">
        <v>4500</v>
      </c>
      <c r="G10" s="88">
        <v>5000</v>
      </c>
      <c r="H10" s="53">
        <f t="shared" si="2"/>
        <v>0.9</v>
      </c>
      <c r="I10" s="54">
        <f t="shared" si="3"/>
        <v>-500</v>
      </c>
      <c r="J10" s="53">
        <f t="shared" si="4"/>
        <v>0.86444444444444446</v>
      </c>
      <c r="K10" s="53">
        <f t="shared" si="5"/>
        <v>0.76480000000000004</v>
      </c>
      <c r="L10" s="52">
        <f t="shared" si="6"/>
        <v>9.9644444444444424E-2</v>
      </c>
    </row>
    <row r="11" spans="1:12" x14ac:dyDescent="0.4">
      <c r="A11" s="58" t="s">
        <v>162</v>
      </c>
      <c r="B11" s="88">
        <v>2588</v>
      </c>
      <c r="C11" s="88">
        <v>8850</v>
      </c>
      <c r="D11" s="53">
        <f t="shared" si="0"/>
        <v>0.29242937853107343</v>
      </c>
      <c r="E11" s="54">
        <f t="shared" si="1"/>
        <v>-6262</v>
      </c>
      <c r="F11" s="88">
        <v>2970</v>
      </c>
      <c r="G11" s="88">
        <v>11532</v>
      </c>
      <c r="H11" s="53">
        <f t="shared" si="2"/>
        <v>0.25754422476586891</v>
      </c>
      <c r="I11" s="54">
        <f t="shared" si="3"/>
        <v>-8562</v>
      </c>
      <c r="J11" s="53">
        <f t="shared" si="4"/>
        <v>0.87138047138047137</v>
      </c>
      <c r="K11" s="53">
        <f t="shared" si="5"/>
        <v>0.7674297606659729</v>
      </c>
      <c r="L11" s="52">
        <f t="shared" si="6"/>
        <v>0.10395071071449846</v>
      </c>
    </row>
    <row r="12" spans="1:12" x14ac:dyDescent="0.4">
      <c r="A12" s="58" t="s">
        <v>85</v>
      </c>
      <c r="B12" s="94"/>
      <c r="C12" s="88"/>
      <c r="D12" s="53" t="e">
        <f t="shared" si="0"/>
        <v>#DIV/0!</v>
      </c>
      <c r="E12" s="54">
        <f t="shared" si="1"/>
        <v>0</v>
      </c>
      <c r="F12" s="94"/>
      <c r="G12" s="88"/>
      <c r="H12" s="53" t="e">
        <f t="shared" si="2"/>
        <v>#DIV/0!</v>
      </c>
      <c r="I12" s="54">
        <f t="shared" si="3"/>
        <v>0</v>
      </c>
      <c r="J12" s="53" t="e">
        <f t="shared" si="4"/>
        <v>#DIV/0!</v>
      </c>
      <c r="K12" s="53" t="e">
        <f t="shared" si="5"/>
        <v>#DIV/0!</v>
      </c>
      <c r="L12" s="52" t="e">
        <f t="shared" si="6"/>
        <v>#DIV/0!</v>
      </c>
    </row>
    <row r="13" spans="1:12" x14ac:dyDescent="0.4">
      <c r="A13" s="58" t="s">
        <v>86</v>
      </c>
      <c r="B13" s="94"/>
      <c r="C13" s="88"/>
      <c r="D13" s="53" t="e">
        <f t="shared" si="0"/>
        <v>#DIV/0!</v>
      </c>
      <c r="E13" s="54">
        <f t="shared" si="1"/>
        <v>0</v>
      </c>
      <c r="F13" s="94"/>
      <c r="G13" s="88"/>
      <c r="H13" s="53" t="e">
        <f t="shared" si="2"/>
        <v>#DIV/0!</v>
      </c>
      <c r="I13" s="54">
        <f t="shared" si="3"/>
        <v>0</v>
      </c>
      <c r="J13" s="53" t="e">
        <f t="shared" si="4"/>
        <v>#DIV/0!</v>
      </c>
      <c r="K13" s="53" t="e">
        <f t="shared" si="5"/>
        <v>#DIV/0!</v>
      </c>
      <c r="L13" s="52" t="e">
        <f t="shared" si="6"/>
        <v>#DIV/0!</v>
      </c>
    </row>
    <row r="14" spans="1:12" x14ac:dyDescent="0.4">
      <c r="A14" s="64" t="s">
        <v>189</v>
      </c>
      <c r="B14" s="112">
        <v>742</v>
      </c>
      <c r="C14" s="112">
        <v>782</v>
      </c>
      <c r="D14" s="67">
        <f t="shared" si="0"/>
        <v>0.94884910485933505</v>
      </c>
      <c r="E14" s="68">
        <f t="shared" si="1"/>
        <v>-40</v>
      </c>
      <c r="F14" s="112">
        <v>1242</v>
      </c>
      <c r="G14" s="112">
        <v>1450</v>
      </c>
      <c r="H14" s="67">
        <f t="shared" si="2"/>
        <v>0.85655172413793101</v>
      </c>
      <c r="I14" s="68">
        <f t="shared" si="3"/>
        <v>-208</v>
      </c>
      <c r="J14" s="67">
        <f t="shared" si="4"/>
        <v>0.59742351046698872</v>
      </c>
      <c r="K14" s="67">
        <f t="shared" si="5"/>
        <v>0.53931034482758622</v>
      </c>
      <c r="L14" s="66">
        <f t="shared" si="6"/>
        <v>5.8113165639402498E-2</v>
      </c>
    </row>
    <row r="15" spans="1:12" x14ac:dyDescent="0.4">
      <c r="A15" s="58" t="s">
        <v>188</v>
      </c>
      <c r="B15" s="92"/>
      <c r="C15" s="92"/>
      <c r="D15" s="53" t="e">
        <f t="shared" si="0"/>
        <v>#DIV/0!</v>
      </c>
      <c r="E15" s="54">
        <f t="shared" si="1"/>
        <v>0</v>
      </c>
      <c r="F15" s="92"/>
      <c r="G15" s="92"/>
      <c r="H15" s="53" t="e">
        <f t="shared" si="2"/>
        <v>#DIV/0!</v>
      </c>
      <c r="I15" s="54">
        <f t="shared" si="3"/>
        <v>0</v>
      </c>
      <c r="J15" s="53" t="e">
        <f t="shared" si="4"/>
        <v>#DIV/0!</v>
      </c>
      <c r="K15" s="53" t="e">
        <f t="shared" si="5"/>
        <v>#DIV/0!</v>
      </c>
      <c r="L15" s="52" t="e">
        <f t="shared" si="6"/>
        <v>#DIV/0!</v>
      </c>
    </row>
    <row r="16" spans="1:12" x14ac:dyDescent="0.4">
      <c r="A16" s="70" t="s">
        <v>187</v>
      </c>
      <c r="B16" s="94"/>
      <c r="C16" s="94"/>
      <c r="D16" s="53" t="e">
        <f t="shared" si="0"/>
        <v>#DIV/0!</v>
      </c>
      <c r="E16" s="54">
        <f t="shared" si="1"/>
        <v>0</v>
      </c>
      <c r="F16" s="94"/>
      <c r="G16" s="94"/>
      <c r="H16" s="73" t="e">
        <f t="shared" si="2"/>
        <v>#DIV/0!</v>
      </c>
      <c r="I16" s="81">
        <f t="shared" si="3"/>
        <v>0</v>
      </c>
      <c r="J16" s="95" t="e">
        <f t="shared" si="4"/>
        <v>#DIV/0!</v>
      </c>
      <c r="K16" s="95" t="e">
        <f t="shared" si="5"/>
        <v>#DIV/0!</v>
      </c>
      <c r="L16" s="66" t="e">
        <f t="shared" si="6"/>
        <v>#DIV/0!</v>
      </c>
    </row>
    <row r="17" spans="1:12" x14ac:dyDescent="0.4">
      <c r="A17" s="70" t="s">
        <v>186</v>
      </c>
      <c r="B17" s="93"/>
      <c r="C17" s="93"/>
      <c r="D17" s="95" t="e">
        <f t="shared" si="0"/>
        <v>#DIV/0!</v>
      </c>
      <c r="E17" s="68">
        <f t="shared" si="1"/>
        <v>0</v>
      </c>
      <c r="F17" s="93"/>
      <c r="G17" s="93"/>
      <c r="H17" s="95" t="e">
        <f t="shared" si="2"/>
        <v>#DIV/0!</v>
      </c>
      <c r="I17" s="140">
        <f t="shared" si="3"/>
        <v>0</v>
      </c>
      <c r="J17" s="67" t="e">
        <f t="shared" si="4"/>
        <v>#DIV/0!</v>
      </c>
      <c r="K17" s="67" t="e">
        <f t="shared" si="5"/>
        <v>#DIV/0!</v>
      </c>
      <c r="L17" s="66" t="e">
        <f t="shared" si="6"/>
        <v>#DIV/0!</v>
      </c>
    </row>
    <row r="18" spans="1:12" x14ac:dyDescent="0.4">
      <c r="A18" s="277" t="s">
        <v>185</v>
      </c>
      <c r="B18" s="259">
        <f>SUM(B19:B37)</f>
        <v>19368</v>
      </c>
      <c r="C18" s="259">
        <f>SUM(C19:C37)</f>
        <v>18703</v>
      </c>
      <c r="D18" s="256">
        <f t="shared" si="0"/>
        <v>1.0355557931882586</v>
      </c>
      <c r="E18" s="281">
        <f t="shared" si="1"/>
        <v>665</v>
      </c>
      <c r="F18" s="259">
        <f>SUM(F19:F37)</f>
        <v>26380</v>
      </c>
      <c r="G18" s="259">
        <f>SUM(G19:G37)</f>
        <v>27830</v>
      </c>
      <c r="H18" s="256">
        <f t="shared" si="2"/>
        <v>0.94789795185052106</v>
      </c>
      <c r="I18" s="281">
        <f t="shared" si="3"/>
        <v>-1450</v>
      </c>
      <c r="J18" s="256">
        <f t="shared" si="4"/>
        <v>0.7341925701288855</v>
      </c>
      <c r="K18" s="256">
        <f t="shared" si="5"/>
        <v>0.6720445562342795</v>
      </c>
      <c r="L18" s="280">
        <f t="shared" si="6"/>
        <v>6.2148013894606002E-2</v>
      </c>
    </row>
    <row r="19" spans="1:12" x14ac:dyDescent="0.4">
      <c r="A19" s="57" t="s">
        <v>184</v>
      </c>
      <c r="B19" s="92"/>
      <c r="C19" s="94"/>
      <c r="D19" s="73" t="e">
        <f t="shared" si="0"/>
        <v>#DIV/0!</v>
      </c>
      <c r="E19" s="81">
        <f t="shared" si="1"/>
        <v>0</v>
      </c>
      <c r="F19" s="94"/>
      <c r="G19" s="94"/>
      <c r="H19" s="73" t="e">
        <f t="shared" si="2"/>
        <v>#DIV/0!</v>
      </c>
      <c r="I19" s="81">
        <f t="shared" si="3"/>
        <v>0</v>
      </c>
      <c r="J19" s="73" t="e">
        <f t="shared" si="4"/>
        <v>#DIV/0!</v>
      </c>
      <c r="K19" s="73" t="e">
        <f t="shared" si="5"/>
        <v>#DIV/0!</v>
      </c>
      <c r="L19" s="90" t="e">
        <f t="shared" si="6"/>
        <v>#DIV/0!</v>
      </c>
    </row>
    <row r="20" spans="1:12" x14ac:dyDescent="0.4">
      <c r="A20" s="58" t="s">
        <v>244</v>
      </c>
      <c r="B20" s="340">
        <v>3195</v>
      </c>
      <c r="C20" s="88"/>
      <c r="D20" s="53" t="e">
        <f t="shared" si="0"/>
        <v>#DIV/0!</v>
      </c>
      <c r="E20" s="54">
        <f t="shared" si="1"/>
        <v>3195</v>
      </c>
      <c r="F20" s="88">
        <v>4230</v>
      </c>
      <c r="G20" s="88"/>
      <c r="H20" s="53" t="e">
        <f t="shared" si="2"/>
        <v>#DIV/0!</v>
      </c>
      <c r="I20" s="54">
        <f t="shared" si="3"/>
        <v>4230</v>
      </c>
      <c r="J20" s="53">
        <f t="shared" si="4"/>
        <v>0.75531914893617025</v>
      </c>
      <c r="K20" s="53" t="e">
        <f t="shared" si="5"/>
        <v>#DIV/0!</v>
      </c>
      <c r="L20" s="52" t="e">
        <f t="shared" si="6"/>
        <v>#DIV/0!</v>
      </c>
    </row>
    <row r="21" spans="1:12" x14ac:dyDescent="0.4">
      <c r="A21" s="58" t="s">
        <v>183</v>
      </c>
      <c r="B21" s="56">
        <v>5379</v>
      </c>
      <c r="C21" s="88">
        <v>6205</v>
      </c>
      <c r="D21" s="53">
        <f t="shared" si="0"/>
        <v>0.86688154713940369</v>
      </c>
      <c r="E21" s="54">
        <f t="shared" si="1"/>
        <v>-826</v>
      </c>
      <c r="F21" s="88">
        <v>7830</v>
      </c>
      <c r="G21" s="88">
        <v>10190</v>
      </c>
      <c r="H21" s="53">
        <f t="shared" si="2"/>
        <v>0.76840039254170756</v>
      </c>
      <c r="I21" s="54">
        <f t="shared" si="3"/>
        <v>-2360</v>
      </c>
      <c r="J21" s="53">
        <f t="shared" si="4"/>
        <v>0.68697318007662833</v>
      </c>
      <c r="K21" s="53">
        <f t="shared" si="5"/>
        <v>0.60893032384690871</v>
      </c>
      <c r="L21" s="52">
        <f t="shared" si="6"/>
        <v>7.8042856229719626E-2</v>
      </c>
    </row>
    <row r="22" spans="1:12" x14ac:dyDescent="0.4">
      <c r="A22" s="58" t="s">
        <v>182</v>
      </c>
      <c r="B22" s="56">
        <v>1217</v>
      </c>
      <c r="C22" s="88">
        <v>1407</v>
      </c>
      <c r="D22" s="53">
        <f t="shared" si="0"/>
        <v>0.8649609097370291</v>
      </c>
      <c r="E22" s="54">
        <f t="shared" si="1"/>
        <v>-190</v>
      </c>
      <c r="F22" s="88">
        <v>1320</v>
      </c>
      <c r="G22" s="88">
        <v>1500</v>
      </c>
      <c r="H22" s="53">
        <f t="shared" si="2"/>
        <v>0.88</v>
      </c>
      <c r="I22" s="54">
        <f t="shared" si="3"/>
        <v>-180</v>
      </c>
      <c r="J22" s="53">
        <f t="shared" si="4"/>
        <v>0.92196969696969699</v>
      </c>
      <c r="K22" s="53">
        <f t="shared" si="5"/>
        <v>0.93799999999999994</v>
      </c>
      <c r="L22" s="52">
        <f t="shared" si="6"/>
        <v>-1.603030303030295E-2</v>
      </c>
    </row>
    <row r="23" spans="1:12" x14ac:dyDescent="0.4">
      <c r="A23" s="58" t="s">
        <v>181</v>
      </c>
      <c r="B23" s="69">
        <v>1741</v>
      </c>
      <c r="C23" s="88">
        <v>2094</v>
      </c>
      <c r="D23" s="67">
        <f t="shared" si="0"/>
        <v>0.83142311365807064</v>
      </c>
      <c r="E23" s="68">
        <f t="shared" si="1"/>
        <v>-353</v>
      </c>
      <c r="F23" s="88">
        <v>2500</v>
      </c>
      <c r="G23" s="88">
        <v>2945</v>
      </c>
      <c r="H23" s="67">
        <f t="shared" si="2"/>
        <v>0.84889643463497455</v>
      </c>
      <c r="I23" s="68">
        <f t="shared" si="3"/>
        <v>-445</v>
      </c>
      <c r="J23" s="67">
        <f t="shared" si="4"/>
        <v>0.69640000000000002</v>
      </c>
      <c r="K23" s="67">
        <f t="shared" si="5"/>
        <v>0.71103565365025467</v>
      </c>
      <c r="L23" s="66">
        <f t="shared" si="6"/>
        <v>-1.4635653650254654E-2</v>
      </c>
    </row>
    <row r="24" spans="1:12" s="42" customFormat="1" x14ac:dyDescent="0.4">
      <c r="A24" s="70" t="s">
        <v>180</v>
      </c>
      <c r="B24" s="56"/>
      <c r="C24" s="88"/>
      <c r="D24" s="53" t="e">
        <f t="shared" si="0"/>
        <v>#DIV/0!</v>
      </c>
      <c r="E24" s="54">
        <f t="shared" si="1"/>
        <v>0</v>
      </c>
      <c r="F24" s="88"/>
      <c r="G24" s="88"/>
      <c r="H24" s="53" t="e">
        <f t="shared" si="2"/>
        <v>#DIV/0!</v>
      </c>
      <c r="I24" s="54">
        <f t="shared" si="3"/>
        <v>0</v>
      </c>
      <c r="J24" s="53" t="e">
        <f t="shared" si="4"/>
        <v>#DIV/0!</v>
      </c>
      <c r="K24" s="53" t="e">
        <f t="shared" si="5"/>
        <v>#DIV/0!</v>
      </c>
      <c r="L24" s="52" t="e">
        <f t="shared" si="6"/>
        <v>#DIV/0!</v>
      </c>
    </row>
    <row r="25" spans="1:12" x14ac:dyDescent="0.4">
      <c r="A25" s="70" t="s">
        <v>179</v>
      </c>
      <c r="B25" s="158">
        <v>1044</v>
      </c>
      <c r="C25" s="88">
        <v>1264</v>
      </c>
      <c r="D25" s="53">
        <f t="shared" si="0"/>
        <v>0.82594936708860756</v>
      </c>
      <c r="E25" s="54">
        <f t="shared" si="1"/>
        <v>-220</v>
      </c>
      <c r="F25" s="88">
        <v>1330</v>
      </c>
      <c r="G25" s="88">
        <v>1500</v>
      </c>
      <c r="H25" s="53">
        <f t="shared" si="2"/>
        <v>0.88666666666666671</v>
      </c>
      <c r="I25" s="54">
        <f t="shared" si="3"/>
        <v>-170</v>
      </c>
      <c r="J25" s="53">
        <f t="shared" si="4"/>
        <v>0.78496240601503764</v>
      </c>
      <c r="K25" s="53">
        <f t="shared" si="5"/>
        <v>0.84266666666666667</v>
      </c>
      <c r="L25" s="52">
        <f t="shared" si="6"/>
        <v>-5.7704260651629036E-2</v>
      </c>
    </row>
    <row r="26" spans="1:12" s="42" customFormat="1" x14ac:dyDescent="0.4">
      <c r="A26" s="70" t="s">
        <v>178</v>
      </c>
      <c r="B26" s="158">
        <v>877</v>
      </c>
      <c r="C26" s="56">
        <v>1084</v>
      </c>
      <c r="D26" s="53">
        <f t="shared" si="0"/>
        <v>0.80904059040590404</v>
      </c>
      <c r="E26" s="54">
        <f t="shared" si="1"/>
        <v>-207</v>
      </c>
      <c r="F26" s="56">
        <v>1330</v>
      </c>
      <c r="G26" s="56">
        <v>1460</v>
      </c>
      <c r="H26" s="53">
        <f t="shared" si="2"/>
        <v>0.91095890410958902</v>
      </c>
      <c r="I26" s="54">
        <f t="shared" si="3"/>
        <v>-130</v>
      </c>
      <c r="J26" s="53">
        <f t="shared" si="4"/>
        <v>0.65939849624060154</v>
      </c>
      <c r="K26" s="53">
        <f t="shared" si="5"/>
        <v>0.74246575342465748</v>
      </c>
      <c r="L26" s="52">
        <f t="shared" si="6"/>
        <v>-8.3067257184055943E-2</v>
      </c>
    </row>
    <row r="27" spans="1:12" x14ac:dyDescent="0.4">
      <c r="A27" s="58" t="s">
        <v>177</v>
      </c>
      <c r="B27" s="92"/>
      <c r="C27" s="94"/>
      <c r="D27" s="53" t="e">
        <f t="shared" si="0"/>
        <v>#DIV/0!</v>
      </c>
      <c r="E27" s="54">
        <f t="shared" si="1"/>
        <v>0</v>
      </c>
      <c r="F27" s="94"/>
      <c r="G27" s="94"/>
      <c r="H27" s="53" t="e">
        <f t="shared" si="2"/>
        <v>#DIV/0!</v>
      </c>
      <c r="I27" s="54">
        <f t="shared" si="3"/>
        <v>0</v>
      </c>
      <c r="J27" s="53" t="e">
        <f t="shared" si="4"/>
        <v>#DIV/0!</v>
      </c>
      <c r="K27" s="53" t="e">
        <f t="shared" si="5"/>
        <v>#DIV/0!</v>
      </c>
      <c r="L27" s="52" t="e">
        <f t="shared" si="6"/>
        <v>#DIV/0!</v>
      </c>
    </row>
    <row r="28" spans="1:12" x14ac:dyDescent="0.4">
      <c r="A28" s="58" t="s">
        <v>176</v>
      </c>
      <c r="B28" s="94"/>
      <c r="C28" s="88">
        <v>1128</v>
      </c>
      <c r="D28" s="53">
        <f t="shared" si="0"/>
        <v>0</v>
      </c>
      <c r="E28" s="54">
        <f t="shared" si="1"/>
        <v>-1128</v>
      </c>
      <c r="F28" s="88"/>
      <c r="G28" s="88">
        <v>1490</v>
      </c>
      <c r="H28" s="53">
        <f t="shared" si="2"/>
        <v>0</v>
      </c>
      <c r="I28" s="54">
        <f t="shared" si="3"/>
        <v>-1490</v>
      </c>
      <c r="J28" s="53" t="e">
        <f t="shared" si="4"/>
        <v>#DIV/0!</v>
      </c>
      <c r="K28" s="53">
        <f t="shared" si="5"/>
        <v>0.75704697986577185</v>
      </c>
      <c r="L28" s="52" t="e">
        <f t="shared" si="6"/>
        <v>#DIV/0!</v>
      </c>
    </row>
    <row r="29" spans="1:12" x14ac:dyDescent="0.4">
      <c r="A29" s="58" t="s">
        <v>175</v>
      </c>
      <c r="B29" s="93"/>
      <c r="C29" s="94"/>
      <c r="D29" s="53" t="e">
        <f t="shared" si="0"/>
        <v>#DIV/0!</v>
      </c>
      <c r="E29" s="54">
        <f t="shared" si="1"/>
        <v>0</v>
      </c>
      <c r="F29" s="94"/>
      <c r="G29" s="94"/>
      <c r="H29" s="53" t="e">
        <f t="shared" si="2"/>
        <v>#DIV/0!</v>
      </c>
      <c r="I29" s="54">
        <f t="shared" si="3"/>
        <v>0</v>
      </c>
      <c r="J29" s="53" t="e">
        <f t="shared" si="4"/>
        <v>#DIV/0!</v>
      </c>
      <c r="K29" s="53" t="e">
        <f t="shared" si="5"/>
        <v>#DIV/0!</v>
      </c>
      <c r="L29" s="52" t="e">
        <f t="shared" si="6"/>
        <v>#DIV/0!</v>
      </c>
    </row>
    <row r="30" spans="1:12" x14ac:dyDescent="0.4">
      <c r="A30" s="58" t="s">
        <v>174</v>
      </c>
      <c r="B30" s="91"/>
      <c r="C30" s="94"/>
      <c r="D30" s="67" t="e">
        <f t="shared" si="0"/>
        <v>#DIV/0!</v>
      </c>
      <c r="E30" s="68">
        <f t="shared" si="1"/>
        <v>0</v>
      </c>
      <c r="F30" s="94"/>
      <c r="G30" s="94"/>
      <c r="H30" s="67" t="e">
        <f t="shared" si="2"/>
        <v>#DIV/0!</v>
      </c>
      <c r="I30" s="68">
        <f t="shared" si="3"/>
        <v>0</v>
      </c>
      <c r="J30" s="67" t="e">
        <f t="shared" si="4"/>
        <v>#DIV/0!</v>
      </c>
      <c r="K30" s="67" t="e">
        <f t="shared" si="5"/>
        <v>#DIV/0!</v>
      </c>
      <c r="L30" s="66" t="e">
        <f t="shared" si="6"/>
        <v>#DIV/0!</v>
      </c>
    </row>
    <row r="31" spans="1:12" x14ac:dyDescent="0.4">
      <c r="A31" s="70" t="s">
        <v>173</v>
      </c>
      <c r="B31" s="92"/>
      <c r="C31" s="94"/>
      <c r="D31" s="53" t="e">
        <f t="shared" si="0"/>
        <v>#DIV/0!</v>
      </c>
      <c r="E31" s="54">
        <f t="shared" si="1"/>
        <v>0</v>
      </c>
      <c r="F31" s="94"/>
      <c r="G31" s="94"/>
      <c r="H31" s="53" t="e">
        <f t="shared" si="2"/>
        <v>#DIV/0!</v>
      </c>
      <c r="I31" s="54">
        <f t="shared" si="3"/>
        <v>0</v>
      </c>
      <c r="J31" s="53" t="e">
        <f t="shared" si="4"/>
        <v>#DIV/0!</v>
      </c>
      <c r="K31" s="53" t="e">
        <f t="shared" si="5"/>
        <v>#DIV/0!</v>
      </c>
      <c r="L31" s="52" t="e">
        <f t="shared" si="6"/>
        <v>#DIV/0!</v>
      </c>
    </row>
    <row r="32" spans="1:12" x14ac:dyDescent="0.4">
      <c r="A32" s="58" t="s">
        <v>172</v>
      </c>
      <c r="B32" s="56">
        <v>888</v>
      </c>
      <c r="C32" s="88">
        <v>931</v>
      </c>
      <c r="D32" s="53">
        <f t="shared" si="0"/>
        <v>0.95381310418904408</v>
      </c>
      <c r="E32" s="54">
        <f t="shared" si="1"/>
        <v>-43</v>
      </c>
      <c r="F32" s="88">
        <v>1310</v>
      </c>
      <c r="G32" s="88">
        <v>1460</v>
      </c>
      <c r="H32" s="53">
        <f t="shared" si="2"/>
        <v>0.89726027397260277</v>
      </c>
      <c r="I32" s="54">
        <f t="shared" si="3"/>
        <v>-150</v>
      </c>
      <c r="J32" s="53">
        <f t="shared" si="4"/>
        <v>0.67786259541984728</v>
      </c>
      <c r="K32" s="53">
        <f t="shared" si="5"/>
        <v>0.63767123287671235</v>
      </c>
      <c r="L32" s="52">
        <f t="shared" si="6"/>
        <v>4.0191362543134934E-2</v>
      </c>
    </row>
    <row r="33" spans="1:12" x14ac:dyDescent="0.4">
      <c r="A33" s="70" t="s">
        <v>171</v>
      </c>
      <c r="B33" s="91"/>
      <c r="C33" s="94"/>
      <c r="D33" s="67" t="e">
        <f t="shared" si="0"/>
        <v>#DIV/0!</v>
      </c>
      <c r="E33" s="68">
        <f t="shared" si="1"/>
        <v>0</v>
      </c>
      <c r="F33" s="94"/>
      <c r="G33" s="94"/>
      <c r="H33" s="67" t="e">
        <f t="shared" si="2"/>
        <v>#DIV/0!</v>
      </c>
      <c r="I33" s="68">
        <f t="shared" si="3"/>
        <v>0</v>
      </c>
      <c r="J33" s="67" t="e">
        <f t="shared" si="4"/>
        <v>#DIV/0!</v>
      </c>
      <c r="K33" s="67" t="e">
        <f t="shared" si="5"/>
        <v>#DIV/0!</v>
      </c>
      <c r="L33" s="66" t="e">
        <f t="shared" si="6"/>
        <v>#DIV/0!</v>
      </c>
    </row>
    <row r="34" spans="1:12" x14ac:dyDescent="0.4">
      <c r="A34" s="70" t="s">
        <v>170</v>
      </c>
      <c r="B34" s="69">
        <v>700</v>
      </c>
      <c r="C34" s="112">
        <v>930</v>
      </c>
      <c r="D34" s="67">
        <f t="shared" si="0"/>
        <v>0.75268817204301075</v>
      </c>
      <c r="E34" s="68">
        <f t="shared" si="1"/>
        <v>-230</v>
      </c>
      <c r="F34" s="112">
        <v>1160</v>
      </c>
      <c r="G34" s="112">
        <v>1460</v>
      </c>
      <c r="H34" s="67">
        <f t="shared" si="2"/>
        <v>0.79452054794520544</v>
      </c>
      <c r="I34" s="68">
        <f t="shared" si="3"/>
        <v>-300</v>
      </c>
      <c r="J34" s="67">
        <f t="shared" si="4"/>
        <v>0.60344827586206895</v>
      </c>
      <c r="K34" s="67">
        <f t="shared" si="5"/>
        <v>0.63698630136986301</v>
      </c>
      <c r="L34" s="66">
        <f t="shared" si="6"/>
        <v>-3.3538025507794056E-2</v>
      </c>
    </row>
    <row r="35" spans="1:12" x14ac:dyDescent="0.4">
      <c r="A35" s="58" t="s">
        <v>169</v>
      </c>
      <c r="B35" s="92"/>
      <c r="C35" s="92"/>
      <c r="D35" s="53" t="e">
        <f t="shared" si="0"/>
        <v>#DIV/0!</v>
      </c>
      <c r="E35" s="54">
        <f t="shared" si="1"/>
        <v>0</v>
      </c>
      <c r="F35" s="92"/>
      <c r="G35" s="92"/>
      <c r="H35" s="53" t="e">
        <f t="shared" si="2"/>
        <v>#DIV/0!</v>
      </c>
      <c r="I35" s="54">
        <f t="shared" si="3"/>
        <v>0</v>
      </c>
      <c r="J35" s="53" t="e">
        <f t="shared" si="4"/>
        <v>#DIV/0!</v>
      </c>
      <c r="K35" s="53" t="e">
        <f t="shared" si="5"/>
        <v>#DIV/0!</v>
      </c>
      <c r="L35" s="52" t="e">
        <f t="shared" si="6"/>
        <v>#DIV/0!</v>
      </c>
    </row>
    <row r="36" spans="1:12" x14ac:dyDescent="0.4">
      <c r="A36" s="70" t="s">
        <v>89</v>
      </c>
      <c r="B36" s="91"/>
      <c r="C36" s="93"/>
      <c r="D36" s="67" t="e">
        <f t="shared" si="0"/>
        <v>#DIV/0!</v>
      </c>
      <c r="E36" s="68">
        <f t="shared" si="1"/>
        <v>0</v>
      </c>
      <c r="F36" s="93"/>
      <c r="G36" s="93"/>
      <c r="H36" s="67" t="e">
        <f t="shared" si="2"/>
        <v>#DIV/0!</v>
      </c>
      <c r="I36" s="68">
        <f t="shared" si="3"/>
        <v>0</v>
      </c>
      <c r="J36" s="67" t="e">
        <f t="shared" si="4"/>
        <v>#DIV/0!</v>
      </c>
      <c r="K36" s="67" t="e">
        <f t="shared" si="5"/>
        <v>#DIV/0!</v>
      </c>
      <c r="L36" s="66" t="e">
        <f t="shared" si="6"/>
        <v>#DIV/0!</v>
      </c>
    </row>
    <row r="37" spans="1:12" x14ac:dyDescent="0.4">
      <c r="A37" s="51" t="s">
        <v>168</v>
      </c>
      <c r="B37" s="50">
        <v>4327</v>
      </c>
      <c r="C37" s="50">
        <v>3660</v>
      </c>
      <c r="D37" s="67">
        <f t="shared" si="0"/>
        <v>1.18224043715847</v>
      </c>
      <c r="E37" s="68">
        <f t="shared" si="1"/>
        <v>667</v>
      </c>
      <c r="F37" s="50">
        <v>5370</v>
      </c>
      <c r="G37" s="50">
        <v>5825</v>
      </c>
      <c r="H37" s="67">
        <f t="shared" si="2"/>
        <v>0.92188841201716742</v>
      </c>
      <c r="I37" s="68">
        <f t="shared" si="3"/>
        <v>-455</v>
      </c>
      <c r="J37" s="67">
        <f t="shared" si="4"/>
        <v>0.80577281191806327</v>
      </c>
      <c r="K37" s="67">
        <f t="shared" si="5"/>
        <v>0.62832618025751075</v>
      </c>
      <c r="L37" s="66">
        <f t="shared" si="6"/>
        <v>0.17744663166055252</v>
      </c>
    </row>
    <row r="38" spans="1:12" x14ac:dyDescent="0.4">
      <c r="A38" s="277" t="s">
        <v>167</v>
      </c>
      <c r="B38" s="259">
        <f>SUM(B39:B40)</f>
        <v>760</v>
      </c>
      <c r="C38" s="259">
        <f>SUM(C39:C40)</f>
        <v>725</v>
      </c>
      <c r="D38" s="256">
        <f t="shared" ref="D38:D66" si="7">+B38/C38</f>
        <v>1.0482758620689656</v>
      </c>
      <c r="E38" s="281">
        <f t="shared" ref="E38:E66" si="8">+B38-C38</f>
        <v>35</v>
      </c>
      <c r="F38" s="259">
        <f>SUM(F39:F40)</f>
        <v>1141</v>
      </c>
      <c r="G38" s="259">
        <f>SUM(G39:G40)</f>
        <v>1208</v>
      </c>
      <c r="H38" s="256">
        <f t="shared" ref="H38:H66" si="9">+F38/G38</f>
        <v>0.94453642384105962</v>
      </c>
      <c r="I38" s="281">
        <f t="shared" ref="I38:I66" si="10">+F38-G38</f>
        <v>-67</v>
      </c>
      <c r="J38" s="256">
        <f t="shared" ref="J38:J66" si="11">+B38/F38</f>
        <v>0.66608238387379493</v>
      </c>
      <c r="K38" s="256">
        <f t="shared" ref="K38:K66" si="12">+C38/G38</f>
        <v>0.60016556291390732</v>
      </c>
      <c r="L38" s="280">
        <f t="shared" ref="L38:L66" si="13">+J38-K38</f>
        <v>6.5916820959887601E-2</v>
      </c>
    </row>
    <row r="39" spans="1:12" x14ac:dyDescent="0.4">
      <c r="A39" s="57" t="s">
        <v>166</v>
      </c>
      <c r="B39" s="88">
        <v>559</v>
      </c>
      <c r="C39" s="88">
        <v>541</v>
      </c>
      <c r="D39" s="73">
        <f t="shared" si="7"/>
        <v>1.033271719038817</v>
      </c>
      <c r="E39" s="81">
        <f t="shared" si="8"/>
        <v>18</v>
      </c>
      <c r="F39" s="88">
        <v>790</v>
      </c>
      <c r="G39" s="88">
        <v>857</v>
      </c>
      <c r="H39" s="73">
        <f t="shared" si="9"/>
        <v>0.92182030338389731</v>
      </c>
      <c r="I39" s="81">
        <f t="shared" si="10"/>
        <v>-67</v>
      </c>
      <c r="J39" s="73">
        <f t="shared" si="11"/>
        <v>0.70759493670886076</v>
      </c>
      <c r="K39" s="73">
        <f t="shared" si="12"/>
        <v>0.63127187864644108</v>
      </c>
      <c r="L39" s="90">
        <f t="shared" si="13"/>
        <v>7.632305806241968E-2</v>
      </c>
    </row>
    <row r="40" spans="1:12" x14ac:dyDescent="0.4">
      <c r="A40" s="58" t="s">
        <v>165</v>
      </c>
      <c r="B40" s="88">
        <v>201</v>
      </c>
      <c r="C40" s="88">
        <v>184</v>
      </c>
      <c r="D40" s="53">
        <f t="shared" si="7"/>
        <v>1.0923913043478262</v>
      </c>
      <c r="E40" s="54">
        <f t="shared" si="8"/>
        <v>17</v>
      </c>
      <c r="F40" s="88">
        <v>351</v>
      </c>
      <c r="G40" s="88">
        <v>351</v>
      </c>
      <c r="H40" s="53">
        <f t="shared" si="9"/>
        <v>1</v>
      </c>
      <c r="I40" s="54">
        <f t="shared" si="10"/>
        <v>0</v>
      </c>
      <c r="J40" s="53">
        <f t="shared" si="11"/>
        <v>0.57264957264957261</v>
      </c>
      <c r="K40" s="53">
        <f t="shared" si="12"/>
        <v>0.5242165242165242</v>
      </c>
      <c r="L40" s="52">
        <f t="shared" si="13"/>
        <v>4.8433048433048409E-2</v>
      </c>
    </row>
    <row r="41" spans="1:12" s="89" customFormat="1" x14ac:dyDescent="0.4">
      <c r="A41" s="249" t="s">
        <v>88</v>
      </c>
      <c r="B41" s="248">
        <f>B42+B62</f>
        <v>78807</v>
      </c>
      <c r="C41" s="248">
        <f>C42+C62</f>
        <v>82553</v>
      </c>
      <c r="D41" s="245">
        <f t="shared" si="7"/>
        <v>0.95462309062057105</v>
      </c>
      <c r="E41" s="289">
        <f t="shared" si="8"/>
        <v>-3746</v>
      </c>
      <c r="F41" s="248">
        <f>F42+F62</f>
        <v>107122</v>
      </c>
      <c r="G41" s="248">
        <f>G42+G62</f>
        <v>119615</v>
      </c>
      <c r="H41" s="245">
        <f t="shared" si="9"/>
        <v>0.89555657735233873</v>
      </c>
      <c r="I41" s="289">
        <f t="shared" si="10"/>
        <v>-12493</v>
      </c>
      <c r="J41" s="245">
        <f t="shared" si="11"/>
        <v>0.73567521144116055</v>
      </c>
      <c r="K41" s="245">
        <f t="shared" si="12"/>
        <v>0.69015591690005429</v>
      </c>
      <c r="L41" s="283">
        <f t="shared" si="13"/>
        <v>4.5519294541106259E-2</v>
      </c>
    </row>
    <row r="42" spans="1:12" s="89" customFormat="1" x14ac:dyDescent="0.4">
      <c r="A42" s="277" t="s">
        <v>164</v>
      </c>
      <c r="B42" s="248">
        <f>SUM(B43:B61)</f>
        <v>77885</v>
      </c>
      <c r="C42" s="248">
        <f>SUM(C43:C61)</f>
        <v>81709</v>
      </c>
      <c r="D42" s="245">
        <f t="shared" si="7"/>
        <v>0.95319976991518685</v>
      </c>
      <c r="E42" s="289">
        <f t="shared" si="8"/>
        <v>-3824</v>
      </c>
      <c r="F42" s="248">
        <f>SUM(F43:F61)</f>
        <v>105607</v>
      </c>
      <c r="G42" s="248">
        <f>SUM(G43:G61)</f>
        <v>118114</v>
      </c>
      <c r="H42" s="245">
        <f t="shared" si="9"/>
        <v>0.89411077433665775</v>
      </c>
      <c r="I42" s="289">
        <f t="shared" si="10"/>
        <v>-12507</v>
      </c>
      <c r="J42" s="245">
        <f t="shared" si="11"/>
        <v>0.73749846127624119</v>
      </c>
      <c r="K42" s="245">
        <f t="shared" si="12"/>
        <v>0.69178082191780821</v>
      </c>
      <c r="L42" s="283">
        <f t="shared" si="13"/>
        <v>4.5717639358432982E-2</v>
      </c>
    </row>
    <row r="43" spans="1:12" x14ac:dyDescent="0.4">
      <c r="A43" s="58" t="s">
        <v>87</v>
      </c>
      <c r="B43" s="160">
        <f>'９月(上旬～中旬)'!B43-'９月(上旬)'!B43</f>
        <v>33773</v>
      </c>
      <c r="C43" s="160">
        <f>'９月(上旬～中旬)'!C43-'９月(上旬)'!C43</f>
        <v>38240</v>
      </c>
      <c r="D43" s="400">
        <f t="shared" si="7"/>
        <v>0.88318514644351465</v>
      </c>
      <c r="E43" s="68">
        <f t="shared" si="8"/>
        <v>-4467</v>
      </c>
      <c r="F43" s="160">
        <f>'９月(上旬～中旬)'!F43-'９月(上旬)'!F43</f>
        <v>40480</v>
      </c>
      <c r="G43" s="160">
        <f>'９月(上旬～中旬)'!G43-'９月(上旬)'!G43</f>
        <v>49501</v>
      </c>
      <c r="H43" s="67">
        <f t="shared" si="9"/>
        <v>0.81776125734833638</v>
      </c>
      <c r="I43" s="68">
        <f t="shared" si="10"/>
        <v>-9021</v>
      </c>
      <c r="J43" s="67">
        <f t="shared" si="11"/>
        <v>0.83431324110671934</v>
      </c>
      <c r="K43" s="67">
        <f t="shared" si="12"/>
        <v>0.77250964626977237</v>
      </c>
      <c r="L43" s="66">
        <f t="shared" si="13"/>
        <v>6.1803594836946973E-2</v>
      </c>
    </row>
    <row r="44" spans="1:12" x14ac:dyDescent="0.4">
      <c r="A44" s="58" t="s">
        <v>163</v>
      </c>
      <c r="B44" s="55">
        <f>'９月(上旬～中旬)'!B44-'９月(上旬)'!B44</f>
        <v>4098</v>
      </c>
      <c r="C44" s="55">
        <f>'９月(上旬～中旬)'!C44-'９月(上旬)'!C44</f>
        <v>4136</v>
      </c>
      <c r="D44" s="53">
        <f t="shared" si="7"/>
        <v>0.99081237911025144</v>
      </c>
      <c r="E44" s="54">
        <f t="shared" si="8"/>
        <v>-38</v>
      </c>
      <c r="F44" s="55">
        <f>'９月(上旬～中旬)'!F44-'９月(上旬)'!F44</f>
        <v>4517</v>
      </c>
      <c r="G44" s="55">
        <f>'９月(上旬～中旬)'!G44-'９月(上旬)'!G44</f>
        <v>5140</v>
      </c>
      <c r="H44" s="79">
        <f t="shared" si="9"/>
        <v>0.87879377431906613</v>
      </c>
      <c r="I44" s="54">
        <f t="shared" si="10"/>
        <v>-623</v>
      </c>
      <c r="J44" s="53">
        <f t="shared" si="11"/>
        <v>0.90723931813150316</v>
      </c>
      <c r="K44" s="53">
        <f t="shared" si="12"/>
        <v>0.80466926070038913</v>
      </c>
      <c r="L44" s="52">
        <f t="shared" si="13"/>
        <v>0.10257005743111403</v>
      </c>
    </row>
    <row r="45" spans="1:12" x14ac:dyDescent="0.4">
      <c r="A45" s="70" t="s">
        <v>162</v>
      </c>
      <c r="B45" s="55">
        <f>'９月(上旬～中旬)'!B45-'９月(上旬)'!B45</f>
        <v>7240</v>
      </c>
      <c r="C45" s="55">
        <f>'９月(上旬～中旬)'!C45-'９月(上旬)'!C45</f>
        <v>7995</v>
      </c>
      <c r="D45" s="78">
        <f t="shared" si="7"/>
        <v>0.90556597873671041</v>
      </c>
      <c r="E45" s="77">
        <f t="shared" si="8"/>
        <v>-755</v>
      </c>
      <c r="F45" s="55">
        <f>'９月(上旬～中旬)'!F45-'９月(上旬)'!F45</f>
        <v>9430</v>
      </c>
      <c r="G45" s="55">
        <f>'９月(上旬～中旬)'!G45-'９月(上旬)'!G45</f>
        <v>11280</v>
      </c>
      <c r="H45" s="79">
        <f t="shared" si="9"/>
        <v>0.83599290780141844</v>
      </c>
      <c r="I45" s="54">
        <f t="shared" si="10"/>
        <v>-1850</v>
      </c>
      <c r="J45" s="53">
        <f t="shared" si="11"/>
        <v>0.76776246023329797</v>
      </c>
      <c r="K45" s="53">
        <f t="shared" si="12"/>
        <v>0.70877659574468088</v>
      </c>
      <c r="L45" s="52">
        <f t="shared" si="13"/>
        <v>5.898586448861709E-2</v>
      </c>
    </row>
    <row r="46" spans="1:12" x14ac:dyDescent="0.4">
      <c r="A46" s="70" t="s">
        <v>161</v>
      </c>
      <c r="B46" s="55">
        <f>'９月(上旬～中旬)'!B46-'９月(上旬)'!B46</f>
        <v>4250</v>
      </c>
      <c r="C46" s="55">
        <f>'９月(上旬～中旬)'!C46-'９月(上旬)'!C46</f>
        <v>5126</v>
      </c>
      <c r="D46" s="78">
        <f t="shared" si="7"/>
        <v>0.82910651580179473</v>
      </c>
      <c r="E46" s="77">
        <f t="shared" si="8"/>
        <v>-876</v>
      </c>
      <c r="F46" s="55">
        <f>'９月(上旬～中旬)'!F46-'９月(上旬)'!F46</f>
        <v>5522</v>
      </c>
      <c r="G46" s="55">
        <f>'９月(上旬～中旬)'!G46-'９月(上旬)'!G46</f>
        <v>7060</v>
      </c>
      <c r="H46" s="79">
        <f t="shared" si="9"/>
        <v>0.78215297450424925</v>
      </c>
      <c r="I46" s="54">
        <f t="shared" si="10"/>
        <v>-1538</v>
      </c>
      <c r="J46" s="53">
        <f t="shared" si="11"/>
        <v>0.76964867801521186</v>
      </c>
      <c r="K46" s="53">
        <f t="shared" si="12"/>
        <v>0.72606232294617568</v>
      </c>
      <c r="L46" s="52">
        <f t="shared" si="13"/>
        <v>4.3586355069036187E-2</v>
      </c>
    </row>
    <row r="47" spans="1:12" x14ac:dyDescent="0.4">
      <c r="A47" s="58" t="s">
        <v>85</v>
      </c>
      <c r="B47" s="55">
        <f>'９月(上旬～中旬)'!B47-'９月(上旬)'!B47</f>
        <v>10419</v>
      </c>
      <c r="C47" s="55">
        <f>'９月(上旬～中旬)'!C47-'９月(上旬)'!C47</f>
        <v>10786</v>
      </c>
      <c r="D47" s="78">
        <f t="shared" si="7"/>
        <v>0.96597441127387351</v>
      </c>
      <c r="E47" s="77">
        <f t="shared" si="8"/>
        <v>-367</v>
      </c>
      <c r="F47" s="55">
        <f>'９月(上旬～中旬)'!F47-'９月(上旬)'!F47</f>
        <v>15948</v>
      </c>
      <c r="G47" s="55">
        <f>'９月(上旬～中旬)'!G47-'９月(上旬)'!G47</f>
        <v>18602</v>
      </c>
      <c r="H47" s="79">
        <f t="shared" si="9"/>
        <v>0.85732716912159979</v>
      </c>
      <c r="I47" s="54">
        <f t="shared" si="10"/>
        <v>-2654</v>
      </c>
      <c r="J47" s="53">
        <f t="shared" si="11"/>
        <v>0.65331075996990218</v>
      </c>
      <c r="K47" s="53">
        <f t="shared" si="12"/>
        <v>0.57983012579292548</v>
      </c>
      <c r="L47" s="52">
        <f t="shared" si="13"/>
        <v>7.34806341769767E-2</v>
      </c>
    </row>
    <row r="48" spans="1:12" x14ac:dyDescent="0.4">
      <c r="A48" s="58" t="s">
        <v>160</v>
      </c>
      <c r="B48" s="55">
        <f>'９月(上旬～中旬)'!B48-'９月(上旬)'!B48</f>
        <v>1294</v>
      </c>
      <c r="C48" s="55">
        <f>'９月(上旬～中旬)'!C48-'９月(上旬)'!C48</f>
        <v>1471</v>
      </c>
      <c r="D48" s="53">
        <f t="shared" si="7"/>
        <v>0.87967369136641738</v>
      </c>
      <c r="E48" s="54">
        <f t="shared" si="8"/>
        <v>-177</v>
      </c>
      <c r="F48" s="55">
        <f>'９月(上旬～中旬)'!F48-'９月(上旬)'!F48</f>
        <v>2430</v>
      </c>
      <c r="G48" s="55">
        <f>'９月(上旬～中旬)'!G48-'９月(上旬)'!G48</f>
        <v>2699</v>
      </c>
      <c r="H48" s="53">
        <f t="shared" si="9"/>
        <v>0.90033345683586519</v>
      </c>
      <c r="I48" s="54">
        <f t="shared" si="10"/>
        <v>-269</v>
      </c>
      <c r="J48" s="53">
        <f t="shared" si="11"/>
        <v>0.53251028806584366</v>
      </c>
      <c r="K48" s="53">
        <f t="shared" si="12"/>
        <v>0.54501667284179323</v>
      </c>
      <c r="L48" s="52">
        <f t="shared" si="13"/>
        <v>-1.2506384775949564E-2</v>
      </c>
    </row>
    <row r="49" spans="1:12" x14ac:dyDescent="0.4">
      <c r="A49" s="58" t="s">
        <v>86</v>
      </c>
      <c r="B49" s="55">
        <f>'９月(上旬～中旬)'!B49-'９月(上旬)'!B49</f>
        <v>5629</v>
      </c>
      <c r="C49" s="55">
        <f>'９月(上旬～中旬)'!C49-'９月(上旬)'!C49</f>
        <v>4776</v>
      </c>
      <c r="D49" s="78">
        <f t="shared" si="7"/>
        <v>1.1786013400335009</v>
      </c>
      <c r="E49" s="68">
        <f t="shared" si="8"/>
        <v>853</v>
      </c>
      <c r="F49" s="55">
        <f>'９月(上旬～中旬)'!F49-'９月(上旬)'!F49</f>
        <v>8184</v>
      </c>
      <c r="G49" s="55">
        <f>'９月(上旬～中旬)'!G49-'９月(上旬)'!G49</f>
        <v>8460</v>
      </c>
      <c r="H49" s="79">
        <f t="shared" si="9"/>
        <v>0.96737588652482265</v>
      </c>
      <c r="I49" s="54">
        <f t="shared" si="10"/>
        <v>-276</v>
      </c>
      <c r="J49" s="53">
        <f t="shared" si="11"/>
        <v>0.68780547409579673</v>
      </c>
      <c r="K49" s="53">
        <f t="shared" si="12"/>
        <v>0.56453900709219862</v>
      </c>
      <c r="L49" s="52">
        <f t="shared" si="13"/>
        <v>0.12326646700359811</v>
      </c>
    </row>
    <row r="50" spans="1:12" x14ac:dyDescent="0.4">
      <c r="A50" s="58" t="s">
        <v>84</v>
      </c>
      <c r="B50" s="55">
        <f>'９月(上旬～中旬)'!B50-'９月(上旬)'!B50</f>
        <v>1664</v>
      </c>
      <c r="C50" s="55">
        <f>'９月(上旬～中旬)'!C50-'９月(上旬)'!C50</f>
        <v>1638</v>
      </c>
      <c r="D50" s="78">
        <f t="shared" si="7"/>
        <v>1.0158730158730158</v>
      </c>
      <c r="E50" s="68">
        <f t="shared" si="8"/>
        <v>26</v>
      </c>
      <c r="F50" s="55">
        <f>'９月(上旬～中旬)'!F50-'９月(上旬)'!F50</f>
        <v>2327</v>
      </c>
      <c r="G50" s="55">
        <f>'９月(上旬～中旬)'!G50-'９月(上旬)'!G50</f>
        <v>2699</v>
      </c>
      <c r="H50" s="76">
        <f t="shared" si="9"/>
        <v>0.86217117450907743</v>
      </c>
      <c r="I50" s="54">
        <f t="shared" si="10"/>
        <v>-372</v>
      </c>
      <c r="J50" s="53">
        <f t="shared" si="11"/>
        <v>0.71508379888268159</v>
      </c>
      <c r="K50" s="53">
        <f t="shared" si="12"/>
        <v>0.60689144127454608</v>
      </c>
      <c r="L50" s="52">
        <f t="shared" si="13"/>
        <v>0.1081923576081355</v>
      </c>
    </row>
    <row r="51" spans="1:12" x14ac:dyDescent="0.4">
      <c r="A51" s="58" t="s">
        <v>159</v>
      </c>
      <c r="B51" s="55">
        <f>'９月(上旬～中旬)'!B51-'９月(上旬)'!B51</f>
        <v>0</v>
      </c>
      <c r="C51" s="55">
        <f>'９月(上旬～中旬)'!C51-'９月(上旬)'!C51</f>
        <v>0</v>
      </c>
      <c r="D51" s="78" t="e">
        <f t="shared" si="7"/>
        <v>#DIV/0!</v>
      </c>
      <c r="E51" s="68">
        <f t="shared" si="8"/>
        <v>0</v>
      </c>
      <c r="F51" s="55">
        <f>'９月(上旬～中旬)'!F51-'９月(上旬)'!F51</f>
        <v>0</v>
      </c>
      <c r="G51" s="55">
        <f>'９月(上旬～中旬)'!G51-'９月(上旬)'!G51</f>
        <v>0</v>
      </c>
      <c r="H51" s="87" t="e">
        <f t="shared" si="9"/>
        <v>#DIV/0!</v>
      </c>
      <c r="I51" s="54">
        <f t="shared" si="10"/>
        <v>0</v>
      </c>
      <c r="J51" s="53" t="e">
        <f t="shared" si="11"/>
        <v>#DIV/0!</v>
      </c>
      <c r="K51" s="53" t="e">
        <f t="shared" si="12"/>
        <v>#DIV/0!</v>
      </c>
      <c r="L51" s="52" t="e">
        <f t="shared" si="13"/>
        <v>#DIV/0!</v>
      </c>
    </row>
    <row r="52" spans="1:12" x14ac:dyDescent="0.4">
      <c r="A52" s="58" t="s">
        <v>158</v>
      </c>
      <c r="B52" s="55">
        <f>'９月(上旬～中旬)'!B52-'９月(上旬)'!B52</f>
        <v>726</v>
      </c>
      <c r="C52" s="55">
        <f>'９月(上旬～中旬)'!C52-'９月(上旬)'!C52</f>
        <v>857</v>
      </c>
      <c r="D52" s="78">
        <f t="shared" si="7"/>
        <v>0.84714119019836642</v>
      </c>
      <c r="E52" s="68">
        <f t="shared" si="8"/>
        <v>-131</v>
      </c>
      <c r="F52" s="55">
        <f>'９月(上旬～中旬)'!F52-'９月(上旬)'!F52</f>
        <v>1080</v>
      </c>
      <c r="G52" s="55">
        <f>'９月(上旬～中旬)'!G52-'９月(上旬)'!G52</f>
        <v>1200</v>
      </c>
      <c r="H52" s="76">
        <f t="shared" si="9"/>
        <v>0.9</v>
      </c>
      <c r="I52" s="54">
        <f t="shared" si="10"/>
        <v>-120</v>
      </c>
      <c r="J52" s="53">
        <f t="shared" si="11"/>
        <v>0.67222222222222228</v>
      </c>
      <c r="K52" s="53">
        <f t="shared" si="12"/>
        <v>0.71416666666666662</v>
      </c>
      <c r="L52" s="52">
        <f t="shared" si="13"/>
        <v>-4.194444444444434E-2</v>
      </c>
    </row>
    <row r="53" spans="1:12" x14ac:dyDescent="0.4">
      <c r="A53" s="58" t="s">
        <v>83</v>
      </c>
      <c r="B53" s="55">
        <f>'９月(上旬～中旬)'!B53-'９月(上旬)'!B53</f>
        <v>2016</v>
      </c>
      <c r="C53" s="55">
        <f>'９月(上旬～中旬)'!C53-'９月(上旬)'!C53</f>
        <v>1292</v>
      </c>
      <c r="D53" s="78">
        <f t="shared" si="7"/>
        <v>1.5603715170278638</v>
      </c>
      <c r="E53" s="68">
        <f t="shared" si="8"/>
        <v>724</v>
      </c>
      <c r="F53" s="55">
        <f>'９月(上旬～中旬)'!F53-'９月(上旬)'!F53</f>
        <v>2988</v>
      </c>
      <c r="G53" s="55">
        <f>'９月(上旬～中旬)'!G53-'９月(上旬)'!G53</f>
        <v>1660</v>
      </c>
      <c r="H53" s="79">
        <f t="shared" si="9"/>
        <v>1.8</v>
      </c>
      <c r="I53" s="54">
        <f t="shared" si="10"/>
        <v>1328</v>
      </c>
      <c r="J53" s="53">
        <f t="shared" si="11"/>
        <v>0.67469879518072284</v>
      </c>
      <c r="K53" s="53">
        <f t="shared" si="12"/>
        <v>0.77831325301204823</v>
      </c>
      <c r="L53" s="52">
        <f t="shared" si="13"/>
        <v>-0.10361445783132539</v>
      </c>
    </row>
    <row r="54" spans="1:12" x14ac:dyDescent="0.4">
      <c r="A54" s="58" t="s">
        <v>82</v>
      </c>
      <c r="B54" s="55">
        <f>'９月(上旬～中旬)'!B54-'９月(上旬)'!B54</f>
        <v>980</v>
      </c>
      <c r="C54" s="55">
        <f>'９月(上旬～中旬)'!C54-'９月(上旬)'!C54</f>
        <v>1539</v>
      </c>
      <c r="D54" s="78">
        <f t="shared" si="7"/>
        <v>0.63677712800519815</v>
      </c>
      <c r="E54" s="54">
        <f t="shared" si="8"/>
        <v>-559</v>
      </c>
      <c r="F54" s="55">
        <f>'９月(上旬～中旬)'!F54-'９月(上旬)'!F54</f>
        <v>2430</v>
      </c>
      <c r="G54" s="55">
        <f>'９月(上旬～中旬)'!G54-'９月(上旬)'!G54</f>
        <v>2698</v>
      </c>
      <c r="H54" s="76">
        <f t="shared" si="9"/>
        <v>0.90066716085989618</v>
      </c>
      <c r="I54" s="54">
        <f t="shared" si="10"/>
        <v>-268</v>
      </c>
      <c r="J54" s="53">
        <f t="shared" si="11"/>
        <v>0.40329218106995884</v>
      </c>
      <c r="K54" s="53">
        <f t="shared" si="12"/>
        <v>0.57042253521126762</v>
      </c>
      <c r="L54" s="52">
        <f t="shared" si="13"/>
        <v>-0.16713035414130878</v>
      </c>
    </row>
    <row r="55" spans="1:12" x14ac:dyDescent="0.4">
      <c r="A55" s="58" t="s">
        <v>157</v>
      </c>
      <c r="B55" s="55">
        <f>'９月(上旬～中旬)'!B55-'９月(上旬)'!B55</f>
        <v>756</v>
      </c>
      <c r="C55" s="55">
        <f>'９月(上旬～中旬)'!C55-'９月(上旬)'!C55</f>
        <v>0</v>
      </c>
      <c r="D55" s="78" t="e">
        <f t="shared" si="7"/>
        <v>#DIV/0!</v>
      </c>
      <c r="E55" s="54">
        <f t="shared" si="8"/>
        <v>756</v>
      </c>
      <c r="F55" s="55">
        <f>'９月(上旬～中旬)'!F55-'９月(上旬)'!F55</f>
        <v>1126</v>
      </c>
      <c r="G55" s="55">
        <f>'９月(上旬～中旬)'!G55-'９月(上旬)'!G55</f>
        <v>0</v>
      </c>
      <c r="H55" s="76" t="e">
        <f t="shared" si="9"/>
        <v>#DIV/0!</v>
      </c>
      <c r="I55" s="54">
        <f t="shared" si="10"/>
        <v>1126</v>
      </c>
      <c r="J55" s="53">
        <f t="shared" si="11"/>
        <v>0.67140319715808172</v>
      </c>
      <c r="K55" s="53" t="e">
        <f t="shared" si="12"/>
        <v>#DIV/0!</v>
      </c>
      <c r="L55" s="52" t="e">
        <f t="shared" si="13"/>
        <v>#DIV/0!</v>
      </c>
    </row>
    <row r="56" spans="1:12" x14ac:dyDescent="0.4">
      <c r="A56" s="70" t="s">
        <v>81</v>
      </c>
      <c r="B56" s="55">
        <f>'９月(上旬～中旬)'!B56-'９月(上旬)'!B56</f>
        <v>570</v>
      </c>
      <c r="C56" s="55">
        <f>'９月(上旬～中旬)'!C56-'９月(上旬)'!C56</f>
        <v>755</v>
      </c>
      <c r="D56" s="78">
        <f t="shared" si="7"/>
        <v>0.75496688741721851</v>
      </c>
      <c r="E56" s="68">
        <f t="shared" si="8"/>
        <v>-185</v>
      </c>
      <c r="F56" s="55">
        <f>'９月(上旬～中旬)'!F56-'９月(上旬)'!F56</f>
        <v>1080</v>
      </c>
      <c r="G56" s="55">
        <f>'９月(上旬～中旬)'!G56-'９月(上旬)'!G56</f>
        <v>1200</v>
      </c>
      <c r="H56" s="79">
        <f t="shared" si="9"/>
        <v>0.9</v>
      </c>
      <c r="I56" s="54">
        <f t="shared" si="10"/>
        <v>-120</v>
      </c>
      <c r="J56" s="53">
        <f t="shared" si="11"/>
        <v>0.52777777777777779</v>
      </c>
      <c r="K56" s="67">
        <f t="shared" si="12"/>
        <v>0.62916666666666665</v>
      </c>
      <c r="L56" s="66">
        <f t="shared" si="13"/>
        <v>-0.10138888888888886</v>
      </c>
    </row>
    <row r="57" spans="1:12" x14ac:dyDescent="0.4">
      <c r="A57" s="58" t="s">
        <v>80</v>
      </c>
      <c r="B57" s="55">
        <f>'９月(上旬～中旬)'!B57-'９月(上旬)'!B57</f>
        <v>505</v>
      </c>
      <c r="C57" s="55">
        <f>'９月(上旬～中旬)'!C57-'９月(上旬)'!C57</f>
        <v>510</v>
      </c>
      <c r="D57" s="73">
        <f t="shared" si="7"/>
        <v>0.99019607843137258</v>
      </c>
      <c r="E57" s="54">
        <f t="shared" si="8"/>
        <v>-5</v>
      </c>
      <c r="F57" s="55">
        <f>'９月(上旬～中旬)'!F57-'９月(上旬)'!F57</f>
        <v>1080</v>
      </c>
      <c r="G57" s="55">
        <f>'９月(上旬～中旬)'!G57-'９月(上旬)'!G57</f>
        <v>1200</v>
      </c>
      <c r="H57" s="53">
        <f t="shared" si="9"/>
        <v>0.9</v>
      </c>
      <c r="I57" s="54">
        <f t="shared" si="10"/>
        <v>-120</v>
      </c>
      <c r="J57" s="53">
        <f t="shared" si="11"/>
        <v>0.46759259259259262</v>
      </c>
      <c r="K57" s="53">
        <f t="shared" si="12"/>
        <v>0.42499999999999999</v>
      </c>
      <c r="L57" s="52">
        <f t="shared" si="13"/>
        <v>4.2592592592592626E-2</v>
      </c>
    </row>
    <row r="58" spans="1:12" x14ac:dyDescent="0.4">
      <c r="A58" s="58" t="s">
        <v>79</v>
      </c>
      <c r="B58" s="55">
        <f>'９月(上旬～中旬)'!B58-'９月(上旬)'!B58</f>
        <v>611</v>
      </c>
      <c r="C58" s="55">
        <f>'９月(上旬～中旬)'!C58-'９月(上旬)'!C58</f>
        <v>655</v>
      </c>
      <c r="D58" s="73">
        <f t="shared" si="7"/>
        <v>0.93282442748091599</v>
      </c>
      <c r="E58" s="54">
        <f t="shared" si="8"/>
        <v>-44</v>
      </c>
      <c r="F58" s="55">
        <f>'９月(上旬～中旬)'!F58-'９月(上旬)'!F58</f>
        <v>1080</v>
      </c>
      <c r="G58" s="55">
        <f>'９月(上旬～中旬)'!G58-'９月(上旬)'!G58</f>
        <v>1190</v>
      </c>
      <c r="H58" s="53">
        <f t="shared" si="9"/>
        <v>0.90756302521008403</v>
      </c>
      <c r="I58" s="54">
        <f t="shared" si="10"/>
        <v>-110</v>
      </c>
      <c r="J58" s="53">
        <f t="shared" si="11"/>
        <v>0.56574074074074077</v>
      </c>
      <c r="K58" s="53">
        <f t="shared" si="12"/>
        <v>0.55042016806722693</v>
      </c>
      <c r="L58" s="52">
        <f t="shared" si="13"/>
        <v>1.5320572673513833E-2</v>
      </c>
    </row>
    <row r="59" spans="1:12" x14ac:dyDescent="0.4">
      <c r="A59" s="58" t="s">
        <v>78</v>
      </c>
      <c r="B59" s="55">
        <f>'９月(上旬～中旬)'!B59-'９月(上旬)'!B59</f>
        <v>1710</v>
      </c>
      <c r="C59" s="55">
        <f>'９月(上旬～中旬)'!C59-'９月(上旬)'!C59</f>
        <v>1933</v>
      </c>
      <c r="D59" s="78">
        <f t="shared" si="7"/>
        <v>0.88463528194516294</v>
      </c>
      <c r="E59" s="54">
        <f t="shared" si="8"/>
        <v>-223</v>
      </c>
      <c r="F59" s="55">
        <f>'９月(上旬～中旬)'!F59-'９月(上旬)'!F59</f>
        <v>3445</v>
      </c>
      <c r="G59" s="55">
        <f>'９月(上旬～中旬)'!G59-'９月(上旬)'!G59</f>
        <v>3525</v>
      </c>
      <c r="H59" s="76">
        <f t="shared" si="9"/>
        <v>0.97730496453900706</v>
      </c>
      <c r="I59" s="54">
        <f t="shared" si="10"/>
        <v>-80</v>
      </c>
      <c r="J59" s="53">
        <f t="shared" si="11"/>
        <v>0.49637155297532654</v>
      </c>
      <c r="K59" s="53">
        <f t="shared" si="12"/>
        <v>0.54836879432624108</v>
      </c>
      <c r="L59" s="52">
        <f t="shared" si="13"/>
        <v>-5.1997241350914547E-2</v>
      </c>
    </row>
    <row r="60" spans="1:12" x14ac:dyDescent="0.4">
      <c r="A60" s="70" t="s">
        <v>155</v>
      </c>
      <c r="B60" s="72">
        <f>'９月(上旬～中旬)'!B60-'９月(上旬)'!B60</f>
        <v>811</v>
      </c>
      <c r="C60" s="72">
        <f>'９月(上旬～中旬)'!C60-'９月(上旬)'!C60</f>
        <v>0</v>
      </c>
      <c r="D60" s="67" t="e">
        <f t="shared" si="7"/>
        <v>#DIV/0!</v>
      </c>
      <c r="E60" s="68">
        <f t="shared" si="8"/>
        <v>811</v>
      </c>
      <c r="F60" s="72">
        <f>'９月(上旬～中旬)'!F60-'９月(上旬)'!F60</f>
        <v>1200</v>
      </c>
      <c r="G60" s="72">
        <f>'９月(上旬～中旬)'!G60-'９月(上旬)'!G60</f>
        <v>0</v>
      </c>
      <c r="H60" s="67" t="e">
        <f t="shared" si="9"/>
        <v>#DIV/0!</v>
      </c>
      <c r="I60" s="68">
        <f t="shared" si="10"/>
        <v>1200</v>
      </c>
      <c r="J60" s="67">
        <f t="shared" si="11"/>
        <v>0.67583333333333329</v>
      </c>
      <c r="K60" s="67" t="e">
        <f t="shared" si="12"/>
        <v>#DIV/0!</v>
      </c>
      <c r="L60" s="66" t="e">
        <f t="shared" si="13"/>
        <v>#DIV/0!</v>
      </c>
    </row>
    <row r="61" spans="1:12" x14ac:dyDescent="0.4">
      <c r="A61" s="51" t="s">
        <v>156</v>
      </c>
      <c r="B61" s="49">
        <f>'９月(上旬～中旬)'!B61-'９月(上旬)'!B61</f>
        <v>833</v>
      </c>
      <c r="C61" s="49">
        <f>'９月(上旬～中旬)'!C61-'９月(上旬)'!C61</f>
        <v>0</v>
      </c>
      <c r="D61" s="47" t="e">
        <f t="shared" si="7"/>
        <v>#DIV/0!</v>
      </c>
      <c r="E61" s="48">
        <f t="shared" si="8"/>
        <v>833</v>
      </c>
      <c r="F61" s="49">
        <f>'９月(上旬～中旬)'!F61-'９月(上旬)'!F61</f>
        <v>1260</v>
      </c>
      <c r="G61" s="49">
        <f>'９月(上旬～中旬)'!G61-'９月(上旬)'!G61</f>
        <v>0</v>
      </c>
      <c r="H61" s="47" t="e">
        <f t="shared" si="9"/>
        <v>#DIV/0!</v>
      </c>
      <c r="I61" s="48">
        <f t="shared" si="10"/>
        <v>1260</v>
      </c>
      <c r="J61" s="47">
        <f t="shared" si="11"/>
        <v>0.66111111111111109</v>
      </c>
      <c r="K61" s="47" t="e">
        <f t="shared" si="12"/>
        <v>#DIV/0!</v>
      </c>
      <c r="L61" s="46" t="e">
        <f t="shared" si="13"/>
        <v>#DIV/0!</v>
      </c>
    </row>
    <row r="62" spans="1:12" x14ac:dyDescent="0.4">
      <c r="A62" s="277" t="s">
        <v>154</v>
      </c>
      <c r="B62" s="259">
        <f>SUM(B63:B66)</f>
        <v>922</v>
      </c>
      <c r="C62" s="259">
        <f>SUM(C63:C66)</f>
        <v>844</v>
      </c>
      <c r="D62" s="256">
        <f t="shared" si="7"/>
        <v>1.0924170616113744</v>
      </c>
      <c r="E62" s="281">
        <f t="shared" si="8"/>
        <v>78</v>
      </c>
      <c r="F62" s="259">
        <f>SUM(F63:F66)</f>
        <v>1515</v>
      </c>
      <c r="G62" s="259">
        <f>SUM(G63:G66)</f>
        <v>1501</v>
      </c>
      <c r="H62" s="256">
        <f t="shared" si="9"/>
        <v>1.0093271152564958</v>
      </c>
      <c r="I62" s="281">
        <f t="shared" si="10"/>
        <v>14</v>
      </c>
      <c r="J62" s="256">
        <f t="shared" si="11"/>
        <v>0.60858085808580853</v>
      </c>
      <c r="K62" s="256">
        <f t="shared" si="12"/>
        <v>0.5622918054630246</v>
      </c>
      <c r="L62" s="280">
        <f t="shared" si="13"/>
        <v>4.6289052622783933E-2</v>
      </c>
    </row>
    <row r="63" spans="1:12" x14ac:dyDescent="0.4">
      <c r="A63" s="64" t="s">
        <v>77</v>
      </c>
      <c r="B63" s="112">
        <v>200</v>
      </c>
      <c r="C63" s="112">
        <v>176</v>
      </c>
      <c r="D63" s="95">
        <f t="shared" si="7"/>
        <v>1.1363636363636365</v>
      </c>
      <c r="E63" s="140">
        <f t="shared" si="8"/>
        <v>24</v>
      </c>
      <c r="F63" s="112">
        <v>270</v>
      </c>
      <c r="G63" s="112">
        <v>301</v>
      </c>
      <c r="H63" s="95">
        <f t="shared" si="9"/>
        <v>0.89700996677740863</v>
      </c>
      <c r="I63" s="140">
        <f t="shared" si="10"/>
        <v>-31</v>
      </c>
      <c r="J63" s="95">
        <f t="shared" si="11"/>
        <v>0.7407407407407407</v>
      </c>
      <c r="K63" s="95">
        <f t="shared" si="12"/>
        <v>0.58471760797342198</v>
      </c>
      <c r="L63" s="399">
        <f t="shared" si="13"/>
        <v>0.15602313276731872</v>
      </c>
    </row>
    <row r="64" spans="1:12" x14ac:dyDescent="0.4">
      <c r="A64" s="58" t="s">
        <v>153</v>
      </c>
      <c r="B64" s="56">
        <v>224</v>
      </c>
      <c r="C64" s="56">
        <v>201</v>
      </c>
      <c r="D64" s="53">
        <f t="shared" si="7"/>
        <v>1.1144278606965174</v>
      </c>
      <c r="E64" s="54">
        <f t="shared" si="8"/>
        <v>23</v>
      </c>
      <c r="F64" s="56">
        <v>486</v>
      </c>
      <c r="G64" s="56">
        <v>298</v>
      </c>
      <c r="H64" s="53">
        <f t="shared" si="9"/>
        <v>1.6308724832214765</v>
      </c>
      <c r="I64" s="54">
        <f t="shared" si="10"/>
        <v>188</v>
      </c>
      <c r="J64" s="53">
        <f t="shared" si="11"/>
        <v>0.46090534979423869</v>
      </c>
      <c r="K64" s="53">
        <f t="shared" si="12"/>
        <v>0.67449664429530198</v>
      </c>
      <c r="L64" s="52">
        <f t="shared" si="13"/>
        <v>-0.21359129450106329</v>
      </c>
    </row>
    <row r="65" spans="1:12" x14ac:dyDescent="0.4">
      <c r="A65" s="57" t="s">
        <v>152</v>
      </c>
      <c r="B65" s="112">
        <v>143</v>
      </c>
      <c r="C65" s="112">
        <v>143</v>
      </c>
      <c r="D65" s="53">
        <f t="shared" si="7"/>
        <v>1</v>
      </c>
      <c r="E65" s="54">
        <f t="shared" si="8"/>
        <v>0</v>
      </c>
      <c r="F65" s="56">
        <v>270</v>
      </c>
      <c r="G65" s="56">
        <v>300</v>
      </c>
      <c r="H65" s="53">
        <f t="shared" si="9"/>
        <v>0.9</v>
      </c>
      <c r="I65" s="54">
        <f t="shared" si="10"/>
        <v>-30</v>
      </c>
      <c r="J65" s="53">
        <f t="shared" si="11"/>
        <v>0.52962962962962967</v>
      </c>
      <c r="K65" s="53">
        <f t="shared" si="12"/>
        <v>0.47666666666666668</v>
      </c>
      <c r="L65" s="52">
        <f t="shared" si="13"/>
        <v>5.2962962962962989E-2</v>
      </c>
    </row>
    <row r="66" spans="1:12" x14ac:dyDescent="0.4">
      <c r="A66" s="51" t="s">
        <v>151</v>
      </c>
      <c r="B66" s="50">
        <v>355</v>
      </c>
      <c r="C66" s="50">
        <v>324</v>
      </c>
      <c r="D66" s="47">
        <f t="shared" si="7"/>
        <v>1.095679012345679</v>
      </c>
      <c r="E66" s="48">
        <f t="shared" si="8"/>
        <v>31</v>
      </c>
      <c r="F66" s="50">
        <v>489</v>
      </c>
      <c r="G66" s="50">
        <v>602</v>
      </c>
      <c r="H66" s="47">
        <f t="shared" si="9"/>
        <v>0.81229235880398676</v>
      </c>
      <c r="I66" s="48">
        <f t="shared" si="10"/>
        <v>-113</v>
      </c>
      <c r="J66" s="47">
        <f t="shared" si="11"/>
        <v>0.72597137014314927</v>
      </c>
      <c r="K66" s="47">
        <f t="shared" si="12"/>
        <v>0.53820598006644516</v>
      </c>
      <c r="L66" s="46">
        <f t="shared" si="13"/>
        <v>0.18776539007670412</v>
      </c>
    </row>
    <row r="67" spans="1:12" x14ac:dyDescent="0.4">
      <c r="A67" s="249" t="s">
        <v>103</v>
      </c>
      <c r="B67" s="398"/>
      <c r="C67" s="398"/>
      <c r="D67" s="378"/>
      <c r="E67" s="379"/>
      <c r="F67" s="398"/>
      <c r="G67" s="398"/>
      <c r="H67" s="378"/>
      <c r="I67" s="379"/>
      <c r="J67" s="378"/>
      <c r="K67" s="378"/>
      <c r="L67" s="377"/>
    </row>
    <row r="68" spans="1:12" x14ac:dyDescent="0.4">
      <c r="A68" s="337" t="s">
        <v>150</v>
      </c>
      <c r="B68" s="397"/>
      <c r="C68" s="396"/>
      <c r="D68" s="373"/>
      <c r="E68" s="372"/>
      <c r="F68" s="397"/>
      <c r="G68" s="396"/>
      <c r="H68" s="373"/>
      <c r="I68" s="372"/>
      <c r="J68" s="371"/>
      <c r="K68" s="371"/>
      <c r="L68" s="370"/>
    </row>
    <row r="69" spans="1:12" x14ac:dyDescent="0.4">
      <c r="A69" s="58" t="s">
        <v>149</v>
      </c>
      <c r="B69" s="369"/>
      <c r="C69" s="369"/>
      <c r="D69" s="368"/>
      <c r="E69" s="367"/>
      <c r="F69" s="369"/>
      <c r="G69" s="369"/>
      <c r="H69" s="368"/>
      <c r="I69" s="367"/>
      <c r="J69" s="366"/>
      <c r="K69" s="366"/>
      <c r="L69" s="365"/>
    </row>
    <row r="70" spans="1:12" x14ac:dyDescent="0.4">
      <c r="A70" s="64" t="s">
        <v>148</v>
      </c>
      <c r="B70" s="395"/>
      <c r="C70" s="394"/>
      <c r="D70" s="393"/>
      <c r="E70" s="392"/>
      <c r="F70" s="395"/>
      <c r="G70" s="394"/>
      <c r="H70" s="393"/>
      <c r="I70" s="392"/>
      <c r="J70" s="391"/>
      <c r="K70" s="391"/>
      <c r="L70" s="390"/>
    </row>
    <row r="71" spans="1:12" x14ac:dyDescent="0.4">
      <c r="A71" s="70" t="s">
        <v>147</v>
      </c>
      <c r="B71" s="364"/>
      <c r="C71" s="363"/>
      <c r="D71" s="359"/>
      <c r="E71" s="362"/>
      <c r="F71" s="364"/>
      <c r="G71" s="363"/>
      <c r="H71" s="359"/>
      <c r="I71" s="358"/>
      <c r="J71" s="357"/>
      <c r="K71" s="357"/>
      <c r="L71" s="356"/>
    </row>
    <row r="72" spans="1:12" x14ac:dyDescent="0.4">
      <c r="A72" s="70" t="s">
        <v>102</v>
      </c>
      <c r="B72" s="389"/>
      <c r="C72" s="388"/>
      <c r="D72" s="359"/>
      <c r="E72" s="358"/>
      <c r="F72" s="389"/>
      <c r="G72" s="388"/>
      <c r="H72" s="359"/>
      <c r="I72" s="358"/>
      <c r="J72" s="357"/>
      <c r="K72" s="357"/>
      <c r="L72" s="356"/>
    </row>
    <row r="73" spans="1:12" x14ac:dyDescent="0.4">
      <c r="A73" s="70" t="s">
        <v>197</v>
      </c>
      <c r="B73" s="389"/>
      <c r="C73" s="388"/>
      <c r="D73" s="359"/>
      <c r="E73" s="358"/>
      <c r="F73" s="389"/>
      <c r="G73" s="388"/>
      <c r="H73" s="359"/>
      <c r="I73" s="358"/>
      <c r="J73" s="357"/>
      <c r="K73" s="357"/>
      <c r="L73" s="356"/>
    </row>
    <row r="74" spans="1:12" x14ac:dyDescent="0.4">
      <c r="A74" s="51" t="s">
        <v>101</v>
      </c>
      <c r="B74" s="387"/>
      <c r="C74" s="386"/>
      <c r="D74" s="359"/>
      <c r="E74" s="358"/>
      <c r="F74" s="387"/>
      <c r="G74" s="386"/>
      <c r="H74" s="359"/>
      <c r="I74" s="358"/>
      <c r="J74" s="357"/>
      <c r="K74" s="357"/>
      <c r="L74" s="356"/>
    </row>
    <row r="75" spans="1:12" x14ac:dyDescent="0.4">
      <c r="A75" s="249" t="s">
        <v>145</v>
      </c>
      <c r="B75" s="384"/>
      <c r="C75" s="383"/>
      <c r="D75" s="351"/>
      <c r="E75" s="350"/>
      <c r="F75" s="384"/>
      <c r="G75" s="383"/>
      <c r="H75" s="351"/>
      <c r="I75" s="350"/>
      <c r="J75" s="349"/>
      <c r="K75" s="349"/>
      <c r="L75" s="348"/>
    </row>
    <row r="76" spans="1:12" x14ac:dyDescent="0.4">
      <c r="A76" s="325" t="s">
        <v>144</v>
      </c>
      <c r="B76" s="385"/>
      <c r="C76" s="383"/>
      <c r="D76" s="351"/>
      <c r="E76" s="350"/>
      <c r="F76" s="384"/>
      <c r="G76" s="383"/>
      <c r="H76" s="351"/>
      <c r="I76" s="350"/>
      <c r="J76" s="349"/>
      <c r="K76" s="349"/>
      <c r="L76" s="348"/>
    </row>
    <row r="77" spans="1:12" s="42" customFormat="1" x14ac:dyDescent="0.4">
      <c r="A77" s="277" t="s">
        <v>247</v>
      </c>
      <c r="B77" s="353"/>
      <c r="C77" s="352"/>
      <c r="D77" s="351"/>
      <c r="E77" s="354"/>
      <c r="F77" s="353"/>
      <c r="G77" s="352"/>
      <c r="H77" s="351"/>
      <c r="I77" s="350"/>
      <c r="J77" s="349"/>
      <c r="K77" s="349"/>
      <c r="L77" s="348"/>
    </row>
    <row r="78" spans="1:12" s="42" customFormat="1" x14ac:dyDescent="0.4">
      <c r="A78" s="325" t="s">
        <v>240</v>
      </c>
      <c r="B78" s="355"/>
      <c r="C78" s="352"/>
      <c r="D78" s="351"/>
      <c r="E78" s="354"/>
      <c r="F78" s="353"/>
      <c r="G78" s="352"/>
      <c r="H78" s="351"/>
      <c r="I78" s="350"/>
      <c r="J78" s="349"/>
      <c r="K78" s="349"/>
      <c r="L78" s="348"/>
    </row>
    <row r="79" spans="1:12" x14ac:dyDescent="0.4">
      <c r="A79" s="42" t="s">
        <v>143</v>
      </c>
      <c r="B79" s="43"/>
      <c r="C79" s="42"/>
      <c r="D79" s="42"/>
      <c r="E79" s="43"/>
      <c r="F79" s="43"/>
      <c r="G79" s="42"/>
      <c r="H79" s="42"/>
      <c r="I79" s="43"/>
      <c r="J79" s="43"/>
      <c r="K79" s="42"/>
      <c r="L79" s="42"/>
    </row>
    <row r="80" spans="1:12" x14ac:dyDescent="0.4">
      <c r="A80" s="44" t="s">
        <v>142</v>
      </c>
      <c r="B80" s="43"/>
      <c r="C80" s="42"/>
      <c r="D80" s="42"/>
      <c r="E80" s="43"/>
      <c r="F80" s="43"/>
      <c r="G80" s="42"/>
      <c r="H80" s="42"/>
      <c r="I80" s="43"/>
      <c r="J80" s="43"/>
      <c r="K80" s="42"/>
      <c r="L80" s="42"/>
    </row>
    <row r="81" spans="1:12" s="42" customFormat="1" x14ac:dyDescent="0.4">
      <c r="A81" s="42" t="s">
        <v>141</v>
      </c>
      <c r="B81" s="43"/>
      <c r="C81" s="43"/>
      <c r="F81" s="43"/>
      <c r="G81" s="43"/>
      <c r="J81" s="43"/>
      <c r="K81" s="43"/>
    </row>
    <row r="82" spans="1:12" x14ac:dyDescent="0.4">
      <c r="A82" s="42" t="s">
        <v>98</v>
      </c>
      <c r="B82" s="43"/>
      <c r="C82" s="43"/>
      <c r="D82" s="42"/>
      <c r="E82" s="42"/>
      <c r="F82" s="43"/>
      <c r="G82" s="43"/>
      <c r="H82" s="42"/>
      <c r="I82" s="42"/>
      <c r="J82" s="43"/>
      <c r="K82" s="43"/>
      <c r="L82" s="42"/>
    </row>
    <row r="83" spans="1:12" x14ac:dyDescent="0.4">
      <c r="A83" s="42" t="s">
        <v>246</v>
      </c>
      <c r="B83" s="43"/>
      <c r="C83" s="43"/>
      <c r="D83" s="42"/>
      <c r="E83" s="42"/>
      <c r="F83" s="43"/>
      <c r="G83" s="43"/>
      <c r="H83" s="42"/>
      <c r="I83" s="42"/>
      <c r="J83" s="43"/>
      <c r="K83" s="43"/>
      <c r="L83" s="42"/>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dataValidations count="1">
    <dataValidation allowBlank="1" showInputMessage="1" showErrorMessage="1" sqref="A2:L76 IW2:JH76 SS2:TD76 ACO2:ACZ76 AMK2:AMV76 AWG2:AWR76 BGC2:BGN76 BPY2:BQJ76 BZU2:CAF76 CJQ2:CKB76 CTM2:CTX76 DDI2:DDT76 DNE2:DNP76 DXA2:DXL76 EGW2:EHH76 EQS2:ERD76 FAO2:FAZ76 FKK2:FKV76 FUG2:FUR76 GEC2:GEN76 GNY2:GOJ76 GXU2:GYF76 HHQ2:HIB76 HRM2:HRX76 IBI2:IBT76 ILE2:ILP76 IVA2:IVL76 JEW2:JFH76 JOS2:JPD76 JYO2:JYZ76 KIK2:KIV76 KSG2:KSR76 LCC2:LCN76 LLY2:LMJ76 LVU2:LWF76 MFQ2:MGB76 MPM2:MPX76 MZI2:MZT76 NJE2:NJP76 NTA2:NTL76 OCW2:ODH76 OMS2:OND76 OWO2:OWZ76 PGK2:PGV76 PQG2:PQR76 QAC2:QAN76 QJY2:QKJ76 QTU2:QUF76 RDQ2:REB76 RNM2:RNX76 RXI2:RXT76 SHE2:SHP76 SRA2:SRL76 TAW2:TBH76 TKS2:TLD76 TUO2:TUZ76 UEK2:UEV76 UOG2:UOR76 UYC2:UYN76 VHY2:VIJ76 VRU2:VSF76 WBQ2:WCB76 WLM2:WLX76 WVI2:WVT76 A65538:L65612 IW65538:JH65612 SS65538:TD65612 ACO65538:ACZ65612 AMK65538:AMV65612 AWG65538:AWR65612 BGC65538:BGN65612 BPY65538:BQJ65612 BZU65538:CAF65612 CJQ65538:CKB65612 CTM65538:CTX65612 DDI65538:DDT65612 DNE65538:DNP65612 DXA65538:DXL65612 EGW65538:EHH65612 EQS65538:ERD65612 FAO65538:FAZ65612 FKK65538:FKV65612 FUG65538:FUR65612 GEC65538:GEN65612 GNY65538:GOJ65612 GXU65538:GYF65612 HHQ65538:HIB65612 HRM65538:HRX65612 IBI65538:IBT65612 ILE65538:ILP65612 IVA65538:IVL65612 JEW65538:JFH65612 JOS65538:JPD65612 JYO65538:JYZ65612 KIK65538:KIV65612 KSG65538:KSR65612 LCC65538:LCN65612 LLY65538:LMJ65612 LVU65538:LWF65612 MFQ65538:MGB65612 MPM65538:MPX65612 MZI65538:MZT65612 NJE65538:NJP65612 NTA65538:NTL65612 OCW65538:ODH65612 OMS65538:OND65612 OWO65538:OWZ65612 PGK65538:PGV65612 PQG65538:PQR65612 QAC65538:QAN65612 QJY65538:QKJ65612 QTU65538:QUF65612 RDQ65538:REB65612 RNM65538:RNX65612 RXI65538:RXT65612 SHE65538:SHP65612 SRA65538:SRL65612 TAW65538:TBH65612 TKS65538:TLD65612 TUO65538:TUZ65612 UEK65538:UEV65612 UOG65538:UOR65612 UYC65538:UYN65612 VHY65538:VIJ65612 VRU65538:VSF65612 WBQ65538:WCB65612 WLM65538:WLX65612 WVI65538:WVT65612 A131074:L131148 IW131074:JH131148 SS131074:TD131148 ACO131074:ACZ131148 AMK131074:AMV131148 AWG131074:AWR131148 BGC131074:BGN131148 BPY131074:BQJ131148 BZU131074:CAF131148 CJQ131074:CKB131148 CTM131074:CTX131148 DDI131074:DDT131148 DNE131074:DNP131148 DXA131074:DXL131148 EGW131074:EHH131148 EQS131074:ERD131148 FAO131074:FAZ131148 FKK131074:FKV131148 FUG131074:FUR131148 GEC131074:GEN131148 GNY131074:GOJ131148 GXU131074:GYF131148 HHQ131074:HIB131148 HRM131074:HRX131148 IBI131074:IBT131148 ILE131074:ILP131148 IVA131074:IVL131148 JEW131074:JFH131148 JOS131074:JPD131148 JYO131074:JYZ131148 KIK131074:KIV131148 KSG131074:KSR131148 LCC131074:LCN131148 LLY131074:LMJ131148 LVU131074:LWF131148 MFQ131074:MGB131148 MPM131074:MPX131148 MZI131074:MZT131148 NJE131074:NJP131148 NTA131074:NTL131148 OCW131074:ODH131148 OMS131074:OND131148 OWO131074:OWZ131148 PGK131074:PGV131148 PQG131074:PQR131148 QAC131074:QAN131148 QJY131074:QKJ131148 QTU131074:QUF131148 RDQ131074:REB131148 RNM131074:RNX131148 RXI131074:RXT131148 SHE131074:SHP131148 SRA131074:SRL131148 TAW131074:TBH131148 TKS131074:TLD131148 TUO131074:TUZ131148 UEK131074:UEV131148 UOG131074:UOR131148 UYC131074:UYN131148 VHY131074:VIJ131148 VRU131074:VSF131148 WBQ131074:WCB131148 WLM131074:WLX131148 WVI131074:WVT131148 A196610:L196684 IW196610:JH196684 SS196610:TD196684 ACO196610:ACZ196684 AMK196610:AMV196684 AWG196610:AWR196684 BGC196610:BGN196684 BPY196610:BQJ196684 BZU196610:CAF196684 CJQ196610:CKB196684 CTM196610:CTX196684 DDI196610:DDT196684 DNE196610:DNP196684 DXA196610:DXL196684 EGW196610:EHH196684 EQS196610:ERD196684 FAO196610:FAZ196684 FKK196610:FKV196684 FUG196610:FUR196684 GEC196610:GEN196684 GNY196610:GOJ196684 GXU196610:GYF196684 HHQ196610:HIB196684 HRM196610:HRX196684 IBI196610:IBT196684 ILE196610:ILP196684 IVA196610:IVL196684 JEW196610:JFH196684 JOS196610:JPD196684 JYO196610:JYZ196684 KIK196610:KIV196684 KSG196610:KSR196684 LCC196610:LCN196684 LLY196610:LMJ196684 LVU196610:LWF196684 MFQ196610:MGB196684 MPM196610:MPX196684 MZI196610:MZT196684 NJE196610:NJP196684 NTA196610:NTL196684 OCW196610:ODH196684 OMS196610:OND196684 OWO196610:OWZ196684 PGK196610:PGV196684 PQG196610:PQR196684 QAC196610:QAN196684 QJY196610:QKJ196684 QTU196610:QUF196684 RDQ196610:REB196684 RNM196610:RNX196684 RXI196610:RXT196684 SHE196610:SHP196684 SRA196610:SRL196684 TAW196610:TBH196684 TKS196610:TLD196684 TUO196610:TUZ196684 UEK196610:UEV196684 UOG196610:UOR196684 UYC196610:UYN196684 VHY196610:VIJ196684 VRU196610:VSF196684 WBQ196610:WCB196684 WLM196610:WLX196684 WVI196610:WVT196684 A262146:L262220 IW262146:JH262220 SS262146:TD262220 ACO262146:ACZ262220 AMK262146:AMV262220 AWG262146:AWR262220 BGC262146:BGN262220 BPY262146:BQJ262220 BZU262146:CAF262220 CJQ262146:CKB262220 CTM262146:CTX262220 DDI262146:DDT262220 DNE262146:DNP262220 DXA262146:DXL262220 EGW262146:EHH262220 EQS262146:ERD262220 FAO262146:FAZ262220 FKK262146:FKV262220 FUG262146:FUR262220 GEC262146:GEN262220 GNY262146:GOJ262220 GXU262146:GYF262220 HHQ262146:HIB262220 HRM262146:HRX262220 IBI262146:IBT262220 ILE262146:ILP262220 IVA262146:IVL262220 JEW262146:JFH262220 JOS262146:JPD262220 JYO262146:JYZ262220 KIK262146:KIV262220 KSG262146:KSR262220 LCC262146:LCN262220 LLY262146:LMJ262220 LVU262146:LWF262220 MFQ262146:MGB262220 MPM262146:MPX262220 MZI262146:MZT262220 NJE262146:NJP262220 NTA262146:NTL262220 OCW262146:ODH262220 OMS262146:OND262220 OWO262146:OWZ262220 PGK262146:PGV262220 PQG262146:PQR262220 QAC262146:QAN262220 QJY262146:QKJ262220 QTU262146:QUF262220 RDQ262146:REB262220 RNM262146:RNX262220 RXI262146:RXT262220 SHE262146:SHP262220 SRA262146:SRL262220 TAW262146:TBH262220 TKS262146:TLD262220 TUO262146:TUZ262220 UEK262146:UEV262220 UOG262146:UOR262220 UYC262146:UYN262220 VHY262146:VIJ262220 VRU262146:VSF262220 WBQ262146:WCB262220 WLM262146:WLX262220 WVI262146:WVT262220 A327682:L327756 IW327682:JH327756 SS327682:TD327756 ACO327682:ACZ327756 AMK327682:AMV327756 AWG327682:AWR327756 BGC327682:BGN327756 BPY327682:BQJ327756 BZU327682:CAF327756 CJQ327682:CKB327756 CTM327682:CTX327756 DDI327682:DDT327756 DNE327682:DNP327756 DXA327682:DXL327756 EGW327682:EHH327756 EQS327682:ERD327756 FAO327682:FAZ327756 FKK327682:FKV327756 FUG327682:FUR327756 GEC327682:GEN327756 GNY327682:GOJ327756 GXU327682:GYF327756 HHQ327682:HIB327756 HRM327682:HRX327756 IBI327682:IBT327756 ILE327682:ILP327756 IVA327682:IVL327756 JEW327682:JFH327756 JOS327682:JPD327756 JYO327682:JYZ327756 KIK327682:KIV327756 KSG327682:KSR327756 LCC327682:LCN327756 LLY327682:LMJ327756 LVU327682:LWF327756 MFQ327682:MGB327756 MPM327682:MPX327756 MZI327682:MZT327756 NJE327682:NJP327756 NTA327682:NTL327756 OCW327682:ODH327756 OMS327682:OND327756 OWO327682:OWZ327756 PGK327682:PGV327756 PQG327682:PQR327756 QAC327682:QAN327756 QJY327682:QKJ327756 QTU327682:QUF327756 RDQ327682:REB327756 RNM327682:RNX327756 RXI327682:RXT327756 SHE327682:SHP327756 SRA327682:SRL327756 TAW327682:TBH327756 TKS327682:TLD327756 TUO327682:TUZ327756 UEK327682:UEV327756 UOG327682:UOR327756 UYC327682:UYN327756 VHY327682:VIJ327756 VRU327682:VSF327756 WBQ327682:WCB327756 WLM327682:WLX327756 WVI327682:WVT327756 A393218:L393292 IW393218:JH393292 SS393218:TD393292 ACO393218:ACZ393292 AMK393218:AMV393292 AWG393218:AWR393292 BGC393218:BGN393292 BPY393218:BQJ393292 BZU393218:CAF393292 CJQ393218:CKB393292 CTM393218:CTX393292 DDI393218:DDT393292 DNE393218:DNP393292 DXA393218:DXL393292 EGW393218:EHH393292 EQS393218:ERD393292 FAO393218:FAZ393292 FKK393218:FKV393292 FUG393218:FUR393292 GEC393218:GEN393292 GNY393218:GOJ393292 GXU393218:GYF393292 HHQ393218:HIB393292 HRM393218:HRX393292 IBI393218:IBT393292 ILE393218:ILP393292 IVA393218:IVL393292 JEW393218:JFH393292 JOS393218:JPD393292 JYO393218:JYZ393292 KIK393218:KIV393292 KSG393218:KSR393292 LCC393218:LCN393292 LLY393218:LMJ393292 LVU393218:LWF393292 MFQ393218:MGB393292 MPM393218:MPX393292 MZI393218:MZT393292 NJE393218:NJP393292 NTA393218:NTL393292 OCW393218:ODH393292 OMS393218:OND393292 OWO393218:OWZ393292 PGK393218:PGV393292 PQG393218:PQR393292 QAC393218:QAN393292 QJY393218:QKJ393292 QTU393218:QUF393292 RDQ393218:REB393292 RNM393218:RNX393292 RXI393218:RXT393292 SHE393218:SHP393292 SRA393218:SRL393292 TAW393218:TBH393292 TKS393218:TLD393292 TUO393218:TUZ393292 UEK393218:UEV393292 UOG393218:UOR393292 UYC393218:UYN393292 VHY393218:VIJ393292 VRU393218:VSF393292 WBQ393218:WCB393292 WLM393218:WLX393292 WVI393218:WVT393292 A458754:L458828 IW458754:JH458828 SS458754:TD458828 ACO458754:ACZ458828 AMK458754:AMV458828 AWG458754:AWR458828 BGC458754:BGN458828 BPY458754:BQJ458828 BZU458754:CAF458828 CJQ458754:CKB458828 CTM458754:CTX458828 DDI458754:DDT458828 DNE458754:DNP458828 DXA458754:DXL458828 EGW458754:EHH458828 EQS458754:ERD458828 FAO458754:FAZ458828 FKK458754:FKV458828 FUG458754:FUR458828 GEC458754:GEN458828 GNY458754:GOJ458828 GXU458754:GYF458828 HHQ458754:HIB458828 HRM458754:HRX458828 IBI458754:IBT458828 ILE458754:ILP458828 IVA458754:IVL458828 JEW458754:JFH458828 JOS458754:JPD458828 JYO458754:JYZ458828 KIK458754:KIV458828 KSG458754:KSR458828 LCC458754:LCN458828 LLY458754:LMJ458828 LVU458754:LWF458828 MFQ458754:MGB458828 MPM458754:MPX458828 MZI458754:MZT458828 NJE458754:NJP458828 NTA458754:NTL458828 OCW458754:ODH458828 OMS458754:OND458828 OWO458754:OWZ458828 PGK458754:PGV458828 PQG458754:PQR458828 QAC458754:QAN458828 QJY458754:QKJ458828 QTU458754:QUF458828 RDQ458754:REB458828 RNM458754:RNX458828 RXI458754:RXT458828 SHE458754:SHP458828 SRA458754:SRL458828 TAW458754:TBH458828 TKS458754:TLD458828 TUO458754:TUZ458828 UEK458754:UEV458828 UOG458754:UOR458828 UYC458754:UYN458828 VHY458754:VIJ458828 VRU458754:VSF458828 WBQ458754:WCB458828 WLM458754:WLX458828 WVI458754:WVT458828 A524290:L524364 IW524290:JH524364 SS524290:TD524364 ACO524290:ACZ524364 AMK524290:AMV524364 AWG524290:AWR524364 BGC524290:BGN524364 BPY524290:BQJ524364 BZU524290:CAF524364 CJQ524290:CKB524364 CTM524290:CTX524364 DDI524290:DDT524364 DNE524290:DNP524364 DXA524290:DXL524364 EGW524290:EHH524364 EQS524290:ERD524364 FAO524290:FAZ524364 FKK524290:FKV524364 FUG524290:FUR524364 GEC524290:GEN524364 GNY524290:GOJ524364 GXU524290:GYF524364 HHQ524290:HIB524364 HRM524290:HRX524364 IBI524290:IBT524364 ILE524290:ILP524364 IVA524290:IVL524364 JEW524290:JFH524364 JOS524290:JPD524364 JYO524290:JYZ524364 KIK524290:KIV524364 KSG524290:KSR524364 LCC524290:LCN524364 LLY524290:LMJ524364 LVU524290:LWF524364 MFQ524290:MGB524364 MPM524290:MPX524364 MZI524290:MZT524364 NJE524290:NJP524364 NTA524290:NTL524364 OCW524290:ODH524364 OMS524290:OND524364 OWO524290:OWZ524364 PGK524290:PGV524364 PQG524290:PQR524364 QAC524290:QAN524364 QJY524290:QKJ524364 QTU524290:QUF524364 RDQ524290:REB524364 RNM524290:RNX524364 RXI524290:RXT524364 SHE524290:SHP524364 SRA524290:SRL524364 TAW524290:TBH524364 TKS524290:TLD524364 TUO524290:TUZ524364 UEK524290:UEV524364 UOG524290:UOR524364 UYC524290:UYN524364 VHY524290:VIJ524364 VRU524290:VSF524364 WBQ524290:WCB524364 WLM524290:WLX524364 WVI524290:WVT524364 A589826:L589900 IW589826:JH589900 SS589826:TD589900 ACO589826:ACZ589900 AMK589826:AMV589900 AWG589826:AWR589900 BGC589826:BGN589900 BPY589826:BQJ589900 BZU589826:CAF589900 CJQ589826:CKB589900 CTM589826:CTX589900 DDI589826:DDT589900 DNE589826:DNP589900 DXA589826:DXL589900 EGW589826:EHH589900 EQS589826:ERD589900 FAO589826:FAZ589900 FKK589826:FKV589900 FUG589826:FUR589900 GEC589826:GEN589900 GNY589826:GOJ589900 GXU589826:GYF589900 HHQ589826:HIB589900 HRM589826:HRX589900 IBI589826:IBT589900 ILE589826:ILP589900 IVA589826:IVL589900 JEW589826:JFH589900 JOS589826:JPD589900 JYO589826:JYZ589900 KIK589826:KIV589900 KSG589826:KSR589900 LCC589826:LCN589900 LLY589826:LMJ589900 LVU589826:LWF589900 MFQ589826:MGB589900 MPM589826:MPX589900 MZI589826:MZT589900 NJE589826:NJP589900 NTA589826:NTL589900 OCW589826:ODH589900 OMS589826:OND589900 OWO589826:OWZ589900 PGK589826:PGV589900 PQG589826:PQR589900 QAC589826:QAN589900 QJY589826:QKJ589900 QTU589826:QUF589900 RDQ589826:REB589900 RNM589826:RNX589900 RXI589826:RXT589900 SHE589826:SHP589900 SRA589826:SRL589900 TAW589826:TBH589900 TKS589826:TLD589900 TUO589826:TUZ589900 UEK589826:UEV589900 UOG589826:UOR589900 UYC589826:UYN589900 VHY589826:VIJ589900 VRU589826:VSF589900 WBQ589826:WCB589900 WLM589826:WLX589900 WVI589826:WVT589900 A655362:L655436 IW655362:JH655436 SS655362:TD655436 ACO655362:ACZ655436 AMK655362:AMV655436 AWG655362:AWR655436 BGC655362:BGN655436 BPY655362:BQJ655436 BZU655362:CAF655436 CJQ655362:CKB655436 CTM655362:CTX655436 DDI655362:DDT655436 DNE655362:DNP655436 DXA655362:DXL655436 EGW655362:EHH655436 EQS655362:ERD655436 FAO655362:FAZ655436 FKK655362:FKV655436 FUG655362:FUR655436 GEC655362:GEN655436 GNY655362:GOJ655436 GXU655362:GYF655436 HHQ655362:HIB655436 HRM655362:HRX655436 IBI655362:IBT655436 ILE655362:ILP655436 IVA655362:IVL655436 JEW655362:JFH655436 JOS655362:JPD655436 JYO655362:JYZ655436 KIK655362:KIV655436 KSG655362:KSR655436 LCC655362:LCN655436 LLY655362:LMJ655436 LVU655362:LWF655436 MFQ655362:MGB655436 MPM655362:MPX655436 MZI655362:MZT655436 NJE655362:NJP655436 NTA655362:NTL655436 OCW655362:ODH655436 OMS655362:OND655436 OWO655362:OWZ655436 PGK655362:PGV655436 PQG655362:PQR655436 QAC655362:QAN655436 QJY655362:QKJ655436 QTU655362:QUF655436 RDQ655362:REB655436 RNM655362:RNX655436 RXI655362:RXT655436 SHE655362:SHP655436 SRA655362:SRL655436 TAW655362:TBH655436 TKS655362:TLD655436 TUO655362:TUZ655436 UEK655362:UEV655436 UOG655362:UOR655436 UYC655362:UYN655436 VHY655362:VIJ655436 VRU655362:VSF655436 WBQ655362:WCB655436 WLM655362:WLX655436 WVI655362:WVT655436 A720898:L720972 IW720898:JH720972 SS720898:TD720972 ACO720898:ACZ720972 AMK720898:AMV720972 AWG720898:AWR720972 BGC720898:BGN720972 BPY720898:BQJ720972 BZU720898:CAF720972 CJQ720898:CKB720972 CTM720898:CTX720972 DDI720898:DDT720972 DNE720898:DNP720972 DXA720898:DXL720972 EGW720898:EHH720972 EQS720898:ERD720972 FAO720898:FAZ720972 FKK720898:FKV720972 FUG720898:FUR720972 GEC720898:GEN720972 GNY720898:GOJ720972 GXU720898:GYF720972 HHQ720898:HIB720972 HRM720898:HRX720972 IBI720898:IBT720972 ILE720898:ILP720972 IVA720898:IVL720972 JEW720898:JFH720972 JOS720898:JPD720972 JYO720898:JYZ720972 KIK720898:KIV720972 KSG720898:KSR720972 LCC720898:LCN720972 LLY720898:LMJ720972 LVU720898:LWF720972 MFQ720898:MGB720972 MPM720898:MPX720972 MZI720898:MZT720972 NJE720898:NJP720972 NTA720898:NTL720972 OCW720898:ODH720972 OMS720898:OND720972 OWO720898:OWZ720972 PGK720898:PGV720972 PQG720898:PQR720972 QAC720898:QAN720972 QJY720898:QKJ720972 QTU720898:QUF720972 RDQ720898:REB720972 RNM720898:RNX720972 RXI720898:RXT720972 SHE720898:SHP720972 SRA720898:SRL720972 TAW720898:TBH720972 TKS720898:TLD720972 TUO720898:TUZ720972 UEK720898:UEV720972 UOG720898:UOR720972 UYC720898:UYN720972 VHY720898:VIJ720972 VRU720898:VSF720972 WBQ720898:WCB720972 WLM720898:WLX720972 WVI720898:WVT720972 A786434:L786508 IW786434:JH786508 SS786434:TD786508 ACO786434:ACZ786508 AMK786434:AMV786508 AWG786434:AWR786508 BGC786434:BGN786508 BPY786434:BQJ786508 BZU786434:CAF786508 CJQ786434:CKB786508 CTM786434:CTX786508 DDI786434:DDT786508 DNE786434:DNP786508 DXA786434:DXL786508 EGW786434:EHH786508 EQS786434:ERD786508 FAO786434:FAZ786508 FKK786434:FKV786508 FUG786434:FUR786508 GEC786434:GEN786508 GNY786434:GOJ786508 GXU786434:GYF786508 HHQ786434:HIB786508 HRM786434:HRX786508 IBI786434:IBT786508 ILE786434:ILP786508 IVA786434:IVL786508 JEW786434:JFH786508 JOS786434:JPD786508 JYO786434:JYZ786508 KIK786434:KIV786508 KSG786434:KSR786508 LCC786434:LCN786508 LLY786434:LMJ786508 LVU786434:LWF786508 MFQ786434:MGB786508 MPM786434:MPX786508 MZI786434:MZT786508 NJE786434:NJP786508 NTA786434:NTL786508 OCW786434:ODH786508 OMS786434:OND786508 OWO786434:OWZ786508 PGK786434:PGV786508 PQG786434:PQR786508 QAC786434:QAN786508 QJY786434:QKJ786508 QTU786434:QUF786508 RDQ786434:REB786508 RNM786434:RNX786508 RXI786434:RXT786508 SHE786434:SHP786508 SRA786434:SRL786508 TAW786434:TBH786508 TKS786434:TLD786508 TUO786434:TUZ786508 UEK786434:UEV786508 UOG786434:UOR786508 UYC786434:UYN786508 VHY786434:VIJ786508 VRU786434:VSF786508 WBQ786434:WCB786508 WLM786434:WLX786508 WVI786434:WVT786508 A851970:L852044 IW851970:JH852044 SS851970:TD852044 ACO851970:ACZ852044 AMK851970:AMV852044 AWG851970:AWR852044 BGC851970:BGN852044 BPY851970:BQJ852044 BZU851970:CAF852044 CJQ851970:CKB852044 CTM851970:CTX852044 DDI851970:DDT852044 DNE851970:DNP852044 DXA851970:DXL852044 EGW851970:EHH852044 EQS851970:ERD852044 FAO851970:FAZ852044 FKK851970:FKV852044 FUG851970:FUR852044 GEC851970:GEN852044 GNY851970:GOJ852044 GXU851970:GYF852044 HHQ851970:HIB852044 HRM851970:HRX852044 IBI851970:IBT852044 ILE851970:ILP852044 IVA851970:IVL852044 JEW851970:JFH852044 JOS851970:JPD852044 JYO851970:JYZ852044 KIK851970:KIV852044 KSG851970:KSR852044 LCC851970:LCN852044 LLY851970:LMJ852044 LVU851970:LWF852044 MFQ851970:MGB852044 MPM851970:MPX852044 MZI851970:MZT852044 NJE851970:NJP852044 NTA851970:NTL852044 OCW851970:ODH852044 OMS851970:OND852044 OWO851970:OWZ852044 PGK851970:PGV852044 PQG851970:PQR852044 QAC851970:QAN852044 QJY851970:QKJ852044 QTU851970:QUF852044 RDQ851970:REB852044 RNM851970:RNX852044 RXI851970:RXT852044 SHE851970:SHP852044 SRA851970:SRL852044 TAW851970:TBH852044 TKS851970:TLD852044 TUO851970:TUZ852044 UEK851970:UEV852044 UOG851970:UOR852044 UYC851970:UYN852044 VHY851970:VIJ852044 VRU851970:VSF852044 WBQ851970:WCB852044 WLM851970:WLX852044 WVI851970:WVT852044 A917506:L917580 IW917506:JH917580 SS917506:TD917580 ACO917506:ACZ917580 AMK917506:AMV917580 AWG917506:AWR917580 BGC917506:BGN917580 BPY917506:BQJ917580 BZU917506:CAF917580 CJQ917506:CKB917580 CTM917506:CTX917580 DDI917506:DDT917580 DNE917506:DNP917580 DXA917506:DXL917580 EGW917506:EHH917580 EQS917506:ERD917580 FAO917506:FAZ917580 FKK917506:FKV917580 FUG917506:FUR917580 GEC917506:GEN917580 GNY917506:GOJ917580 GXU917506:GYF917580 HHQ917506:HIB917580 HRM917506:HRX917580 IBI917506:IBT917580 ILE917506:ILP917580 IVA917506:IVL917580 JEW917506:JFH917580 JOS917506:JPD917580 JYO917506:JYZ917580 KIK917506:KIV917580 KSG917506:KSR917580 LCC917506:LCN917580 LLY917506:LMJ917580 LVU917506:LWF917580 MFQ917506:MGB917580 MPM917506:MPX917580 MZI917506:MZT917580 NJE917506:NJP917580 NTA917506:NTL917580 OCW917506:ODH917580 OMS917506:OND917580 OWO917506:OWZ917580 PGK917506:PGV917580 PQG917506:PQR917580 QAC917506:QAN917580 QJY917506:QKJ917580 QTU917506:QUF917580 RDQ917506:REB917580 RNM917506:RNX917580 RXI917506:RXT917580 SHE917506:SHP917580 SRA917506:SRL917580 TAW917506:TBH917580 TKS917506:TLD917580 TUO917506:TUZ917580 UEK917506:UEV917580 UOG917506:UOR917580 UYC917506:UYN917580 VHY917506:VIJ917580 VRU917506:VSF917580 WBQ917506:WCB917580 WLM917506:WLX917580 WVI917506:WVT917580 A983042:L983116 IW983042:JH983116 SS983042:TD983116 ACO983042:ACZ983116 AMK983042:AMV983116 AWG983042:AWR983116 BGC983042:BGN983116 BPY983042:BQJ983116 BZU983042:CAF983116 CJQ983042:CKB983116 CTM983042:CTX983116 DDI983042:DDT983116 DNE983042:DNP983116 DXA983042:DXL983116 EGW983042:EHH983116 EQS983042:ERD983116 FAO983042:FAZ983116 FKK983042:FKV983116 FUG983042:FUR983116 GEC983042:GEN983116 GNY983042:GOJ983116 GXU983042:GYF983116 HHQ983042:HIB983116 HRM983042:HRX983116 IBI983042:IBT983116 ILE983042:ILP983116 IVA983042:IVL983116 JEW983042:JFH983116 JOS983042:JPD983116 JYO983042:JYZ983116 KIK983042:KIV983116 KSG983042:KSR983116 LCC983042:LCN983116 LLY983042:LMJ983116 LVU983042:LWF983116 MFQ983042:MGB983116 MPM983042:MPX983116 MZI983042:MZT983116 NJE983042:NJP983116 NTA983042:NTL983116 OCW983042:ODH983116 OMS983042:OND983116 OWO983042:OWZ983116 PGK983042:PGV983116 PQG983042:PQR983116 QAC983042:QAN983116 QJY983042:QKJ983116 QTU983042:QUF983116 RDQ983042:REB983116 RNM983042:RNX983116 RXI983042:RXT983116 SHE983042:SHP983116 SRA983042:SRL983116 TAW983042:TBH983116 TKS983042:TLD983116 TUO983042:TUZ983116 UEK983042:UEV983116 UOG983042:UOR983116 UYC983042:UYN983116 VHY983042:VIJ983116 VRU983042:VSF983116 WBQ983042:WCB983116 WLM983042:WLX983116 WVI983042:WVT983116 A79:L82 IW79:JH82 SS79:TD82 ACO79:ACZ82 AMK79:AMV82 AWG79:AWR82 BGC79:BGN82 BPY79:BQJ82 BZU79:CAF82 CJQ79:CKB82 CTM79:CTX82 DDI79:DDT82 DNE79:DNP82 DXA79:DXL82 EGW79:EHH82 EQS79:ERD82 FAO79:FAZ82 FKK79:FKV82 FUG79:FUR82 GEC79:GEN82 GNY79:GOJ82 GXU79:GYF82 HHQ79:HIB82 HRM79:HRX82 IBI79:IBT82 ILE79:ILP82 IVA79:IVL82 JEW79:JFH82 JOS79:JPD82 JYO79:JYZ82 KIK79:KIV82 KSG79:KSR82 LCC79:LCN82 LLY79:LMJ82 LVU79:LWF82 MFQ79:MGB82 MPM79:MPX82 MZI79:MZT82 NJE79:NJP82 NTA79:NTL82 OCW79:ODH82 OMS79:OND82 OWO79:OWZ82 PGK79:PGV82 PQG79:PQR82 QAC79:QAN82 QJY79:QKJ82 QTU79:QUF82 RDQ79:REB82 RNM79:RNX82 RXI79:RXT82 SHE79:SHP82 SRA79:SRL82 TAW79:TBH82 TKS79:TLD82 TUO79:TUZ82 UEK79:UEV82 UOG79:UOR82 UYC79:UYN82 VHY79:VIJ82 VRU79:VSF82 WBQ79:WCB82 WLM79:WLX82 WVI79:WVT82 A65615:L65618 IW65615:JH65618 SS65615:TD65618 ACO65615:ACZ65618 AMK65615:AMV65618 AWG65615:AWR65618 BGC65615:BGN65618 BPY65615:BQJ65618 BZU65615:CAF65618 CJQ65615:CKB65618 CTM65615:CTX65618 DDI65615:DDT65618 DNE65615:DNP65618 DXA65615:DXL65618 EGW65615:EHH65618 EQS65615:ERD65618 FAO65615:FAZ65618 FKK65615:FKV65618 FUG65615:FUR65618 GEC65615:GEN65618 GNY65615:GOJ65618 GXU65615:GYF65618 HHQ65615:HIB65618 HRM65615:HRX65618 IBI65615:IBT65618 ILE65615:ILP65618 IVA65615:IVL65618 JEW65615:JFH65618 JOS65615:JPD65618 JYO65615:JYZ65618 KIK65615:KIV65618 KSG65615:KSR65618 LCC65615:LCN65618 LLY65615:LMJ65618 LVU65615:LWF65618 MFQ65615:MGB65618 MPM65615:MPX65618 MZI65615:MZT65618 NJE65615:NJP65618 NTA65615:NTL65618 OCW65615:ODH65618 OMS65615:OND65618 OWO65615:OWZ65618 PGK65615:PGV65618 PQG65615:PQR65618 QAC65615:QAN65618 QJY65615:QKJ65618 QTU65615:QUF65618 RDQ65615:REB65618 RNM65615:RNX65618 RXI65615:RXT65618 SHE65615:SHP65618 SRA65615:SRL65618 TAW65615:TBH65618 TKS65615:TLD65618 TUO65615:TUZ65618 UEK65615:UEV65618 UOG65615:UOR65618 UYC65615:UYN65618 VHY65615:VIJ65618 VRU65615:VSF65618 WBQ65615:WCB65618 WLM65615:WLX65618 WVI65615:WVT65618 A131151:L131154 IW131151:JH131154 SS131151:TD131154 ACO131151:ACZ131154 AMK131151:AMV131154 AWG131151:AWR131154 BGC131151:BGN131154 BPY131151:BQJ131154 BZU131151:CAF131154 CJQ131151:CKB131154 CTM131151:CTX131154 DDI131151:DDT131154 DNE131151:DNP131154 DXA131151:DXL131154 EGW131151:EHH131154 EQS131151:ERD131154 FAO131151:FAZ131154 FKK131151:FKV131154 FUG131151:FUR131154 GEC131151:GEN131154 GNY131151:GOJ131154 GXU131151:GYF131154 HHQ131151:HIB131154 HRM131151:HRX131154 IBI131151:IBT131154 ILE131151:ILP131154 IVA131151:IVL131154 JEW131151:JFH131154 JOS131151:JPD131154 JYO131151:JYZ131154 KIK131151:KIV131154 KSG131151:KSR131154 LCC131151:LCN131154 LLY131151:LMJ131154 LVU131151:LWF131154 MFQ131151:MGB131154 MPM131151:MPX131154 MZI131151:MZT131154 NJE131151:NJP131154 NTA131151:NTL131154 OCW131151:ODH131154 OMS131151:OND131154 OWO131151:OWZ131154 PGK131151:PGV131154 PQG131151:PQR131154 QAC131151:QAN131154 QJY131151:QKJ131154 QTU131151:QUF131154 RDQ131151:REB131154 RNM131151:RNX131154 RXI131151:RXT131154 SHE131151:SHP131154 SRA131151:SRL131154 TAW131151:TBH131154 TKS131151:TLD131154 TUO131151:TUZ131154 UEK131151:UEV131154 UOG131151:UOR131154 UYC131151:UYN131154 VHY131151:VIJ131154 VRU131151:VSF131154 WBQ131151:WCB131154 WLM131151:WLX131154 WVI131151:WVT131154 A196687:L196690 IW196687:JH196690 SS196687:TD196690 ACO196687:ACZ196690 AMK196687:AMV196690 AWG196687:AWR196690 BGC196687:BGN196690 BPY196687:BQJ196690 BZU196687:CAF196690 CJQ196687:CKB196690 CTM196687:CTX196690 DDI196687:DDT196690 DNE196687:DNP196690 DXA196687:DXL196690 EGW196687:EHH196690 EQS196687:ERD196690 FAO196687:FAZ196690 FKK196687:FKV196690 FUG196687:FUR196690 GEC196687:GEN196690 GNY196687:GOJ196690 GXU196687:GYF196690 HHQ196687:HIB196690 HRM196687:HRX196690 IBI196687:IBT196690 ILE196687:ILP196690 IVA196687:IVL196690 JEW196687:JFH196690 JOS196687:JPD196690 JYO196687:JYZ196690 KIK196687:KIV196690 KSG196687:KSR196690 LCC196687:LCN196690 LLY196687:LMJ196690 LVU196687:LWF196690 MFQ196687:MGB196690 MPM196687:MPX196690 MZI196687:MZT196690 NJE196687:NJP196690 NTA196687:NTL196690 OCW196687:ODH196690 OMS196687:OND196690 OWO196687:OWZ196690 PGK196687:PGV196690 PQG196687:PQR196690 QAC196687:QAN196690 QJY196687:QKJ196690 QTU196687:QUF196690 RDQ196687:REB196690 RNM196687:RNX196690 RXI196687:RXT196690 SHE196687:SHP196690 SRA196687:SRL196690 TAW196687:TBH196690 TKS196687:TLD196690 TUO196687:TUZ196690 UEK196687:UEV196690 UOG196687:UOR196690 UYC196687:UYN196690 VHY196687:VIJ196690 VRU196687:VSF196690 WBQ196687:WCB196690 WLM196687:WLX196690 WVI196687:WVT196690 A262223:L262226 IW262223:JH262226 SS262223:TD262226 ACO262223:ACZ262226 AMK262223:AMV262226 AWG262223:AWR262226 BGC262223:BGN262226 BPY262223:BQJ262226 BZU262223:CAF262226 CJQ262223:CKB262226 CTM262223:CTX262226 DDI262223:DDT262226 DNE262223:DNP262226 DXA262223:DXL262226 EGW262223:EHH262226 EQS262223:ERD262226 FAO262223:FAZ262226 FKK262223:FKV262226 FUG262223:FUR262226 GEC262223:GEN262226 GNY262223:GOJ262226 GXU262223:GYF262226 HHQ262223:HIB262226 HRM262223:HRX262226 IBI262223:IBT262226 ILE262223:ILP262226 IVA262223:IVL262226 JEW262223:JFH262226 JOS262223:JPD262226 JYO262223:JYZ262226 KIK262223:KIV262226 KSG262223:KSR262226 LCC262223:LCN262226 LLY262223:LMJ262226 LVU262223:LWF262226 MFQ262223:MGB262226 MPM262223:MPX262226 MZI262223:MZT262226 NJE262223:NJP262226 NTA262223:NTL262226 OCW262223:ODH262226 OMS262223:OND262226 OWO262223:OWZ262226 PGK262223:PGV262226 PQG262223:PQR262226 QAC262223:QAN262226 QJY262223:QKJ262226 QTU262223:QUF262226 RDQ262223:REB262226 RNM262223:RNX262226 RXI262223:RXT262226 SHE262223:SHP262226 SRA262223:SRL262226 TAW262223:TBH262226 TKS262223:TLD262226 TUO262223:TUZ262226 UEK262223:UEV262226 UOG262223:UOR262226 UYC262223:UYN262226 VHY262223:VIJ262226 VRU262223:VSF262226 WBQ262223:WCB262226 WLM262223:WLX262226 WVI262223:WVT262226 A327759:L327762 IW327759:JH327762 SS327759:TD327762 ACO327759:ACZ327762 AMK327759:AMV327762 AWG327759:AWR327762 BGC327759:BGN327762 BPY327759:BQJ327762 BZU327759:CAF327762 CJQ327759:CKB327762 CTM327759:CTX327762 DDI327759:DDT327762 DNE327759:DNP327762 DXA327759:DXL327762 EGW327759:EHH327762 EQS327759:ERD327762 FAO327759:FAZ327762 FKK327759:FKV327762 FUG327759:FUR327762 GEC327759:GEN327762 GNY327759:GOJ327762 GXU327759:GYF327762 HHQ327759:HIB327762 HRM327759:HRX327762 IBI327759:IBT327762 ILE327759:ILP327762 IVA327759:IVL327762 JEW327759:JFH327762 JOS327759:JPD327762 JYO327759:JYZ327762 KIK327759:KIV327762 KSG327759:KSR327762 LCC327759:LCN327762 LLY327759:LMJ327762 LVU327759:LWF327762 MFQ327759:MGB327762 MPM327759:MPX327762 MZI327759:MZT327762 NJE327759:NJP327762 NTA327759:NTL327762 OCW327759:ODH327762 OMS327759:OND327762 OWO327759:OWZ327762 PGK327759:PGV327762 PQG327759:PQR327762 QAC327759:QAN327762 QJY327759:QKJ327762 QTU327759:QUF327762 RDQ327759:REB327762 RNM327759:RNX327762 RXI327759:RXT327762 SHE327759:SHP327762 SRA327759:SRL327762 TAW327759:TBH327762 TKS327759:TLD327762 TUO327759:TUZ327762 UEK327759:UEV327762 UOG327759:UOR327762 UYC327759:UYN327762 VHY327759:VIJ327762 VRU327759:VSF327762 WBQ327759:WCB327762 WLM327759:WLX327762 WVI327759:WVT327762 A393295:L393298 IW393295:JH393298 SS393295:TD393298 ACO393295:ACZ393298 AMK393295:AMV393298 AWG393295:AWR393298 BGC393295:BGN393298 BPY393295:BQJ393298 BZU393295:CAF393298 CJQ393295:CKB393298 CTM393295:CTX393298 DDI393295:DDT393298 DNE393295:DNP393298 DXA393295:DXL393298 EGW393295:EHH393298 EQS393295:ERD393298 FAO393295:FAZ393298 FKK393295:FKV393298 FUG393295:FUR393298 GEC393295:GEN393298 GNY393295:GOJ393298 GXU393295:GYF393298 HHQ393295:HIB393298 HRM393295:HRX393298 IBI393295:IBT393298 ILE393295:ILP393298 IVA393295:IVL393298 JEW393295:JFH393298 JOS393295:JPD393298 JYO393295:JYZ393298 KIK393295:KIV393298 KSG393295:KSR393298 LCC393295:LCN393298 LLY393295:LMJ393298 LVU393295:LWF393298 MFQ393295:MGB393298 MPM393295:MPX393298 MZI393295:MZT393298 NJE393295:NJP393298 NTA393295:NTL393298 OCW393295:ODH393298 OMS393295:OND393298 OWO393295:OWZ393298 PGK393295:PGV393298 PQG393295:PQR393298 QAC393295:QAN393298 QJY393295:QKJ393298 QTU393295:QUF393298 RDQ393295:REB393298 RNM393295:RNX393298 RXI393295:RXT393298 SHE393295:SHP393298 SRA393295:SRL393298 TAW393295:TBH393298 TKS393295:TLD393298 TUO393295:TUZ393298 UEK393295:UEV393298 UOG393295:UOR393298 UYC393295:UYN393298 VHY393295:VIJ393298 VRU393295:VSF393298 WBQ393295:WCB393298 WLM393295:WLX393298 WVI393295:WVT393298 A458831:L458834 IW458831:JH458834 SS458831:TD458834 ACO458831:ACZ458834 AMK458831:AMV458834 AWG458831:AWR458834 BGC458831:BGN458834 BPY458831:BQJ458834 BZU458831:CAF458834 CJQ458831:CKB458834 CTM458831:CTX458834 DDI458831:DDT458834 DNE458831:DNP458834 DXA458831:DXL458834 EGW458831:EHH458834 EQS458831:ERD458834 FAO458831:FAZ458834 FKK458831:FKV458834 FUG458831:FUR458834 GEC458831:GEN458834 GNY458831:GOJ458834 GXU458831:GYF458834 HHQ458831:HIB458834 HRM458831:HRX458834 IBI458831:IBT458834 ILE458831:ILP458834 IVA458831:IVL458834 JEW458831:JFH458834 JOS458831:JPD458834 JYO458831:JYZ458834 KIK458831:KIV458834 KSG458831:KSR458834 LCC458831:LCN458834 LLY458831:LMJ458834 LVU458831:LWF458834 MFQ458831:MGB458834 MPM458831:MPX458834 MZI458831:MZT458834 NJE458831:NJP458834 NTA458831:NTL458834 OCW458831:ODH458834 OMS458831:OND458834 OWO458831:OWZ458834 PGK458831:PGV458834 PQG458831:PQR458834 QAC458831:QAN458834 QJY458831:QKJ458834 QTU458831:QUF458834 RDQ458831:REB458834 RNM458831:RNX458834 RXI458831:RXT458834 SHE458831:SHP458834 SRA458831:SRL458834 TAW458831:TBH458834 TKS458831:TLD458834 TUO458831:TUZ458834 UEK458831:UEV458834 UOG458831:UOR458834 UYC458831:UYN458834 VHY458831:VIJ458834 VRU458831:VSF458834 WBQ458831:WCB458834 WLM458831:WLX458834 WVI458831:WVT458834 A524367:L524370 IW524367:JH524370 SS524367:TD524370 ACO524367:ACZ524370 AMK524367:AMV524370 AWG524367:AWR524370 BGC524367:BGN524370 BPY524367:BQJ524370 BZU524367:CAF524370 CJQ524367:CKB524370 CTM524367:CTX524370 DDI524367:DDT524370 DNE524367:DNP524370 DXA524367:DXL524370 EGW524367:EHH524370 EQS524367:ERD524370 FAO524367:FAZ524370 FKK524367:FKV524370 FUG524367:FUR524370 GEC524367:GEN524370 GNY524367:GOJ524370 GXU524367:GYF524370 HHQ524367:HIB524370 HRM524367:HRX524370 IBI524367:IBT524370 ILE524367:ILP524370 IVA524367:IVL524370 JEW524367:JFH524370 JOS524367:JPD524370 JYO524367:JYZ524370 KIK524367:KIV524370 KSG524367:KSR524370 LCC524367:LCN524370 LLY524367:LMJ524370 LVU524367:LWF524370 MFQ524367:MGB524370 MPM524367:MPX524370 MZI524367:MZT524370 NJE524367:NJP524370 NTA524367:NTL524370 OCW524367:ODH524370 OMS524367:OND524370 OWO524367:OWZ524370 PGK524367:PGV524370 PQG524367:PQR524370 QAC524367:QAN524370 QJY524367:QKJ524370 QTU524367:QUF524370 RDQ524367:REB524370 RNM524367:RNX524370 RXI524367:RXT524370 SHE524367:SHP524370 SRA524367:SRL524370 TAW524367:TBH524370 TKS524367:TLD524370 TUO524367:TUZ524370 UEK524367:UEV524370 UOG524367:UOR524370 UYC524367:UYN524370 VHY524367:VIJ524370 VRU524367:VSF524370 WBQ524367:WCB524370 WLM524367:WLX524370 WVI524367:WVT524370 A589903:L589906 IW589903:JH589906 SS589903:TD589906 ACO589903:ACZ589906 AMK589903:AMV589906 AWG589903:AWR589906 BGC589903:BGN589906 BPY589903:BQJ589906 BZU589903:CAF589906 CJQ589903:CKB589906 CTM589903:CTX589906 DDI589903:DDT589906 DNE589903:DNP589906 DXA589903:DXL589906 EGW589903:EHH589906 EQS589903:ERD589906 FAO589903:FAZ589906 FKK589903:FKV589906 FUG589903:FUR589906 GEC589903:GEN589906 GNY589903:GOJ589906 GXU589903:GYF589906 HHQ589903:HIB589906 HRM589903:HRX589906 IBI589903:IBT589906 ILE589903:ILP589906 IVA589903:IVL589906 JEW589903:JFH589906 JOS589903:JPD589906 JYO589903:JYZ589906 KIK589903:KIV589906 KSG589903:KSR589906 LCC589903:LCN589906 LLY589903:LMJ589906 LVU589903:LWF589906 MFQ589903:MGB589906 MPM589903:MPX589906 MZI589903:MZT589906 NJE589903:NJP589906 NTA589903:NTL589906 OCW589903:ODH589906 OMS589903:OND589906 OWO589903:OWZ589906 PGK589903:PGV589906 PQG589903:PQR589906 QAC589903:QAN589906 QJY589903:QKJ589906 QTU589903:QUF589906 RDQ589903:REB589906 RNM589903:RNX589906 RXI589903:RXT589906 SHE589903:SHP589906 SRA589903:SRL589906 TAW589903:TBH589906 TKS589903:TLD589906 TUO589903:TUZ589906 UEK589903:UEV589906 UOG589903:UOR589906 UYC589903:UYN589906 VHY589903:VIJ589906 VRU589903:VSF589906 WBQ589903:WCB589906 WLM589903:WLX589906 WVI589903:WVT589906 A655439:L655442 IW655439:JH655442 SS655439:TD655442 ACO655439:ACZ655442 AMK655439:AMV655442 AWG655439:AWR655442 BGC655439:BGN655442 BPY655439:BQJ655442 BZU655439:CAF655442 CJQ655439:CKB655442 CTM655439:CTX655442 DDI655439:DDT655442 DNE655439:DNP655442 DXA655439:DXL655442 EGW655439:EHH655442 EQS655439:ERD655442 FAO655439:FAZ655442 FKK655439:FKV655442 FUG655439:FUR655442 GEC655439:GEN655442 GNY655439:GOJ655442 GXU655439:GYF655442 HHQ655439:HIB655442 HRM655439:HRX655442 IBI655439:IBT655442 ILE655439:ILP655442 IVA655439:IVL655442 JEW655439:JFH655442 JOS655439:JPD655442 JYO655439:JYZ655442 KIK655439:KIV655442 KSG655439:KSR655442 LCC655439:LCN655442 LLY655439:LMJ655442 LVU655439:LWF655442 MFQ655439:MGB655442 MPM655439:MPX655442 MZI655439:MZT655442 NJE655439:NJP655442 NTA655439:NTL655442 OCW655439:ODH655442 OMS655439:OND655442 OWO655439:OWZ655442 PGK655439:PGV655442 PQG655439:PQR655442 QAC655439:QAN655442 QJY655439:QKJ655442 QTU655439:QUF655442 RDQ655439:REB655442 RNM655439:RNX655442 RXI655439:RXT655442 SHE655439:SHP655442 SRA655439:SRL655442 TAW655439:TBH655442 TKS655439:TLD655442 TUO655439:TUZ655442 UEK655439:UEV655442 UOG655439:UOR655442 UYC655439:UYN655442 VHY655439:VIJ655442 VRU655439:VSF655442 WBQ655439:WCB655442 WLM655439:WLX655442 WVI655439:WVT655442 A720975:L720978 IW720975:JH720978 SS720975:TD720978 ACO720975:ACZ720978 AMK720975:AMV720978 AWG720975:AWR720978 BGC720975:BGN720978 BPY720975:BQJ720978 BZU720975:CAF720978 CJQ720975:CKB720978 CTM720975:CTX720978 DDI720975:DDT720978 DNE720975:DNP720978 DXA720975:DXL720978 EGW720975:EHH720978 EQS720975:ERD720978 FAO720975:FAZ720978 FKK720975:FKV720978 FUG720975:FUR720978 GEC720975:GEN720978 GNY720975:GOJ720978 GXU720975:GYF720978 HHQ720975:HIB720978 HRM720975:HRX720978 IBI720975:IBT720978 ILE720975:ILP720978 IVA720975:IVL720978 JEW720975:JFH720978 JOS720975:JPD720978 JYO720975:JYZ720978 KIK720975:KIV720978 KSG720975:KSR720978 LCC720975:LCN720978 LLY720975:LMJ720978 LVU720975:LWF720978 MFQ720975:MGB720978 MPM720975:MPX720978 MZI720975:MZT720978 NJE720975:NJP720978 NTA720975:NTL720978 OCW720975:ODH720978 OMS720975:OND720978 OWO720975:OWZ720978 PGK720975:PGV720978 PQG720975:PQR720978 QAC720975:QAN720978 QJY720975:QKJ720978 QTU720975:QUF720978 RDQ720975:REB720978 RNM720975:RNX720978 RXI720975:RXT720978 SHE720975:SHP720978 SRA720975:SRL720978 TAW720975:TBH720978 TKS720975:TLD720978 TUO720975:TUZ720978 UEK720975:UEV720978 UOG720975:UOR720978 UYC720975:UYN720978 VHY720975:VIJ720978 VRU720975:VSF720978 WBQ720975:WCB720978 WLM720975:WLX720978 WVI720975:WVT720978 A786511:L786514 IW786511:JH786514 SS786511:TD786514 ACO786511:ACZ786514 AMK786511:AMV786514 AWG786511:AWR786514 BGC786511:BGN786514 BPY786511:BQJ786514 BZU786511:CAF786514 CJQ786511:CKB786514 CTM786511:CTX786514 DDI786511:DDT786514 DNE786511:DNP786514 DXA786511:DXL786514 EGW786511:EHH786514 EQS786511:ERD786514 FAO786511:FAZ786514 FKK786511:FKV786514 FUG786511:FUR786514 GEC786511:GEN786514 GNY786511:GOJ786514 GXU786511:GYF786514 HHQ786511:HIB786514 HRM786511:HRX786514 IBI786511:IBT786514 ILE786511:ILP786514 IVA786511:IVL786514 JEW786511:JFH786514 JOS786511:JPD786514 JYO786511:JYZ786514 KIK786511:KIV786514 KSG786511:KSR786514 LCC786511:LCN786514 LLY786511:LMJ786514 LVU786511:LWF786514 MFQ786511:MGB786514 MPM786511:MPX786514 MZI786511:MZT786514 NJE786511:NJP786514 NTA786511:NTL786514 OCW786511:ODH786514 OMS786511:OND786514 OWO786511:OWZ786514 PGK786511:PGV786514 PQG786511:PQR786514 QAC786511:QAN786514 QJY786511:QKJ786514 QTU786511:QUF786514 RDQ786511:REB786514 RNM786511:RNX786514 RXI786511:RXT786514 SHE786511:SHP786514 SRA786511:SRL786514 TAW786511:TBH786514 TKS786511:TLD786514 TUO786511:TUZ786514 UEK786511:UEV786514 UOG786511:UOR786514 UYC786511:UYN786514 VHY786511:VIJ786514 VRU786511:VSF786514 WBQ786511:WCB786514 WLM786511:WLX786514 WVI786511:WVT786514 A852047:L852050 IW852047:JH852050 SS852047:TD852050 ACO852047:ACZ852050 AMK852047:AMV852050 AWG852047:AWR852050 BGC852047:BGN852050 BPY852047:BQJ852050 BZU852047:CAF852050 CJQ852047:CKB852050 CTM852047:CTX852050 DDI852047:DDT852050 DNE852047:DNP852050 DXA852047:DXL852050 EGW852047:EHH852050 EQS852047:ERD852050 FAO852047:FAZ852050 FKK852047:FKV852050 FUG852047:FUR852050 GEC852047:GEN852050 GNY852047:GOJ852050 GXU852047:GYF852050 HHQ852047:HIB852050 HRM852047:HRX852050 IBI852047:IBT852050 ILE852047:ILP852050 IVA852047:IVL852050 JEW852047:JFH852050 JOS852047:JPD852050 JYO852047:JYZ852050 KIK852047:KIV852050 KSG852047:KSR852050 LCC852047:LCN852050 LLY852047:LMJ852050 LVU852047:LWF852050 MFQ852047:MGB852050 MPM852047:MPX852050 MZI852047:MZT852050 NJE852047:NJP852050 NTA852047:NTL852050 OCW852047:ODH852050 OMS852047:OND852050 OWO852047:OWZ852050 PGK852047:PGV852050 PQG852047:PQR852050 QAC852047:QAN852050 QJY852047:QKJ852050 QTU852047:QUF852050 RDQ852047:REB852050 RNM852047:RNX852050 RXI852047:RXT852050 SHE852047:SHP852050 SRA852047:SRL852050 TAW852047:TBH852050 TKS852047:TLD852050 TUO852047:TUZ852050 UEK852047:UEV852050 UOG852047:UOR852050 UYC852047:UYN852050 VHY852047:VIJ852050 VRU852047:VSF852050 WBQ852047:WCB852050 WLM852047:WLX852050 WVI852047:WVT852050 A917583:L917586 IW917583:JH917586 SS917583:TD917586 ACO917583:ACZ917586 AMK917583:AMV917586 AWG917583:AWR917586 BGC917583:BGN917586 BPY917583:BQJ917586 BZU917583:CAF917586 CJQ917583:CKB917586 CTM917583:CTX917586 DDI917583:DDT917586 DNE917583:DNP917586 DXA917583:DXL917586 EGW917583:EHH917586 EQS917583:ERD917586 FAO917583:FAZ917586 FKK917583:FKV917586 FUG917583:FUR917586 GEC917583:GEN917586 GNY917583:GOJ917586 GXU917583:GYF917586 HHQ917583:HIB917586 HRM917583:HRX917586 IBI917583:IBT917586 ILE917583:ILP917586 IVA917583:IVL917586 JEW917583:JFH917586 JOS917583:JPD917586 JYO917583:JYZ917586 KIK917583:KIV917586 KSG917583:KSR917586 LCC917583:LCN917586 LLY917583:LMJ917586 LVU917583:LWF917586 MFQ917583:MGB917586 MPM917583:MPX917586 MZI917583:MZT917586 NJE917583:NJP917586 NTA917583:NTL917586 OCW917583:ODH917586 OMS917583:OND917586 OWO917583:OWZ917586 PGK917583:PGV917586 PQG917583:PQR917586 QAC917583:QAN917586 QJY917583:QKJ917586 QTU917583:QUF917586 RDQ917583:REB917586 RNM917583:RNX917586 RXI917583:RXT917586 SHE917583:SHP917586 SRA917583:SRL917586 TAW917583:TBH917586 TKS917583:TLD917586 TUO917583:TUZ917586 UEK917583:UEV917586 UOG917583:UOR917586 UYC917583:UYN917586 VHY917583:VIJ917586 VRU917583:VSF917586 WBQ917583:WCB917586 WLM917583:WLX917586 WVI917583:WVT917586 A983119:L983122 IW983119:JH983122 SS983119:TD983122 ACO983119:ACZ983122 AMK983119:AMV983122 AWG983119:AWR983122 BGC983119:BGN983122 BPY983119:BQJ983122 BZU983119:CAF983122 CJQ983119:CKB983122 CTM983119:CTX983122 DDI983119:DDT983122 DNE983119:DNP983122 DXA983119:DXL983122 EGW983119:EHH983122 EQS983119:ERD983122 FAO983119:FAZ983122 FKK983119:FKV983122 FUG983119:FUR983122 GEC983119:GEN983122 GNY983119:GOJ983122 GXU983119:GYF983122 HHQ983119:HIB983122 HRM983119:HRX983122 IBI983119:IBT983122 ILE983119:ILP983122 IVA983119:IVL983122 JEW983119:JFH983122 JOS983119:JPD983122 JYO983119:JYZ983122 KIK983119:KIV983122 KSG983119:KSR983122 LCC983119:LCN983122 LLY983119:LMJ983122 LVU983119:LWF983122 MFQ983119:MGB983122 MPM983119:MPX983122 MZI983119:MZT983122 NJE983119:NJP983122 NTA983119:NTL983122 OCW983119:ODH983122 OMS983119:OND983122 OWO983119:OWZ983122 PGK983119:PGV983122 PQG983119:PQR983122 QAC983119:QAN983122 QJY983119:QKJ983122 QTU983119:QUF983122 RDQ983119:REB983122 RNM983119:RNX983122 RXI983119:RXT983122 SHE983119:SHP983122 SRA983119:SRL983122 TAW983119:TBH983122 TKS983119:TLD983122 TUO983119:TUZ983122 UEK983119:UEV983122 UOG983119:UOR983122 UYC983119:UYN983122 VHY983119:VIJ983122 VRU983119:VSF983122 WBQ983119:WCB983122 WLM983119:WLX983122 WVI983119:WVT983122"/>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3"/>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2" width="11" style="98" customWidth="1"/>
    <col min="3" max="3" width="11" style="43"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９月(上旬～中旬)</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s="42" customFormat="1" x14ac:dyDescent="0.4">
      <c r="A4" s="653"/>
      <c r="B4" s="659" t="s">
        <v>134</v>
      </c>
      <c r="C4" s="655" t="s">
        <v>276</v>
      </c>
      <c r="D4" s="653" t="s">
        <v>95</v>
      </c>
      <c r="E4" s="653"/>
      <c r="F4" s="649" t="str">
        <f>+B4</f>
        <v>(12'9/1～20)</v>
      </c>
      <c r="G4" s="649" t="str">
        <f>+C4</f>
        <v>(11'9/1～20)</v>
      </c>
      <c r="H4" s="653" t="s">
        <v>95</v>
      </c>
      <c r="I4" s="653"/>
      <c r="J4" s="649" t="str">
        <f>+B4</f>
        <v>(12'9/1～20)</v>
      </c>
      <c r="K4" s="649" t="str">
        <f>+C4</f>
        <v>(11'9/1～20)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191</v>
      </c>
      <c r="B6" s="248">
        <f>+B7+B41+B67</f>
        <v>312782</v>
      </c>
      <c r="C6" s="248">
        <f>+C7+C41+C67</f>
        <v>316360</v>
      </c>
      <c r="D6" s="245">
        <f t="shared" ref="D6:D37" si="0">+B6/C6</f>
        <v>0.9886900998862056</v>
      </c>
      <c r="E6" s="289">
        <f t="shared" ref="E6:E37" si="1">+B6-C6</f>
        <v>-3578</v>
      </c>
      <c r="F6" s="248">
        <f>+F7+F41+F67</f>
        <v>402966</v>
      </c>
      <c r="G6" s="248">
        <f>+G7+G41+G67</f>
        <v>429994</v>
      </c>
      <c r="H6" s="245">
        <f t="shared" ref="H6:H37" si="2">+F6/G6</f>
        <v>0.9371433089764043</v>
      </c>
      <c r="I6" s="289">
        <f t="shared" ref="I6:I37" si="3">+F6-G6</f>
        <v>-27028</v>
      </c>
      <c r="J6" s="245">
        <f t="shared" ref="J6:J37" si="4">+B6/F6</f>
        <v>0.77619948084950097</v>
      </c>
      <c r="K6" s="245">
        <f t="shared" ref="K6:K37" si="5">+C6/G6</f>
        <v>0.73573119624924999</v>
      </c>
      <c r="L6" s="283">
        <f t="shared" ref="L6:L37" si="6">+J6-K6</f>
        <v>4.0468284600250981E-2</v>
      </c>
    </row>
    <row r="7" spans="1:12" s="44" customFormat="1" x14ac:dyDescent="0.4">
      <c r="A7" s="249" t="s">
        <v>91</v>
      </c>
      <c r="B7" s="248">
        <f>+B8+B18+B38</f>
        <v>140839</v>
      </c>
      <c r="C7" s="248">
        <f>+C8+C18+C38</f>
        <v>146675</v>
      </c>
      <c r="D7" s="245">
        <f t="shared" si="0"/>
        <v>0.9602113516277484</v>
      </c>
      <c r="E7" s="289">
        <f t="shared" si="1"/>
        <v>-5836</v>
      </c>
      <c r="F7" s="248">
        <f>+F8+F18+F38</f>
        <v>179634</v>
      </c>
      <c r="G7" s="248">
        <f>+G8+G18+G38</f>
        <v>194462</v>
      </c>
      <c r="H7" s="245">
        <f t="shared" si="2"/>
        <v>0.92374859869794612</v>
      </c>
      <c r="I7" s="289">
        <f t="shared" si="3"/>
        <v>-14828</v>
      </c>
      <c r="J7" s="245">
        <f t="shared" si="4"/>
        <v>0.78403308950421413</v>
      </c>
      <c r="K7" s="245">
        <f t="shared" si="5"/>
        <v>0.75426047248305583</v>
      </c>
      <c r="L7" s="283">
        <f t="shared" si="6"/>
        <v>2.9772617021158299E-2</v>
      </c>
    </row>
    <row r="8" spans="1:12" x14ac:dyDescent="0.4">
      <c r="A8" s="277" t="s">
        <v>190</v>
      </c>
      <c r="B8" s="259">
        <f>SUM(B9:B17)</f>
        <v>97044</v>
      </c>
      <c r="C8" s="259">
        <f>SUM(C9:C17)</f>
        <v>106472</v>
      </c>
      <c r="D8" s="256">
        <f t="shared" si="0"/>
        <v>0.91145089788864675</v>
      </c>
      <c r="E8" s="281">
        <f t="shared" si="1"/>
        <v>-9428</v>
      </c>
      <c r="F8" s="259">
        <f>SUM(F9:F17)</f>
        <v>121803</v>
      </c>
      <c r="G8" s="259">
        <f>SUM(G9:G17)</f>
        <v>138455</v>
      </c>
      <c r="H8" s="256">
        <f t="shared" si="2"/>
        <v>0.87972987613303966</v>
      </c>
      <c r="I8" s="281">
        <f t="shared" si="3"/>
        <v>-16652</v>
      </c>
      <c r="J8" s="256">
        <f t="shared" si="4"/>
        <v>0.79672914460234967</v>
      </c>
      <c r="K8" s="256">
        <f t="shared" si="5"/>
        <v>0.76900075836914517</v>
      </c>
      <c r="L8" s="280">
        <f t="shared" si="6"/>
        <v>2.7728386233204505E-2</v>
      </c>
    </row>
    <row r="9" spans="1:12" x14ac:dyDescent="0.4">
      <c r="A9" s="57" t="s">
        <v>87</v>
      </c>
      <c r="B9" s="80">
        <f>'９月(上旬)'!B9+'９月(中旬)'!B9</f>
        <v>81181</v>
      </c>
      <c r="C9" s="80">
        <f>'９月(上旬)'!C9+'９月(中旬)'!C9</f>
        <v>76507</v>
      </c>
      <c r="D9" s="73">
        <f t="shared" si="0"/>
        <v>1.0610924490569491</v>
      </c>
      <c r="E9" s="81">
        <f t="shared" si="1"/>
        <v>4674</v>
      </c>
      <c r="F9" s="80">
        <f>'９月(上旬)'!F9+'９月(中旬)'!F9</f>
        <v>103411</v>
      </c>
      <c r="G9" s="80">
        <f>'９月(上旬)'!G9+'９月(中旬)'!G9</f>
        <v>100392</v>
      </c>
      <c r="H9" s="73">
        <f t="shared" si="2"/>
        <v>1.0300721173001832</v>
      </c>
      <c r="I9" s="81">
        <f t="shared" si="3"/>
        <v>3019</v>
      </c>
      <c r="J9" s="73">
        <f t="shared" si="4"/>
        <v>0.78503254005860112</v>
      </c>
      <c r="K9" s="73">
        <f t="shared" si="5"/>
        <v>0.76208263606661886</v>
      </c>
      <c r="L9" s="90">
        <f t="shared" si="6"/>
        <v>2.2949903991982268E-2</v>
      </c>
    </row>
    <row r="10" spans="1:12" x14ac:dyDescent="0.4">
      <c r="A10" s="58" t="s">
        <v>90</v>
      </c>
      <c r="B10" s="80">
        <f>'９月(上旬)'!B10+'９月(中旬)'!B10</f>
        <v>8711</v>
      </c>
      <c r="C10" s="80">
        <f>'９月(上旬)'!C10+'９月(中旬)'!C10</f>
        <v>8601</v>
      </c>
      <c r="D10" s="53">
        <f t="shared" si="0"/>
        <v>1.0127892105569121</v>
      </c>
      <c r="E10" s="54">
        <f t="shared" si="1"/>
        <v>110</v>
      </c>
      <c r="F10" s="80">
        <f>'９月(上旬)'!F10+'９月(中旬)'!F10</f>
        <v>9500</v>
      </c>
      <c r="G10" s="80">
        <f>'９月(上旬)'!G10+'９月(中旬)'!G10</f>
        <v>10000</v>
      </c>
      <c r="H10" s="53">
        <f t="shared" si="2"/>
        <v>0.95</v>
      </c>
      <c r="I10" s="54">
        <f t="shared" si="3"/>
        <v>-500</v>
      </c>
      <c r="J10" s="53">
        <f t="shared" si="4"/>
        <v>0.91694736842105262</v>
      </c>
      <c r="K10" s="53">
        <f t="shared" si="5"/>
        <v>0.86009999999999998</v>
      </c>
      <c r="L10" s="52">
        <f t="shared" si="6"/>
        <v>5.6847368421052646E-2</v>
      </c>
    </row>
    <row r="11" spans="1:12" x14ac:dyDescent="0.4">
      <c r="A11" s="58" t="s">
        <v>162</v>
      </c>
      <c r="B11" s="80">
        <f>'９月(上旬)'!B11+'９月(中旬)'!B11</f>
        <v>5715</v>
      </c>
      <c r="C11" s="80">
        <f>'９月(上旬)'!C11+'９月(中旬)'!C11</f>
        <v>19985</v>
      </c>
      <c r="D11" s="53">
        <f t="shared" si="0"/>
        <v>0.28596447335501624</v>
      </c>
      <c r="E11" s="54">
        <f t="shared" si="1"/>
        <v>-14270</v>
      </c>
      <c r="F11" s="80">
        <f>'９月(上旬)'!F11+'９月(中旬)'!F11</f>
        <v>6270</v>
      </c>
      <c r="G11" s="80">
        <f>'９月(上旬)'!G11+'９月(中旬)'!G11</f>
        <v>25163</v>
      </c>
      <c r="H11" s="53">
        <f t="shared" si="2"/>
        <v>0.24917537654492708</v>
      </c>
      <c r="I11" s="54">
        <f t="shared" si="3"/>
        <v>-18893</v>
      </c>
      <c r="J11" s="53">
        <f t="shared" si="4"/>
        <v>0.91148325358851678</v>
      </c>
      <c r="K11" s="53">
        <f t="shared" si="5"/>
        <v>0.7942216746810794</v>
      </c>
      <c r="L11" s="52">
        <f t="shared" si="6"/>
        <v>0.11726157890743738</v>
      </c>
    </row>
    <row r="12" spans="1:12" x14ac:dyDescent="0.4">
      <c r="A12" s="58" t="s">
        <v>85</v>
      </c>
      <c r="B12" s="80">
        <f>'９月(上旬)'!B12+'９月(中旬)'!B12</f>
        <v>0</v>
      </c>
      <c r="C12" s="80">
        <f>'９月(上旬)'!C12+'９月(中旬)'!C12</f>
        <v>0</v>
      </c>
      <c r="D12" s="53" t="e">
        <f t="shared" si="0"/>
        <v>#DIV/0!</v>
      </c>
      <c r="E12" s="54">
        <f t="shared" si="1"/>
        <v>0</v>
      </c>
      <c r="F12" s="80">
        <f>'９月(上旬)'!F12+'９月(中旬)'!F12</f>
        <v>0</v>
      </c>
      <c r="G12" s="80">
        <f>'９月(上旬)'!G12+'９月(中旬)'!G12</f>
        <v>0</v>
      </c>
      <c r="H12" s="53" t="e">
        <f t="shared" si="2"/>
        <v>#DIV/0!</v>
      </c>
      <c r="I12" s="54">
        <f t="shared" si="3"/>
        <v>0</v>
      </c>
      <c r="J12" s="53" t="e">
        <f t="shared" si="4"/>
        <v>#DIV/0!</v>
      </c>
      <c r="K12" s="53" t="e">
        <f t="shared" si="5"/>
        <v>#DIV/0!</v>
      </c>
      <c r="L12" s="52" t="e">
        <f t="shared" si="6"/>
        <v>#DIV/0!</v>
      </c>
    </row>
    <row r="13" spans="1:12" x14ac:dyDescent="0.4">
      <c r="A13" s="58" t="s">
        <v>86</v>
      </c>
      <c r="B13" s="80">
        <f>'９月(上旬)'!B13+'９月(中旬)'!B13</f>
        <v>0</v>
      </c>
      <c r="C13" s="80">
        <f>'９月(上旬)'!C13+'９月(中旬)'!C13</f>
        <v>0</v>
      </c>
      <c r="D13" s="53" t="e">
        <f t="shared" si="0"/>
        <v>#DIV/0!</v>
      </c>
      <c r="E13" s="54">
        <f t="shared" si="1"/>
        <v>0</v>
      </c>
      <c r="F13" s="80">
        <f>'９月(上旬)'!F13+'９月(中旬)'!F13</f>
        <v>0</v>
      </c>
      <c r="G13" s="80">
        <f>'９月(上旬)'!G13+'９月(中旬)'!G13</f>
        <v>0</v>
      </c>
      <c r="H13" s="53" t="e">
        <f t="shared" si="2"/>
        <v>#DIV/0!</v>
      </c>
      <c r="I13" s="54">
        <f t="shared" si="3"/>
        <v>0</v>
      </c>
      <c r="J13" s="53" t="e">
        <f t="shared" si="4"/>
        <v>#DIV/0!</v>
      </c>
      <c r="K13" s="53" t="e">
        <f t="shared" si="5"/>
        <v>#DIV/0!</v>
      </c>
      <c r="L13" s="52" t="e">
        <f t="shared" si="6"/>
        <v>#DIV/0!</v>
      </c>
    </row>
    <row r="14" spans="1:12" x14ac:dyDescent="0.4">
      <c r="A14" s="64" t="s">
        <v>189</v>
      </c>
      <c r="B14" s="107">
        <f>'９月(上旬)'!B14+'９月(中旬)'!B14</f>
        <v>1437</v>
      </c>
      <c r="C14" s="107">
        <f>'９月(上旬)'!C14+'９月(中旬)'!C14</f>
        <v>1379</v>
      </c>
      <c r="D14" s="67">
        <f t="shared" si="0"/>
        <v>1.0420594633792604</v>
      </c>
      <c r="E14" s="68">
        <f t="shared" si="1"/>
        <v>58</v>
      </c>
      <c r="F14" s="107">
        <f>'９月(上旬)'!F14+'９月(中旬)'!F14</f>
        <v>2622</v>
      </c>
      <c r="G14" s="107">
        <f>'９月(上旬)'!G14+'９月(中旬)'!G14</f>
        <v>2900</v>
      </c>
      <c r="H14" s="67">
        <f t="shared" si="2"/>
        <v>0.90413793103448281</v>
      </c>
      <c r="I14" s="68">
        <f t="shared" si="3"/>
        <v>-278</v>
      </c>
      <c r="J14" s="67">
        <f t="shared" si="4"/>
        <v>0.54805491990846678</v>
      </c>
      <c r="K14" s="67">
        <f t="shared" si="5"/>
        <v>0.47551724137931034</v>
      </c>
      <c r="L14" s="66">
        <f t="shared" si="6"/>
        <v>7.2537678529156435E-2</v>
      </c>
    </row>
    <row r="15" spans="1:12" x14ac:dyDescent="0.4">
      <c r="A15" s="58" t="s">
        <v>188</v>
      </c>
      <c r="B15" s="55">
        <f>'９月(上旬)'!B15+'９月(中旬)'!B15</f>
        <v>0</v>
      </c>
      <c r="C15" s="55">
        <f>'９月(上旬)'!C15+'９月(中旬)'!C15</f>
        <v>0</v>
      </c>
      <c r="D15" s="53" t="e">
        <f t="shared" si="0"/>
        <v>#DIV/0!</v>
      </c>
      <c r="E15" s="54">
        <f t="shared" si="1"/>
        <v>0</v>
      </c>
      <c r="F15" s="55">
        <f>'９月(上旬)'!F15+'９月(中旬)'!F15</f>
        <v>0</v>
      </c>
      <c r="G15" s="55">
        <f>'９月(上旬)'!G15+'９月(中旬)'!G15</f>
        <v>0</v>
      </c>
      <c r="H15" s="53" t="e">
        <f t="shared" si="2"/>
        <v>#DIV/0!</v>
      </c>
      <c r="I15" s="54">
        <f t="shared" si="3"/>
        <v>0</v>
      </c>
      <c r="J15" s="53" t="e">
        <f t="shared" si="4"/>
        <v>#DIV/0!</v>
      </c>
      <c r="K15" s="53" t="e">
        <f t="shared" si="5"/>
        <v>#DIV/0!</v>
      </c>
      <c r="L15" s="52" t="e">
        <f t="shared" si="6"/>
        <v>#DIV/0!</v>
      </c>
    </row>
    <row r="16" spans="1:12" x14ac:dyDescent="0.4">
      <c r="A16" s="70" t="s">
        <v>187</v>
      </c>
      <c r="B16" s="80">
        <f>'９月(上旬)'!B16+'９月(中旬)'!B16</f>
        <v>0</v>
      </c>
      <c r="C16" s="80">
        <f>'９月(上旬)'!C16+'９月(中旬)'!C16</f>
        <v>0</v>
      </c>
      <c r="D16" s="53" t="e">
        <f t="shared" si="0"/>
        <v>#DIV/0!</v>
      </c>
      <c r="E16" s="54">
        <f t="shared" si="1"/>
        <v>0</v>
      </c>
      <c r="F16" s="80">
        <f>'９月(上旬)'!F16+'９月(中旬)'!F16</f>
        <v>0</v>
      </c>
      <c r="G16" s="80">
        <f>'９月(上旬)'!G16+'９月(中旬)'!G16</f>
        <v>0</v>
      </c>
      <c r="H16" s="53" t="e">
        <f t="shared" si="2"/>
        <v>#DIV/0!</v>
      </c>
      <c r="I16" s="54">
        <f t="shared" si="3"/>
        <v>0</v>
      </c>
      <c r="J16" s="53" t="e">
        <f t="shared" si="4"/>
        <v>#DIV/0!</v>
      </c>
      <c r="K16" s="53" t="e">
        <f t="shared" si="5"/>
        <v>#DIV/0!</v>
      </c>
      <c r="L16" s="52" t="e">
        <f t="shared" si="6"/>
        <v>#DIV/0!</v>
      </c>
    </row>
    <row r="17" spans="1:12" x14ac:dyDescent="0.4">
      <c r="A17" s="70" t="s">
        <v>186</v>
      </c>
      <c r="B17" s="72">
        <f>'９月(上旬)'!B17+'９月(中旬)'!B17</f>
        <v>0</v>
      </c>
      <c r="C17" s="72">
        <f>'９月(上旬)'!C17+'９月(中旬)'!C17</f>
        <v>0</v>
      </c>
      <c r="D17" s="67" t="e">
        <f t="shared" si="0"/>
        <v>#DIV/0!</v>
      </c>
      <c r="E17" s="68">
        <f t="shared" si="1"/>
        <v>0</v>
      </c>
      <c r="F17" s="72">
        <f>'９月(上旬)'!F17+'９月(中旬)'!F17</f>
        <v>0</v>
      </c>
      <c r="G17" s="72">
        <f>'９月(上旬)'!G17+'９月(中旬)'!G17</f>
        <v>0</v>
      </c>
      <c r="H17" s="67" t="e">
        <f t="shared" si="2"/>
        <v>#DIV/0!</v>
      </c>
      <c r="I17" s="68">
        <f t="shared" si="3"/>
        <v>0</v>
      </c>
      <c r="J17" s="95" t="e">
        <f t="shared" si="4"/>
        <v>#DIV/0!</v>
      </c>
      <c r="K17" s="53" t="e">
        <f t="shared" si="5"/>
        <v>#DIV/0!</v>
      </c>
      <c r="L17" s="52" t="e">
        <f t="shared" si="6"/>
        <v>#DIV/0!</v>
      </c>
    </row>
    <row r="18" spans="1:12" x14ac:dyDescent="0.4">
      <c r="A18" s="277" t="s">
        <v>185</v>
      </c>
      <c r="B18" s="259">
        <f>SUM(B19:B37)</f>
        <v>41989</v>
      </c>
      <c r="C18" s="259">
        <f>SUM(C19:C37)</f>
        <v>38691</v>
      </c>
      <c r="D18" s="256">
        <f t="shared" si="0"/>
        <v>1.085239461373446</v>
      </c>
      <c r="E18" s="281">
        <f t="shared" si="1"/>
        <v>3298</v>
      </c>
      <c r="F18" s="259">
        <f>SUM(F19:F37)</f>
        <v>55410</v>
      </c>
      <c r="G18" s="259">
        <f>SUM(G19:G37)</f>
        <v>53420</v>
      </c>
      <c r="H18" s="256">
        <f t="shared" si="2"/>
        <v>1.0372519655559715</v>
      </c>
      <c r="I18" s="281">
        <f t="shared" si="3"/>
        <v>1990</v>
      </c>
      <c r="J18" s="256">
        <f t="shared" si="4"/>
        <v>0.75778740299584912</v>
      </c>
      <c r="K18" s="256">
        <f t="shared" si="5"/>
        <v>0.7242792961437664</v>
      </c>
      <c r="L18" s="280">
        <f t="shared" si="6"/>
        <v>3.350810685208272E-2</v>
      </c>
    </row>
    <row r="19" spans="1:12" x14ac:dyDescent="0.4">
      <c r="A19" s="57" t="s">
        <v>184</v>
      </c>
      <c r="B19" s="80">
        <f>'９月(上旬)'!B19+'９月(中旬)'!B19</f>
        <v>0</v>
      </c>
      <c r="C19" s="80">
        <f>'９月(上旬)'!C19+'９月(中旬)'!C19</f>
        <v>0</v>
      </c>
      <c r="D19" s="73" t="e">
        <f t="shared" si="0"/>
        <v>#DIV/0!</v>
      </c>
      <c r="E19" s="81">
        <f t="shared" si="1"/>
        <v>0</v>
      </c>
      <c r="F19" s="80">
        <f>'９月(上旬)'!F19+'９月(中旬)'!F19</f>
        <v>0</v>
      </c>
      <c r="G19" s="80">
        <f>'９月(上旬)'!G19+'９月(中旬)'!G19</f>
        <v>0</v>
      </c>
      <c r="H19" s="73" t="e">
        <f t="shared" si="2"/>
        <v>#DIV/0!</v>
      </c>
      <c r="I19" s="81">
        <f t="shared" si="3"/>
        <v>0</v>
      </c>
      <c r="J19" s="73" t="e">
        <f t="shared" si="4"/>
        <v>#DIV/0!</v>
      </c>
      <c r="K19" s="73" t="e">
        <f t="shared" si="5"/>
        <v>#DIV/0!</v>
      </c>
      <c r="L19" s="90" t="e">
        <f t="shared" si="6"/>
        <v>#DIV/0!</v>
      </c>
    </row>
    <row r="20" spans="1:12" x14ac:dyDescent="0.4">
      <c r="A20" s="58" t="s">
        <v>244</v>
      </c>
      <c r="B20" s="80">
        <f>'９月(上旬)'!B20+'９月(中旬)'!B20</f>
        <v>7051</v>
      </c>
      <c r="C20" s="80">
        <f>'９月(上旬)'!C20+'９月(中旬)'!C20</f>
        <v>0</v>
      </c>
      <c r="D20" s="53" t="e">
        <f t="shared" si="0"/>
        <v>#DIV/0!</v>
      </c>
      <c r="E20" s="54">
        <f t="shared" si="1"/>
        <v>7051</v>
      </c>
      <c r="F20" s="80">
        <f>'９月(上旬)'!F20+'９月(中旬)'!F20</f>
        <v>8605</v>
      </c>
      <c r="G20" s="80">
        <f>'９月(上旬)'!G20+'９月(中旬)'!G20</f>
        <v>0</v>
      </c>
      <c r="H20" s="53" t="e">
        <f t="shared" si="2"/>
        <v>#DIV/0!</v>
      </c>
      <c r="I20" s="54">
        <f t="shared" si="3"/>
        <v>8605</v>
      </c>
      <c r="J20" s="53">
        <f t="shared" si="4"/>
        <v>0.8194073213248112</v>
      </c>
      <c r="K20" s="53" t="e">
        <f t="shared" si="5"/>
        <v>#DIV/0!</v>
      </c>
      <c r="L20" s="52" t="e">
        <f t="shared" si="6"/>
        <v>#DIV/0!</v>
      </c>
    </row>
    <row r="21" spans="1:12" x14ac:dyDescent="0.4">
      <c r="A21" s="58" t="s">
        <v>183</v>
      </c>
      <c r="B21" s="80">
        <f>'９月(上旬)'!B21+'９月(中旬)'!B21</f>
        <v>11246</v>
      </c>
      <c r="C21" s="80">
        <f>'９月(上旬)'!C21+'９月(中旬)'!C21</f>
        <v>13378</v>
      </c>
      <c r="D21" s="53">
        <f t="shared" si="0"/>
        <v>0.84063387651367916</v>
      </c>
      <c r="E21" s="54">
        <f t="shared" si="1"/>
        <v>-2132</v>
      </c>
      <c r="F21" s="80">
        <f>'９月(上旬)'!F21+'９月(中旬)'!F21</f>
        <v>16390</v>
      </c>
      <c r="G21" s="80">
        <f>'９月(上旬)'!G21+'９月(中旬)'!G21</f>
        <v>20360</v>
      </c>
      <c r="H21" s="53">
        <f t="shared" si="2"/>
        <v>0.80500982318271119</v>
      </c>
      <c r="I21" s="54">
        <f t="shared" si="3"/>
        <v>-3970</v>
      </c>
      <c r="J21" s="53">
        <f t="shared" si="4"/>
        <v>0.68615009151921902</v>
      </c>
      <c r="K21" s="53">
        <f t="shared" si="5"/>
        <v>0.65707269155206283</v>
      </c>
      <c r="L21" s="52">
        <f t="shared" si="6"/>
        <v>2.9077399967156192E-2</v>
      </c>
    </row>
    <row r="22" spans="1:12" x14ac:dyDescent="0.4">
      <c r="A22" s="58" t="s">
        <v>182</v>
      </c>
      <c r="B22" s="80">
        <f>'９月(上旬)'!B22+'９月(中旬)'!B22</f>
        <v>2687</v>
      </c>
      <c r="C22" s="80">
        <f>'９月(上旬)'!C22+'９月(中旬)'!C22</f>
        <v>2872</v>
      </c>
      <c r="D22" s="53">
        <f t="shared" si="0"/>
        <v>0.93558495821727017</v>
      </c>
      <c r="E22" s="54">
        <f t="shared" si="1"/>
        <v>-185</v>
      </c>
      <c r="F22" s="80">
        <f>'９月(上旬)'!F22+'９月(中旬)'!F22</f>
        <v>2810</v>
      </c>
      <c r="G22" s="80">
        <f>'９月(上旬)'!G22+'９月(中旬)'!G22</f>
        <v>2990</v>
      </c>
      <c r="H22" s="53">
        <f t="shared" si="2"/>
        <v>0.93979933110367897</v>
      </c>
      <c r="I22" s="54">
        <f t="shared" si="3"/>
        <v>-180</v>
      </c>
      <c r="J22" s="53">
        <f t="shared" si="4"/>
        <v>0.95622775800711746</v>
      </c>
      <c r="K22" s="53">
        <f t="shared" si="5"/>
        <v>0.96053511705685624</v>
      </c>
      <c r="L22" s="52">
        <f t="shared" si="6"/>
        <v>-4.3073590497387793E-3</v>
      </c>
    </row>
    <row r="23" spans="1:12" x14ac:dyDescent="0.4">
      <c r="A23" s="58" t="s">
        <v>181</v>
      </c>
      <c r="B23" s="80">
        <f>'９月(上旬)'!B23+'９月(中旬)'!B23</f>
        <v>3955</v>
      </c>
      <c r="C23" s="80">
        <f>'９月(上旬)'!C23+'９月(中旬)'!C23</f>
        <v>4330</v>
      </c>
      <c r="D23" s="67">
        <f t="shared" si="0"/>
        <v>0.91339491916859128</v>
      </c>
      <c r="E23" s="68">
        <f t="shared" si="1"/>
        <v>-375</v>
      </c>
      <c r="F23" s="80">
        <f>'９月(上旬)'!F23+'９月(中旬)'!F23</f>
        <v>5470</v>
      </c>
      <c r="G23" s="80">
        <f>'９月(上旬)'!G23+'９月(中旬)'!G23</f>
        <v>5895</v>
      </c>
      <c r="H23" s="67">
        <f t="shared" si="2"/>
        <v>0.92790500424088207</v>
      </c>
      <c r="I23" s="68">
        <f t="shared" si="3"/>
        <v>-425</v>
      </c>
      <c r="J23" s="67">
        <f t="shared" si="4"/>
        <v>0.72303473491773307</v>
      </c>
      <c r="K23" s="67">
        <f t="shared" si="5"/>
        <v>0.73452078032230705</v>
      </c>
      <c r="L23" s="66">
        <f t="shared" si="6"/>
        <v>-1.1486045404573986E-2</v>
      </c>
    </row>
    <row r="24" spans="1:12" x14ac:dyDescent="0.4">
      <c r="A24" s="70" t="s">
        <v>180</v>
      </c>
      <c r="B24" s="80">
        <f>'９月(上旬)'!B24+'９月(中旬)'!B24</f>
        <v>0</v>
      </c>
      <c r="C24" s="80">
        <f>'９月(上旬)'!C24+'９月(中旬)'!C24</f>
        <v>0</v>
      </c>
      <c r="D24" s="53" t="e">
        <f t="shared" si="0"/>
        <v>#DIV/0!</v>
      </c>
      <c r="E24" s="54">
        <f t="shared" si="1"/>
        <v>0</v>
      </c>
      <c r="F24" s="80">
        <f>'９月(上旬)'!F24+'９月(中旬)'!F24</f>
        <v>0</v>
      </c>
      <c r="G24" s="80">
        <f>'９月(上旬)'!G24+'９月(中旬)'!G24</f>
        <v>0</v>
      </c>
      <c r="H24" s="53" t="e">
        <f t="shared" si="2"/>
        <v>#DIV/0!</v>
      </c>
      <c r="I24" s="54">
        <f t="shared" si="3"/>
        <v>0</v>
      </c>
      <c r="J24" s="53" t="e">
        <f t="shared" si="4"/>
        <v>#DIV/0!</v>
      </c>
      <c r="K24" s="53" t="e">
        <f t="shared" si="5"/>
        <v>#DIV/0!</v>
      </c>
      <c r="L24" s="52" t="e">
        <f t="shared" si="6"/>
        <v>#DIV/0!</v>
      </c>
    </row>
    <row r="25" spans="1:12" x14ac:dyDescent="0.4">
      <c r="A25" s="70" t="s">
        <v>179</v>
      </c>
      <c r="B25" s="80">
        <f>'９月(上旬)'!B25+'９月(中旬)'!B25</f>
        <v>2477</v>
      </c>
      <c r="C25" s="80">
        <f>'９月(上旬)'!C25+'９月(中旬)'!C25</f>
        <v>2507</v>
      </c>
      <c r="D25" s="53">
        <f t="shared" si="0"/>
        <v>0.98803350618268848</v>
      </c>
      <c r="E25" s="54">
        <f t="shared" si="1"/>
        <v>-30</v>
      </c>
      <c r="F25" s="80">
        <f>'９月(上旬)'!F25+'９月(中旬)'!F25</f>
        <v>2795</v>
      </c>
      <c r="G25" s="80">
        <f>'９月(上旬)'!G25+'９月(中旬)'!G25</f>
        <v>2850</v>
      </c>
      <c r="H25" s="53">
        <f t="shared" si="2"/>
        <v>0.98070175438596496</v>
      </c>
      <c r="I25" s="54">
        <f t="shared" si="3"/>
        <v>-55</v>
      </c>
      <c r="J25" s="53">
        <f t="shared" si="4"/>
        <v>0.88622540250447224</v>
      </c>
      <c r="K25" s="53">
        <f t="shared" si="5"/>
        <v>0.87964912280701757</v>
      </c>
      <c r="L25" s="52">
        <f t="shared" si="6"/>
        <v>6.5762796974546678E-3</v>
      </c>
    </row>
    <row r="26" spans="1:12" s="42" customFormat="1" x14ac:dyDescent="0.4">
      <c r="A26" s="70" t="s">
        <v>178</v>
      </c>
      <c r="B26" s="80">
        <f>'９月(上旬)'!B26+'９月(中旬)'!B26</f>
        <v>1302</v>
      </c>
      <c r="C26" s="80">
        <f>'９月(上旬)'!C26+'９月(中旬)'!C26</f>
        <v>1496</v>
      </c>
      <c r="D26" s="53">
        <f t="shared" si="0"/>
        <v>0.8703208556149733</v>
      </c>
      <c r="E26" s="54">
        <f t="shared" si="1"/>
        <v>-194</v>
      </c>
      <c r="F26" s="80">
        <f>'９月(上旬)'!F26+'９月(中旬)'!F26</f>
        <v>1770</v>
      </c>
      <c r="G26" s="80">
        <f>'９月(上旬)'!G26+'９月(中旬)'!G26</f>
        <v>1895</v>
      </c>
      <c r="H26" s="53">
        <f t="shared" si="2"/>
        <v>0.93403693931398413</v>
      </c>
      <c r="I26" s="54">
        <f t="shared" si="3"/>
        <v>-125</v>
      </c>
      <c r="J26" s="53">
        <f t="shared" si="4"/>
        <v>0.735593220338983</v>
      </c>
      <c r="K26" s="53">
        <f t="shared" si="5"/>
        <v>0.78944591029023747</v>
      </c>
      <c r="L26" s="52">
        <f t="shared" si="6"/>
        <v>-5.3852689951254473E-2</v>
      </c>
    </row>
    <row r="27" spans="1:12" s="42" customFormat="1" x14ac:dyDescent="0.4">
      <c r="A27" s="58" t="s">
        <v>177</v>
      </c>
      <c r="B27" s="80">
        <f>'９月(上旬)'!B27+'９月(中旬)'!B27</f>
        <v>0</v>
      </c>
      <c r="C27" s="80">
        <f>'９月(上旬)'!C27+'９月(中旬)'!C27</f>
        <v>0</v>
      </c>
      <c r="D27" s="53" t="e">
        <f t="shared" si="0"/>
        <v>#DIV/0!</v>
      </c>
      <c r="E27" s="54">
        <f t="shared" si="1"/>
        <v>0</v>
      </c>
      <c r="F27" s="80">
        <f>'９月(上旬)'!F27+'９月(中旬)'!F27</f>
        <v>0</v>
      </c>
      <c r="G27" s="80">
        <f>'９月(上旬)'!G27+'９月(中旬)'!G27</f>
        <v>0</v>
      </c>
      <c r="H27" s="53" t="e">
        <f t="shared" si="2"/>
        <v>#DIV/0!</v>
      </c>
      <c r="I27" s="54">
        <f t="shared" si="3"/>
        <v>0</v>
      </c>
      <c r="J27" s="53" t="e">
        <f t="shared" si="4"/>
        <v>#DIV/0!</v>
      </c>
      <c r="K27" s="53" t="e">
        <f t="shared" si="5"/>
        <v>#DIV/0!</v>
      </c>
      <c r="L27" s="52" t="e">
        <f t="shared" si="6"/>
        <v>#DIV/0!</v>
      </c>
    </row>
    <row r="28" spans="1:12" s="42" customFormat="1" x14ac:dyDescent="0.4">
      <c r="A28" s="58" t="s">
        <v>176</v>
      </c>
      <c r="B28" s="80">
        <f>'９月(上旬)'!B28+'９月(中旬)'!B28</f>
        <v>650</v>
      </c>
      <c r="C28" s="80">
        <f>'９月(上旬)'!C28+'９月(中旬)'!C28</f>
        <v>2089</v>
      </c>
      <c r="D28" s="53">
        <f t="shared" si="0"/>
        <v>0.31115366203925321</v>
      </c>
      <c r="E28" s="54">
        <f t="shared" si="1"/>
        <v>-1439</v>
      </c>
      <c r="F28" s="80">
        <f>'９月(上旬)'!F28+'９月(中旬)'!F28</f>
        <v>1025</v>
      </c>
      <c r="G28" s="80">
        <f>'９月(上旬)'!G28+'９月(中旬)'!G28</f>
        <v>2835</v>
      </c>
      <c r="H28" s="53">
        <f t="shared" si="2"/>
        <v>0.36155202821869487</v>
      </c>
      <c r="I28" s="54">
        <f t="shared" si="3"/>
        <v>-1810</v>
      </c>
      <c r="J28" s="53">
        <f t="shared" si="4"/>
        <v>0.63414634146341464</v>
      </c>
      <c r="K28" s="53">
        <f t="shared" si="5"/>
        <v>0.73686067019400348</v>
      </c>
      <c r="L28" s="52">
        <f t="shared" si="6"/>
        <v>-0.10271432873058883</v>
      </c>
    </row>
    <row r="29" spans="1:12" s="42" customFormat="1" x14ac:dyDescent="0.4">
      <c r="A29" s="58" t="s">
        <v>175</v>
      </c>
      <c r="B29" s="80">
        <f>'９月(上旬)'!B29+'９月(中旬)'!B29</f>
        <v>0</v>
      </c>
      <c r="C29" s="80">
        <f>'９月(上旬)'!C29+'９月(中旬)'!C29</f>
        <v>0</v>
      </c>
      <c r="D29" s="53" t="e">
        <f t="shared" si="0"/>
        <v>#DIV/0!</v>
      </c>
      <c r="E29" s="54">
        <f t="shared" si="1"/>
        <v>0</v>
      </c>
      <c r="F29" s="80">
        <f>'９月(上旬)'!F29+'９月(中旬)'!F29</f>
        <v>0</v>
      </c>
      <c r="G29" s="80">
        <f>'９月(上旬)'!G29+'９月(中旬)'!G29</f>
        <v>0</v>
      </c>
      <c r="H29" s="53" t="e">
        <f t="shared" si="2"/>
        <v>#DIV/0!</v>
      </c>
      <c r="I29" s="54">
        <f t="shared" si="3"/>
        <v>0</v>
      </c>
      <c r="J29" s="53" t="e">
        <f t="shared" si="4"/>
        <v>#DIV/0!</v>
      </c>
      <c r="K29" s="53" t="e">
        <f t="shared" si="5"/>
        <v>#DIV/0!</v>
      </c>
      <c r="L29" s="52" t="e">
        <f t="shared" si="6"/>
        <v>#DIV/0!</v>
      </c>
    </row>
    <row r="30" spans="1:12" s="42" customFormat="1" x14ac:dyDescent="0.4">
      <c r="A30" s="58" t="s">
        <v>174</v>
      </c>
      <c r="B30" s="80">
        <f>'９月(上旬)'!B30+'９月(中旬)'!B30</f>
        <v>0</v>
      </c>
      <c r="C30" s="80">
        <f>'９月(上旬)'!C30+'９月(中旬)'!C30</f>
        <v>0</v>
      </c>
      <c r="D30" s="67" t="e">
        <f t="shared" si="0"/>
        <v>#DIV/0!</v>
      </c>
      <c r="E30" s="68">
        <f t="shared" si="1"/>
        <v>0</v>
      </c>
      <c r="F30" s="80">
        <f>'９月(上旬)'!F30+'９月(中旬)'!F30</f>
        <v>0</v>
      </c>
      <c r="G30" s="80">
        <f>'９月(上旬)'!G30+'９月(中旬)'!G30</f>
        <v>0</v>
      </c>
      <c r="H30" s="67" t="e">
        <f t="shared" si="2"/>
        <v>#DIV/0!</v>
      </c>
      <c r="I30" s="68">
        <f t="shared" si="3"/>
        <v>0</v>
      </c>
      <c r="J30" s="67" t="e">
        <f t="shared" si="4"/>
        <v>#DIV/0!</v>
      </c>
      <c r="K30" s="67" t="e">
        <f t="shared" si="5"/>
        <v>#DIV/0!</v>
      </c>
      <c r="L30" s="66" t="e">
        <f t="shared" si="6"/>
        <v>#DIV/0!</v>
      </c>
    </row>
    <row r="31" spans="1:12" s="42" customFormat="1" x14ac:dyDescent="0.4">
      <c r="A31" s="70" t="s">
        <v>173</v>
      </c>
      <c r="B31" s="80">
        <f>'９月(上旬)'!B31+'９月(中旬)'!B31</f>
        <v>0</v>
      </c>
      <c r="C31" s="80">
        <f>'９月(上旬)'!C31+'９月(中旬)'!C31</f>
        <v>0</v>
      </c>
      <c r="D31" s="53" t="e">
        <f t="shared" si="0"/>
        <v>#DIV/0!</v>
      </c>
      <c r="E31" s="54">
        <f t="shared" si="1"/>
        <v>0</v>
      </c>
      <c r="F31" s="80">
        <f>'９月(上旬)'!F31+'９月(中旬)'!F31</f>
        <v>0</v>
      </c>
      <c r="G31" s="80">
        <f>'９月(上旬)'!G31+'９月(中旬)'!G31</f>
        <v>0</v>
      </c>
      <c r="H31" s="53" t="e">
        <f t="shared" si="2"/>
        <v>#DIV/0!</v>
      </c>
      <c r="I31" s="54">
        <f t="shared" si="3"/>
        <v>0</v>
      </c>
      <c r="J31" s="53" t="e">
        <f t="shared" si="4"/>
        <v>#DIV/0!</v>
      </c>
      <c r="K31" s="53" t="e">
        <f t="shared" si="5"/>
        <v>#DIV/0!</v>
      </c>
      <c r="L31" s="52" t="e">
        <f t="shared" si="6"/>
        <v>#DIV/0!</v>
      </c>
    </row>
    <row r="32" spans="1:12" s="42" customFormat="1" x14ac:dyDescent="0.4">
      <c r="A32" s="58" t="s">
        <v>172</v>
      </c>
      <c r="B32" s="80">
        <f>'９月(上旬)'!B32+'９月(中旬)'!B32</f>
        <v>2005</v>
      </c>
      <c r="C32" s="80">
        <f>'９月(上旬)'!C32+'９月(中旬)'!C32</f>
        <v>1994</v>
      </c>
      <c r="D32" s="53">
        <f t="shared" si="0"/>
        <v>1.0055165496489469</v>
      </c>
      <c r="E32" s="54">
        <f t="shared" si="1"/>
        <v>11</v>
      </c>
      <c r="F32" s="80">
        <f>'９月(上旬)'!F32+'９月(中旬)'!F32</f>
        <v>2760</v>
      </c>
      <c r="G32" s="80">
        <f>'９月(上旬)'!G32+'９月(中旬)'!G32</f>
        <v>2775</v>
      </c>
      <c r="H32" s="53">
        <f t="shared" si="2"/>
        <v>0.99459459459459465</v>
      </c>
      <c r="I32" s="54">
        <f t="shared" si="3"/>
        <v>-15</v>
      </c>
      <c r="J32" s="53">
        <f t="shared" si="4"/>
        <v>0.72644927536231885</v>
      </c>
      <c r="K32" s="53">
        <f t="shared" si="5"/>
        <v>0.71855855855855855</v>
      </c>
      <c r="L32" s="52">
        <f t="shared" si="6"/>
        <v>7.8907168037603004E-3</v>
      </c>
    </row>
    <row r="33" spans="1:12" s="42" customFormat="1" x14ac:dyDescent="0.4">
      <c r="A33" s="70" t="s">
        <v>171</v>
      </c>
      <c r="B33" s="80">
        <f>'９月(上旬)'!B33+'９月(中旬)'!B33</f>
        <v>0</v>
      </c>
      <c r="C33" s="80">
        <f>'９月(上旬)'!C33+'９月(中旬)'!C33</f>
        <v>0</v>
      </c>
      <c r="D33" s="67" t="e">
        <f t="shared" si="0"/>
        <v>#DIV/0!</v>
      </c>
      <c r="E33" s="68">
        <f t="shared" si="1"/>
        <v>0</v>
      </c>
      <c r="F33" s="80">
        <f>'９月(上旬)'!F33+'９月(中旬)'!F33</f>
        <v>0</v>
      </c>
      <c r="G33" s="80">
        <f>'９月(上旬)'!G33+'９月(中旬)'!G33</f>
        <v>0</v>
      </c>
      <c r="H33" s="67" t="e">
        <f t="shared" si="2"/>
        <v>#DIV/0!</v>
      </c>
      <c r="I33" s="68">
        <f t="shared" si="3"/>
        <v>0</v>
      </c>
      <c r="J33" s="67" t="e">
        <f t="shared" si="4"/>
        <v>#DIV/0!</v>
      </c>
      <c r="K33" s="67" t="e">
        <f t="shared" si="5"/>
        <v>#DIV/0!</v>
      </c>
      <c r="L33" s="66" t="e">
        <f t="shared" si="6"/>
        <v>#DIV/0!</v>
      </c>
    </row>
    <row r="34" spans="1:12" s="42" customFormat="1" x14ac:dyDescent="0.4">
      <c r="A34" s="70" t="s">
        <v>170</v>
      </c>
      <c r="B34" s="107">
        <f>'９月(上旬)'!B34+'９月(中旬)'!B34</f>
        <v>1635</v>
      </c>
      <c r="C34" s="107">
        <f>'９月(上旬)'!C34+'９月(中旬)'!C34</f>
        <v>2100</v>
      </c>
      <c r="D34" s="67">
        <f t="shared" si="0"/>
        <v>0.77857142857142858</v>
      </c>
      <c r="E34" s="68">
        <f t="shared" si="1"/>
        <v>-465</v>
      </c>
      <c r="F34" s="107">
        <f>'９月(上旬)'!F34+'９月(中旬)'!F34</f>
        <v>2610</v>
      </c>
      <c r="G34" s="107">
        <f>'９月(上旬)'!G34+'９月(中旬)'!G34</f>
        <v>2915</v>
      </c>
      <c r="H34" s="67">
        <f t="shared" si="2"/>
        <v>0.89536878216123494</v>
      </c>
      <c r="I34" s="68">
        <f t="shared" si="3"/>
        <v>-305</v>
      </c>
      <c r="J34" s="67">
        <f t="shared" si="4"/>
        <v>0.62643678160919536</v>
      </c>
      <c r="K34" s="67">
        <f t="shared" si="5"/>
        <v>0.72041166380789023</v>
      </c>
      <c r="L34" s="66">
        <f t="shared" si="6"/>
        <v>-9.3974882198694876E-2</v>
      </c>
    </row>
    <row r="35" spans="1:12" s="42" customFormat="1" x14ac:dyDescent="0.4">
      <c r="A35" s="58" t="s">
        <v>169</v>
      </c>
      <c r="B35" s="55">
        <f>'９月(上旬)'!B35+'９月(中旬)'!B35</f>
        <v>0</v>
      </c>
      <c r="C35" s="55">
        <f>'９月(上旬)'!C35+'９月(中旬)'!C35</f>
        <v>0</v>
      </c>
      <c r="D35" s="53" t="e">
        <f t="shared" si="0"/>
        <v>#DIV/0!</v>
      </c>
      <c r="E35" s="54">
        <f t="shared" si="1"/>
        <v>0</v>
      </c>
      <c r="F35" s="55">
        <f>'９月(上旬)'!F35+'９月(中旬)'!F35</f>
        <v>0</v>
      </c>
      <c r="G35" s="55">
        <f>'９月(上旬)'!G35+'９月(中旬)'!G35</f>
        <v>0</v>
      </c>
      <c r="H35" s="53" t="e">
        <f t="shared" si="2"/>
        <v>#DIV/0!</v>
      </c>
      <c r="I35" s="54">
        <f t="shared" si="3"/>
        <v>0</v>
      </c>
      <c r="J35" s="53" t="e">
        <f t="shared" si="4"/>
        <v>#DIV/0!</v>
      </c>
      <c r="K35" s="53" t="e">
        <f t="shared" si="5"/>
        <v>#DIV/0!</v>
      </c>
      <c r="L35" s="52" t="e">
        <f t="shared" si="6"/>
        <v>#DIV/0!</v>
      </c>
    </row>
    <row r="36" spans="1:12" s="42" customFormat="1" x14ac:dyDescent="0.4">
      <c r="A36" s="70" t="s">
        <v>89</v>
      </c>
      <c r="B36" s="107">
        <f>'９月(上旬)'!B36+'９月(中旬)'!B36</f>
        <v>0</v>
      </c>
      <c r="C36" s="107">
        <f>'９月(上旬)'!C36+'９月(中旬)'!C36</f>
        <v>0</v>
      </c>
      <c r="D36" s="67" t="e">
        <f t="shared" si="0"/>
        <v>#DIV/0!</v>
      </c>
      <c r="E36" s="68">
        <f t="shared" si="1"/>
        <v>0</v>
      </c>
      <c r="F36" s="107">
        <f>'９月(上旬)'!F36+'９月(中旬)'!F36</f>
        <v>0</v>
      </c>
      <c r="G36" s="107">
        <f>'９月(上旬)'!G36+'９月(中旬)'!G36</f>
        <v>0</v>
      </c>
      <c r="H36" s="67" t="e">
        <f t="shared" si="2"/>
        <v>#DIV/0!</v>
      </c>
      <c r="I36" s="68">
        <f t="shared" si="3"/>
        <v>0</v>
      </c>
      <c r="J36" s="67" t="e">
        <f t="shared" si="4"/>
        <v>#DIV/0!</v>
      </c>
      <c r="K36" s="67" t="e">
        <f t="shared" si="5"/>
        <v>#DIV/0!</v>
      </c>
      <c r="L36" s="66" t="e">
        <f t="shared" si="6"/>
        <v>#DIV/0!</v>
      </c>
    </row>
    <row r="37" spans="1:12" s="42" customFormat="1" x14ac:dyDescent="0.4">
      <c r="A37" s="51" t="s">
        <v>168</v>
      </c>
      <c r="B37" s="49">
        <f>'９月(上旬)'!B37+'９月(中旬)'!B37</f>
        <v>8981</v>
      </c>
      <c r="C37" s="49">
        <f>'９月(上旬)'!C37+'９月(中旬)'!C37</f>
        <v>7925</v>
      </c>
      <c r="D37" s="47">
        <f t="shared" si="0"/>
        <v>1.1332492113564669</v>
      </c>
      <c r="E37" s="48">
        <f t="shared" si="1"/>
        <v>1056</v>
      </c>
      <c r="F37" s="49">
        <f>'９月(上旬)'!F37+'９月(中旬)'!F37</f>
        <v>11175</v>
      </c>
      <c r="G37" s="55">
        <f>'９月(上旬)'!G37+'９月(中旬)'!G37</f>
        <v>10905</v>
      </c>
      <c r="H37" s="53">
        <f t="shared" si="2"/>
        <v>1.0247592847317744</v>
      </c>
      <c r="I37" s="54">
        <f t="shared" si="3"/>
        <v>270</v>
      </c>
      <c r="J37" s="53">
        <f t="shared" si="4"/>
        <v>0.80366890380313194</v>
      </c>
      <c r="K37" s="53">
        <f t="shared" si="5"/>
        <v>0.72673085740486021</v>
      </c>
      <c r="L37" s="52">
        <f t="shared" si="6"/>
        <v>7.6938046398271731E-2</v>
      </c>
    </row>
    <row r="38" spans="1:12" x14ac:dyDescent="0.4">
      <c r="A38" s="277" t="s">
        <v>167</v>
      </c>
      <c r="B38" s="259">
        <f>SUM(B39:B40)</f>
        <v>1806</v>
      </c>
      <c r="C38" s="259">
        <f>SUM(C39:C40)</f>
        <v>1512</v>
      </c>
      <c r="D38" s="256">
        <f t="shared" ref="D38:D66" si="7">+B38/C38</f>
        <v>1.1944444444444444</v>
      </c>
      <c r="E38" s="281">
        <f t="shared" ref="E38:E66" si="8">+B38-C38</f>
        <v>294</v>
      </c>
      <c r="F38" s="259">
        <f>SUM(F39:F40)</f>
        <v>2421</v>
      </c>
      <c r="G38" s="259">
        <f>SUM(G39:G40)</f>
        <v>2587</v>
      </c>
      <c r="H38" s="256">
        <f t="shared" ref="H38:H66" si="9">+F38/G38</f>
        <v>0.93583301120989559</v>
      </c>
      <c r="I38" s="281">
        <f t="shared" ref="I38:I66" si="10">+F38-G38</f>
        <v>-166</v>
      </c>
      <c r="J38" s="256">
        <f t="shared" ref="J38:J66" si="11">+B38/F38</f>
        <v>0.74597273853779433</v>
      </c>
      <c r="K38" s="256">
        <f t="shared" ref="K38:K66" si="12">+C38/G38</f>
        <v>0.58446076536528802</v>
      </c>
      <c r="L38" s="280">
        <f t="shared" ref="L38:L66" si="13">+J38-K38</f>
        <v>0.16151197317250632</v>
      </c>
    </row>
    <row r="39" spans="1:12" x14ac:dyDescent="0.4">
      <c r="A39" s="57" t="s">
        <v>166</v>
      </c>
      <c r="B39" s="80">
        <f>'９月(上旬)'!B39+'９月(中旬)'!B39</f>
        <v>1302</v>
      </c>
      <c r="C39" s="80">
        <f>'９月(上旬)'!C39+'９月(中旬)'!C39</f>
        <v>1117</v>
      </c>
      <c r="D39" s="73">
        <f t="shared" si="7"/>
        <v>1.1656222023276634</v>
      </c>
      <c r="E39" s="81">
        <f t="shared" si="8"/>
        <v>185</v>
      </c>
      <c r="F39" s="80">
        <f>'９月(上旬)'!F39+'９月(中旬)'!F39</f>
        <v>1680</v>
      </c>
      <c r="G39" s="80">
        <f>'９月(上旬)'!G39+'９月(中旬)'!G39</f>
        <v>1846</v>
      </c>
      <c r="H39" s="73">
        <f t="shared" si="9"/>
        <v>0.91007583965330441</v>
      </c>
      <c r="I39" s="81">
        <f t="shared" si="10"/>
        <v>-166</v>
      </c>
      <c r="J39" s="73">
        <f t="shared" si="11"/>
        <v>0.77500000000000002</v>
      </c>
      <c r="K39" s="73">
        <f t="shared" si="12"/>
        <v>0.60509209100758399</v>
      </c>
      <c r="L39" s="90">
        <f t="shared" si="13"/>
        <v>0.16990790899241603</v>
      </c>
    </row>
    <row r="40" spans="1:12" x14ac:dyDescent="0.4">
      <c r="A40" s="58" t="s">
        <v>165</v>
      </c>
      <c r="B40" s="80">
        <f>'９月(上旬)'!B40+'９月(中旬)'!B40</f>
        <v>504</v>
      </c>
      <c r="C40" s="80">
        <f>'９月(上旬)'!C40+'９月(中旬)'!C40</f>
        <v>395</v>
      </c>
      <c r="D40" s="53">
        <f t="shared" si="7"/>
        <v>1.2759493670886075</v>
      </c>
      <c r="E40" s="54">
        <f t="shared" si="8"/>
        <v>109</v>
      </c>
      <c r="F40" s="80">
        <f>'９月(上旬)'!F40+'９月(中旬)'!F40</f>
        <v>741</v>
      </c>
      <c r="G40" s="80">
        <f>'９月(上旬)'!G40+'９月(中旬)'!G40</f>
        <v>741</v>
      </c>
      <c r="H40" s="53">
        <f t="shared" si="9"/>
        <v>1</v>
      </c>
      <c r="I40" s="54">
        <f t="shared" si="10"/>
        <v>0</v>
      </c>
      <c r="J40" s="53">
        <f t="shared" si="11"/>
        <v>0.68016194331983804</v>
      </c>
      <c r="K40" s="53">
        <f t="shared" si="12"/>
        <v>0.53306342780026994</v>
      </c>
      <c r="L40" s="52">
        <f t="shared" si="13"/>
        <v>0.1470985155195681</v>
      </c>
    </row>
    <row r="41" spans="1:12" s="89" customFormat="1" x14ac:dyDescent="0.4">
      <c r="A41" s="249" t="s">
        <v>88</v>
      </c>
      <c r="B41" s="248">
        <f>B42+B62</f>
        <v>171943</v>
      </c>
      <c r="C41" s="248">
        <f>C42+C62</f>
        <v>169685</v>
      </c>
      <c r="D41" s="245">
        <f t="shared" si="7"/>
        <v>1.0133070100480301</v>
      </c>
      <c r="E41" s="289">
        <f t="shared" si="8"/>
        <v>2258</v>
      </c>
      <c r="F41" s="248">
        <f>F42+F62</f>
        <v>223332</v>
      </c>
      <c r="G41" s="248">
        <f>G42+G62</f>
        <v>235532</v>
      </c>
      <c r="H41" s="245">
        <f t="shared" si="9"/>
        <v>0.94820236740655195</v>
      </c>
      <c r="I41" s="289">
        <f t="shared" si="10"/>
        <v>-12200</v>
      </c>
      <c r="J41" s="245">
        <f t="shared" si="11"/>
        <v>0.76989862626045524</v>
      </c>
      <c r="K41" s="245">
        <f t="shared" si="12"/>
        <v>0.7204328923458384</v>
      </c>
      <c r="L41" s="283">
        <f t="shared" si="13"/>
        <v>4.9465733914616838E-2</v>
      </c>
    </row>
    <row r="42" spans="1:12" s="89" customFormat="1" x14ac:dyDescent="0.4">
      <c r="A42" s="277" t="s">
        <v>164</v>
      </c>
      <c r="B42" s="248">
        <f>SUM(B43:B61)</f>
        <v>169914</v>
      </c>
      <c r="C42" s="248">
        <f>SUM(C43:C61)</f>
        <v>168017</v>
      </c>
      <c r="D42" s="245">
        <f t="shared" si="7"/>
        <v>1.0112905241731491</v>
      </c>
      <c r="E42" s="289">
        <f t="shared" si="8"/>
        <v>1897</v>
      </c>
      <c r="F42" s="248">
        <f>SUM(F43:F61)</f>
        <v>220063</v>
      </c>
      <c r="G42" s="248">
        <f>SUM(G43:G61)</f>
        <v>232541</v>
      </c>
      <c r="H42" s="245">
        <f t="shared" si="9"/>
        <v>0.94634064530555906</v>
      </c>
      <c r="I42" s="289">
        <f t="shared" si="10"/>
        <v>-12478</v>
      </c>
      <c r="J42" s="245">
        <f t="shared" si="11"/>
        <v>0.77211525790341862</v>
      </c>
      <c r="K42" s="245">
        <f t="shared" si="12"/>
        <v>0.72252635019200917</v>
      </c>
      <c r="L42" s="283">
        <f t="shared" si="13"/>
        <v>4.9588907711409447E-2</v>
      </c>
    </row>
    <row r="43" spans="1:12" x14ac:dyDescent="0.4">
      <c r="A43" s="58" t="s">
        <v>87</v>
      </c>
      <c r="B43" s="63">
        <v>73076</v>
      </c>
      <c r="C43" s="63">
        <v>77955</v>
      </c>
      <c r="D43" s="60">
        <f t="shared" si="7"/>
        <v>0.93741260983900965</v>
      </c>
      <c r="E43" s="68">
        <f t="shared" si="8"/>
        <v>-4879</v>
      </c>
      <c r="F43" s="63">
        <v>83221</v>
      </c>
      <c r="G43" s="63">
        <v>98944</v>
      </c>
      <c r="H43" s="67">
        <f t="shared" si="9"/>
        <v>0.84109193078913325</v>
      </c>
      <c r="I43" s="54">
        <f t="shared" si="10"/>
        <v>-15723</v>
      </c>
      <c r="J43" s="53">
        <f t="shared" si="11"/>
        <v>0.87809567296715973</v>
      </c>
      <c r="K43" s="53">
        <f t="shared" si="12"/>
        <v>0.78786990620957309</v>
      </c>
      <c r="L43" s="52">
        <f t="shared" si="13"/>
        <v>9.0225766757586645E-2</v>
      </c>
    </row>
    <row r="44" spans="1:12" x14ac:dyDescent="0.4">
      <c r="A44" s="58" t="s">
        <v>163</v>
      </c>
      <c r="B44" s="56">
        <v>9017</v>
      </c>
      <c r="C44" s="56">
        <v>9086</v>
      </c>
      <c r="D44" s="73">
        <f t="shared" si="7"/>
        <v>0.99240589918556021</v>
      </c>
      <c r="E44" s="68">
        <f t="shared" si="8"/>
        <v>-69</v>
      </c>
      <c r="F44" s="56">
        <v>9657</v>
      </c>
      <c r="G44" s="56">
        <v>10280</v>
      </c>
      <c r="H44" s="67">
        <f t="shared" si="9"/>
        <v>0.93939688715953307</v>
      </c>
      <c r="I44" s="54">
        <f t="shared" si="10"/>
        <v>-623</v>
      </c>
      <c r="J44" s="53">
        <f t="shared" si="11"/>
        <v>0.93372683027855441</v>
      </c>
      <c r="K44" s="53">
        <f t="shared" si="12"/>
        <v>0.88385214007782098</v>
      </c>
      <c r="L44" s="52">
        <f t="shared" si="13"/>
        <v>4.9874690200733429E-2</v>
      </c>
    </row>
    <row r="45" spans="1:12" x14ac:dyDescent="0.4">
      <c r="A45" s="70" t="s">
        <v>162</v>
      </c>
      <c r="B45" s="56">
        <v>15983</v>
      </c>
      <c r="C45" s="56">
        <v>15467</v>
      </c>
      <c r="D45" s="73">
        <f t="shared" si="7"/>
        <v>1.0333613499709058</v>
      </c>
      <c r="E45" s="68">
        <f t="shared" si="8"/>
        <v>516</v>
      </c>
      <c r="F45" s="56">
        <v>19185</v>
      </c>
      <c r="G45" s="56">
        <v>20284</v>
      </c>
      <c r="H45" s="67">
        <f t="shared" si="9"/>
        <v>0.945819365016762</v>
      </c>
      <c r="I45" s="54">
        <f t="shared" si="10"/>
        <v>-1099</v>
      </c>
      <c r="J45" s="53">
        <f t="shared" si="11"/>
        <v>0.83309877508470154</v>
      </c>
      <c r="K45" s="53">
        <f t="shared" si="12"/>
        <v>0.76252218497337798</v>
      </c>
      <c r="L45" s="52">
        <f t="shared" si="13"/>
        <v>7.0576590111323556E-2</v>
      </c>
    </row>
    <row r="46" spans="1:12" x14ac:dyDescent="0.4">
      <c r="A46" s="70" t="s">
        <v>161</v>
      </c>
      <c r="B46" s="56">
        <v>9563</v>
      </c>
      <c r="C46" s="56">
        <v>10433</v>
      </c>
      <c r="D46" s="73">
        <f t="shared" si="7"/>
        <v>0.9166107543371993</v>
      </c>
      <c r="E46" s="68">
        <f t="shared" si="8"/>
        <v>-870</v>
      </c>
      <c r="F46" s="56">
        <v>11646</v>
      </c>
      <c r="G46" s="56">
        <v>13518</v>
      </c>
      <c r="H46" s="67">
        <f t="shared" si="9"/>
        <v>0.86151797603195734</v>
      </c>
      <c r="I46" s="54">
        <f t="shared" si="10"/>
        <v>-1872</v>
      </c>
      <c r="J46" s="53">
        <f t="shared" si="11"/>
        <v>0.82114030568435514</v>
      </c>
      <c r="K46" s="53">
        <f t="shared" si="12"/>
        <v>0.77178576712531444</v>
      </c>
      <c r="L46" s="52">
        <f t="shared" si="13"/>
        <v>4.9354538559040706E-2</v>
      </c>
    </row>
    <row r="47" spans="1:12" x14ac:dyDescent="0.4">
      <c r="A47" s="58" t="s">
        <v>85</v>
      </c>
      <c r="B47" s="56">
        <v>22756</v>
      </c>
      <c r="C47" s="56">
        <v>22774</v>
      </c>
      <c r="D47" s="73">
        <f t="shared" si="7"/>
        <v>0.99920962501097743</v>
      </c>
      <c r="E47" s="68">
        <f t="shared" si="8"/>
        <v>-18</v>
      </c>
      <c r="F47" s="56">
        <v>33893</v>
      </c>
      <c r="G47" s="56">
        <v>36976</v>
      </c>
      <c r="H47" s="67">
        <f t="shared" si="9"/>
        <v>0.91662159238424923</v>
      </c>
      <c r="I47" s="54">
        <f t="shared" si="10"/>
        <v>-3083</v>
      </c>
      <c r="J47" s="53">
        <f t="shared" si="11"/>
        <v>0.67140707520726994</v>
      </c>
      <c r="K47" s="53">
        <f t="shared" si="12"/>
        <v>0.61591302466464737</v>
      </c>
      <c r="L47" s="52">
        <f t="shared" si="13"/>
        <v>5.5494050542622575E-2</v>
      </c>
    </row>
    <row r="48" spans="1:12" x14ac:dyDescent="0.4">
      <c r="A48" s="58" t="s">
        <v>160</v>
      </c>
      <c r="B48" s="56">
        <v>2647</v>
      </c>
      <c r="C48" s="56">
        <v>2869</v>
      </c>
      <c r="D48" s="73">
        <f t="shared" si="7"/>
        <v>0.92262112234227955</v>
      </c>
      <c r="E48" s="68">
        <f t="shared" si="8"/>
        <v>-222</v>
      </c>
      <c r="F48" s="56">
        <v>5130</v>
      </c>
      <c r="G48" s="56">
        <v>5399</v>
      </c>
      <c r="H48" s="67">
        <f t="shared" si="9"/>
        <v>0.95017595851083536</v>
      </c>
      <c r="I48" s="54">
        <f t="shared" si="10"/>
        <v>-269</v>
      </c>
      <c r="J48" s="53">
        <f t="shared" si="11"/>
        <v>0.51598440545808966</v>
      </c>
      <c r="K48" s="53">
        <f t="shared" si="12"/>
        <v>0.53139470272272649</v>
      </c>
      <c r="L48" s="52">
        <f t="shared" si="13"/>
        <v>-1.541029726463683E-2</v>
      </c>
    </row>
    <row r="49" spans="1:12" x14ac:dyDescent="0.4">
      <c r="A49" s="58" t="s">
        <v>86</v>
      </c>
      <c r="B49" s="56">
        <v>11205</v>
      </c>
      <c r="C49" s="56">
        <v>10291</v>
      </c>
      <c r="D49" s="73">
        <f t="shared" si="7"/>
        <v>1.088815469828005</v>
      </c>
      <c r="E49" s="68">
        <f t="shared" si="8"/>
        <v>914</v>
      </c>
      <c r="F49" s="56">
        <v>17004</v>
      </c>
      <c r="G49" s="56">
        <v>16688</v>
      </c>
      <c r="H49" s="67">
        <f t="shared" si="9"/>
        <v>1.0189357622243529</v>
      </c>
      <c r="I49" s="54">
        <f t="shared" si="10"/>
        <v>316</v>
      </c>
      <c r="J49" s="53">
        <f t="shared" si="11"/>
        <v>0.65896259703599158</v>
      </c>
      <c r="K49" s="53">
        <f t="shared" si="12"/>
        <v>0.61667066155321193</v>
      </c>
      <c r="L49" s="52">
        <f t="shared" si="13"/>
        <v>4.2291935482779652E-2</v>
      </c>
    </row>
    <row r="50" spans="1:12" x14ac:dyDescent="0.4">
      <c r="A50" s="58" t="s">
        <v>84</v>
      </c>
      <c r="B50" s="56">
        <v>3957</v>
      </c>
      <c r="C50" s="56">
        <v>3095</v>
      </c>
      <c r="D50" s="73">
        <f t="shared" si="7"/>
        <v>1.2785137318255251</v>
      </c>
      <c r="E50" s="68">
        <f t="shared" si="8"/>
        <v>862</v>
      </c>
      <c r="F50" s="56">
        <v>4933</v>
      </c>
      <c r="G50" s="56">
        <v>5399</v>
      </c>
      <c r="H50" s="67">
        <f t="shared" si="9"/>
        <v>0.91368771994813858</v>
      </c>
      <c r="I50" s="54">
        <f t="shared" si="10"/>
        <v>-466</v>
      </c>
      <c r="J50" s="53">
        <f t="shared" si="11"/>
        <v>0.80214879383742144</v>
      </c>
      <c r="K50" s="53">
        <f t="shared" si="12"/>
        <v>0.57325430635302832</v>
      </c>
      <c r="L50" s="52">
        <f t="shared" si="13"/>
        <v>0.22889448748439312</v>
      </c>
    </row>
    <row r="51" spans="1:12" s="42" customFormat="1" x14ac:dyDescent="0.4">
      <c r="A51" s="58" t="s">
        <v>159</v>
      </c>
      <c r="B51" s="92"/>
      <c r="C51" s="92"/>
      <c r="D51" s="73" t="e">
        <f t="shared" si="7"/>
        <v>#DIV/0!</v>
      </c>
      <c r="E51" s="68">
        <f t="shared" si="8"/>
        <v>0</v>
      </c>
      <c r="F51" s="92"/>
      <c r="G51" s="92"/>
      <c r="H51" s="67" t="e">
        <f t="shared" si="9"/>
        <v>#DIV/0!</v>
      </c>
      <c r="I51" s="54">
        <f t="shared" si="10"/>
        <v>0</v>
      </c>
      <c r="J51" s="53" t="e">
        <f t="shared" si="11"/>
        <v>#DIV/0!</v>
      </c>
      <c r="K51" s="53" t="e">
        <f t="shared" si="12"/>
        <v>#DIV/0!</v>
      </c>
      <c r="L51" s="52" t="e">
        <f t="shared" si="13"/>
        <v>#DIV/0!</v>
      </c>
    </row>
    <row r="52" spans="1:12" x14ac:dyDescent="0.4">
      <c r="A52" s="58" t="s">
        <v>158</v>
      </c>
      <c r="B52" s="56">
        <v>1577</v>
      </c>
      <c r="C52" s="88">
        <v>1814</v>
      </c>
      <c r="D52" s="73">
        <f t="shared" si="7"/>
        <v>0.86934950385887544</v>
      </c>
      <c r="E52" s="68">
        <f t="shared" si="8"/>
        <v>-237</v>
      </c>
      <c r="F52" s="56">
        <v>2280</v>
      </c>
      <c r="G52" s="88">
        <v>2400</v>
      </c>
      <c r="H52" s="67">
        <f t="shared" si="9"/>
        <v>0.95</v>
      </c>
      <c r="I52" s="54">
        <f t="shared" si="10"/>
        <v>-120</v>
      </c>
      <c r="J52" s="53">
        <f t="shared" si="11"/>
        <v>0.69166666666666665</v>
      </c>
      <c r="K52" s="53">
        <f t="shared" si="12"/>
        <v>0.75583333333333336</v>
      </c>
      <c r="L52" s="52">
        <f t="shared" si="13"/>
        <v>-6.4166666666666705E-2</v>
      </c>
    </row>
    <row r="53" spans="1:12" x14ac:dyDescent="0.4">
      <c r="A53" s="58" t="s">
        <v>83</v>
      </c>
      <c r="B53" s="56">
        <v>4464</v>
      </c>
      <c r="C53" s="88">
        <v>2756</v>
      </c>
      <c r="D53" s="73">
        <f t="shared" si="7"/>
        <v>1.6197387518142234</v>
      </c>
      <c r="E53" s="68">
        <f t="shared" si="8"/>
        <v>1708</v>
      </c>
      <c r="F53" s="56">
        <v>6308</v>
      </c>
      <c r="G53" s="88">
        <v>3154</v>
      </c>
      <c r="H53" s="67">
        <f t="shared" si="9"/>
        <v>2</v>
      </c>
      <c r="I53" s="54">
        <f t="shared" si="10"/>
        <v>3154</v>
      </c>
      <c r="J53" s="53">
        <f t="shared" si="11"/>
        <v>0.70767279644895376</v>
      </c>
      <c r="K53" s="53">
        <f t="shared" si="12"/>
        <v>0.87381103360811663</v>
      </c>
      <c r="L53" s="52">
        <f t="shared" si="13"/>
        <v>-0.16613823715916287</v>
      </c>
    </row>
    <row r="54" spans="1:12" x14ac:dyDescent="0.4">
      <c r="A54" s="58" t="s">
        <v>82</v>
      </c>
      <c r="B54" s="56">
        <v>2628</v>
      </c>
      <c r="C54" s="56">
        <v>3399</v>
      </c>
      <c r="D54" s="73">
        <f t="shared" si="7"/>
        <v>0.77316857899382174</v>
      </c>
      <c r="E54" s="54">
        <f t="shared" si="8"/>
        <v>-771</v>
      </c>
      <c r="F54" s="56">
        <v>5130</v>
      </c>
      <c r="G54" s="56">
        <v>5128</v>
      </c>
      <c r="H54" s="53">
        <f t="shared" si="9"/>
        <v>1.000390015600624</v>
      </c>
      <c r="I54" s="54">
        <f t="shared" si="10"/>
        <v>2</v>
      </c>
      <c r="J54" s="53">
        <f t="shared" si="11"/>
        <v>0.512280701754386</v>
      </c>
      <c r="K54" s="53">
        <f t="shared" si="12"/>
        <v>0.66283151326053047</v>
      </c>
      <c r="L54" s="52">
        <f t="shared" si="13"/>
        <v>-0.15055081150614447</v>
      </c>
    </row>
    <row r="55" spans="1:12" x14ac:dyDescent="0.4">
      <c r="A55" s="58" t="s">
        <v>157</v>
      </c>
      <c r="B55" s="56">
        <v>1866</v>
      </c>
      <c r="C55" s="92"/>
      <c r="D55" s="73" t="e">
        <f t="shared" si="7"/>
        <v>#DIV/0!</v>
      </c>
      <c r="E55" s="54">
        <f t="shared" si="8"/>
        <v>1866</v>
      </c>
      <c r="F55" s="56">
        <v>2326</v>
      </c>
      <c r="G55" s="92"/>
      <c r="H55" s="53" t="e">
        <f t="shared" si="9"/>
        <v>#DIV/0!</v>
      </c>
      <c r="I55" s="54">
        <f t="shared" si="10"/>
        <v>2326</v>
      </c>
      <c r="J55" s="53">
        <f t="shared" si="11"/>
        <v>0.80223559759243335</v>
      </c>
      <c r="K55" s="53" t="e">
        <f t="shared" si="12"/>
        <v>#DIV/0!</v>
      </c>
      <c r="L55" s="52" t="e">
        <f t="shared" si="13"/>
        <v>#DIV/0!</v>
      </c>
    </row>
    <row r="56" spans="1:12" x14ac:dyDescent="0.4">
      <c r="A56" s="70" t="s">
        <v>81</v>
      </c>
      <c r="B56" s="56">
        <v>1362</v>
      </c>
      <c r="C56" s="56">
        <v>1552</v>
      </c>
      <c r="D56" s="73">
        <f t="shared" si="7"/>
        <v>0.87757731958762886</v>
      </c>
      <c r="E56" s="68">
        <f t="shared" si="8"/>
        <v>-190</v>
      </c>
      <c r="F56" s="56">
        <v>2280</v>
      </c>
      <c r="G56" s="56">
        <v>2400</v>
      </c>
      <c r="H56" s="67">
        <f t="shared" si="9"/>
        <v>0.95</v>
      </c>
      <c r="I56" s="54">
        <f t="shared" si="10"/>
        <v>-120</v>
      </c>
      <c r="J56" s="53">
        <f t="shared" si="11"/>
        <v>0.59736842105263155</v>
      </c>
      <c r="K56" s="67">
        <f t="shared" si="12"/>
        <v>0.64666666666666661</v>
      </c>
      <c r="L56" s="66">
        <f t="shared" si="13"/>
        <v>-4.9298245614035063E-2</v>
      </c>
    </row>
    <row r="57" spans="1:12" x14ac:dyDescent="0.4">
      <c r="A57" s="58" t="s">
        <v>80</v>
      </c>
      <c r="B57" s="56">
        <v>1238</v>
      </c>
      <c r="C57" s="56">
        <v>1154</v>
      </c>
      <c r="D57" s="73">
        <f t="shared" si="7"/>
        <v>1.0727902946273831</v>
      </c>
      <c r="E57" s="54">
        <f t="shared" si="8"/>
        <v>84</v>
      </c>
      <c r="F57" s="56">
        <v>2280</v>
      </c>
      <c r="G57" s="56">
        <v>2400</v>
      </c>
      <c r="H57" s="53">
        <f t="shared" si="9"/>
        <v>0.95</v>
      </c>
      <c r="I57" s="54">
        <f t="shared" si="10"/>
        <v>-120</v>
      </c>
      <c r="J57" s="53">
        <f t="shared" si="11"/>
        <v>0.5429824561403509</v>
      </c>
      <c r="K57" s="53">
        <f t="shared" si="12"/>
        <v>0.48083333333333333</v>
      </c>
      <c r="L57" s="52">
        <f t="shared" si="13"/>
        <v>6.2149122807017565E-2</v>
      </c>
    </row>
    <row r="58" spans="1:12" x14ac:dyDescent="0.4">
      <c r="A58" s="58" t="s">
        <v>79</v>
      </c>
      <c r="B58" s="56">
        <v>1399</v>
      </c>
      <c r="C58" s="56">
        <v>1482</v>
      </c>
      <c r="D58" s="73">
        <f t="shared" si="7"/>
        <v>0.9439946018893387</v>
      </c>
      <c r="E58" s="54">
        <f t="shared" si="8"/>
        <v>-83</v>
      </c>
      <c r="F58" s="56">
        <v>2281</v>
      </c>
      <c r="G58" s="56">
        <v>2388</v>
      </c>
      <c r="H58" s="53">
        <f t="shared" si="9"/>
        <v>0.95519262981574538</v>
      </c>
      <c r="I58" s="54">
        <f t="shared" si="10"/>
        <v>-107</v>
      </c>
      <c r="J58" s="53">
        <f t="shared" si="11"/>
        <v>0.61332748794388425</v>
      </c>
      <c r="K58" s="53">
        <f t="shared" si="12"/>
        <v>0.62060301507537685</v>
      </c>
      <c r="L58" s="52">
        <f t="shared" si="13"/>
        <v>-7.2755271314925984E-3</v>
      </c>
    </row>
    <row r="59" spans="1:12" x14ac:dyDescent="0.4">
      <c r="A59" s="58" t="s">
        <v>78</v>
      </c>
      <c r="B59" s="56">
        <v>3825</v>
      </c>
      <c r="C59" s="56">
        <v>3890</v>
      </c>
      <c r="D59" s="73">
        <f t="shared" si="7"/>
        <v>0.98329048843187661</v>
      </c>
      <c r="E59" s="54">
        <f t="shared" si="8"/>
        <v>-65</v>
      </c>
      <c r="F59" s="56">
        <v>7590</v>
      </c>
      <c r="G59" s="56">
        <v>7183</v>
      </c>
      <c r="H59" s="53">
        <f t="shared" si="9"/>
        <v>1.0566615620214395</v>
      </c>
      <c r="I59" s="54">
        <f t="shared" si="10"/>
        <v>407</v>
      </c>
      <c r="J59" s="53">
        <f t="shared" si="11"/>
        <v>0.50395256916996045</v>
      </c>
      <c r="K59" s="53">
        <f t="shared" si="12"/>
        <v>0.5415564527356258</v>
      </c>
      <c r="L59" s="52">
        <f t="shared" si="13"/>
        <v>-3.7603883565665353E-2</v>
      </c>
    </row>
    <row r="60" spans="1:12" x14ac:dyDescent="0.4">
      <c r="A60" s="70" t="s">
        <v>155</v>
      </c>
      <c r="B60" s="69">
        <v>1620</v>
      </c>
      <c r="C60" s="568"/>
      <c r="D60" s="67" t="e">
        <f t="shared" si="7"/>
        <v>#DIV/0!</v>
      </c>
      <c r="E60" s="68">
        <f t="shared" si="8"/>
        <v>1620</v>
      </c>
      <c r="F60" s="69">
        <v>2399</v>
      </c>
      <c r="G60" s="69"/>
      <c r="H60" s="67" t="e">
        <f t="shared" si="9"/>
        <v>#DIV/0!</v>
      </c>
      <c r="I60" s="68">
        <f t="shared" si="10"/>
        <v>2399</v>
      </c>
      <c r="J60" s="67">
        <f t="shared" si="11"/>
        <v>0.67528136723634846</v>
      </c>
      <c r="K60" s="67" t="e">
        <f t="shared" si="12"/>
        <v>#DIV/0!</v>
      </c>
      <c r="L60" s="66" t="e">
        <f t="shared" si="13"/>
        <v>#DIV/0!</v>
      </c>
    </row>
    <row r="61" spans="1:12" x14ac:dyDescent="0.4">
      <c r="A61" s="51" t="s">
        <v>156</v>
      </c>
      <c r="B61" s="50">
        <v>1731</v>
      </c>
      <c r="C61" s="50"/>
      <c r="D61" s="47" t="e">
        <f t="shared" si="7"/>
        <v>#DIV/0!</v>
      </c>
      <c r="E61" s="48">
        <f t="shared" si="8"/>
        <v>1731</v>
      </c>
      <c r="F61" s="50">
        <v>2520</v>
      </c>
      <c r="G61" s="50"/>
      <c r="H61" s="47" t="e">
        <f t="shared" si="9"/>
        <v>#DIV/0!</v>
      </c>
      <c r="I61" s="48">
        <f t="shared" si="10"/>
        <v>2520</v>
      </c>
      <c r="J61" s="47">
        <f t="shared" si="11"/>
        <v>0.68690476190476191</v>
      </c>
      <c r="K61" s="47" t="e">
        <f t="shared" si="12"/>
        <v>#DIV/0!</v>
      </c>
      <c r="L61" s="46" t="e">
        <f t="shared" si="13"/>
        <v>#DIV/0!</v>
      </c>
    </row>
    <row r="62" spans="1:12" x14ac:dyDescent="0.4">
      <c r="A62" s="277" t="s">
        <v>154</v>
      </c>
      <c r="B62" s="259">
        <f>SUM(B63:B66)</f>
        <v>2029</v>
      </c>
      <c r="C62" s="259">
        <f>SUM(C63:C66)</f>
        <v>1668</v>
      </c>
      <c r="D62" s="256">
        <f t="shared" si="7"/>
        <v>1.2164268585131894</v>
      </c>
      <c r="E62" s="281">
        <f t="shared" si="8"/>
        <v>361</v>
      </c>
      <c r="F62" s="259">
        <f>SUM(F63:F66)</f>
        <v>3269</v>
      </c>
      <c r="G62" s="259">
        <f>SUM(G63:G66)</f>
        <v>2991</v>
      </c>
      <c r="H62" s="256">
        <f t="shared" si="9"/>
        <v>1.0929455031761952</v>
      </c>
      <c r="I62" s="281">
        <f t="shared" si="10"/>
        <v>278</v>
      </c>
      <c r="J62" s="256">
        <f t="shared" si="11"/>
        <v>0.62067910676047722</v>
      </c>
      <c r="K62" s="256">
        <f t="shared" si="12"/>
        <v>0.55767301905717148</v>
      </c>
      <c r="L62" s="280">
        <f t="shared" si="13"/>
        <v>6.3006087703305735E-2</v>
      </c>
    </row>
    <row r="63" spans="1:12" x14ac:dyDescent="0.4">
      <c r="A63" s="64" t="s">
        <v>77</v>
      </c>
      <c r="B63" s="107">
        <f>'９月(上旬)'!B63+'９月(中旬)'!B63</f>
        <v>426</v>
      </c>
      <c r="C63" s="107">
        <f>'９月(上旬)'!C63+'９月(中旬)'!C63</f>
        <v>402</v>
      </c>
      <c r="D63" s="95">
        <f t="shared" si="7"/>
        <v>1.0597014925373134</v>
      </c>
      <c r="E63" s="140">
        <f t="shared" si="8"/>
        <v>24</v>
      </c>
      <c r="F63" s="107">
        <f>'９月(上旬)'!F63+'９月(中旬)'!F63</f>
        <v>569</v>
      </c>
      <c r="G63" s="107">
        <f>'９月(上旬)'!G63+'９月(中旬)'!G63</f>
        <v>609</v>
      </c>
      <c r="H63" s="73">
        <f t="shared" si="9"/>
        <v>0.93431855500821015</v>
      </c>
      <c r="I63" s="81">
        <f t="shared" si="10"/>
        <v>-40</v>
      </c>
      <c r="J63" s="73">
        <f t="shared" si="11"/>
        <v>0.74868189806678387</v>
      </c>
      <c r="K63" s="73">
        <f t="shared" si="12"/>
        <v>0.66009852216748766</v>
      </c>
      <c r="L63" s="90">
        <f t="shared" si="13"/>
        <v>8.8583375899296213E-2</v>
      </c>
    </row>
    <row r="64" spans="1:12" x14ac:dyDescent="0.4">
      <c r="A64" s="58" t="s">
        <v>153</v>
      </c>
      <c r="B64" s="55">
        <f>'９月(上旬)'!B64+'９月(中旬)'!B64</f>
        <v>473</v>
      </c>
      <c r="C64" s="55">
        <f>'９月(上旬)'!C64+'９月(中旬)'!C64</f>
        <v>367</v>
      </c>
      <c r="D64" s="53">
        <f t="shared" si="7"/>
        <v>1.2888283378746594</v>
      </c>
      <c r="E64" s="54">
        <f t="shared" si="8"/>
        <v>106</v>
      </c>
      <c r="F64" s="55">
        <f>'９月(上旬)'!F64+'９月(中旬)'!F64</f>
        <v>1026</v>
      </c>
      <c r="G64" s="55">
        <f>'９月(上旬)'!G64+'９月(中旬)'!G64</f>
        <v>598</v>
      </c>
      <c r="H64" s="73">
        <f t="shared" si="9"/>
        <v>1.7157190635451505</v>
      </c>
      <c r="I64" s="81">
        <f t="shared" si="10"/>
        <v>428</v>
      </c>
      <c r="J64" s="73">
        <f t="shared" si="11"/>
        <v>0.46101364522417154</v>
      </c>
      <c r="K64" s="73">
        <f t="shared" si="12"/>
        <v>0.61371237458193983</v>
      </c>
      <c r="L64" s="90">
        <f t="shared" si="13"/>
        <v>-0.15269872935776829</v>
      </c>
    </row>
    <row r="65" spans="1:12" x14ac:dyDescent="0.4">
      <c r="A65" s="57" t="s">
        <v>152</v>
      </c>
      <c r="B65" s="107">
        <f>'９月(上旬)'!B65+'９月(中旬)'!B65</f>
        <v>354</v>
      </c>
      <c r="C65" s="107">
        <f>'９月(上旬)'!C65+'９月(中旬)'!C65</f>
        <v>294</v>
      </c>
      <c r="D65" s="73">
        <f t="shared" si="7"/>
        <v>1.2040816326530612</v>
      </c>
      <c r="E65" s="81">
        <f t="shared" si="8"/>
        <v>60</v>
      </c>
      <c r="F65" s="107">
        <f>'９月(上旬)'!F65+'９月(中旬)'!F65</f>
        <v>570</v>
      </c>
      <c r="G65" s="107">
        <f>'９月(上旬)'!G65+'９月(中旬)'!G65</f>
        <v>600</v>
      </c>
      <c r="H65" s="73">
        <f t="shared" si="9"/>
        <v>0.95</v>
      </c>
      <c r="I65" s="81">
        <f t="shared" si="10"/>
        <v>-30</v>
      </c>
      <c r="J65" s="73">
        <f t="shared" si="11"/>
        <v>0.62105263157894741</v>
      </c>
      <c r="K65" s="73">
        <f t="shared" si="12"/>
        <v>0.49</v>
      </c>
      <c r="L65" s="90">
        <f t="shared" si="13"/>
        <v>0.13105263157894742</v>
      </c>
    </row>
    <row r="66" spans="1:12" x14ac:dyDescent="0.4">
      <c r="A66" s="51" t="s">
        <v>151</v>
      </c>
      <c r="B66" s="49">
        <f>'９月(上旬)'!B66+'９月(中旬)'!B66</f>
        <v>776</v>
      </c>
      <c r="C66" s="49">
        <f>'９月(上旬)'!C66+'９月(中旬)'!C66</f>
        <v>605</v>
      </c>
      <c r="D66" s="73">
        <f t="shared" si="7"/>
        <v>1.2826446280991735</v>
      </c>
      <c r="E66" s="54">
        <f t="shared" si="8"/>
        <v>171</v>
      </c>
      <c r="F66" s="49">
        <f>'９月(上旬)'!F66+'９月(中旬)'!F66</f>
        <v>1104</v>
      </c>
      <c r="G66" s="49">
        <f>'９月(上旬)'!G66+'９月(中旬)'!G66</f>
        <v>1184</v>
      </c>
      <c r="H66" s="53">
        <f t="shared" si="9"/>
        <v>0.93243243243243246</v>
      </c>
      <c r="I66" s="54">
        <f t="shared" si="10"/>
        <v>-80</v>
      </c>
      <c r="J66" s="53">
        <f t="shared" si="11"/>
        <v>0.70289855072463769</v>
      </c>
      <c r="K66" s="53">
        <f t="shared" si="12"/>
        <v>0.51097972972972971</v>
      </c>
      <c r="L66" s="52">
        <f t="shared" si="13"/>
        <v>0.19191882099490798</v>
      </c>
    </row>
    <row r="67" spans="1:12" x14ac:dyDescent="0.4">
      <c r="A67" s="249" t="s">
        <v>103</v>
      </c>
      <c r="B67" s="380"/>
      <c r="C67" s="398"/>
      <c r="D67" s="378"/>
      <c r="E67" s="379"/>
      <c r="F67" s="380"/>
      <c r="G67" s="398"/>
      <c r="H67" s="378"/>
      <c r="I67" s="379"/>
      <c r="J67" s="378"/>
      <c r="K67" s="378"/>
      <c r="L67" s="377"/>
    </row>
    <row r="68" spans="1:12" x14ac:dyDescent="0.4">
      <c r="A68" s="337" t="s">
        <v>150</v>
      </c>
      <c r="B68" s="375"/>
      <c r="C68" s="396"/>
      <c r="D68" s="373"/>
      <c r="E68" s="372"/>
      <c r="F68" s="375"/>
      <c r="G68" s="396"/>
      <c r="H68" s="373"/>
      <c r="I68" s="372"/>
      <c r="J68" s="371"/>
      <c r="K68" s="371"/>
      <c r="L68" s="370"/>
    </row>
    <row r="69" spans="1:12" x14ac:dyDescent="0.4">
      <c r="A69" s="58" t="s">
        <v>149</v>
      </c>
      <c r="B69" s="369"/>
      <c r="C69" s="369"/>
      <c r="D69" s="368"/>
      <c r="E69" s="367"/>
      <c r="F69" s="369"/>
      <c r="G69" s="369"/>
      <c r="H69" s="368"/>
      <c r="I69" s="367"/>
      <c r="J69" s="366"/>
      <c r="K69" s="366"/>
      <c r="L69" s="365"/>
    </row>
    <row r="70" spans="1:12" s="42" customFormat="1" x14ac:dyDescent="0.4">
      <c r="A70" s="70" t="s">
        <v>183</v>
      </c>
      <c r="B70" s="364"/>
      <c r="C70" s="388"/>
      <c r="D70" s="359"/>
      <c r="E70" s="358"/>
      <c r="F70" s="364"/>
      <c r="G70" s="388"/>
      <c r="H70" s="359"/>
      <c r="I70" s="358"/>
      <c r="J70" s="357"/>
      <c r="K70" s="357"/>
      <c r="L70" s="356"/>
    </row>
    <row r="71" spans="1:12" s="42" customFormat="1" x14ac:dyDescent="0.4">
      <c r="A71" s="70" t="s">
        <v>147</v>
      </c>
      <c r="B71" s="364"/>
      <c r="C71" s="388"/>
      <c r="D71" s="359"/>
      <c r="E71" s="358"/>
      <c r="F71" s="364"/>
      <c r="G71" s="388"/>
      <c r="H71" s="359"/>
      <c r="I71" s="358"/>
      <c r="J71" s="357"/>
      <c r="K71" s="357"/>
      <c r="L71" s="356"/>
    </row>
    <row r="72" spans="1:12" s="42" customFormat="1" x14ac:dyDescent="0.4">
      <c r="A72" s="70" t="s">
        <v>102</v>
      </c>
      <c r="B72" s="364"/>
      <c r="C72" s="388"/>
      <c r="D72" s="359"/>
      <c r="E72" s="358"/>
      <c r="F72" s="364"/>
      <c r="G72" s="388"/>
      <c r="H72" s="359"/>
      <c r="I72" s="358"/>
      <c r="J72" s="357"/>
      <c r="K72" s="357"/>
      <c r="L72" s="356"/>
    </row>
    <row r="73" spans="1:12" s="42" customFormat="1" x14ac:dyDescent="0.4">
      <c r="A73" s="70" t="s">
        <v>197</v>
      </c>
      <c r="B73" s="364"/>
      <c r="C73" s="388"/>
      <c r="D73" s="359"/>
      <c r="E73" s="358"/>
      <c r="F73" s="364"/>
      <c r="G73" s="388"/>
      <c r="H73" s="359"/>
      <c r="I73" s="358"/>
      <c r="J73" s="357"/>
      <c r="K73" s="357"/>
      <c r="L73" s="356"/>
    </row>
    <row r="74" spans="1:12" s="42" customFormat="1" x14ac:dyDescent="0.4">
      <c r="A74" s="51" t="s">
        <v>101</v>
      </c>
      <c r="B74" s="361"/>
      <c r="C74" s="386"/>
      <c r="D74" s="359"/>
      <c r="E74" s="358"/>
      <c r="F74" s="361"/>
      <c r="G74" s="386"/>
      <c r="H74" s="359"/>
      <c r="I74" s="358">
        <f>+F74-G74</f>
        <v>0</v>
      </c>
      <c r="J74" s="357"/>
      <c r="K74" s="357"/>
      <c r="L74" s="356"/>
    </row>
    <row r="75" spans="1:12" s="42" customFormat="1" x14ac:dyDescent="0.4">
      <c r="A75" s="249" t="s">
        <v>145</v>
      </c>
      <c r="B75" s="353"/>
      <c r="C75" s="383"/>
      <c r="D75" s="351"/>
      <c r="E75" s="350"/>
      <c r="F75" s="353"/>
      <c r="G75" s="383"/>
      <c r="H75" s="351"/>
      <c r="I75" s="350"/>
      <c r="J75" s="349"/>
      <c r="K75" s="349"/>
      <c r="L75" s="348"/>
    </row>
    <row r="76" spans="1:12" s="42" customFormat="1" x14ac:dyDescent="0.4">
      <c r="A76" s="325" t="s">
        <v>144</v>
      </c>
      <c r="B76" s="355"/>
      <c r="C76" s="383"/>
      <c r="D76" s="351"/>
      <c r="E76" s="350"/>
      <c r="F76" s="353"/>
      <c r="G76" s="383"/>
      <c r="H76" s="351"/>
      <c r="I76" s="350"/>
      <c r="J76" s="349"/>
      <c r="K76" s="349"/>
      <c r="L76" s="348"/>
    </row>
    <row r="77" spans="1:12" s="42" customFormat="1" x14ac:dyDescent="0.4">
      <c r="A77" s="277" t="s">
        <v>247</v>
      </c>
      <c r="B77" s="353"/>
      <c r="C77" s="352"/>
      <c r="D77" s="351"/>
      <c r="E77" s="354"/>
      <c r="F77" s="353"/>
      <c r="G77" s="352"/>
      <c r="H77" s="351"/>
      <c r="I77" s="350"/>
      <c r="J77" s="349"/>
      <c r="K77" s="349"/>
      <c r="L77" s="348"/>
    </row>
    <row r="78" spans="1:12" s="42" customFormat="1" x14ac:dyDescent="0.4">
      <c r="A78" s="325" t="s">
        <v>240</v>
      </c>
      <c r="B78" s="355"/>
      <c r="C78" s="352"/>
      <c r="D78" s="351"/>
      <c r="E78" s="354"/>
      <c r="F78" s="353"/>
      <c r="G78" s="352"/>
      <c r="H78" s="351"/>
      <c r="I78" s="350"/>
      <c r="J78" s="349"/>
      <c r="K78" s="349"/>
      <c r="L78" s="348"/>
    </row>
    <row r="79" spans="1:12" x14ac:dyDescent="0.4">
      <c r="A79" s="42" t="s">
        <v>143</v>
      </c>
      <c r="B79" s="43"/>
      <c r="C79" s="42"/>
      <c r="D79" s="42"/>
      <c r="E79" s="43"/>
      <c r="F79" s="43"/>
      <c r="G79" s="42"/>
      <c r="H79" s="42"/>
      <c r="I79" s="43"/>
      <c r="J79" s="43"/>
      <c r="K79" s="42"/>
      <c r="L79" s="42"/>
    </row>
    <row r="80" spans="1:12" x14ac:dyDescent="0.4">
      <c r="A80" s="44" t="s">
        <v>142</v>
      </c>
      <c r="B80" s="43"/>
      <c r="C80" s="42"/>
      <c r="D80" s="42"/>
      <c r="E80" s="43"/>
      <c r="F80" s="43"/>
      <c r="G80" s="42"/>
      <c r="H80" s="42"/>
      <c r="I80" s="43"/>
      <c r="J80" s="43"/>
      <c r="K80" s="42"/>
      <c r="L80" s="42"/>
    </row>
    <row r="81" spans="1:12" s="42" customFormat="1" x14ac:dyDescent="0.4">
      <c r="A81" s="42" t="s">
        <v>141</v>
      </c>
      <c r="B81" s="43"/>
      <c r="C81" s="43"/>
      <c r="F81" s="43"/>
      <c r="G81" s="43"/>
      <c r="J81" s="43"/>
      <c r="K81" s="43"/>
    </row>
    <row r="82" spans="1:12" x14ac:dyDescent="0.4">
      <c r="A82" s="42" t="s">
        <v>98</v>
      </c>
      <c r="B82" s="43"/>
      <c r="D82" s="42"/>
      <c r="E82" s="42"/>
      <c r="F82" s="43"/>
      <c r="G82" s="43"/>
      <c r="H82" s="42"/>
      <c r="I82" s="42"/>
      <c r="J82" s="43"/>
      <c r="K82" s="43"/>
      <c r="L82" s="42"/>
    </row>
    <row r="83" spans="1:12" x14ac:dyDescent="0.4">
      <c r="A83" s="42" t="s">
        <v>246</v>
      </c>
      <c r="B83" s="43"/>
      <c r="D83" s="42"/>
      <c r="E83" s="42"/>
      <c r="F83" s="43"/>
      <c r="G83" s="43"/>
      <c r="H83" s="42"/>
      <c r="I83" s="42"/>
      <c r="J83" s="43"/>
      <c r="K83" s="43"/>
      <c r="L83" s="42"/>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dataValidations count="1">
    <dataValidation allowBlank="1" showInputMessage="1" showErrorMessage="1" sqref="A2:L76 IW2:JH76 SS2:TD76 ACO2:ACZ76 AMK2:AMV76 AWG2:AWR76 BGC2:BGN76 BPY2:BQJ76 BZU2:CAF76 CJQ2:CKB76 CTM2:CTX76 DDI2:DDT76 DNE2:DNP76 DXA2:DXL76 EGW2:EHH76 EQS2:ERD76 FAO2:FAZ76 FKK2:FKV76 FUG2:FUR76 GEC2:GEN76 GNY2:GOJ76 GXU2:GYF76 HHQ2:HIB76 HRM2:HRX76 IBI2:IBT76 ILE2:ILP76 IVA2:IVL76 JEW2:JFH76 JOS2:JPD76 JYO2:JYZ76 KIK2:KIV76 KSG2:KSR76 LCC2:LCN76 LLY2:LMJ76 LVU2:LWF76 MFQ2:MGB76 MPM2:MPX76 MZI2:MZT76 NJE2:NJP76 NTA2:NTL76 OCW2:ODH76 OMS2:OND76 OWO2:OWZ76 PGK2:PGV76 PQG2:PQR76 QAC2:QAN76 QJY2:QKJ76 QTU2:QUF76 RDQ2:REB76 RNM2:RNX76 RXI2:RXT76 SHE2:SHP76 SRA2:SRL76 TAW2:TBH76 TKS2:TLD76 TUO2:TUZ76 UEK2:UEV76 UOG2:UOR76 UYC2:UYN76 VHY2:VIJ76 VRU2:VSF76 WBQ2:WCB76 WLM2:WLX76 WVI2:WVT76 A65538:L65612 IW65538:JH65612 SS65538:TD65612 ACO65538:ACZ65612 AMK65538:AMV65612 AWG65538:AWR65612 BGC65538:BGN65612 BPY65538:BQJ65612 BZU65538:CAF65612 CJQ65538:CKB65612 CTM65538:CTX65612 DDI65538:DDT65612 DNE65538:DNP65612 DXA65538:DXL65612 EGW65538:EHH65612 EQS65538:ERD65612 FAO65538:FAZ65612 FKK65538:FKV65612 FUG65538:FUR65612 GEC65538:GEN65612 GNY65538:GOJ65612 GXU65538:GYF65612 HHQ65538:HIB65612 HRM65538:HRX65612 IBI65538:IBT65612 ILE65538:ILP65612 IVA65538:IVL65612 JEW65538:JFH65612 JOS65538:JPD65612 JYO65538:JYZ65612 KIK65538:KIV65612 KSG65538:KSR65612 LCC65538:LCN65612 LLY65538:LMJ65612 LVU65538:LWF65612 MFQ65538:MGB65612 MPM65538:MPX65612 MZI65538:MZT65612 NJE65538:NJP65612 NTA65538:NTL65612 OCW65538:ODH65612 OMS65538:OND65612 OWO65538:OWZ65612 PGK65538:PGV65612 PQG65538:PQR65612 QAC65538:QAN65612 QJY65538:QKJ65612 QTU65538:QUF65612 RDQ65538:REB65612 RNM65538:RNX65612 RXI65538:RXT65612 SHE65538:SHP65612 SRA65538:SRL65612 TAW65538:TBH65612 TKS65538:TLD65612 TUO65538:TUZ65612 UEK65538:UEV65612 UOG65538:UOR65612 UYC65538:UYN65612 VHY65538:VIJ65612 VRU65538:VSF65612 WBQ65538:WCB65612 WLM65538:WLX65612 WVI65538:WVT65612 A131074:L131148 IW131074:JH131148 SS131074:TD131148 ACO131074:ACZ131148 AMK131074:AMV131148 AWG131074:AWR131148 BGC131074:BGN131148 BPY131074:BQJ131148 BZU131074:CAF131148 CJQ131074:CKB131148 CTM131074:CTX131148 DDI131074:DDT131148 DNE131074:DNP131148 DXA131074:DXL131148 EGW131074:EHH131148 EQS131074:ERD131148 FAO131074:FAZ131148 FKK131074:FKV131148 FUG131074:FUR131148 GEC131074:GEN131148 GNY131074:GOJ131148 GXU131074:GYF131148 HHQ131074:HIB131148 HRM131074:HRX131148 IBI131074:IBT131148 ILE131074:ILP131148 IVA131074:IVL131148 JEW131074:JFH131148 JOS131074:JPD131148 JYO131074:JYZ131148 KIK131074:KIV131148 KSG131074:KSR131148 LCC131074:LCN131148 LLY131074:LMJ131148 LVU131074:LWF131148 MFQ131074:MGB131148 MPM131074:MPX131148 MZI131074:MZT131148 NJE131074:NJP131148 NTA131074:NTL131148 OCW131074:ODH131148 OMS131074:OND131148 OWO131074:OWZ131148 PGK131074:PGV131148 PQG131074:PQR131148 QAC131074:QAN131148 QJY131074:QKJ131148 QTU131074:QUF131148 RDQ131074:REB131148 RNM131074:RNX131148 RXI131074:RXT131148 SHE131074:SHP131148 SRA131074:SRL131148 TAW131074:TBH131148 TKS131074:TLD131148 TUO131074:TUZ131148 UEK131074:UEV131148 UOG131074:UOR131148 UYC131074:UYN131148 VHY131074:VIJ131148 VRU131074:VSF131148 WBQ131074:WCB131148 WLM131074:WLX131148 WVI131074:WVT131148 A196610:L196684 IW196610:JH196684 SS196610:TD196684 ACO196610:ACZ196684 AMK196610:AMV196684 AWG196610:AWR196684 BGC196610:BGN196684 BPY196610:BQJ196684 BZU196610:CAF196684 CJQ196610:CKB196684 CTM196610:CTX196684 DDI196610:DDT196684 DNE196610:DNP196684 DXA196610:DXL196684 EGW196610:EHH196684 EQS196610:ERD196684 FAO196610:FAZ196684 FKK196610:FKV196684 FUG196610:FUR196684 GEC196610:GEN196684 GNY196610:GOJ196684 GXU196610:GYF196684 HHQ196610:HIB196684 HRM196610:HRX196684 IBI196610:IBT196684 ILE196610:ILP196684 IVA196610:IVL196684 JEW196610:JFH196684 JOS196610:JPD196684 JYO196610:JYZ196684 KIK196610:KIV196684 KSG196610:KSR196684 LCC196610:LCN196684 LLY196610:LMJ196684 LVU196610:LWF196684 MFQ196610:MGB196684 MPM196610:MPX196684 MZI196610:MZT196684 NJE196610:NJP196684 NTA196610:NTL196684 OCW196610:ODH196684 OMS196610:OND196684 OWO196610:OWZ196684 PGK196610:PGV196684 PQG196610:PQR196684 QAC196610:QAN196684 QJY196610:QKJ196684 QTU196610:QUF196684 RDQ196610:REB196684 RNM196610:RNX196684 RXI196610:RXT196684 SHE196610:SHP196684 SRA196610:SRL196684 TAW196610:TBH196684 TKS196610:TLD196684 TUO196610:TUZ196684 UEK196610:UEV196684 UOG196610:UOR196684 UYC196610:UYN196684 VHY196610:VIJ196684 VRU196610:VSF196684 WBQ196610:WCB196684 WLM196610:WLX196684 WVI196610:WVT196684 A262146:L262220 IW262146:JH262220 SS262146:TD262220 ACO262146:ACZ262220 AMK262146:AMV262220 AWG262146:AWR262220 BGC262146:BGN262220 BPY262146:BQJ262220 BZU262146:CAF262220 CJQ262146:CKB262220 CTM262146:CTX262220 DDI262146:DDT262220 DNE262146:DNP262220 DXA262146:DXL262220 EGW262146:EHH262220 EQS262146:ERD262220 FAO262146:FAZ262220 FKK262146:FKV262220 FUG262146:FUR262220 GEC262146:GEN262220 GNY262146:GOJ262220 GXU262146:GYF262220 HHQ262146:HIB262220 HRM262146:HRX262220 IBI262146:IBT262220 ILE262146:ILP262220 IVA262146:IVL262220 JEW262146:JFH262220 JOS262146:JPD262220 JYO262146:JYZ262220 KIK262146:KIV262220 KSG262146:KSR262220 LCC262146:LCN262220 LLY262146:LMJ262220 LVU262146:LWF262220 MFQ262146:MGB262220 MPM262146:MPX262220 MZI262146:MZT262220 NJE262146:NJP262220 NTA262146:NTL262220 OCW262146:ODH262220 OMS262146:OND262220 OWO262146:OWZ262220 PGK262146:PGV262220 PQG262146:PQR262220 QAC262146:QAN262220 QJY262146:QKJ262220 QTU262146:QUF262220 RDQ262146:REB262220 RNM262146:RNX262220 RXI262146:RXT262220 SHE262146:SHP262220 SRA262146:SRL262220 TAW262146:TBH262220 TKS262146:TLD262220 TUO262146:TUZ262220 UEK262146:UEV262220 UOG262146:UOR262220 UYC262146:UYN262220 VHY262146:VIJ262220 VRU262146:VSF262220 WBQ262146:WCB262220 WLM262146:WLX262220 WVI262146:WVT262220 A327682:L327756 IW327682:JH327756 SS327682:TD327756 ACO327682:ACZ327756 AMK327682:AMV327756 AWG327682:AWR327756 BGC327682:BGN327756 BPY327682:BQJ327756 BZU327682:CAF327756 CJQ327682:CKB327756 CTM327682:CTX327756 DDI327682:DDT327756 DNE327682:DNP327756 DXA327682:DXL327756 EGW327682:EHH327756 EQS327682:ERD327756 FAO327682:FAZ327756 FKK327682:FKV327756 FUG327682:FUR327756 GEC327682:GEN327756 GNY327682:GOJ327756 GXU327682:GYF327756 HHQ327682:HIB327756 HRM327682:HRX327756 IBI327682:IBT327756 ILE327682:ILP327756 IVA327682:IVL327756 JEW327682:JFH327756 JOS327682:JPD327756 JYO327682:JYZ327756 KIK327682:KIV327756 KSG327682:KSR327756 LCC327682:LCN327756 LLY327682:LMJ327756 LVU327682:LWF327756 MFQ327682:MGB327756 MPM327682:MPX327756 MZI327682:MZT327756 NJE327682:NJP327756 NTA327682:NTL327756 OCW327682:ODH327756 OMS327682:OND327756 OWO327682:OWZ327756 PGK327682:PGV327756 PQG327682:PQR327756 QAC327682:QAN327756 QJY327682:QKJ327756 QTU327682:QUF327756 RDQ327682:REB327756 RNM327682:RNX327756 RXI327682:RXT327756 SHE327682:SHP327756 SRA327682:SRL327756 TAW327682:TBH327756 TKS327682:TLD327756 TUO327682:TUZ327756 UEK327682:UEV327756 UOG327682:UOR327756 UYC327682:UYN327756 VHY327682:VIJ327756 VRU327682:VSF327756 WBQ327682:WCB327756 WLM327682:WLX327756 WVI327682:WVT327756 A393218:L393292 IW393218:JH393292 SS393218:TD393292 ACO393218:ACZ393292 AMK393218:AMV393292 AWG393218:AWR393292 BGC393218:BGN393292 BPY393218:BQJ393292 BZU393218:CAF393292 CJQ393218:CKB393292 CTM393218:CTX393292 DDI393218:DDT393292 DNE393218:DNP393292 DXA393218:DXL393292 EGW393218:EHH393292 EQS393218:ERD393292 FAO393218:FAZ393292 FKK393218:FKV393292 FUG393218:FUR393292 GEC393218:GEN393292 GNY393218:GOJ393292 GXU393218:GYF393292 HHQ393218:HIB393292 HRM393218:HRX393292 IBI393218:IBT393292 ILE393218:ILP393292 IVA393218:IVL393292 JEW393218:JFH393292 JOS393218:JPD393292 JYO393218:JYZ393292 KIK393218:KIV393292 KSG393218:KSR393292 LCC393218:LCN393292 LLY393218:LMJ393292 LVU393218:LWF393292 MFQ393218:MGB393292 MPM393218:MPX393292 MZI393218:MZT393292 NJE393218:NJP393292 NTA393218:NTL393292 OCW393218:ODH393292 OMS393218:OND393292 OWO393218:OWZ393292 PGK393218:PGV393292 PQG393218:PQR393292 QAC393218:QAN393292 QJY393218:QKJ393292 QTU393218:QUF393292 RDQ393218:REB393292 RNM393218:RNX393292 RXI393218:RXT393292 SHE393218:SHP393292 SRA393218:SRL393292 TAW393218:TBH393292 TKS393218:TLD393292 TUO393218:TUZ393292 UEK393218:UEV393292 UOG393218:UOR393292 UYC393218:UYN393292 VHY393218:VIJ393292 VRU393218:VSF393292 WBQ393218:WCB393292 WLM393218:WLX393292 WVI393218:WVT393292 A458754:L458828 IW458754:JH458828 SS458754:TD458828 ACO458754:ACZ458828 AMK458754:AMV458828 AWG458754:AWR458828 BGC458754:BGN458828 BPY458754:BQJ458828 BZU458754:CAF458828 CJQ458754:CKB458828 CTM458754:CTX458828 DDI458754:DDT458828 DNE458754:DNP458828 DXA458754:DXL458828 EGW458754:EHH458828 EQS458754:ERD458828 FAO458754:FAZ458828 FKK458754:FKV458828 FUG458754:FUR458828 GEC458754:GEN458828 GNY458754:GOJ458828 GXU458754:GYF458828 HHQ458754:HIB458828 HRM458754:HRX458828 IBI458754:IBT458828 ILE458754:ILP458828 IVA458754:IVL458828 JEW458754:JFH458828 JOS458754:JPD458828 JYO458754:JYZ458828 KIK458754:KIV458828 KSG458754:KSR458828 LCC458754:LCN458828 LLY458754:LMJ458828 LVU458754:LWF458828 MFQ458754:MGB458828 MPM458754:MPX458828 MZI458754:MZT458828 NJE458754:NJP458828 NTA458754:NTL458828 OCW458754:ODH458828 OMS458754:OND458828 OWO458754:OWZ458828 PGK458754:PGV458828 PQG458754:PQR458828 QAC458754:QAN458828 QJY458754:QKJ458828 QTU458754:QUF458828 RDQ458754:REB458828 RNM458754:RNX458828 RXI458754:RXT458828 SHE458754:SHP458828 SRA458754:SRL458828 TAW458754:TBH458828 TKS458754:TLD458828 TUO458754:TUZ458828 UEK458754:UEV458828 UOG458754:UOR458828 UYC458754:UYN458828 VHY458754:VIJ458828 VRU458754:VSF458828 WBQ458754:WCB458828 WLM458754:WLX458828 WVI458754:WVT458828 A524290:L524364 IW524290:JH524364 SS524290:TD524364 ACO524290:ACZ524364 AMK524290:AMV524364 AWG524290:AWR524364 BGC524290:BGN524364 BPY524290:BQJ524364 BZU524290:CAF524364 CJQ524290:CKB524364 CTM524290:CTX524364 DDI524290:DDT524364 DNE524290:DNP524364 DXA524290:DXL524364 EGW524290:EHH524364 EQS524290:ERD524364 FAO524290:FAZ524364 FKK524290:FKV524364 FUG524290:FUR524364 GEC524290:GEN524364 GNY524290:GOJ524364 GXU524290:GYF524364 HHQ524290:HIB524364 HRM524290:HRX524364 IBI524290:IBT524364 ILE524290:ILP524364 IVA524290:IVL524364 JEW524290:JFH524364 JOS524290:JPD524364 JYO524290:JYZ524364 KIK524290:KIV524364 KSG524290:KSR524364 LCC524290:LCN524364 LLY524290:LMJ524364 LVU524290:LWF524364 MFQ524290:MGB524364 MPM524290:MPX524364 MZI524290:MZT524364 NJE524290:NJP524364 NTA524290:NTL524364 OCW524290:ODH524364 OMS524290:OND524364 OWO524290:OWZ524364 PGK524290:PGV524364 PQG524290:PQR524364 QAC524290:QAN524364 QJY524290:QKJ524364 QTU524290:QUF524364 RDQ524290:REB524364 RNM524290:RNX524364 RXI524290:RXT524364 SHE524290:SHP524364 SRA524290:SRL524364 TAW524290:TBH524364 TKS524290:TLD524364 TUO524290:TUZ524364 UEK524290:UEV524364 UOG524290:UOR524364 UYC524290:UYN524364 VHY524290:VIJ524364 VRU524290:VSF524364 WBQ524290:WCB524364 WLM524290:WLX524364 WVI524290:WVT524364 A589826:L589900 IW589826:JH589900 SS589826:TD589900 ACO589826:ACZ589900 AMK589826:AMV589900 AWG589826:AWR589900 BGC589826:BGN589900 BPY589826:BQJ589900 BZU589826:CAF589900 CJQ589826:CKB589900 CTM589826:CTX589900 DDI589826:DDT589900 DNE589826:DNP589900 DXA589826:DXL589900 EGW589826:EHH589900 EQS589826:ERD589900 FAO589826:FAZ589900 FKK589826:FKV589900 FUG589826:FUR589900 GEC589826:GEN589900 GNY589826:GOJ589900 GXU589826:GYF589900 HHQ589826:HIB589900 HRM589826:HRX589900 IBI589826:IBT589900 ILE589826:ILP589900 IVA589826:IVL589900 JEW589826:JFH589900 JOS589826:JPD589900 JYO589826:JYZ589900 KIK589826:KIV589900 KSG589826:KSR589900 LCC589826:LCN589900 LLY589826:LMJ589900 LVU589826:LWF589900 MFQ589826:MGB589900 MPM589826:MPX589900 MZI589826:MZT589900 NJE589826:NJP589900 NTA589826:NTL589900 OCW589826:ODH589900 OMS589826:OND589900 OWO589826:OWZ589900 PGK589826:PGV589900 PQG589826:PQR589900 QAC589826:QAN589900 QJY589826:QKJ589900 QTU589826:QUF589900 RDQ589826:REB589900 RNM589826:RNX589900 RXI589826:RXT589900 SHE589826:SHP589900 SRA589826:SRL589900 TAW589826:TBH589900 TKS589826:TLD589900 TUO589826:TUZ589900 UEK589826:UEV589900 UOG589826:UOR589900 UYC589826:UYN589900 VHY589826:VIJ589900 VRU589826:VSF589900 WBQ589826:WCB589900 WLM589826:WLX589900 WVI589826:WVT589900 A655362:L655436 IW655362:JH655436 SS655362:TD655436 ACO655362:ACZ655436 AMK655362:AMV655436 AWG655362:AWR655436 BGC655362:BGN655436 BPY655362:BQJ655436 BZU655362:CAF655436 CJQ655362:CKB655436 CTM655362:CTX655436 DDI655362:DDT655436 DNE655362:DNP655436 DXA655362:DXL655436 EGW655362:EHH655436 EQS655362:ERD655436 FAO655362:FAZ655436 FKK655362:FKV655436 FUG655362:FUR655436 GEC655362:GEN655436 GNY655362:GOJ655436 GXU655362:GYF655436 HHQ655362:HIB655436 HRM655362:HRX655436 IBI655362:IBT655436 ILE655362:ILP655436 IVA655362:IVL655436 JEW655362:JFH655436 JOS655362:JPD655436 JYO655362:JYZ655436 KIK655362:KIV655436 KSG655362:KSR655436 LCC655362:LCN655436 LLY655362:LMJ655436 LVU655362:LWF655436 MFQ655362:MGB655436 MPM655362:MPX655436 MZI655362:MZT655436 NJE655362:NJP655436 NTA655362:NTL655436 OCW655362:ODH655436 OMS655362:OND655436 OWO655362:OWZ655436 PGK655362:PGV655436 PQG655362:PQR655436 QAC655362:QAN655436 QJY655362:QKJ655436 QTU655362:QUF655436 RDQ655362:REB655436 RNM655362:RNX655436 RXI655362:RXT655436 SHE655362:SHP655436 SRA655362:SRL655436 TAW655362:TBH655436 TKS655362:TLD655436 TUO655362:TUZ655436 UEK655362:UEV655436 UOG655362:UOR655436 UYC655362:UYN655436 VHY655362:VIJ655436 VRU655362:VSF655436 WBQ655362:WCB655436 WLM655362:WLX655436 WVI655362:WVT655436 A720898:L720972 IW720898:JH720972 SS720898:TD720972 ACO720898:ACZ720972 AMK720898:AMV720972 AWG720898:AWR720972 BGC720898:BGN720972 BPY720898:BQJ720972 BZU720898:CAF720972 CJQ720898:CKB720972 CTM720898:CTX720972 DDI720898:DDT720972 DNE720898:DNP720972 DXA720898:DXL720972 EGW720898:EHH720972 EQS720898:ERD720972 FAO720898:FAZ720972 FKK720898:FKV720972 FUG720898:FUR720972 GEC720898:GEN720972 GNY720898:GOJ720972 GXU720898:GYF720972 HHQ720898:HIB720972 HRM720898:HRX720972 IBI720898:IBT720972 ILE720898:ILP720972 IVA720898:IVL720972 JEW720898:JFH720972 JOS720898:JPD720972 JYO720898:JYZ720972 KIK720898:KIV720972 KSG720898:KSR720972 LCC720898:LCN720972 LLY720898:LMJ720972 LVU720898:LWF720972 MFQ720898:MGB720972 MPM720898:MPX720972 MZI720898:MZT720972 NJE720898:NJP720972 NTA720898:NTL720972 OCW720898:ODH720972 OMS720898:OND720972 OWO720898:OWZ720972 PGK720898:PGV720972 PQG720898:PQR720972 QAC720898:QAN720972 QJY720898:QKJ720972 QTU720898:QUF720972 RDQ720898:REB720972 RNM720898:RNX720972 RXI720898:RXT720972 SHE720898:SHP720972 SRA720898:SRL720972 TAW720898:TBH720972 TKS720898:TLD720972 TUO720898:TUZ720972 UEK720898:UEV720972 UOG720898:UOR720972 UYC720898:UYN720972 VHY720898:VIJ720972 VRU720898:VSF720972 WBQ720898:WCB720972 WLM720898:WLX720972 WVI720898:WVT720972 A786434:L786508 IW786434:JH786508 SS786434:TD786508 ACO786434:ACZ786508 AMK786434:AMV786508 AWG786434:AWR786508 BGC786434:BGN786508 BPY786434:BQJ786508 BZU786434:CAF786508 CJQ786434:CKB786508 CTM786434:CTX786508 DDI786434:DDT786508 DNE786434:DNP786508 DXA786434:DXL786508 EGW786434:EHH786508 EQS786434:ERD786508 FAO786434:FAZ786508 FKK786434:FKV786508 FUG786434:FUR786508 GEC786434:GEN786508 GNY786434:GOJ786508 GXU786434:GYF786508 HHQ786434:HIB786508 HRM786434:HRX786508 IBI786434:IBT786508 ILE786434:ILP786508 IVA786434:IVL786508 JEW786434:JFH786508 JOS786434:JPD786508 JYO786434:JYZ786508 KIK786434:KIV786508 KSG786434:KSR786508 LCC786434:LCN786508 LLY786434:LMJ786508 LVU786434:LWF786508 MFQ786434:MGB786508 MPM786434:MPX786508 MZI786434:MZT786508 NJE786434:NJP786508 NTA786434:NTL786508 OCW786434:ODH786508 OMS786434:OND786508 OWO786434:OWZ786508 PGK786434:PGV786508 PQG786434:PQR786508 QAC786434:QAN786508 QJY786434:QKJ786508 QTU786434:QUF786508 RDQ786434:REB786508 RNM786434:RNX786508 RXI786434:RXT786508 SHE786434:SHP786508 SRA786434:SRL786508 TAW786434:TBH786508 TKS786434:TLD786508 TUO786434:TUZ786508 UEK786434:UEV786508 UOG786434:UOR786508 UYC786434:UYN786508 VHY786434:VIJ786508 VRU786434:VSF786508 WBQ786434:WCB786508 WLM786434:WLX786508 WVI786434:WVT786508 A851970:L852044 IW851970:JH852044 SS851970:TD852044 ACO851970:ACZ852044 AMK851970:AMV852044 AWG851970:AWR852044 BGC851970:BGN852044 BPY851970:BQJ852044 BZU851970:CAF852044 CJQ851970:CKB852044 CTM851970:CTX852044 DDI851970:DDT852044 DNE851970:DNP852044 DXA851970:DXL852044 EGW851970:EHH852044 EQS851970:ERD852044 FAO851970:FAZ852044 FKK851970:FKV852044 FUG851970:FUR852044 GEC851970:GEN852044 GNY851970:GOJ852044 GXU851970:GYF852044 HHQ851970:HIB852044 HRM851970:HRX852044 IBI851970:IBT852044 ILE851970:ILP852044 IVA851970:IVL852044 JEW851970:JFH852044 JOS851970:JPD852044 JYO851970:JYZ852044 KIK851970:KIV852044 KSG851970:KSR852044 LCC851970:LCN852044 LLY851970:LMJ852044 LVU851970:LWF852044 MFQ851970:MGB852044 MPM851970:MPX852044 MZI851970:MZT852044 NJE851970:NJP852044 NTA851970:NTL852044 OCW851970:ODH852044 OMS851970:OND852044 OWO851970:OWZ852044 PGK851970:PGV852044 PQG851970:PQR852044 QAC851970:QAN852044 QJY851970:QKJ852044 QTU851970:QUF852044 RDQ851970:REB852044 RNM851970:RNX852044 RXI851970:RXT852044 SHE851970:SHP852044 SRA851970:SRL852044 TAW851970:TBH852044 TKS851970:TLD852044 TUO851970:TUZ852044 UEK851970:UEV852044 UOG851970:UOR852044 UYC851970:UYN852044 VHY851970:VIJ852044 VRU851970:VSF852044 WBQ851970:WCB852044 WLM851970:WLX852044 WVI851970:WVT852044 A917506:L917580 IW917506:JH917580 SS917506:TD917580 ACO917506:ACZ917580 AMK917506:AMV917580 AWG917506:AWR917580 BGC917506:BGN917580 BPY917506:BQJ917580 BZU917506:CAF917580 CJQ917506:CKB917580 CTM917506:CTX917580 DDI917506:DDT917580 DNE917506:DNP917580 DXA917506:DXL917580 EGW917506:EHH917580 EQS917506:ERD917580 FAO917506:FAZ917580 FKK917506:FKV917580 FUG917506:FUR917580 GEC917506:GEN917580 GNY917506:GOJ917580 GXU917506:GYF917580 HHQ917506:HIB917580 HRM917506:HRX917580 IBI917506:IBT917580 ILE917506:ILP917580 IVA917506:IVL917580 JEW917506:JFH917580 JOS917506:JPD917580 JYO917506:JYZ917580 KIK917506:KIV917580 KSG917506:KSR917580 LCC917506:LCN917580 LLY917506:LMJ917580 LVU917506:LWF917580 MFQ917506:MGB917580 MPM917506:MPX917580 MZI917506:MZT917580 NJE917506:NJP917580 NTA917506:NTL917580 OCW917506:ODH917580 OMS917506:OND917580 OWO917506:OWZ917580 PGK917506:PGV917580 PQG917506:PQR917580 QAC917506:QAN917580 QJY917506:QKJ917580 QTU917506:QUF917580 RDQ917506:REB917580 RNM917506:RNX917580 RXI917506:RXT917580 SHE917506:SHP917580 SRA917506:SRL917580 TAW917506:TBH917580 TKS917506:TLD917580 TUO917506:TUZ917580 UEK917506:UEV917580 UOG917506:UOR917580 UYC917506:UYN917580 VHY917506:VIJ917580 VRU917506:VSF917580 WBQ917506:WCB917580 WLM917506:WLX917580 WVI917506:WVT917580 A983042:L983116 IW983042:JH983116 SS983042:TD983116 ACO983042:ACZ983116 AMK983042:AMV983116 AWG983042:AWR983116 BGC983042:BGN983116 BPY983042:BQJ983116 BZU983042:CAF983116 CJQ983042:CKB983116 CTM983042:CTX983116 DDI983042:DDT983116 DNE983042:DNP983116 DXA983042:DXL983116 EGW983042:EHH983116 EQS983042:ERD983116 FAO983042:FAZ983116 FKK983042:FKV983116 FUG983042:FUR983116 GEC983042:GEN983116 GNY983042:GOJ983116 GXU983042:GYF983116 HHQ983042:HIB983116 HRM983042:HRX983116 IBI983042:IBT983116 ILE983042:ILP983116 IVA983042:IVL983116 JEW983042:JFH983116 JOS983042:JPD983116 JYO983042:JYZ983116 KIK983042:KIV983116 KSG983042:KSR983116 LCC983042:LCN983116 LLY983042:LMJ983116 LVU983042:LWF983116 MFQ983042:MGB983116 MPM983042:MPX983116 MZI983042:MZT983116 NJE983042:NJP983116 NTA983042:NTL983116 OCW983042:ODH983116 OMS983042:OND983116 OWO983042:OWZ983116 PGK983042:PGV983116 PQG983042:PQR983116 QAC983042:QAN983116 QJY983042:QKJ983116 QTU983042:QUF983116 RDQ983042:REB983116 RNM983042:RNX983116 RXI983042:RXT983116 SHE983042:SHP983116 SRA983042:SRL983116 TAW983042:TBH983116 TKS983042:TLD983116 TUO983042:TUZ983116 UEK983042:UEV983116 UOG983042:UOR983116 UYC983042:UYN983116 VHY983042:VIJ983116 VRU983042:VSF983116 WBQ983042:WCB983116 WLM983042:WLX983116 WVI983042:WVT983116 A79:L82 IW79:JH82 SS79:TD82 ACO79:ACZ82 AMK79:AMV82 AWG79:AWR82 BGC79:BGN82 BPY79:BQJ82 BZU79:CAF82 CJQ79:CKB82 CTM79:CTX82 DDI79:DDT82 DNE79:DNP82 DXA79:DXL82 EGW79:EHH82 EQS79:ERD82 FAO79:FAZ82 FKK79:FKV82 FUG79:FUR82 GEC79:GEN82 GNY79:GOJ82 GXU79:GYF82 HHQ79:HIB82 HRM79:HRX82 IBI79:IBT82 ILE79:ILP82 IVA79:IVL82 JEW79:JFH82 JOS79:JPD82 JYO79:JYZ82 KIK79:KIV82 KSG79:KSR82 LCC79:LCN82 LLY79:LMJ82 LVU79:LWF82 MFQ79:MGB82 MPM79:MPX82 MZI79:MZT82 NJE79:NJP82 NTA79:NTL82 OCW79:ODH82 OMS79:OND82 OWO79:OWZ82 PGK79:PGV82 PQG79:PQR82 QAC79:QAN82 QJY79:QKJ82 QTU79:QUF82 RDQ79:REB82 RNM79:RNX82 RXI79:RXT82 SHE79:SHP82 SRA79:SRL82 TAW79:TBH82 TKS79:TLD82 TUO79:TUZ82 UEK79:UEV82 UOG79:UOR82 UYC79:UYN82 VHY79:VIJ82 VRU79:VSF82 WBQ79:WCB82 WLM79:WLX82 WVI79:WVT82 A65615:L65618 IW65615:JH65618 SS65615:TD65618 ACO65615:ACZ65618 AMK65615:AMV65618 AWG65615:AWR65618 BGC65615:BGN65618 BPY65615:BQJ65618 BZU65615:CAF65618 CJQ65615:CKB65618 CTM65615:CTX65618 DDI65615:DDT65618 DNE65615:DNP65618 DXA65615:DXL65618 EGW65615:EHH65618 EQS65615:ERD65618 FAO65615:FAZ65618 FKK65615:FKV65618 FUG65615:FUR65618 GEC65615:GEN65618 GNY65615:GOJ65618 GXU65615:GYF65618 HHQ65615:HIB65618 HRM65615:HRX65618 IBI65615:IBT65618 ILE65615:ILP65618 IVA65615:IVL65618 JEW65615:JFH65618 JOS65615:JPD65618 JYO65615:JYZ65618 KIK65615:KIV65618 KSG65615:KSR65618 LCC65615:LCN65618 LLY65615:LMJ65618 LVU65615:LWF65618 MFQ65615:MGB65618 MPM65615:MPX65618 MZI65615:MZT65618 NJE65615:NJP65618 NTA65615:NTL65618 OCW65615:ODH65618 OMS65615:OND65618 OWO65615:OWZ65618 PGK65615:PGV65618 PQG65615:PQR65618 QAC65615:QAN65618 QJY65615:QKJ65618 QTU65615:QUF65618 RDQ65615:REB65618 RNM65615:RNX65618 RXI65615:RXT65618 SHE65615:SHP65618 SRA65615:SRL65618 TAW65615:TBH65618 TKS65615:TLD65618 TUO65615:TUZ65618 UEK65615:UEV65618 UOG65615:UOR65618 UYC65615:UYN65618 VHY65615:VIJ65618 VRU65615:VSF65618 WBQ65615:WCB65618 WLM65615:WLX65618 WVI65615:WVT65618 A131151:L131154 IW131151:JH131154 SS131151:TD131154 ACO131151:ACZ131154 AMK131151:AMV131154 AWG131151:AWR131154 BGC131151:BGN131154 BPY131151:BQJ131154 BZU131151:CAF131154 CJQ131151:CKB131154 CTM131151:CTX131154 DDI131151:DDT131154 DNE131151:DNP131154 DXA131151:DXL131154 EGW131151:EHH131154 EQS131151:ERD131154 FAO131151:FAZ131154 FKK131151:FKV131154 FUG131151:FUR131154 GEC131151:GEN131154 GNY131151:GOJ131154 GXU131151:GYF131154 HHQ131151:HIB131154 HRM131151:HRX131154 IBI131151:IBT131154 ILE131151:ILP131154 IVA131151:IVL131154 JEW131151:JFH131154 JOS131151:JPD131154 JYO131151:JYZ131154 KIK131151:KIV131154 KSG131151:KSR131154 LCC131151:LCN131154 LLY131151:LMJ131154 LVU131151:LWF131154 MFQ131151:MGB131154 MPM131151:MPX131154 MZI131151:MZT131154 NJE131151:NJP131154 NTA131151:NTL131154 OCW131151:ODH131154 OMS131151:OND131154 OWO131151:OWZ131154 PGK131151:PGV131154 PQG131151:PQR131154 QAC131151:QAN131154 QJY131151:QKJ131154 QTU131151:QUF131154 RDQ131151:REB131154 RNM131151:RNX131154 RXI131151:RXT131154 SHE131151:SHP131154 SRA131151:SRL131154 TAW131151:TBH131154 TKS131151:TLD131154 TUO131151:TUZ131154 UEK131151:UEV131154 UOG131151:UOR131154 UYC131151:UYN131154 VHY131151:VIJ131154 VRU131151:VSF131154 WBQ131151:WCB131154 WLM131151:WLX131154 WVI131151:WVT131154 A196687:L196690 IW196687:JH196690 SS196687:TD196690 ACO196687:ACZ196690 AMK196687:AMV196690 AWG196687:AWR196690 BGC196687:BGN196690 BPY196687:BQJ196690 BZU196687:CAF196690 CJQ196687:CKB196690 CTM196687:CTX196690 DDI196687:DDT196690 DNE196687:DNP196690 DXA196687:DXL196690 EGW196687:EHH196690 EQS196687:ERD196690 FAO196687:FAZ196690 FKK196687:FKV196690 FUG196687:FUR196690 GEC196687:GEN196690 GNY196687:GOJ196690 GXU196687:GYF196690 HHQ196687:HIB196690 HRM196687:HRX196690 IBI196687:IBT196690 ILE196687:ILP196690 IVA196687:IVL196690 JEW196687:JFH196690 JOS196687:JPD196690 JYO196687:JYZ196690 KIK196687:KIV196690 KSG196687:KSR196690 LCC196687:LCN196690 LLY196687:LMJ196690 LVU196687:LWF196690 MFQ196687:MGB196690 MPM196687:MPX196690 MZI196687:MZT196690 NJE196687:NJP196690 NTA196687:NTL196690 OCW196687:ODH196690 OMS196687:OND196690 OWO196687:OWZ196690 PGK196687:PGV196690 PQG196687:PQR196690 QAC196687:QAN196690 QJY196687:QKJ196690 QTU196687:QUF196690 RDQ196687:REB196690 RNM196687:RNX196690 RXI196687:RXT196690 SHE196687:SHP196690 SRA196687:SRL196690 TAW196687:TBH196690 TKS196687:TLD196690 TUO196687:TUZ196690 UEK196687:UEV196690 UOG196687:UOR196690 UYC196687:UYN196690 VHY196687:VIJ196690 VRU196687:VSF196690 WBQ196687:WCB196690 WLM196687:WLX196690 WVI196687:WVT196690 A262223:L262226 IW262223:JH262226 SS262223:TD262226 ACO262223:ACZ262226 AMK262223:AMV262226 AWG262223:AWR262226 BGC262223:BGN262226 BPY262223:BQJ262226 BZU262223:CAF262226 CJQ262223:CKB262226 CTM262223:CTX262226 DDI262223:DDT262226 DNE262223:DNP262226 DXA262223:DXL262226 EGW262223:EHH262226 EQS262223:ERD262226 FAO262223:FAZ262226 FKK262223:FKV262226 FUG262223:FUR262226 GEC262223:GEN262226 GNY262223:GOJ262226 GXU262223:GYF262226 HHQ262223:HIB262226 HRM262223:HRX262226 IBI262223:IBT262226 ILE262223:ILP262226 IVA262223:IVL262226 JEW262223:JFH262226 JOS262223:JPD262226 JYO262223:JYZ262226 KIK262223:KIV262226 KSG262223:KSR262226 LCC262223:LCN262226 LLY262223:LMJ262226 LVU262223:LWF262226 MFQ262223:MGB262226 MPM262223:MPX262226 MZI262223:MZT262226 NJE262223:NJP262226 NTA262223:NTL262226 OCW262223:ODH262226 OMS262223:OND262226 OWO262223:OWZ262226 PGK262223:PGV262226 PQG262223:PQR262226 QAC262223:QAN262226 QJY262223:QKJ262226 QTU262223:QUF262226 RDQ262223:REB262226 RNM262223:RNX262226 RXI262223:RXT262226 SHE262223:SHP262226 SRA262223:SRL262226 TAW262223:TBH262226 TKS262223:TLD262226 TUO262223:TUZ262226 UEK262223:UEV262226 UOG262223:UOR262226 UYC262223:UYN262226 VHY262223:VIJ262226 VRU262223:VSF262226 WBQ262223:WCB262226 WLM262223:WLX262226 WVI262223:WVT262226 A327759:L327762 IW327759:JH327762 SS327759:TD327762 ACO327759:ACZ327762 AMK327759:AMV327762 AWG327759:AWR327762 BGC327759:BGN327762 BPY327759:BQJ327762 BZU327759:CAF327762 CJQ327759:CKB327762 CTM327759:CTX327762 DDI327759:DDT327762 DNE327759:DNP327762 DXA327759:DXL327762 EGW327759:EHH327762 EQS327759:ERD327762 FAO327759:FAZ327762 FKK327759:FKV327762 FUG327759:FUR327762 GEC327759:GEN327762 GNY327759:GOJ327762 GXU327759:GYF327762 HHQ327759:HIB327762 HRM327759:HRX327762 IBI327759:IBT327762 ILE327759:ILP327762 IVA327759:IVL327762 JEW327759:JFH327762 JOS327759:JPD327762 JYO327759:JYZ327762 KIK327759:KIV327762 KSG327759:KSR327762 LCC327759:LCN327762 LLY327759:LMJ327762 LVU327759:LWF327762 MFQ327759:MGB327762 MPM327759:MPX327762 MZI327759:MZT327762 NJE327759:NJP327762 NTA327759:NTL327762 OCW327759:ODH327762 OMS327759:OND327762 OWO327759:OWZ327762 PGK327759:PGV327762 PQG327759:PQR327762 QAC327759:QAN327762 QJY327759:QKJ327762 QTU327759:QUF327762 RDQ327759:REB327762 RNM327759:RNX327762 RXI327759:RXT327762 SHE327759:SHP327762 SRA327759:SRL327762 TAW327759:TBH327762 TKS327759:TLD327762 TUO327759:TUZ327762 UEK327759:UEV327762 UOG327759:UOR327762 UYC327759:UYN327762 VHY327759:VIJ327762 VRU327759:VSF327762 WBQ327759:WCB327762 WLM327759:WLX327762 WVI327759:WVT327762 A393295:L393298 IW393295:JH393298 SS393295:TD393298 ACO393295:ACZ393298 AMK393295:AMV393298 AWG393295:AWR393298 BGC393295:BGN393298 BPY393295:BQJ393298 BZU393295:CAF393298 CJQ393295:CKB393298 CTM393295:CTX393298 DDI393295:DDT393298 DNE393295:DNP393298 DXA393295:DXL393298 EGW393295:EHH393298 EQS393295:ERD393298 FAO393295:FAZ393298 FKK393295:FKV393298 FUG393295:FUR393298 GEC393295:GEN393298 GNY393295:GOJ393298 GXU393295:GYF393298 HHQ393295:HIB393298 HRM393295:HRX393298 IBI393295:IBT393298 ILE393295:ILP393298 IVA393295:IVL393298 JEW393295:JFH393298 JOS393295:JPD393298 JYO393295:JYZ393298 KIK393295:KIV393298 KSG393295:KSR393298 LCC393295:LCN393298 LLY393295:LMJ393298 LVU393295:LWF393298 MFQ393295:MGB393298 MPM393295:MPX393298 MZI393295:MZT393298 NJE393295:NJP393298 NTA393295:NTL393298 OCW393295:ODH393298 OMS393295:OND393298 OWO393295:OWZ393298 PGK393295:PGV393298 PQG393295:PQR393298 QAC393295:QAN393298 QJY393295:QKJ393298 QTU393295:QUF393298 RDQ393295:REB393298 RNM393295:RNX393298 RXI393295:RXT393298 SHE393295:SHP393298 SRA393295:SRL393298 TAW393295:TBH393298 TKS393295:TLD393298 TUO393295:TUZ393298 UEK393295:UEV393298 UOG393295:UOR393298 UYC393295:UYN393298 VHY393295:VIJ393298 VRU393295:VSF393298 WBQ393295:WCB393298 WLM393295:WLX393298 WVI393295:WVT393298 A458831:L458834 IW458831:JH458834 SS458831:TD458834 ACO458831:ACZ458834 AMK458831:AMV458834 AWG458831:AWR458834 BGC458831:BGN458834 BPY458831:BQJ458834 BZU458831:CAF458834 CJQ458831:CKB458834 CTM458831:CTX458834 DDI458831:DDT458834 DNE458831:DNP458834 DXA458831:DXL458834 EGW458831:EHH458834 EQS458831:ERD458834 FAO458831:FAZ458834 FKK458831:FKV458834 FUG458831:FUR458834 GEC458831:GEN458834 GNY458831:GOJ458834 GXU458831:GYF458834 HHQ458831:HIB458834 HRM458831:HRX458834 IBI458831:IBT458834 ILE458831:ILP458834 IVA458831:IVL458834 JEW458831:JFH458834 JOS458831:JPD458834 JYO458831:JYZ458834 KIK458831:KIV458834 KSG458831:KSR458834 LCC458831:LCN458834 LLY458831:LMJ458834 LVU458831:LWF458834 MFQ458831:MGB458834 MPM458831:MPX458834 MZI458831:MZT458834 NJE458831:NJP458834 NTA458831:NTL458834 OCW458831:ODH458834 OMS458831:OND458834 OWO458831:OWZ458834 PGK458831:PGV458834 PQG458831:PQR458834 QAC458831:QAN458834 QJY458831:QKJ458834 QTU458831:QUF458834 RDQ458831:REB458834 RNM458831:RNX458834 RXI458831:RXT458834 SHE458831:SHP458834 SRA458831:SRL458834 TAW458831:TBH458834 TKS458831:TLD458834 TUO458831:TUZ458834 UEK458831:UEV458834 UOG458831:UOR458834 UYC458831:UYN458834 VHY458831:VIJ458834 VRU458831:VSF458834 WBQ458831:WCB458834 WLM458831:WLX458834 WVI458831:WVT458834 A524367:L524370 IW524367:JH524370 SS524367:TD524370 ACO524367:ACZ524370 AMK524367:AMV524370 AWG524367:AWR524370 BGC524367:BGN524370 BPY524367:BQJ524370 BZU524367:CAF524370 CJQ524367:CKB524370 CTM524367:CTX524370 DDI524367:DDT524370 DNE524367:DNP524370 DXA524367:DXL524370 EGW524367:EHH524370 EQS524367:ERD524370 FAO524367:FAZ524370 FKK524367:FKV524370 FUG524367:FUR524370 GEC524367:GEN524370 GNY524367:GOJ524370 GXU524367:GYF524370 HHQ524367:HIB524370 HRM524367:HRX524370 IBI524367:IBT524370 ILE524367:ILP524370 IVA524367:IVL524370 JEW524367:JFH524370 JOS524367:JPD524370 JYO524367:JYZ524370 KIK524367:KIV524370 KSG524367:KSR524370 LCC524367:LCN524370 LLY524367:LMJ524370 LVU524367:LWF524370 MFQ524367:MGB524370 MPM524367:MPX524370 MZI524367:MZT524370 NJE524367:NJP524370 NTA524367:NTL524370 OCW524367:ODH524370 OMS524367:OND524370 OWO524367:OWZ524370 PGK524367:PGV524370 PQG524367:PQR524370 QAC524367:QAN524370 QJY524367:QKJ524370 QTU524367:QUF524370 RDQ524367:REB524370 RNM524367:RNX524370 RXI524367:RXT524370 SHE524367:SHP524370 SRA524367:SRL524370 TAW524367:TBH524370 TKS524367:TLD524370 TUO524367:TUZ524370 UEK524367:UEV524370 UOG524367:UOR524370 UYC524367:UYN524370 VHY524367:VIJ524370 VRU524367:VSF524370 WBQ524367:WCB524370 WLM524367:WLX524370 WVI524367:WVT524370 A589903:L589906 IW589903:JH589906 SS589903:TD589906 ACO589903:ACZ589906 AMK589903:AMV589906 AWG589903:AWR589906 BGC589903:BGN589906 BPY589903:BQJ589906 BZU589903:CAF589906 CJQ589903:CKB589906 CTM589903:CTX589906 DDI589903:DDT589906 DNE589903:DNP589906 DXA589903:DXL589906 EGW589903:EHH589906 EQS589903:ERD589906 FAO589903:FAZ589906 FKK589903:FKV589906 FUG589903:FUR589906 GEC589903:GEN589906 GNY589903:GOJ589906 GXU589903:GYF589906 HHQ589903:HIB589906 HRM589903:HRX589906 IBI589903:IBT589906 ILE589903:ILP589906 IVA589903:IVL589906 JEW589903:JFH589906 JOS589903:JPD589906 JYO589903:JYZ589906 KIK589903:KIV589906 KSG589903:KSR589906 LCC589903:LCN589906 LLY589903:LMJ589906 LVU589903:LWF589906 MFQ589903:MGB589906 MPM589903:MPX589906 MZI589903:MZT589906 NJE589903:NJP589906 NTA589903:NTL589906 OCW589903:ODH589906 OMS589903:OND589906 OWO589903:OWZ589906 PGK589903:PGV589906 PQG589903:PQR589906 QAC589903:QAN589906 QJY589903:QKJ589906 QTU589903:QUF589906 RDQ589903:REB589906 RNM589903:RNX589906 RXI589903:RXT589906 SHE589903:SHP589906 SRA589903:SRL589906 TAW589903:TBH589906 TKS589903:TLD589906 TUO589903:TUZ589906 UEK589903:UEV589906 UOG589903:UOR589906 UYC589903:UYN589906 VHY589903:VIJ589906 VRU589903:VSF589906 WBQ589903:WCB589906 WLM589903:WLX589906 WVI589903:WVT589906 A655439:L655442 IW655439:JH655442 SS655439:TD655442 ACO655439:ACZ655442 AMK655439:AMV655442 AWG655439:AWR655442 BGC655439:BGN655442 BPY655439:BQJ655442 BZU655439:CAF655442 CJQ655439:CKB655442 CTM655439:CTX655442 DDI655439:DDT655442 DNE655439:DNP655442 DXA655439:DXL655442 EGW655439:EHH655442 EQS655439:ERD655442 FAO655439:FAZ655442 FKK655439:FKV655442 FUG655439:FUR655442 GEC655439:GEN655442 GNY655439:GOJ655442 GXU655439:GYF655442 HHQ655439:HIB655442 HRM655439:HRX655442 IBI655439:IBT655442 ILE655439:ILP655442 IVA655439:IVL655442 JEW655439:JFH655442 JOS655439:JPD655442 JYO655439:JYZ655442 KIK655439:KIV655442 KSG655439:KSR655442 LCC655439:LCN655442 LLY655439:LMJ655442 LVU655439:LWF655442 MFQ655439:MGB655442 MPM655439:MPX655442 MZI655439:MZT655442 NJE655439:NJP655442 NTA655439:NTL655442 OCW655439:ODH655442 OMS655439:OND655442 OWO655439:OWZ655442 PGK655439:PGV655442 PQG655439:PQR655442 QAC655439:QAN655442 QJY655439:QKJ655442 QTU655439:QUF655442 RDQ655439:REB655442 RNM655439:RNX655442 RXI655439:RXT655442 SHE655439:SHP655442 SRA655439:SRL655442 TAW655439:TBH655442 TKS655439:TLD655442 TUO655439:TUZ655442 UEK655439:UEV655442 UOG655439:UOR655442 UYC655439:UYN655442 VHY655439:VIJ655442 VRU655439:VSF655442 WBQ655439:WCB655442 WLM655439:WLX655442 WVI655439:WVT655442 A720975:L720978 IW720975:JH720978 SS720975:TD720978 ACO720975:ACZ720978 AMK720975:AMV720978 AWG720975:AWR720978 BGC720975:BGN720978 BPY720975:BQJ720978 BZU720975:CAF720978 CJQ720975:CKB720978 CTM720975:CTX720978 DDI720975:DDT720978 DNE720975:DNP720978 DXA720975:DXL720978 EGW720975:EHH720978 EQS720975:ERD720978 FAO720975:FAZ720978 FKK720975:FKV720978 FUG720975:FUR720978 GEC720975:GEN720978 GNY720975:GOJ720978 GXU720975:GYF720978 HHQ720975:HIB720978 HRM720975:HRX720978 IBI720975:IBT720978 ILE720975:ILP720978 IVA720975:IVL720978 JEW720975:JFH720978 JOS720975:JPD720978 JYO720975:JYZ720978 KIK720975:KIV720978 KSG720975:KSR720978 LCC720975:LCN720978 LLY720975:LMJ720978 LVU720975:LWF720978 MFQ720975:MGB720978 MPM720975:MPX720978 MZI720975:MZT720978 NJE720975:NJP720978 NTA720975:NTL720978 OCW720975:ODH720978 OMS720975:OND720978 OWO720975:OWZ720978 PGK720975:PGV720978 PQG720975:PQR720978 QAC720975:QAN720978 QJY720975:QKJ720978 QTU720975:QUF720978 RDQ720975:REB720978 RNM720975:RNX720978 RXI720975:RXT720978 SHE720975:SHP720978 SRA720975:SRL720978 TAW720975:TBH720978 TKS720975:TLD720978 TUO720975:TUZ720978 UEK720975:UEV720978 UOG720975:UOR720978 UYC720975:UYN720978 VHY720975:VIJ720978 VRU720975:VSF720978 WBQ720975:WCB720978 WLM720975:WLX720978 WVI720975:WVT720978 A786511:L786514 IW786511:JH786514 SS786511:TD786514 ACO786511:ACZ786514 AMK786511:AMV786514 AWG786511:AWR786514 BGC786511:BGN786514 BPY786511:BQJ786514 BZU786511:CAF786514 CJQ786511:CKB786514 CTM786511:CTX786514 DDI786511:DDT786514 DNE786511:DNP786514 DXA786511:DXL786514 EGW786511:EHH786514 EQS786511:ERD786514 FAO786511:FAZ786514 FKK786511:FKV786514 FUG786511:FUR786514 GEC786511:GEN786514 GNY786511:GOJ786514 GXU786511:GYF786514 HHQ786511:HIB786514 HRM786511:HRX786514 IBI786511:IBT786514 ILE786511:ILP786514 IVA786511:IVL786514 JEW786511:JFH786514 JOS786511:JPD786514 JYO786511:JYZ786514 KIK786511:KIV786514 KSG786511:KSR786514 LCC786511:LCN786514 LLY786511:LMJ786514 LVU786511:LWF786514 MFQ786511:MGB786514 MPM786511:MPX786514 MZI786511:MZT786514 NJE786511:NJP786514 NTA786511:NTL786514 OCW786511:ODH786514 OMS786511:OND786514 OWO786511:OWZ786514 PGK786511:PGV786514 PQG786511:PQR786514 QAC786511:QAN786514 QJY786511:QKJ786514 QTU786511:QUF786514 RDQ786511:REB786514 RNM786511:RNX786514 RXI786511:RXT786514 SHE786511:SHP786514 SRA786511:SRL786514 TAW786511:TBH786514 TKS786511:TLD786514 TUO786511:TUZ786514 UEK786511:UEV786514 UOG786511:UOR786514 UYC786511:UYN786514 VHY786511:VIJ786514 VRU786511:VSF786514 WBQ786511:WCB786514 WLM786511:WLX786514 WVI786511:WVT786514 A852047:L852050 IW852047:JH852050 SS852047:TD852050 ACO852047:ACZ852050 AMK852047:AMV852050 AWG852047:AWR852050 BGC852047:BGN852050 BPY852047:BQJ852050 BZU852047:CAF852050 CJQ852047:CKB852050 CTM852047:CTX852050 DDI852047:DDT852050 DNE852047:DNP852050 DXA852047:DXL852050 EGW852047:EHH852050 EQS852047:ERD852050 FAO852047:FAZ852050 FKK852047:FKV852050 FUG852047:FUR852050 GEC852047:GEN852050 GNY852047:GOJ852050 GXU852047:GYF852050 HHQ852047:HIB852050 HRM852047:HRX852050 IBI852047:IBT852050 ILE852047:ILP852050 IVA852047:IVL852050 JEW852047:JFH852050 JOS852047:JPD852050 JYO852047:JYZ852050 KIK852047:KIV852050 KSG852047:KSR852050 LCC852047:LCN852050 LLY852047:LMJ852050 LVU852047:LWF852050 MFQ852047:MGB852050 MPM852047:MPX852050 MZI852047:MZT852050 NJE852047:NJP852050 NTA852047:NTL852050 OCW852047:ODH852050 OMS852047:OND852050 OWO852047:OWZ852050 PGK852047:PGV852050 PQG852047:PQR852050 QAC852047:QAN852050 QJY852047:QKJ852050 QTU852047:QUF852050 RDQ852047:REB852050 RNM852047:RNX852050 RXI852047:RXT852050 SHE852047:SHP852050 SRA852047:SRL852050 TAW852047:TBH852050 TKS852047:TLD852050 TUO852047:TUZ852050 UEK852047:UEV852050 UOG852047:UOR852050 UYC852047:UYN852050 VHY852047:VIJ852050 VRU852047:VSF852050 WBQ852047:WCB852050 WLM852047:WLX852050 WVI852047:WVT852050 A917583:L917586 IW917583:JH917586 SS917583:TD917586 ACO917583:ACZ917586 AMK917583:AMV917586 AWG917583:AWR917586 BGC917583:BGN917586 BPY917583:BQJ917586 BZU917583:CAF917586 CJQ917583:CKB917586 CTM917583:CTX917586 DDI917583:DDT917586 DNE917583:DNP917586 DXA917583:DXL917586 EGW917583:EHH917586 EQS917583:ERD917586 FAO917583:FAZ917586 FKK917583:FKV917586 FUG917583:FUR917586 GEC917583:GEN917586 GNY917583:GOJ917586 GXU917583:GYF917586 HHQ917583:HIB917586 HRM917583:HRX917586 IBI917583:IBT917586 ILE917583:ILP917586 IVA917583:IVL917586 JEW917583:JFH917586 JOS917583:JPD917586 JYO917583:JYZ917586 KIK917583:KIV917586 KSG917583:KSR917586 LCC917583:LCN917586 LLY917583:LMJ917586 LVU917583:LWF917586 MFQ917583:MGB917586 MPM917583:MPX917586 MZI917583:MZT917586 NJE917583:NJP917586 NTA917583:NTL917586 OCW917583:ODH917586 OMS917583:OND917586 OWO917583:OWZ917586 PGK917583:PGV917586 PQG917583:PQR917586 QAC917583:QAN917586 QJY917583:QKJ917586 QTU917583:QUF917586 RDQ917583:REB917586 RNM917583:RNX917586 RXI917583:RXT917586 SHE917583:SHP917586 SRA917583:SRL917586 TAW917583:TBH917586 TKS917583:TLD917586 TUO917583:TUZ917586 UEK917583:UEV917586 UOG917583:UOR917586 UYC917583:UYN917586 VHY917583:VIJ917586 VRU917583:VSF917586 WBQ917583:WCB917586 WLM917583:WLX917586 WVI917583:WVT917586 A983119:L983122 IW983119:JH983122 SS983119:TD983122 ACO983119:ACZ983122 AMK983119:AMV983122 AWG983119:AWR983122 BGC983119:BGN983122 BPY983119:BQJ983122 BZU983119:CAF983122 CJQ983119:CKB983122 CTM983119:CTX983122 DDI983119:DDT983122 DNE983119:DNP983122 DXA983119:DXL983122 EGW983119:EHH983122 EQS983119:ERD983122 FAO983119:FAZ983122 FKK983119:FKV983122 FUG983119:FUR983122 GEC983119:GEN983122 GNY983119:GOJ983122 GXU983119:GYF983122 HHQ983119:HIB983122 HRM983119:HRX983122 IBI983119:IBT983122 ILE983119:ILP983122 IVA983119:IVL983122 JEW983119:JFH983122 JOS983119:JPD983122 JYO983119:JYZ983122 KIK983119:KIV983122 KSG983119:KSR983122 LCC983119:LCN983122 LLY983119:LMJ983122 LVU983119:LWF983122 MFQ983119:MGB983122 MPM983119:MPX983122 MZI983119:MZT983122 NJE983119:NJP983122 NTA983119:NTL983122 OCW983119:ODH983122 OMS983119:OND983122 OWO983119:OWZ983122 PGK983119:PGV983122 PQG983119:PQR983122 QAC983119:QAN983122 QJY983119:QKJ983122 QTU983119:QUF983122 RDQ983119:REB983122 RNM983119:RNX983122 RXI983119:RXT983122 SHE983119:SHP983122 SRA983119:SRL983122 TAW983119:TBH983122 TKS983119:TLD983122 TUO983119:TUZ983122 UEK983119:UEV983122 UOG983119:UOR983122 UYC983119:UYN983122 VHY983119:VIJ983122 VRU983119:VSF983122 WBQ983119:WCB983122 WLM983119:WLX983122 WVI983119:WVT983122"/>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 xml:space="preserve">&amp;C&amp;16 2012年&amp;A航空旅客輸送実績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3"/>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98"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９月(下旬)</v>
      </c>
      <c r="F1" s="739" t="s">
        <v>70</v>
      </c>
      <c r="G1" s="740"/>
      <c r="H1" s="740"/>
      <c r="I1" s="741"/>
      <c r="J1" s="740"/>
      <c r="K1" s="740"/>
      <c r="L1" s="741"/>
    </row>
    <row r="2" spans="1:12" s="42" customFormat="1" x14ac:dyDescent="0.4">
      <c r="A2" s="658"/>
      <c r="B2" s="733" t="s">
        <v>97</v>
      </c>
      <c r="C2" s="733"/>
      <c r="D2" s="733"/>
      <c r="E2" s="734"/>
      <c r="F2" s="735" t="s">
        <v>195</v>
      </c>
      <c r="G2" s="733"/>
      <c r="H2" s="733"/>
      <c r="I2" s="734"/>
      <c r="J2" s="735" t="s">
        <v>194</v>
      </c>
      <c r="K2" s="733"/>
      <c r="L2" s="734"/>
    </row>
    <row r="3" spans="1:12" s="42" customFormat="1" x14ac:dyDescent="0.4">
      <c r="A3" s="653"/>
      <c r="B3" s="646"/>
      <c r="C3" s="646"/>
      <c r="D3" s="646"/>
      <c r="E3" s="647"/>
      <c r="F3" s="645"/>
      <c r="G3" s="646"/>
      <c r="H3" s="646"/>
      <c r="I3" s="647"/>
      <c r="J3" s="645"/>
      <c r="K3" s="646"/>
      <c r="L3" s="647"/>
    </row>
    <row r="4" spans="1:12" s="42" customFormat="1" x14ac:dyDescent="0.4">
      <c r="A4" s="653"/>
      <c r="B4" s="659" t="s">
        <v>278</v>
      </c>
      <c r="C4" s="655" t="s">
        <v>277</v>
      </c>
      <c r="D4" s="653" t="s">
        <v>95</v>
      </c>
      <c r="E4" s="653"/>
      <c r="F4" s="649" t="str">
        <f>+B4</f>
        <v>(12'9/21～30)</v>
      </c>
      <c r="G4" s="649" t="str">
        <f>+C4</f>
        <v>(11'9/21～30)</v>
      </c>
      <c r="H4" s="653" t="s">
        <v>95</v>
      </c>
      <c r="I4" s="653"/>
      <c r="J4" s="649" t="str">
        <f>+B4</f>
        <v>(12'9/21～30)</v>
      </c>
      <c r="K4" s="649" t="str">
        <f>+C4</f>
        <v>(11'9/21～30)</v>
      </c>
      <c r="L4" s="657" t="s">
        <v>93</v>
      </c>
    </row>
    <row r="5" spans="1:12" s="97" customFormat="1" x14ac:dyDescent="0.4">
      <c r="A5" s="653"/>
      <c r="B5" s="659"/>
      <c r="C5" s="656"/>
      <c r="D5" s="277" t="s">
        <v>94</v>
      </c>
      <c r="E5" s="317" t="s">
        <v>93</v>
      </c>
      <c r="F5" s="649"/>
      <c r="G5" s="649"/>
      <c r="H5" s="277" t="s">
        <v>94</v>
      </c>
      <c r="I5" s="277" t="s">
        <v>93</v>
      </c>
      <c r="J5" s="649"/>
      <c r="K5" s="649"/>
      <c r="L5" s="658"/>
    </row>
    <row r="6" spans="1:12" s="44" customFormat="1" x14ac:dyDescent="0.4">
      <c r="A6" s="249" t="s">
        <v>191</v>
      </c>
      <c r="B6" s="248">
        <f>+B7+B41+B67</f>
        <v>139091</v>
      </c>
      <c r="C6" s="248">
        <f>+C7+C41+C67</f>
        <v>168704</v>
      </c>
      <c r="D6" s="245">
        <f t="shared" ref="D6:D37" si="0">+B6/C6</f>
        <v>0.82446770675265557</v>
      </c>
      <c r="E6" s="289">
        <f t="shared" ref="E6:E37" si="1">+B6-C6</f>
        <v>-29613</v>
      </c>
      <c r="F6" s="248">
        <f>+F7+F41+F67</f>
        <v>188500</v>
      </c>
      <c r="G6" s="248">
        <f>+G7+G41+G67</f>
        <v>210165</v>
      </c>
      <c r="H6" s="245">
        <f t="shared" ref="H6:H37" si="2">+F6/G6</f>
        <v>0.89691432921751957</v>
      </c>
      <c r="I6" s="289">
        <f t="shared" ref="I6:I37" si="3">+F6-G6</f>
        <v>-21665</v>
      </c>
      <c r="J6" s="245">
        <f t="shared" ref="J6:J37" si="4">+B6/F6</f>
        <v>0.73788328912466838</v>
      </c>
      <c r="K6" s="245">
        <f t="shared" ref="K6:K37" si="5">+C6/G6</f>
        <v>0.80272167106797043</v>
      </c>
      <c r="L6" s="283">
        <f t="shared" ref="L6:L37" si="6">+J6-K6</f>
        <v>-6.4838381943302048E-2</v>
      </c>
    </row>
    <row r="7" spans="1:12" s="44" customFormat="1" x14ac:dyDescent="0.4">
      <c r="A7" s="249" t="s">
        <v>91</v>
      </c>
      <c r="B7" s="316">
        <f>+B8+B18+B38</f>
        <v>63185</v>
      </c>
      <c r="C7" s="248">
        <f>+C8+C18+C38</f>
        <v>75543</v>
      </c>
      <c r="D7" s="245">
        <f t="shared" si="0"/>
        <v>0.83641105065988908</v>
      </c>
      <c r="E7" s="289">
        <f t="shared" si="1"/>
        <v>-12358</v>
      </c>
      <c r="F7" s="248">
        <f>+F8+F18+F38</f>
        <v>86258</v>
      </c>
      <c r="G7" s="248">
        <f>+G8+G18+G38</f>
        <v>92480</v>
      </c>
      <c r="H7" s="245">
        <f t="shared" si="2"/>
        <v>0.93272058823529413</v>
      </c>
      <c r="I7" s="315">
        <f t="shared" si="3"/>
        <v>-6222</v>
      </c>
      <c r="J7" s="245">
        <f t="shared" si="4"/>
        <v>0.73251176702450782</v>
      </c>
      <c r="K7" s="245">
        <f t="shared" si="5"/>
        <v>0.81685769896193772</v>
      </c>
      <c r="L7" s="283">
        <f t="shared" si="6"/>
        <v>-8.4345931937429897E-2</v>
      </c>
    </row>
    <row r="8" spans="1:12" x14ac:dyDescent="0.4">
      <c r="A8" s="277" t="s">
        <v>190</v>
      </c>
      <c r="B8" s="403">
        <f>SUM(B9:B17)</f>
        <v>43165</v>
      </c>
      <c r="C8" s="259">
        <f>SUM(C9:C17)</f>
        <v>53767</v>
      </c>
      <c r="D8" s="256">
        <f t="shared" si="0"/>
        <v>0.80281585359049235</v>
      </c>
      <c r="E8" s="402">
        <f t="shared" si="1"/>
        <v>-10602</v>
      </c>
      <c r="F8" s="259">
        <f>SUM(F9:F17)</f>
        <v>58446</v>
      </c>
      <c r="G8" s="259">
        <f>SUM(G9:G17)</f>
        <v>65149</v>
      </c>
      <c r="H8" s="256">
        <f t="shared" si="2"/>
        <v>0.89711277226051056</v>
      </c>
      <c r="I8" s="402">
        <f t="shared" si="3"/>
        <v>-6703</v>
      </c>
      <c r="J8" s="256">
        <f t="shared" si="4"/>
        <v>0.73854498169250249</v>
      </c>
      <c r="K8" s="256">
        <f t="shared" si="5"/>
        <v>0.82529279037283765</v>
      </c>
      <c r="L8" s="280">
        <f t="shared" si="6"/>
        <v>-8.6747808680335159E-2</v>
      </c>
    </row>
    <row r="9" spans="1:12" x14ac:dyDescent="0.4">
      <c r="A9" s="57" t="s">
        <v>87</v>
      </c>
      <c r="B9" s="145">
        <f>'９月(月間)'!B9-'９月(上旬～中旬)'!B9</f>
        <v>36302</v>
      </c>
      <c r="C9" s="145">
        <f>'９月(月間)'!C9-'９月(上旬～中旬)'!C9</f>
        <v>39976</v>
      </c>
      <c r="D9" s="73">
        <f t="shared" si="0"/>
        <v>0.90809485691414848</v>
      </c>
      <c r="E9" s="82">
        <f t="shared" si="1"/>
        <v>-3674</v>
      </c>
      <c r="F9" s="80">
        <f>'９月(月間)'!F9-'９月(上旬～中旬)'!F9</f>
        <v>49596</v>
      </c>
      <c r="G9" s="80">
        <f>'９月(月間)'!G9-'９月(上旬～中旬)'!G9</f>
        <v>47644</v>
      </c>
      <c r="H9" s="73">
        <f t="shared" si="2"/>
        <v>1.0409705314415247</v>
      </c>
      <c r="I9" s="82">
        <f t="shared" si="3"/>
        <v>1952</v>
      </c>
      <c r="J9" s="73">
        <f t="shared" si="4"/>
        <v>0.7319541898540205</v>
      </c>
      <c r="K9" s="73">
        <f t="shared" si="5"/>
        <v>0.83905633448073214</v>
      </c>
      <c r="L9" s="90">
        <f t="shared" si="6"/>
        <v>-0.10710214462671164</v>
      </c>
    </row>
    <row r="10" spans="1:12" x14ac:dyDescent="0.4">
      <c r="A10" s="58" t="s">
        <v>90</v>
      </c>
      <c r="B10" s="145">
        <f>'９月(月間)'!B10-'９月(上旬～中旬)'!B10</f>
        <v>3631</v>
      </c>
      <c r="C10" s="145">
        <f>'９月(月間)'!C10-'９月(上旬～中旬)'!C10</f>
        <v>4389</v>
      </c>
      <c r="D10" s="53">
        <f t="shared" si="0"/>
        <v>0.82729551150603786</v>
      </c>
      <c r="E10" s="77">
        <f t="shared" si="1"/>
        <v>-758</v>
      </c>
      <c r="F10" s="80">
        <f>'９月(月間)'!F10-'９月(上旬～中旬)'!F10</f>
        <v>4500</v>
      </c>
      <c r="G10" s="80">
        <f>'９月(月間)'!G10-'９月(上旬～中旬)'!G10</f>
        <v>5000</v>
      </c>
      <c r="H10" s="53">
        <f t="shared" si="2"/>
        <v>0.9</v>
      </c>
      <c r="I10" s="77">
        <f t="shared" si="3"/>
        <v>-500</v>
      </c>
      <c r="J10" s="53">
        <f t="shared" si="4"/>
        <v>0.80688888888888888</v>
      </c>
      <c r="K10" s="53">
        <f t="shared" si="5"/>
        <v>0.87780000000000002</v>
      </c>
      <c r="L10" s="52">
        <f t="shared" si="6"/>
        <v>-7.0911111111111147E-2</v>
      </c>
    </row>
    <row r="11" spans="1:12" x14ac:dyDescent="0.4">
      <c r="A11" s="58" t="s">
        <v>162</v>
      </c>
      <c r="B11" s="145">
        <f>'９月(月間)'!B11-'９月(上旬～中旬)'!B11</f>
        <v>2370</v>
      </c>
      <c r="C11" s="145">
        <f>'９月(月間)'!C11-'９月(上旬～中旬)'!C11</f>
        <v>8567</v>
      </c>
      <c r="D11" s="53">
        <f t="shared" si="0"/>
        <v>0.27664293218162717</v>
      </c>
      <c r="E11" s="77">
        <f t="shared" si="1"/>
        <v>-6197</v>
      </c>
      <c r="F11" s="80">
        <f>'９月(月間)'!F11-'９月(上旬～中旬)'!F11</f>
        <v>2970</v>
      </c>
      <c r="G11" s="80">
        <f>'９月(月間)'!G11-'９月(上旬～中旬)'!G11</f>
        <v>11200</v>
      </c>
      <c r="H11" s="53">
        <f t="shared" si="2"/>
        <v>0.26517857142857143</v>
      </c>
      <c r="I11" s="77">
        <f t="shared" si="3"/>
        <v>-8230</v>
      </c>
      <c r="J11" s="53">
        <f t="shared" si="4"/>
        <v>0.79797979797979801</v>
      </c>
      <c r="K11" s="53">
        <f t="shared" si="5"/>
        <v>0.76491071428571433</v>
      </c>
      <c r="L11" s="52">
        <f t="shared" si="6"/>
        <v>3.3069083694083679E-2</v>
      </c>
    </row>
    <row r="12" spans="1:12" x14ac:dyDescent="0.4">
      <c r="A12" s="58" t="s">
        <v>85</v>
      </c>
      <c r="B12" s="145">
        <f>'９月(月間)'!B12-'９月(上旬～中旬)'!B12</f>
        <v>0</v>
      </c>
      <c r="C12" s="145">
        <f>'９月(月間)'!C12-'９月(上旬～中旬)'!C12</f>
        <v>0</v>
      </c>
      <c r="D12" s="53" t="e">
        <f t="shared" si="0"/>
        <v>#DIV/0!</v>
      </c>
      <c r="E12" s="77">
        <f t="shared" si="1"/>
        <v>0</v>
      </c>
      <c r="F12" s="80">
        <f>'９月(月間)'!F12-'９月(上旬～中旬)'!F12</f>
        <v>0</v>
      </c>
      <c r="G12" s="80">
        <f>'９月(月間)'!G12-'９月(上旬～中旬)'!G12</f>
        <v>0</v>
      </c>
      <c r="H12" s="53" t="e">
        <f t="shared" si="2"/>
        <v>#DIV/0!</v>
      </c>
      <c r="I12" s="77">
        <f t="shared" si="3"/>
        <v>0</v>
      </c>
      <c r="J12" s="53" t="e">
        <f t="shared" si="4"/>
        <v>#DIV/0!</v>
      </c>
      <c r="K12" s="53" t="e">
        <f t="shared" si="5"/>
        <v>#DIV/0!</v>
      </c>
      <c r="L12" s="52" t="e">
        <f t="shared" si="6"/>
        <v>#DIV/0!</v>
      </c>
    </row>
    <row r="13" spans="1:12" x14ac:dyDescent="0.4">
      <c r="A13" s="58" t="s">
        <v>86</v>
      </c>
      <c r="B13" s="145">
        <f>'９月(月間)'!B13-'９月(上旬～中旬)'!B13</f>
        <v>0</v>
      </c>
      <c r="C13" s="145">
        <f>'９月(月間)'!C13-'９月(上旬～中旬)'!C13</f>
        <v>0</v>
      </c>
      <c r="D13" s="53" t="e">
        <f t="shared" si="0"/>
        <v>#DIV/0!</v>
      </c>
      <c r="E13" s="77">
        <f t="shared" si="1"/>
        <v>0</v>
      </c>
      <c r="F13" s="80">
        <f>'９月(月間)'!F13-'９月(上旬～中旬)'!F13</f>
        <v>0</v>
      </c>
      <c r="G13" s="80">
        <f>'９月(月間)'!G13-'９月(上旬～中旬)'!G13</f>
        <v>0</v>
      </c>
      <c r="H13" s="53" t="e">
        <f t="shared" si="2"/>
        <v>#DIV/0!</v>
      </c>
      <c r="I13" s="77">
        <f t="shared" si="3"/>
        <v>0</v>
      </c>
      <c r="J13" s="53" t="e">
        <f t="shared" si="4"/>
        <v>#DIV/0!</v>
      </c>
      <c r="K13" s="53" t="e">
        <f t="shared" si="5"/>
        <v>#DIV/0!</v>
      </c>
      <c r="L13" s="52" t="e">
        <f t="shared" si="6"/>
        <v>#DIV/0!</v>
      </c>
    </row>
    <row r="14" spans="1:12" x14ac:dyDescent="0.4">
      <c r="A14" s="64" t="s">
        <v>189</v>
      </c>
      <c r="B14" s="147">
        <f>'９月(月間)'!B14-'９月(上旬～中旬)'!B14</f>
        <v>862</v>
      </c>
      <c r="C14" s="145">
        <f>'９月(月間)'!C14-'９月(上旬～中旬)'!C14</f>
        <v>835</v>
      </c>
      <c r="D14" s="67">
        <f t="shared" si="0"/>
        <v>1.0323353293413173</v>
      </c>
      <c r="E14" s="84">
        <f t="shared" si="1"/>
        <v>27</v>
      </c>
      <c r="F14" s="107">
        <f>'９月(月間)'!F14-'９月(上旬～中旬)'!F14</f>
        <v>1380</v>
      </c>
      <c r="G14" s="107">
        <f>'９月(月間)'!G14-'９月(上旬～中旬)'!G14</f>
        <v>1305</v>
      </c>
      <c r="H14" s="67">
        <f t="shared" si="2"/>
        <v>1.0574712643678161</v>
      </c>
      <c r="I14" s="84">
        <f t="shared" si="3"/>
        <v>75</v>
      </c>
      <c r="J14" s="67">
        <f t="shared" si="4"/>
        <v>0.62463768115942031</v>
      </c>
      <c r="K14" s="67">
        <f t="shared" si="5"/>
        <v>0.63984674329501912</v>
      </c>
      <c r="L14" s="66">
        <f t="shared" si="6"/>
        <v>-1.5209062135598805E-2</v>
      </c>
    </row>
    <row r="15" spans="1:12" x14ac:dyDescent="0.4">
      <c r="A15" s="58" t="s">
        <v>188</v>
      </c>
      <c r="B15" s="143">
        <f>'９月(月間)'!B15-'９月(上旬～中旬)'!B15</f>
        <v>0</v>
      </c>
      <c r="C15" s="145">
        <f>'９月(月間)'!C15-'９月(上旬～中旬)'!C15</f>
        <v>0</v>
      </c>
      <c r="D15" s="53" t="e">
        <f t="shared" si="0"/>
        <v>#DIV/0!</v>
      </c>
      <c r="E15" s="77">
        <f t="shared" si="1"/>
        <v>0</v>
      </c>
      <c r="F15" s="55">
        <f>'９月(月間)'!F15-'９月(上旬～中旬)'!F15</f>
        <v>0</v>
      </c>
      <c r="G15" s="55">
        <f>'９月(月間)'!G15-'９月(上旬～中旬)'!G15</f>
        <v>0</v>
      </c>
      <c r="H15" s="53" t="e">
        <f t="shared" si="2"/>
        <v>#DIV/0!</v>
      </c>
      <c r="I15" s="77">
        <f t="shared" si="3"/>
        <v>0</v>
      </c>
      <c r="J15" s="53" t="e">
        <f t="shared" si="4"/>
        <v>#DIV/0!</v>
      </c>
      <c r="K15" s="53" t="e">
        <f t="shared" si="5"/>
        <v>#DIV/0!</v>
      </c>
      <c r="L15" s="52" t="e">
        <f t="shared" si="6"/>
        <v>#DIV/0!</v>
      </c>
    </row>
    <row r="16" spans="1:12" s="42" customFormat="1" x14ac:dyDescent="0.4">
      <c r="A16" s="70" t="s">
        <v>187</v>
      </c>
      <c r="B16" s="145">
        <f>'９月(月間)'!B16-'９月(上旬～中旬)'!B16</f>
        <v>0</v>
      </c>
      <c r="C16" s="145">
        <f>'９月(月間)'!C16-'９月(上旬～中旬)'!C16</f>
        <v>0</v>
      </c>
      <c r="D16" s="53" t="e">
        <f t="shared" si="0"/>
        <v>#DIV/0!</v>
      </c>
      <c r="E16" s="77">
        <f t="shared" si="1"/>
        <v>0</v>
      </c>
      <c r="F16" s="80">
        <f>'９月(月間)'!F16-'９月(上旬～中旬)'!F16</f>
        <v>0</v>
      </c>
      <c r="G16" s="80">
        <f>'９月(月間)'!G16-'９月(上旬～中旬)'!G16</f>
        <v>0</v>
      </c>
      <c r="H16" s="53" t="e">
        <f t="shared" si="2"/>
        <v>#DIV/0!</v>
      </c>
      <c r="I16" s="77">
        <f t="shared" si="3"/>
        <v>0</v>
      </c>
      <c r="J16" s="53" t="e">
        <f t="shared" si="4"/>
        <v>#DIV/0!</v>
      </c>
      <c r="K16" s="53" t="e">
        <f t="shared" si="5"/>
        <v>#DIV/0!</v>
      </c>
      <c r="L16" s="52" t="e">
        <f t="shared" si="6"/>
        <v>#DIV/0!</v>
      </c>
    </row>
    <row r="17" spans="1:12" x14ac:dyDescent="0.4">
      <c r="A17" s="70" t="s">
        <v>186</v>
      </c>
      <c r="B17" s="72">
        <f>'９月(月間)'!B17-'９月(上旬～中旬)'!B17</f>
        <v>0</v>
      </c>
      <c r="C17" s="145">
        <f>'９月(月間)'!C17-'９月(上旬～中旬)'!C17</f>
        <v>0</v>
      </c>
      <c r="D17" s="67" t="e">
        <f t="shared" si="0"/>
        <v>#DIV/0!</v>
      </c>
      <c r="E17" s="68">
        <f t="shared" si="1"/>
        <v>0</v>
      </c>
      <c r="F17" s="72">
        <f>'９月(月間)'!F17-'９月(上旬～中旬)'!F17</f>
        <v>0</v>
      </c>
      <c r="G17" s="72">
        <f>'９月(月間)'!G17-'９月(上旬～中旬)'!G17</f>
        <v>0</v>
      </c>
      <c r="H17" s="67" t="e">
        <f t="shared" si="2"/>
        <v>#DIV/0!</v>
      </c>
      <c r="I17" s="84">
        <f t="shared" si="3"/>
        <v>0</v>
      </c>
      <c r="J17" s="67" t="e">
        <f t="shared" si="4"/>
        <v>#DIV/0!</v>
      </c>
      <c r="K17" s="53" t="e">
        <f t="shared" si="5"/>
        <v>#DIV/0!</v>
      </c>
      <c r="L17" s="52" t="e">
        <f t="shared" si="6"/>
        <v>#DIV/0!</v>
      </c>
    </row>
    <row r="18" spans="1:12" x14ac:dyDescent="0.4">
      <c r="A18" s="277" t="s">
        <v>185</v>
      </c>
      <c r="B18" s="403">
        <f>SUM(B19:B37)</f>
        <v>19229</v>
      </c>
      <c r="C18" s="403">
        <f>SUM(C19:C37)</f>
        <v>20923</v>
      </c>
      <c r="D18" s="256">
        <f t="shared" si="0"/>
        <v>0.91903646704583475</v>
      </c>
      <c r="E18" s="402">
        <f t="shared" si="1"/>
        <v>-1694</v>
      </c>
      <c r="F18" s="259">
        <f>SUM(F19:F37)</f>
        <v>26660</v>
      </c>
      <c r="G18" s="259">
        <f>SUM(G19:G37)</f>
        <v>26200</v>
      </c>
      <c r="H18" s="256">
        <f t="shared" si="2"/>
        <v>1.0175572519083969</v>
      </c>
      <c r="I18" s="402">
        <f t="shared" si="3"/>
        <v>460</v>
      </c>
      <c r="J18" s="256">
        <f t="shared" si="4"/>
        <v>0.72126781695423858</v>
      </c>
      <c r="K18" s="256">
        <f t="shared" si="5"/>
        <v>0.79858778625954197</v>
      </c>
      <c r="L18" s="280">
        <f t="shared" si="6"/>
        <v>-7.7319969305303382E-2</v>
      </c>
    </row>
    <row r="19" spans="1:12" x14ac:dyDescent="0.4">
      <c r="A19" s="57" t="s">
        <v>184</v>
      </c>
      <c r="B19" s="145">
        <f>'９月(月間)'!B19-'９月(上旬～中旬)'!B19</f>
        <v>0</v>
      </c>
      <c r="C19" s="145">
        <f>'９月(月間)'!C19-'９月(上旬～中旬)'!C19</f>
        <v>0</v>
      </c>
      <c r="D19" s="73" t="e">
        <f t="shared" si="0"/>
        <v>#DIV/0!</v>
      </c>
      <c r="E19" s="82">
        <f t="shared" si="1"/>
        <v>0</v>
      </c>
      <c r="F19" s="80">
        <f>'９月(月間)'!F19-'９月(上旬～中旬)'!F19</f>
        <v>0</v>
      </c>
      <c r="G19" s="80">
        <f>'９月(月間)'!G19-'９月(上旬～中旬)'!G19</f>
        <v>0</v>
      </c>
      <c r="H19" s="73" t="e">
        <f t="shared" si="2"/>
        <v>#DIV/0!</v>
      </c>
      <c r="I19" s="82">
        <f t="shared" si="3"/>
        <v>0</v>
      </c>
      <c r="J19" s="73" t="e">
        <f t="shared" si="4"/>
        <v>#DIV/0!</v>
      </c>
      <c r="K19" s="73" t="e">
        <f t="shared" si="5"/>
        <v>#DIV/0!</v>
      </c>
      <c r="L19" s="90" t="e">
        <f t="shared" si="6"/>
        <v>#DIV/0!</v>
      </c>
    </row>
    <row r="20" spans="1:12" x14ac:dyDescent="0.4">
      <c r="A20" s="58" t="s">
        <v>244</v>
      </c>
      <c r="B20" s="145">
        <f>'９月(月間)'!B20-'９月(上旬～中旬)'!B20</f>
        <v>3202</v>
      </c>
      <c r="C20" s="145">
        <f>'９月(月間)'!C20-'９月(上旬～中旬)'!C20</f>
        <v>0</v>
      </c>
      <c r="D20" s="53" t="e">
        <f t="shared" si="0"/>
        <v>#DIV/0!</v>
      </c>
      <c r="E20" s="77">
        <f t="shared" si="1"/>
        <v>3202</v>
      </c>
      <c r="F20" s="80">
        <f>'９月(月間)'!F20-'９月(上旬～中旬)'!F20</f>
        <v>4080</v>
      </c>
      <c r="G20" s="80">
        <f>'９月(月間)'!G20-'９月(上旬～中旬)'!G20</f>
        <v>0</v>
      </c>
      <c r="H20" s="53" t="e">
        <f t="shared" si="2"/>
        <v>#DIV/0!</v>
      </c>
      <c r="I20" s="77">
        <f t="shared" si="3"/>
        <v>4080</v>
      </c>
      <c r="J20" s="53">
        <f t="shared" si="4"/>
        <v>0.78480392156862744</v>
      </c>
      <c r="K20" s="53" t="e">
        <f t="shared" si="5"/>
        <v>#DIV/0!</v>
      </c>
      <c r="L20" s="52" t="e">
        <f t="shared" si="6"/>
        <v>#DIV/0!</v>
      </c>
    </row>
    <row r="21" spans="1:12" x14ac:dyDescent="0.4">
      <c r="A21" s="58" t="s">
        <v>183</v>
      </c>
      <c r="B21" s="145">
        <f>'９月(月間)'!B21-'９月(上旬～中旬)'!B21</f>
        <v>5407</v>
      </c>
      <c r="C21" s="145">
        <f>'９月(月間)'!C21-'９月(上旬～中旬)'!C21</f>
        <v>7228</v>
      </c>
      <c r="D21" s="53">
        <f t="shared" si="0"/>
        <v>0.74806308799114551</v>
      </c>
      <c r="E21" s="77">
        <f t="shared" si="1"/>
        <v>-1821</v>
      </c>
      <c r="F21" s="80">
        <f>'９月(月間)'!F21-'９月(上旬～中旬)'!F21</f>
        <v>7975</v>
      </c>
      <c r="G21" s="80">
        <f>'９月(月間)'!G21-'９月(上旬～中旬)'!G21</f>
        <v>10175</v>
      </c>
      <c r="H21" s="53">
        <f t="shared" si="2"/>
        <v>0.78378378378378377</v>
      </c>
      <c r="I21" s="77">
        <f t="shared" si="3"/>
        <v>-2200</v>
      </c>
      <c r="J21" s="53">
        <f t="shared" si="4"/>
        <v>0.67799373040752353</v>
      </c>
      <c r="K21" s="53">
        <f t="shared" si="5"/>
        <v>0.7103685503685504</v>
      </c>
      <c r="L21" s="52">
        <f t="shared" si="6"/>
        <v>-3.2374819961026868E-2</v>
      </c>
    </row>
    <row r="22" spans="1:12" x14ac:dyDescent="0.4">
      <c r="A22" s="58" t="s">
        <v>182</v>
      </c>
      <c r="B22" s="145">
        <f>'９月(月間)'!B22-'９月(上旬～中旬)'!B22</f>
        <v>1205</v>
      </c>
      <c r="C22" s="145">
        <f>'９月(月間)'!C22-'９月(上旬～中旬)'!C22</f>
        <v>1441</v>
      </c>
      <c r="D22" s="53">
        <f t="shared" si="0"/>
        <v>0.83622484385843165</v>
      </c>
      <c r="E22" s="77">
        <f t="shared" si="1"/>
        <v>-236</v>
      </c>
      <c r="F22" s="80">
        <f>'９月(月間)'!F22-'９月(上旬～中旬)'!F22</f>
        <v>1470</v>
      </c>
      <c r="G22" s="80">
        <f>'９月(月間)'!G22-'９月(上旬～中旬)'!G22</f>
        <v>1495</v>
      </c>
      <c r="H22" s="53">
        <f t="shared" si="2"/>
        <v>0.98327759197324416</v>
      </c>
      <c r="I22" s="77">
        <f t="shared" si="3"/>
        <v>-25</v>
      </c>
      <c r="J22" s="53">
        <f t="shared" si="4"/>
        <v>0.81972789115646261</v>
      </c>
      <c r="K22" s="53">
        <f t="shared" si="5"/>
        <v>0.9638795986622074</v>
      </c>
      <c r="L22" s="52">
        <f t="shared" si="6"/>
        <v>-0.1441517075057448</v>
      </c>
    </row>
    <row r="23" spans="1:12" x14ac:dyDescent="0.4">
      <c r="A23" s="58" t="s">
        <v>181</v>
      </c>
      <c r="B23" s="145">
        <f>'９月(月間)'!B23-'９月(上旬～中旬)'!B23</f>
        <v>1776</v>
      </c>
      <c r="C23" s="145">
        <f>'９月(月間)'!C23-'９月(上旬～中旬)'!C23</f>
        <v>2132</v>
      </c>
      <c r="D23" s="67">
        <f t="shared" si="0"/>
        <v>0.83302063789868663</v>
      </c>
      <c r="E23" s="84">
        <f t="shared" si="1"/>
        <v>-356</v>
      </c>
      <c r="F23" s="80">
        <f>'９月(月間)'!F23-'９月(上旬～中旬)'!F23</f>
        <v>2645</v>
      </c>
      <c r="G23" s="80">
        <f>'９月(月間)'!G23-'９月(上旬～中旬)'!G23</f>
        <v>2810</v>
      </c>
      <c r="H23" s="67">
        <f t="shared" si="2"/>
        <v>0.94128113879003561</v>
      </c>
      <c r="I23" s="84">
        <f t="shared" si="3"/>
        <v>-165</v>
      </c>
      <c r="J23" s="67">
        <f t="shared" si="4"/>
        <v>0.67145557655954635</v>
      </c>
      <c r="K23" s="67">
        <f t="shared" si="5"/>
        <v>0.75871886120996446</v>
      </c>
      <c r="L23" s="66">
        <f t="shared" si="6"/>
        <v>-8.7263284650418105E-2</v>
      </c>
    </row>
    <row r="24" spans="1:12" x14ac:dyDescent="0.4">
      <c r="A24" s="70" t="s">
        <v>180</v>
      </c>
      <c r="B24" s="145">
        <f>'９月(月間)'!B24-'９月(上旬～中旬)'!B24</f>
        <v>0</v>
      </c>
      <c r="C24" s="145">
        <f>'９月(月間)'!C24-'９月(上旬～中旬)'!C24</f>
        <v>0</v>
      </c>
      <c r="D24" s="53" t="e">
        <f t="shared" si="0"/>
        <v>#DIV/0!</v>
      </c>
      <c r="E24" s="77">
        <f t="shared" si="1"/>
        <v>0</v>
      </c>
      <c r="F24" s="80">
        <f>'９月(月間)'!F24-'９月(上旬～中旬)'!F24</f>
        <v>0</v>
      </c>
      <c r="G24" s="80">
        <f>'９月(月間)'!G24-'９月(上旬～中旬)'!G24</f>
        <v>0</v>
      </c>
      <c r="H24" s="53" t="e">
        <f t="shared" si="2"/>
        <v>#DIV/0!</v>
      </c>
      <c r="I24" s="77">
        <f t="shared" si="3"/>
        <v>0</v>
      </c>
      <c r="J24" s="53" t="e">
        <f t="shared" si="4"/>
        <v>#DIV/0!</v>
      </c>
      <c r="K24" s="53" t="e">
        <f t="shared" si="5"/>
        <v>#DIV/0!</v>
      </c>
      <c r="L24" s="52" t="e">
        <f t="shared" si="6"/>
        <v>#DIV/0!</v>
      </c>
    </row>
    <row r="25" spans="1:12" x14ac:dyDescent="0.4">
      <c r="A25" s="70" t="s">
        <v>179</v>
      </c>
      <c r="B25" s="145">
        <f>'９月(月間)'!B25-'９月(上旬～中旬)'!B25</f>
        <v>954</v>
      </c>
      <c r="C25" s="145">
        <f>'９月(月間)'!C25-'９月(上旬～中旬)'!C25</f>
        <v>1255</v>
      </c>
      <c r="D25" s="53">
        <f t="shared" si="0"/>
        <v>0.76015936254980077</v>
      </c>
      <c r="E25" s="77">
        <f t="shared" si="1"/>
        <v>-301</v>
      </c>
      <c r="F25" s="80">
        <f>'９月(月間)'!F25-'９月(上旬～中旬)'!F25</f>
        <v>1330</v>
      </c>
      <c r="G25" s="80">
        <f>'９月(月間)'!G25-'９月(上旬～中旬)'!G25</f>
        <v>1480</v>
      </c>
      <c r="H25" s="53">
        <f t="shared" si="2"/>
        <v>0.89864864864864868</v>
      </c>
      <c r="I25" s="77">
        <f t="shared" si="3"/>
        <v>-150</v>
      </c>
      <c r="J25" s="53">
        <f t="shared" si="4"/>
        <v>0.71729323308270676</v>
      </c>
      <c r="K25" s="53">
        <f t="shared" si="5"/>
        <v>0.84797297297297303</v>
      </c>
      <c r="L25" s="52">
        <f t="shared" si="6"/>
        <v>-0.13067973989026627</v>
      </c>
    </row>
    <row r="26" spans="1:12" s="42" customFormat="1" x14ac:dyDescent="0.4">
      <c r="A26" s="70" t="s">
        <v>178</v>
      </c>
      <c r="B26" s="145">
        <f>'９月(月間)'!B26-'９月(上旬～中旬)'!B26</f>
        <v>904</v>
      </c>
      <c r="C26" s="145">
        <f>'９月(月間)'!C26-'９月(上旬～中旬)'!C26</f>
        <v>693</v>
      </c>
      <c r="D26" s="53">
        <f t="shared" si="0"/>
        <v>1.3044733044733046</v>
      </c>
      <c r="E26" s="54">
        <f t="shared" si="1"/>
        <v>211</v>
      </c>
      <c r="F26" s="80">
        <f>'９月(月間)'!F26-'９月(上旬～中旬)'!F26</f>
        <v>1475</v>
      </c>
      <c r="G26" s="80">
        <f>'９月(月間)'!G26-'９月(上旬～中旬)'!G26</f>
        <v>740</v>
      </c>
      <c r="H26" s="53">
        <f t="shared" si="2"/>
        <v>1.9932432432432432</v>
      </c>
      <c r="I26" s="54">
        <f t="shared" si="3"/>
        <v>735</v>
      </c>
      <c r="J26" s="53">
        <f t="shared" si="4"/>
        <v>0.61288135593220339</v>
      </c>
      <c r="K26" s="53">
        <f t="shared" si="5"/>
        <v>0.93648648648648647</v>
      </c>
      <c r="L26" s="52">
        <f t="shared" si="6"/>
        <v>-0.32360513055428308</v>
      </c>
    </row>
    <row r="27" spans="1:12" x14ac:dyDescent="0.4">
      <c r="A27" s="58" t="s">
        <v>177</v>
      </c>
      <c r="B27" s="145">
        <f>'９月(月間)'!B27-'９月(上旬～中旬)'!B27</f>
        <v>0</v>
      </c>
      <c r="C27" s="145">
        <f>'９月(月間)'!C27-'９月(上旬～中旬)'!C27</f>
        <v>0</v>
      </c>
      <c r="D27" s="53" t="e">
        <f t="shared" si="0"/>
        <v>#DIV/0!</v>
      </c>
      <c r="E27" s="77">
        <f t="shared" si="1"/>
        <v>0</v>
      </c>
      <c r="F27" s="80">
        <f>'９月(月間)'!F27-'９月(上旬～中旬)'!F27</f>
        <v>0</v>
      </c>
      <c r="G27" s="80">
        <f>'９月(月間)'!G27-'９月(上旬～中旬)'!G27</f>
        <v>0</v>
      </c>
      <c r="H27" s="53" t="e">
        <f t="shared" si="2"/>
        <v>#DIV/0!</v>
      </c>
      <c r="I27" s="77">
        <f t="shared" si="3"/>
        <v>0</v>
      </c>
      <c r="J27" s="53" t="e">
        <f t="shared" si="4"/>
        <v>#DIV/0!</v>
      </c>
      <c r="K27" s="53" t="e">
        <f t="shared" si="5"/>
        <v>#DIV/0!</v>
      </c>
      <c r="L27" s="52" t="e">
        <f t="shared" si="6"/>
        <v>#DIV/0!</v>
      </c>
    </row>
    <row r="28" spans="1:12" x14ac:dyDescent="0.4">
      <c r="A28" s="58" t="s">
        <v>176</v>
      </c>
      <c r="B28" s="145">
        <f>'９月(月間)'!B28-'９月(上旬～中旬)'!B28</f>
        <v>0</v>
      </c>
      <c r="C28" s="145">
        <f>'９月(月間)'!C28-'９月(上旬～中旬)'!C28</f>
        <v>1218</v>
      </c>
      <c r="D28" s="53">
        <f t="shared" si="0"/>
        <v>0</v>
      </c>
      <c r="E28" s="77">
        <f t="shared" si="1"/>
        <v>-1218</v>
      </c>
      <c r="F28" s="80">
        <f>'９月(月間)'!F28-'９月(上旬～中旬)'!F28</f>
        <v>0</v>
      </c>
      <c r="G28" s="80">
        <f>'９月(月間)'!G28-'９月(上旬～中旬)'!G28</f>
        <v>1350</v>
      </c>
      <c r="H28" s="53">
        <f t="shared" si="2"/>
        <v>0</v>
      </c>
      <c r="I28" s="77">
        <f t="shared" si="3"/>
        <v>-1350</v>
      </c>
      <c r="J28" s="53" t="e">
        <f t="shared" si="4"/>
        <v>#DIV/0!</v>
      </c>
      <c r="K28" s="53">
        <f t="shared" si="5"/>
        <v>0.90222222222222226</v>
      </c>
      <c r="L28" s="52" t="e">
        <f t="shared" si="6"/>
        <v>#DIV/0!</v>
      </c>
    </row>
    <row r="29" spans="1:12" x14ac:dyDescent="0.4">
      <c r="A29" s="58" t="s">
        <v>175</v>
      </c>
      <c r="B29" s="145">
        <f>'９月(月間)'!B29-'９月(上旬～中旬)'!B29</f>
        <v>0</v>
      </c>
      <c r="C29" s="145">
        <f>'９月(月間)'!C29-'９月(上旬～中旬)'!C29</f>
        <v>0</v>
      </c>
      <c r="D29" s="53" t="e">
        <f t="shared" si="0"/>
        <v>#DIV/0!</v>
      </c>
      <c r="E29" s="77">
        <f t="shared" si="1"/>
        <v>0</v>
      </c>
      <c r="F29" s="80">
        <f>'９月(月間)'!F29-'９月(上旬～中旬)'!F29</f>
        <v>0</v>
      </c>
      <c r="G29" s="80">
        <f>'９月(月間)'!G29-'９月(上旬～中旬)'!G29</f>
        <v>0</v>
      </c>
      <c r="H29" s="53" t="e">
        <f t="shared" si="2"/>
        <v>#DIV/0!</v>
      </c>
      <c r="I29" s="77">
        <f t="shared" si="3"/>
        <v>0</v>
      </c>
      <c r="J29" s="53" t="e">
        <f t="shared" si="4"/>
        <v>#DIV/0!</v>
      </c>
      <c r="K29" s="53" t="e">
        <f t="shared" si="5"/>
        <v>#DIV/0!</v>
      </c>
      <c r="L29" s="52" t="e">
        <f t="shared" si="6"/>
        <v>#DIV/0!</v>
      </c>
    </row>
    <row r="30" spans="1:12" x14ac:dyDescent="0.4">
      <c r="A30" s="58" t="s">
        <v>174</v>
      </c>
      <c r="B30" s="145">
        <f>'９月(月間)'!B30-'９月(上旬～中旬)'!B30</f>
        <v>0</v>
      </c>
      <c r="C30" s="145">
        <f>'９月(月間)'!C30-'９月(上旬～中旬)'!C30</f>
        <v>0</v>
      </c>
      <c r="D30" s="67" t="e">
        <f t="shared" si="0"/>
        <v>#DIV/0!</v>
      </c>
      <c r="E30" s="84">
        <f t="shared" si="1"/>
        <v>0</v>
      </c>
      <c r="F30" s="80">
        <f>'９月(月間)'!F30-'９月(上旬～中旬)'!F30</f>
        <v>0</v>
      </c>
      <c r="G30" s="80">
        <f>'９月(月間)'!G30-'９月(上旬～中旬)'!G30</f>
        <v>0</v>
      </c>
      <c r="H30" s="67" t="e">
        <f t="shared" si="2"/>
        <v>#DIV/0!</v>
      </c>
      <c r="I30" s="84">
        <f t="shared" si="3"/>
        <v>0</v>
      </c>
      <c r="J30" s="67" t="e">
        <f t="shared" si="4"/>
        <v>#DIV/0!</v>
      </c>
      <c r="K30" s="67" t="e">
        <f t="shared" si="5"/>
        <v>#DIV/0!</v>
      </c>
      <c r="L30" s="66" t="e">
        <f t="shared" si="6"/>
        <v>#DIV/0!</v>
      </c>
    </row>
    <row r="31" spans="1:12" x14ac:dyDescent="0.4">
      <c r="A31" s="70" t="s">
        <v>173</v>
      </c>
      <c r="B31" s="145">
        <f>'９月(月間)'!B31-'９月(上旬～中旬)'!B31</f>
        <v>0</v>
      </c>
      <c r="C31" s="145">
        <f>'９月(月間)'!C31-'９月(上旬～中旬)'!C31</f>
        <v>0</v>
      </c>
      <c r="D31" s="53" t="e">
        <f t="shared" si="0"/>
        <v>#DIV/0!</v>
      </c>
      <c r="E31" s="77">
        <f t="shared" si="1"/>
        <v>0</v>
      </c>
      <c r="F31" s="80">
        <f>'９月(月間)'!F31-'９月(上旬～中旬)'!F31</f>
        <v>0</v>
      </c>
      <c r="G31" s="80">
        <f>'９月(月間)'!G31-'９月(上旬～中旬)'!G31</f>
        <v>0</v>
      </c>
      <c r="H31" s="53" t="e">
        <f t="shared" si="2"/>
        <v>#DIV/0!</v>
      </c>
      <c r="I31" s="77">
        <f t="shared" si="3"/>
        <v>0</v>
      </c>
      <c r="J31" s="53" t="e">
        <f t="shared" si="4"/>
        <v>#DIV/0!</v>
      </c>
      <c r="K31" s="53" t="e">
        <f t="shared" si="5"/>
        <v>#DIV/0!</v>
      </c>
      <c r="L31" s="52" t="e">
        <f t="shared" si="6"/>
        <v>#DIV/0!</v>
      </c>
    </row>
    <row r="32" spans="1:12" x14ac:dyDescent="0.4">
      <c r="A32" s="58" t="s">
        <v>172</v>
      </c>
      <c r="B32" s="145">
        <f>'９月(月間)'!B32-'９月(上旬～中旬)'!B32</f>
        <v>891</v>
      </c>
      <c r="C32" s="145">
        <f>'９月(月間)'!C32-'９月(上旬～中旬)'!C32</f>
        <v>1113</v>
      </c>
      <c r="D32" s="53">
        <f t="shared" si="0"/>
        <v>0.80053908355795145</v>
      </c>
      <c r="E32" s="77">
        <f t="shared" si="1"/>
        <v>-222</v>
      </c>
      <c r="F32" s="80">
        <f>'９月(月間)'!F32-'９月(上旬～中旬)'!F32</f>
        <v>1305</v>
      </c>
      <c r="G32" s="80">
        <f>'９月(月間)'!G32-'９月(上旬～中旬)'!G32</f>
        <v>1465</v>
      </c>
      <c r="H32" s="53">
        <f t="shared" si="2"/>
        <v>0.89078498293515362</v>
      </c>
      <c r="I32" s="77">
        <f t="shared" si="3"/>
        <v>-160</v>
      </c>
      <c r="J32" s="53">
        <f t="shared" si="4"/>
        <v>0.6827586206896552</v>
      </c>
      <c r="K32" s="53">
        <f t="shared" si="5"/>
        <v>0.75972696245733784</v>
      </c>
      <c r="L32" s="52">
        <f t="shared" si="6"/>
        <v>-7.6968341767682635E-2</v>
      </c>
    </row>
    <row r="33" spans="1:12" x14ac:dyDescent="0.4">
      <c r="A33" s="70" t="s">
        <v>171</v>
      </c>
      <c r="B33" s="145">
        <f>'９月(月間)'!B33-'９月(上旬～中旬)'!B33</f>
        <v>0</v>
      </c>
      <c r="C33" s="145">
        <f>'９月(月間)'!C33-'９月(上旬～中旬)'!C33</f>
        <v>0</v>
      </c>
      <c r="D33" s="67" t="e">
        <f t="shared" si="0"/>
        <v>#DIV/0!</v>
      </c>
      <c r="E33" s="84">
        <f t="shared" si="1"/>
        <v>0</v>
      </c>
      <c r="F33" s="80">
        <f>'９月(月間)'!F33-'９月(上旬～中旬)'!F33</f>
        <v>0</v>
      </c>
      <c r="G33" s="80">
        <f>'９月(月間)'!G33-'９月(上旬～中旬)'!G33</f>
        <v>0</v>
      </c>
      <c r="H33" s="67" t="e">
        <f t="shared" si="2"/>
        <v>#DIV/0!</v>
      </c>
      <c r="I33" s="84">
        <f t="shared" si="3"/>
        <v>0</v>
      </c>
      <c r="J33" s="67" t="e">
        <f t="shared" si="4"/>
        <v>#DIV/0!</v>
      </c>
      <c r="K33" s="67" t="e">
        <f t="shared" si="5"/>
        <v>#DIV/0!</v>
      </c>
      <c r="L33" s="66" t="e">
        <f t="shared" si="6"/>
        <v>#DIV/0!</v>
      </c>
    </row>
    <row r="34" spans="1:12" x14ac:dyDescent="0.4">
      <c r="A34" s="70" t="s">
        <v>170</v>
      </c>
      <c r="B34" s="147">
        <f>'９月(月間)'!B34-'９月(上旬～中旬)'!B34</f>
        <v>626</v>
      </c>
      <c r="C34" s="145">
        <f>'９月(月間)'!C34-'９月(上旬～中旬)'!C34</f>
        <v>1249</v>
      </c>
      <c r="D34" s="67">
        <f t="shared" si="0"/>
        <v>0.50120096076861487</v>
      </c>
      <c r="E34" s="84">
        <f t="shared" si="1"/>
        <v>-623</v>
      </c>
      <c r="F34" s="80">
        <f>'９月(月間)'!F34-'９月(上旬～中旬)'!F34</f>
        <v>1305</v>
      </c>
      <c r="G34" s="107">
        <f>'９月(月間)'!G34-'９月(上旬～中旬)'!G34</f>
        <v>1460</v>
      </c>
      <c r="H34" s="67">
        <f t="shared" si="2"/>
        <v>0.89383561643835618</v>
      </c>
      <c r="I34" s="84">
        <f t="shared" si="3"/>
        <v>-155</v>
      </c>
      <c r="J34" s="67">
        <f t="shared" si="4"/>
        <v>0.4796934865900383</v>
      </c>
      <c r="K34" s="67">
        <f t="shared" si="5"/>
        <v>0.85547945205479448</v>
      </c>
      <c r="L34" s="66">
        <f t="shared" si="6"/>
        <v>-0.37578596546475618</v>
      </c>
    </row>
    <row r="35" spans="1:12" x14ac:dyDescent="0.4">
      <c r="A35" s="58" t="s">
        <v>169</v>
      </c>
      <c r="B35" s="143">
        <f>'９月(月間)'!B35-'９月(上旬～中旬)'!B35</f>
        <v>0</v>
      </c>
      <c r="C35" s="145">
        <f>'９月(月間)'!C35-'９月(上旬～中旬)'!C35</f>
        <v>0</v>
      </c>
      <c r="D35" s="53" t="e">
        <f t="shared" si="0"/>
        <v>#DIV/0!</v>
      </c>
      <c r="E35" s="77">
        <f t="shared" si="1"/>
        <v>0</v>
      </c>
      <c r="F35" s="80">
        <f>'９月(月間)'!F35-'９月(上旬～中旬)'!F35</f>
        <v>0</v>
      </c>
      <c r="G35" s="55">
        <f>'９月(月間)'!G35-'９月(上旬～中旬)'!G35</f>
        <v>0</v>
      </c>
      <c r="H35" s="53" t="e">
        <f t="shared" si="2"/>
        <v>#DIV/0!</v>
      </c>
      <c r="I35" s="77">
        <f t="shared" si="3"/>
        <v>0</v>
      </c>
      <c r="J35" s="53" t="e">
        <f t="shared" si="4"/>
        <v>#DIV/0!</v>
      </c>
      <c r="K35" s="53" t="e">
        <f t="shared" si="5"/>
        <v>#DIV/0!</v>
      </c>
      <c r="L35" s="52" t="e">
        <f t="shared" si="6"/>
        <v>#DIV/0!</v>
      </c>
    </row>
    <row r="36" spans="1:12" x14ac:dyDescent="0.4">
      <c r="A36" s="70" t="s">
        <v>89</v>
      </c>
      <c r="B36" s="147">
        <f>'９月(月間)'!B36-'９月(上旬～中旬)'!B36</f>
        <v>0</v>
      </c>
      <c r="C36" s="145">
        <f>'９月(月間)'!C36-'９月(上旬～中旬)'!C36</f>
        <v>0</v>
      </c>
      <c r="D36" s="67" t="e">
        <f t="shared" si="0"/>
        <v>#DIV/0!</v>
      </c>
      <c r="E36" s="84">
        <f t="shared" si="1"/>
        <v>0</v>
      </c>
      <c r="F36" s="107">
        <f>'９月(月間)'!F36-'９月(上旬～中旬)'!F36</f>
        <v>0</v>
      </c>
      <c r="G36" s="107">
        <f>'９月(月間)'!G36-'９月(上旬～中旬)'!G36</f>
        <v>0</v>
      </c>
      <c r="H36" s="67" t="e">
        <f t="shared" si="2"/>
        <v>#DIV/0!</v>
      </c>
      <c r="I36" s="84">
        <f t="shared" si="3"/>
        <v>0</v>
      </c>
      <c r="J36" s="67" t="e">
        <f t="shared" si="4"/>
        <v>#DIV/0!</v>
      </c>
      <c r="K36" s="67" t="e">
        <f t="shared" si="5"/>
        <v>#DIV/0!</v>
      </c>
      <c r="L36" s="66" t="e">
        <f t="shared" si="6"/>
        <v>#DIV/0!</v>
      </c>
    </row>
    <row r="37" spans="1:12" x14ac:dyDescent="0.4">
      <c r="A37" s="51" t="s">
        <v>168</v>
      </c>
      <c r="B37" s="149">
        <f>'９月(月間)'!B37-'９月(上旬～中旬)'!B37</f>
        <v>4264</v>
      </c>
      <c r="C37" s="145">
        <f>'９月(月間)'!C37-'９月(上旬～中旬)'!C37</f>
        <v>4594</v>
      </c>
      <c r="D37" s="47">
        <f t="shared" si="0"/>
        <v>0.92816717457553333</v>
      </c>
      <c r="E37" s="141">
        <f t="shared" si="1"/>
        <v>-330</v>
      </c>
      <c r="F37" s="49">
        <f>'９月(月間)'!F37-'９月(上旬～中旬)'!F37</f>
        <v>5075</v>
      </c>
      <c r="G37" s="49">
        <f>'９月(月間)'!G37-'９月(上旬～中旬)'!G37</f>
        <v>5225</v>
      </c>
      <c r="H37" s="47">
        <f t="shared" si="2"/>
        <v>0.9712918660287081</v>
      </c>
      <c r="I37" s="141">
        <f t="shared" si="3"/>
        <v>-150</v>
      </c>
      <c r="J37" s="47">
        <f t="shared" si="4"/>
        <v>0.84019704433497533</v>
      </c>
      <c r="K37" s="47">
        <f t="shared" si="5"/>
        <v>0.87923444976076559</v>
      </c>
      <c r="L37" s="46">
        <f t="shared" si="6"/>
        <v>-3.9037405425790261E-2</v>
      </c>
    </row>
    <row r="38" spans="1:12" x14ac:dyDescent="0.4">
      <c r="A38" s="277" t="s">
        <v>167</v>
      </c>
      <c r="B38" s="403">
        <f>SUM(B39:B40)</f>
        <v>791</v>
      </c>
      <c r="C38" s="259">
        <f>SUM(C39:C40)</f>
        <v>853</v>
      </c>
      <c r="D38" s="256">
        <f t="shared" ref="D38:D66" si="7">+B38/C38</f>
        <v>0.92731535756154748</v>
      </c>
      <c r="E38" s="402">
        <f t="shared" ref="E38:E66" si="8">+B38-C38</f>
        <v>-62</v>
      </c>
      <c r="F38" s="259">
        <f>SUM(F39:F40)</f>
        <v>1152</v>
      </c>
      <c r="G38" s="259">
        <f>SUM(G39:G40)</f>
        <v>1131</v>
      </c>
      <c r="H38" s="256">
        <f t="shared" ref="H38:H66" si="9">+F38/G38</f>
        <v>1.0185676392572944</v>
      </c>
      <c r="I38" s="402">
        <f t="shared" ref="I38:I66" si="10">+F38-G38</f>
        <v>21</v>
      </c>
      <c r="J38" s="256">
        <f t="shared" ref="J38:J66" si="11">+B38/F38</f>
        <v>0.68663194444444442</v>
      </c>
      <c r="K38" s="256">
        <f t="shared" ref="K38:K66" si="12">+C38/G38</f>
        <v>0.7541998231653404</v>
      </c>
      <c r="L38" s="280">
        <f t="shared" ref="L38:L66" si="13">+J38-K38</f>
        <v>-6.756787872089598E-2</v>
      </c>
    </row>
    <row r="39" spans="1:12" x14ac:dyDescent="0.4">
      <c r="A39" s="57" t="s">
        <v>166</v>
      </c>
      <c r="B39" s="145">
        <f>'９月(月間)'!B39-'９月(上旬～中旬)'!B39</f>
        <v>639</v>
      </c>
      <c r="C39" s="145">
        <f>'９月(月間)'!C39-'９月(上旬～中旬)'!C39</f>
        <v>633</v>
      </c>
      <c r="D39" s="73">
        <f t="shared" si="7"/>
        <v>1.0094786729857821</v>
      </c>
      <c r="E39" s="82">
        <f t="shared" si="8"/>
        <v>6</v>
      </c>
      <c r="F39" s="80">
        <f>'９月(月間)'!F39-'９月(上旬～中旬)'!F39</f>
        <v>801</v>
      </c>
      <c r="G39" s="80">
        <f>'９月(月間)'!G39-'９月(上旬～中旬)'!G39</f>
        <v>780</v>
      </c>
      <c r="H39" s="73">
        <f t="shared" si="9"/>
        <v>1.0269230769230768</v>
      </c>
      <c r="I39" s="82">
        <f t="shared" si="10"/>
        <v>21</v>
      </c>
      <c r="J39" s="73">
        <f t="shared" si="11"/>
        <v>0.797752808988764</v>
      </c>
      <c r="K39" s="73">
        <f t="shared" si="12"/>
        <v>0.81153846153846154</v>
      </c>
      <c r="L39" s="90">
        <f t="shared" si="13"/>
        <v>-1.3785652549697547E-2</v>
      </c>
    </row>
    <row r="40" spans="1:12" x14ac:dyDescent="0.4">
      <c r="A40" s="58" t="s">
        <v>165</v>
      </c>
      <c r="B40" s="145">
        <f>'９月(月間)'!B40-'９月(上旬～中旬)'!B40</f>
        <v>152</v>
      </c>
      <c r="C40" s="145">
        <f>'９月(月間)'!C40-'９月(上旬～中旬)'!C40</f>
        <v>220</v>
      </c>
      <c r="D40" s="53">
        <f t="shared" si="7"/>
        <v>0.69090909090909092</v>
      </c>
      <c r="E40" s="77">
        <f t="shared" si="8"/>
        <v>-68</v>
      </c>
      <c r="F40" s="80">
        <f>'９月(月間)'!F40-'９月(上旬～中旬)'!F40</f>
        <v>351</v>
      </c>
      <c r="G40" s="80">
        <f>'９月(月間)'!G40-'９月(上旬～中旬)'!G40</f>
        <v>351</v>
      </c>
      <c r="H40" s="53">
        <f t="shared" si="9"/>
        <v>1</v>
      </c>
      <c r="I40" s="77">
        <f t="shared" si="10"/>
        <v>0</v>
      </c>
      <c r="J40" s="53">
        <f t="shared" si="11"/>
        <v>0.43304843304843305</v>
      </c>
      <c r="K40" s="53">
        <f t="shared" si="12"/>
        <v>0.62678062678062674</v>
      </c>
      <c r="L40" s="52">
        <f t="shared" si="13"/>
        <v>-0.19373219373219369</v>
      </c>
    </row>
    <row r="41" spans="1:12" s="89" customFormat="1" x14ac:dyDescent="0.4">
      <c r="A41" s="249" t="s">
        <v>88</v>
      </c>
      <c r="B41" s="248">
        <f>B42+B62</f>
        <v>75906</v>
      </c>
      <c r="C41" s="248">
        <f>C42+C62</f>
        <v>93161</v>
      </c>
      <c r="D41" s="245">
        <f t="shared" si="7"/>
        <v>0.8147830100578568</v>
      </c>
      <c r="E41" s="289">
        <f t="shared" si="8"/>
        <v>-17255</v>
      </c>
      <c r="F41" s="248">
        <f>F42+F62</f>
        <v>102242</v>
      </c>
      <c r="G41" s="248">
        <f>G42+G62</f>
        <v>117685</v>
      </c>
      <c r="H41" s="245">
        <f t="shared" si="9"/>
        <v>0.86877681947571905</v>
      </c>
      <c r="I41" s="289">
        <f t="shared" si="10"/>
        <v>-15443</v>
      </c>
      <c r="J41" s="245">
        <f t="shared" si="11"/>
        <v>0.74241505447859002</v>
      </c>
      <c r="K41" s="245">
        <f t="shared" si="12"/>
        <v>0.7916132047414709</v>
      </c>
      <c r="L41" s="283">
        <f t="shared" si="13"/>
        <v>-4.919815026288088E-2</v>
      </c>
    </row>
    <row r="42" spans="1:12" s="89" customFormat="1" x14ac:dyDescent="0.4">
      <c r="A42" s="277" t="s">
        <v>164</v>
      </c>
      <c r="B42" s="248">
        <f>SUM(B43:B61)</f>
        <v>75005</v>
      </c>
      <c r="C42" s="248">
        <f>SUM(C43:C61)</f>
        <v>92222</v>
      </c>
      <c r="D42" s="245">
        <f t="shared" si="7"/>
        <v>0.81330918869684021</v>
      </c>
      <c r="E42" s="315">
        <f t="shared" si="8"/>
        <v>-17217</v>
      </c>
      <c r="F42" s="248">
        <f>SUM(F43:F61)</f>
        <v>100672</v>
      </c>
      <c r="G42" s="248">
        <f>SUM(G43:G61)</f>
        <v>116185</v>
      </c>
      <c r="H42" s="245">
        <f t="shared" si="9"/>
        <v>0.86648018246761627</v>
      </c>
      <c r="I42" s="315">
        <f t="shared" si="10"/>
        <v>-15513</v>
      </c>
      <c r="J42" s="245">
        <f t="shared" si="11"/>
        <v>0.74504330896376347</v>
      </c>
      <c r="K42" s="245">
        <f t="shared" si="12"/>
        <v>0.79375134483797394</v>
      </c>
      <c r="L42" s="283">
        <f t="shared" si="13"/>
        <v>-4.8708035874210465E-2</v>
      </c>
    </row>
    <row r="43" spans="1:12" x14ac:dyDescent="0.4">
      <c r="A43" s="58" t="s">
        <v>87</v>
      </c>
      <c r="B43" s="62">
        <f>'９月(月間)'!B43-'９月(上旬～中旬)'!B43</f>
        <v>32656</v>
      </c>
      <c r="C43" s="62">
        <f>'９月(月間)'!C43-'９月(上旬～中旬)'!C43</f>
        <v>41918</v>
      </c>
      <c r="D43" s="60">
        <f t="shared" si="7"/>
        <v>0.77904480175580892</v>
      </c>
      <c r="E43" s="84">
        <f t="shared" si="8"/>
        <v>-9262</v>
      </c>
      <c r="F43" s="62">
        <f>'９月(月間)'!F43-'９月(上旬～中旬)'!F43</f>
        <v>37496</v>
      </c>
      <c r="G43" s="151">
        <f>'９月(月間)'!G43-'９月(上旬～中旬)'!G43</f>
        <v>47480</v>
      </c>
      <c r="H43" s="67">
        <f t="shared" si="9"/>
        <v>0.78972198820556028</v>
      </c>
      <c r="I43" s="77">
        <f t="shared" si="10"/>
        <v>-9984</v>
      </c>
      <c r="J43" s="53">
        <f t="shared" si="11"/>
        <v>0.87091956475357368</v>
      </c>
      <c r="K43" s="53">
        <f t="shared" si="12"/>
        <v>0.8828559393428812</v>
      </c>
      <c r="L43" s="52">
        <f t="shared" si="13"/>
        <v>-1.1936374589307519E-2</v>
      </c>
    </row>
    <row r="44" spans="1:12" x14ac:dyDescent="0.4">
      <c r="A44" s="58" t="s">
        <v>163</v>
      </c>
      <c r="B44" s="55">
        <f>'９月(月間)'!B44-'９月(上旬～中旬)'!B44</f>
        <v>4043</v>
      </c>
      <c r="C44" s="55">
        <f>'９月(月間)'!C44-'９月(上旬～中旬)'!C44</f>
        <v>4746</v>
      </c>
      <c r="D44" s="73">
        <f t="shared" si="7"/>
        <v>0.85187526337968811</v>
      </c>
      <c r="E44" s="84">
        <f t="shared" si="8"/>
        <v>-703</v>
      </c>
      <c r="F44" s="55">
        <f>'９月(月間)'!F44-'９月(上旬～中旬)'!F44</f>
        <v>4625</v>
      </c>
      <c r="G44" s="143">
        <f>'９月(月間)'!G44-'９月(上旬～中旬)'!G44</f>
        <v>5140</v>
      </c>
      <c r="H44" s="67">
        <f t="shared" si="9"/>
        <v>0.89980544747081714</v>
      </c>
      <c r="I44" s="77">
        <f t="shared" si="10"/>
        <v>-515</v>
      </c>
      <c r="J44" s="53">
        <f t="shared" si="11"/>
        <v>0.87416216216216214</v>
      </c>
      <c r="K44" s="53">
        <f t="shared" si="12"/>
        <v>0.92334630350194558</v>
      </c>
      <c r="L44" s="52">
        <f t="shared" si="13"/>
        <v>-4.9184141339783438E-2</v>
      </c>
    </row>
    <row r="45" spans="1:12" x14ac:dyDescent="0.4">
      <c r="A45" s="70" t="s">
        <v>162</v>
      </c>
      <c r="B45" s="55">
        <f>'９月(月間)'!B45-'９月(上旬～中旬)'!B45</f>
        <v>6473</v>
      </c>
      <c r="C45" s="55">
        <f>'９月(月間)'!C45-'９月(上旬～中旬)'!C45</f>
        <v>8776</v>
      </c>
      <c r="D45" s="73">
        <f t="shared" si="7"/>
        <v>0.73757976298997263</v>
      </c>
      <c r="E45" s="84">
        <f t="shared" si="8"/>
        <v>-2303</v>
      </c>
      <c r="F45" s="55">
        <f>'９月(月間)'!F45-'９月(上旬～中旬)'!F45</f>
        <v>8646</v>
      </c>
      <c r="G45" s="147">
        <f>'９月(月間)'!G45-'９月(上旬～中旬)'!G45</f>
        <v>11290</v>
      </c>
      <c r="H45" s="67">
        <f t="shared" si="9"/>
        <v>0.7658104517271922</v>
      </c>
      <c r="I45" s="77">
        <f t="shared" si="10"/>
        <v>-2644</v>
      </c>
      <c r="J45" s="53">
        <f t="shared" si="11"/>
        <v>0.74866990515845477</v>
      </c>
      <c r="K45" s="53">
        <f t="shared" si="12"/>
        <v>0.77732506643046939</v>
      </c>
      <c r="L45" s="52">
        <f t="shared" si="13"/>
        <v>-2.8655161272014618E-2</v>
      </c>
    </row>
    <row r="46" spans="1:12" x14ac:dyDescent="0.4">
      <c r="A46" s="70" t="s">
        <v>161</v>
      </c>
      <c r="B46" s="107">
        <f>'９月(月間)'!B46-'９月(上旬～中旬)'!B46</f>
        <v>3469</v>
      </c>
      <c r="C46" s="107">
        <f>'９月(月間)'!C46-'９月(上旬～中旬)'!C46</f>
        <v>5395</v>
      </c>
      <c r="D46" s="73">
        <f t="shared" si="7"/>
        <v>0.64300278035217795</v>
      </c>
      <c r="E46" s="84">
        <f t="shared" si="8"/>
        <v>-1926</v>
      </c>
      <c r="F46" s="107">
        <f>'９月(月間)'!F46-'９月(上旬～中旬)'!F46</f>
        <v>5252</v>
      </c>
      <c r="G46" s="150">
        <f>'９月(月間)'!G46-'９月(上旬～中旬)'!G46</f>
        <v>7164</v>
      </c>
      <c r="H46" s="67">
        <f t="shared" si="9"/>
        <v>0.73310999441652713</v>
      </c>
      <c r="I46" s="77">
        <f t="shared" si="10"/>
        <v>-1912</v>
      </c>
      <c r="J46" s="53">
        <f t="shared" si="11"/>
        <v>0.66051028179741056</v>
      </c>
      <c r="K46" s="53">
        <f t="shared" si="12"/>
        <v>0.75307091010608596</v>
      </c>
      <c r="L46" s="52">
        <f t="shared" si="13"/>
        <v>-9.2560628308675397E-2</v>
      </c>
    </row>
    <row r="47" spans="1:12" x14ac:dyDescent="0.4">
      <c r="A47" s="58" t="s">
        <v>85</v>
      </c>
      <c r="B47" s="55">
        <f>'９月(月間)'!B47-'９月(上旬～中旬)'!B47</f>
        <v>10397</v>
      </c>
      <c r="C47" s="55">
        <f>'９月(月間)'!C47-'９月(上旬～中旬)'!C47</f>
        <v>11787</v>
      </c>
      <c r="D47" s="73">
        <f t="shared" si="7"/>
        <v>0.88207347077288534</v>
      </c>
      <c r="E47" s="84">
        <f t="shared" si="8"/>
        <v>-1390</v>
      </c>
      <c r="F47" s="55">
        <f>'９月(月間)'!F47-'９月(上旬～中旬)'!F47</f>
        <v>15740</v>
      </c>
      <c r="G47" s="143">
        <f>'９月(月間)'!G47-'９月(上旬～中旬)'!G47</f>
        <v>18847</v>
      </c>
      <c r="H47" s="67">
        <f t="shared" si="9"/>
        <v>0.8351461771104155</v>
      </c>
      <c r="I47" s="77">
        <f t="shared" si="10"/>
        <v>-3107</v>
      </c>
      <c r="J47" s="53">
        <f t="shared" si="11"/>
        <v>0.66054637865311305</v>
      </c>
      <c r="K47" s="53">
        <f t="shared" si="12"/>
        <v>0.62540457367220248</v>
      </c>
      <c r="L47" s="52">
        <f t="shared" si="13"/>
        <v>3.5141804980910574E-2</v>
      </c>
    </row>
    <row r="48" spans="1:12" x14ac:dyDescent="0.4">
      <c r="A48" s="58" t="s">
        <v>160</v>
      </c>
      <c r="B48" s="55">
        <f>'９月(月間)'!B48-'９月(上旬～中旬)'!B48</f>
        <v>1629</v>
      </c>
      <c r="C48" s="55">
        <f>'９月(月間)'!C48-'９月(上旬～中旬)'!C48</f>
        <v>1494</v>
      </c>
      <c r="D48" s="73">
        <f t="shared" si="7"/>
        <v>1.0903614457831325</v>
      </c>
      <c r="E48" s="84">
        <f t="shared" si="8"/>
        <v>135</v>
      </c>
      <c r="F48" s="55">
        <f>'９月(月間)'!F48-'９月(上旬～中旬)'!F48</f>
        <v>2699</v>
      </c>
      <c r="G48" s="143">
        <f>'９月(月間)'!G48-'９月(上旬～中旬)'!G48</f>
        <v>2430</v>
      </c>
      <c r="H48" s="67">
        <f t="shared" si="9"/>
        <v>1.1106995884773663</v>
      </c>
      <c r="I48" s="77">
        <f t="shared" si="10"/>
        <v>269</v>
      </c>
      <c r="J48" s="53">
        <f t="shared" si="11"/>
        <v>0.60355687291589477</v>
      </c>
      <c r="K48" s="53">
        <f t="shared" si="12"/>
        <v>0.61481481481481481</v>
      </c>
      <c r="L48" s="52">
        <f t="shared" si="13"/>
        <v>-1.1257941898920043E-2</v>
      </c>
    </row>
    <row r="49" spans="1:12" x14ac:dyDescent="0.4">
      <c r="A49" s="58" t="s">
        <v>86</v>
      </c>
      <c r="B49" s="107">
        <f>'９月(月間)'!B49-'９月(上旬～中旬)'!B49</f>
        <v>5303</v>
      </c>
      <c r="C49" s="107">
        <f>'９月(月間)'!C49-'９月(上旬～中旬)'!C49</f>
        <v>7431</v>
      </c>
      <c r="D49" s="95">
        <f t="shared" si="7"/>
        <v>0.71363208181940518</v>
      </c>
      <c r="E49" s="84">
        <f t="shared" si="8"/>
        <v>-2128</v>
      </c>
      <c r="F49" s="107">
        <f>'９月(月間)'!F49-'９月(上旬～中旬)'!F49</f>
        <v>7596</v>
      </c>
      <c r="G49" s="143">
        <f>'９月(月間)'!G49-'９月(上旬～中旬)'!G49</f>
        <v>8706</v>
      </c>
      <c r="H49" s="67">
        <f t="shared" si="9"/>
        <v>0.87250172294968986</v>
      </c>
      <c r="I49" s="77">
        <f t="shared" si="10"/>
        <v>-1110</v>
      </c>
      <c r="J49" s="53">
        <f t="shared" si="11"/>
        <v>0.69813059505002628</v>
      </c>
      <c r="K49" s="53">
        <f t="shared" si="12"/>
        <v>0.8535492763611302</v>
      </c>
      <c r="L49" s="52">
        <f t="shared" si="13"/>
        <v>-0.15541868131110392</v>
      </c>
    </row>
    <row r="50" spans="1:12" x14ac:dyDescent="0.4">
      <c r="A50" s="58" t="s">
        <v>84</v>
      </c>
      <c r="B50" s="55">
        <f>'９月(月間)'!B50-'９月(上旬～中旬)'!B50</f>
        <v>1522</v>
      </c>
      <c r="C50" s="55">
        <f>'９月(月間)'!C50-'９月(上旬～中旬)'!C50</f>
        <v>1816</v>
      </c>
      <c r="D50" s="53">
        <f t="shared" si="7"/>
        <v>0.83810572687224671</v>
      </c>
      <c r="E50" s="84">
        <f t="shared" si="8"/>
        <v>-294</v>
      </c>
      <c r="F50" s="55">
        <f>'９月(月間)'!F50-'９月(上旬～中旬)'!F50</f>
        <v>2130</v>
      </c>
      <c r="G50" s="145">
        <f>'９月(月間)'!G50-'９月(上旬～中旬)'!G50</f>
        <v>2700</v>
      </c>
      <c r="H50" s="67">
        <f t="shared" si="9"/>
        <v>0.78888888888888886</v>
      </c>
      <c r="I50" s="77">
        <f t="shared" si="10"/>
        <v>-570</v>
      </c>
      <c r="J50" s="53">
        <f t="shared" si="11"/>
        <v>0.71455399061032865</v>
      </c>
      <c r="K50" s="53">
        <f t="shared" si="12"/>
        <v>0.67259259259259263</v>
      </c>
      <c r="L50" s="52">
        <f t="shared" si="13"/>
        <v>4.1961398017736018E-2</v>
      </c>
    </row>
    <row r="51" spans="1:12" x14ac:dyDescent="0.4">
      <c r="A51" s="58" t="s">
        <v>159</v>
      </c>
      <c r="B51" s="107">
        <f>'９月(月間)'!B51-'９月(上旬～中旬)'!B51</f>
        <v>0</v>
      </c>
      <c r="C51" s="107">
        <f>'９月(月間)'!C51-'９月(上旬～中旬)'!C51</f>
        <v>0</v>
      </c>
      <c r="D51" s="73" t="e">
        <f t="shared" si="7"/>
        <v>#DIV/0!</v>
      </c>
      <c r="E51" s="84">
        <f t="shared" si="8"/>
        <v>0</v>
      </c>
      <c r="F51" s="107">
        <f>'９月(月間)'!F51-'９月(上旬～中旬)'!F51</f>
        <v>0</v>
      </c>
      <c r="G51" s="143">
        <f>'９月(月間)'!G51-'９月(上旬～中旬)'!G51</f>
        <v>0</v>
      </c>
      <c r="H51" s="67" t="e">
        <f t="shared" si="9"/>
        <v>#DIV/0!</v>
      </c>
      <c r="I51" s="77">
        <f t="shared" si="10"/>
        <v>0</v>
      </c>
      <c r="J51" s="53" t="e">
        <f t="shared" si="11"/>
        <v>#DIV/0!</v>
      </c>
      <c r="K51" s="53" t="e">
        <f t="shared" si="12"/>
        <v>#DIV/0!</v>
      </c>
      <c r="L51" s="52" t="e">
        <f t="shared" si="13"/>
        <v>#DIV/0!</v>
      </c>
    </row>
    <row r="52" spans="1:12" x14ac:dyDescent="0.4">
      <c r="A52" s="58" t="s">
        <v>158</v>
      </c>
      <c r="B52" s="55">
        <f>'９月(月間)'!B52-'９月(上旬～中旬)'!B52</f>
        <v>827</v>
      </c>
      <c r="C52" s="55">
        <f>'９月(月間)'!C52-'９月(上旬～中旬)'!C52</f>
        <v>969</v>
      </c>
      <c r="D52" s="53">
        <f t="shared" si="7"/>
        <v>0.85345717234262131</v>
      </c>
      <c r="E52" s="84">
        <f t="shared" si="8"/>
        <v>-142</v>
      </c>
      <c r="F52" s="55">
        <f>'９月(月間)'!F52-'９月(上旬～中旬)'!F52</f>
        <v>1080</v>
      </c>
      <c r="G52" s="150">
        <f>'９月(月間)'!G52-'９月(上旬～中旬)'!G52</f>
        <v>1080</v>
      </c>
      <c r="H52" s="67">
        <f t="shared" si="9"/>
        <v>1</v>
      </c>
      <c r="I52" s="77">
        <f t="shared" si="10"/>
        <v>0</v>
      </c>
      <c r="J52" s="53">
        <f t="shared" si="11"/>
        <v>0.76574074074074072</v>
      </c>
      <c r="K52" s="53">
        <f t="shared" si="12"/>
        <v>0.89722222222222225</v>
      </c>
      <c r="L52" s="52">
        <f t="shared" si="13"/>
        <v>-0.13148148148148153</v>
      </c>
    </row>
    <row r="53" spans="1:12" x14ac:dyDescent="0.4">
      <c r="A53" s="58" t="s">
        <v>83</v>
      </c>
      <c r="B53" s="55">
        <f>'９月(月間)'!B53-'９月(上旬～中旬)'!B53</f>
        <v>2035</v>
      </c>
      <c r="C53" s="55">
        <f>'９月(月間)'!C53-'９月(上旬～中旬)'!C53</f>
        <v>1630</v>
      </c>
      <c r="D53" s="73">
        <f t="shared" si="7"/>
        <v>1.2484662576687116</v>
      </c>
      <c r="E53" s="84">
        <f t="shared" si="8"/>
        <v>405</v>
      </c>
      <c r="F53" s="55">
        <f>'９月(月間)'!F53-'９月(上旬～中旬)'!F53</f>
        <v>2988</v>
      </c>
      <c r="G53" s="143">
        <f>'９月(月間)'!G53-'９月(上旬～中旬)'!G53</f>
        <v>1660</v>
      </c>
      <c r="H53" s="67">
        <f t="shared" si="9"/>
        <v>1.8</v>
      </c>
      <c r="I53" s="77">
        <f t="shared" si="10"/>
        <v>1328</v>
      </c>
      <c r="J53" s="53">
        <f t="shared" si="11"/>
        <v>0.6810575635876841</v>
      </c>
      <c r="K53" s="53">
        <f t="shared" si="12"/>
        <v>0.98192771084337349</v>
      </c>
      <c r="L53" s="52">
        <f t="shared" si="13"/>
        <v>-0.30087014725568939</v>
      </c>
    </row>
    <row r="54" spans="1:12" x14ac:dyDescent="0.4">
      <c r="A54" s="58" t="s">
        <v>82</v>
      </c>
      <c r="B54" s="55">
        <f>'９月(月間)'!B54-'９月(上旬～中旬)'!B54</f>
        <v>1321</v>
      </c>
      <c r="C54" s="55">
        <f>'９月(月間)'!C54-'９月(上旬～中旬)'!C54</f>
        <v>1749</v>
      </c>
      <c r="D54" s="73">
        <f t="shared" si="7"/>
        <v>0.75528873642081185</v>
      </c>
      <c r="E54" s="77">
        <f t="shared" si="8"/>
        <v>-428</v>
      </c>
      <c r="F54" s="55">
        <f>'９月(月間)'!F54-'９月(上旬～中旬)'!F54</f>
        <v>2430</v>
      </c>
      <c r="G54" s="147">
        <f>'９月(月間)'!G54-'９月(上旬～中旬)'!G54</f>
        <v>2430</v>
      </c>
      <c r="H54" s="53">
        <f t="shared" si="9"/>
        <v>1</v>
      </c>
      <c r="I54" s="77">
        <f t="shared" si="10"/>
        <v>0</v>
      </c>
      <c r="J54" s="53">
        <f t="shared" si="11"/>
        <v>0.54362139917695473</v>
      </c>
      <c r="K54" s="53">
        <f t="shared" si="12"/>
        <v>0.71975308641975311</v>
      </c>
      <c r="L54" s="52">
        <f t="shared" si="13"/>
        <v>-0.17613168724279837</v>
      </c>
    </row>
    <row r="55" spans="1:12" x14ac:dyDescent="0.4">
      <c r="A55" s="58" t="s">
        <v>157</v>
      </c>
      <c r="B55" s="55">
        <f>'９月(月間)'!B55-'９月(上旬～中旬)'!B55</f>
        <v>693</v>
      </c>
      <c r="C55" s="55">
        <f>'９月(月間)'!C55-'９月(上旬～中旬)'!C55</f>
        <v>0</v>
      </c>
      <c r="D55" s="73" t="e">
        <f t="shared" si="7"/>
        <v>#DIV/0!</v>
      </c>
      <c r="E55" s="77">
        <f t="shared" si="8"/>
        <v>693</v>
      </c>
      <c r="F55" s="55">
        <f>'９月(月間)'!F55-'９月(上旬～中旬)'!F55</f>
        <v>960</v>
      </c>
      <c r="G55" s="147">
        <f>'９月(月間)'!G55-'９月(上旬～中旬)'!G55</f>
        <v>0</v>
      </c>
      <c r="H55" s="53" t="e">
        <f t="shared" si="9"/>
        <v>#DIV/0!</v>
      </c>
      <c r="I55" s="77">
        <f t="shared" si="10"/>
        <v>960</v>
      </c>
      <c r="J55" s="53">
        <f t="shared" si="11"/>
        <v>0.72187500000000004</v>
      </c>
      <c r="K55" s="53" t="e">
        <f t="shared" si="12"/>
        <v>#DIV/0!</v>
      </c>
      <c r="L55" s="52" t="e">
        <f t="shared" si="13"/>
        <v>#DIV/0!</v>
      </c>
    </row>
    <row r="56" spans="1:12" x14ac:dyDescent="0.4">
      <c r="A56" s="70" t="s">
        <v>81</v>
      </c>
      <c r="B56" s="107">
        <f>'９月(月間)'!B56-'９月(上旬～中旬)'!B56</f>
        <v>634</v>
      </c>
      <c r="C56" s="107">
        <f>'９月(月間)'!C56-'９月(上旬～中旬)'!C56</f>
        <v>841</v>
      </c>
      <c r="D56" s="73">
        <f t="shared" si="7"/>
        <v>0.75386444708680145</v>
      </c>
      <c r="E56" s="84">
        <f t="shared" si="8"/>
        <v>-207</v>
      </c>
      <c r="F56" s="107">
        <f>'９月(月間)'!F56-'９月(上旬～中旬)'!F56</f>
        <v>1080</v>
      </c>
      <c r="G56" s="143">
        <f>'９月(月間)'!G56-'９月(上旬～中旬)'!G56</f>
        <v>1199</v>
      </c>
      <c r="H56" s="67">
        <f t="shared" si="9"/>
        <v>0.90075062552126772</v>
      </c>
      <c r="I56" s="77">
        <f t="shared" si="10"/>
        <v>-119</v>
      </c>
      <c r="J56" s="53">
        <f t="shared" si="11"/>
        <v>0.58703703703703702</v>
      </c>
      <c r="K56" s="67">
        <f t="shared" si="12"/>
        <v>0.70141784820683906</v>
      </c>
      <c r="L56" s="66">
        <f t="shared" si="13"/>
        <v>-0.11438081116980203</v>
      </c>
    </row>
    <row r="57" spans="1:12" x14ac:dyDescent="0.4">
      <c r="A57" s="58" t="s">
        <v>80</v>
      </c>
      <c r="B57" s="107">
        <f>'９月(月間)'!B57-'９月(上旬～中旬)'!B57</f>
        <v>500</v>
      </c>
      <c r="C57" s="107">
        <f>'９月(月間)'!C57-'９月(上旬～中旬)'!C57</f>
        <v>626</v>
      </c>
      <c r="D57" s="73">
        <f t="shared" si="7"/>
        <v>0.79872204472843455</v>
      </c>
      <c r="E57" s="77">
        <f t="shared" si="8"/>
        <v>-126</v>
      </c>
      <c r="F57" s="107">
        <f>'９月(月間)'!F57-'９月(上旬～中旬)'!F57</f>
        <v>1080</v>
      </c>
      <c r="G57" s="143">
        <f>'９月(月間)'!G57-'９月(上旬～中旬)'!G57</f>
        <v>1200</v>
      </c>
      <c r="H57" s="53">
        <f t="shared" si="9"/>
        <v>0.9</v>
      </c>
      <c r="I57" s="77">
        <f t="shared" si="10"/>
        <v>-120</v>
      </c>
      <c r="J57" s="53">
        <f t="shared" si="11"/>
        <v>0.46296296296296297</v>
      </c>
      <c r="K57" s="53">
        <f t="shared" si="12"/>
        <v>0.52166666666666661</v>
      </c>
      <c r="L57" s="52">
        <f t="shared" si="13"/>
        <v>-5.8703703703703647E-2</v>
      </c>
    </row>
    <row r="58" spans="1:12" x14ac:dyDescent="0.4">
      <c r="A58" s="58" t="s">
        <v>79</v>
      </c>
      <c r="B58" s="55">
        <f>'９月(月間)'!B58-'９月(上旬～中旬)'!B58</f>
        <v>656</v>
      </c>
      <c r="C58" s="55">
        <f>'９月(月間)'!C58-'９月(上旬～中旬)'!C58</f>
        <v>854</v>
      </c>
      <c r="D58" s="73">
        <f t="shared" si="7"/>
        <v>0.76814988290398123</v>
      </c>
      <c r="E58" s="77">
        <f t="shared" si="8"/>
        <v>-198</v>
      </c>
      <c r="F58" s="55">
        <f>'９月(月間)'!F58-'９月(上旬～中旬)'!F58</f>
        <v>1079</v>
      </c>
      <c r="G58" s="147">
        <f>'９月(月間)'!G58-'９月(上旬～中旬)'!G58</f>
        <v>1199</v>
      </c>
      <c r="H58" s="53">
        <f t="shared" si="9"/>
        <v>0.89991659716430361</v>
      </c>
      <c r="I58" s="77">
        <f t="shared" si="10"/>
        <v>-120</v>
      </c>
      <c r="J58" s="53">
        <f t="shared" si="11"/>
        <v>0.60797034291010199</v>
      </c>
      <c r="K58" s="53">
        <f t="shared" si="12"/>
        <v>0.71226021684737284</v>
      </c>
      <c r="L58" s="52">
        <f t="shared" si="13"/>
        <v>-0.10428987393727085</v>
      </c>
    </row>
    <row r="59" spans="1:12" x14ac:dyDescent="0.4">
      <c r="A59" s="58" t="s">
        <v>78</v>
      </c>
      <c r="B59" s="55">
        <f>'９月(月間)'!B59-'９月(上旬～中旬)'!B59</f>
        <v>1687</v>
      </c>
      <c r="C59" s="55">
        <f>'９月(月間)'!C59-'９月(上旬～中旬)'!C59</f>
        <v>2190</v>
      </c>
      <c r="D59" s="73">
        <f t="shared" si="7"/>
        <v>0.77031963470319631</v>
      </c>
      <c r="E59" s="77">
        <f t="shared" si="8"/>
        <v>-503</v>
      </c>
      <c r="F59" s="55">
        <f>'９月(月間)'!F59-'９月(上旬～中旬)'!F59</f>
        <v>3685</v>
      </c>
      <c r="G59" s="143">
        <f>'９月(月間)'!G59-'９月(上旬～中旬)'!G59</f>
        <v>3660</v>
      </c>
      <c r="H59" s="53">
        <f t="shared" si="9"/>
        <v>1.0068306010928962</v>
      </c>
      <c r="I59" s="77">
        <f t="shared" si="10"/>
        <v>25</v>
      </c>
      <c r="J59" s="53">
        <f t="shared" si="11"/>
        <v>0.45780189959294437</v>
      </c>
      <c r="K59" s="53">
        <f t="shared" si="12"/>
        <v>0.59836065573770492</v>
      </c>
      <c r="L59" s="52">
        <f t="shared" si="13"/>
        <v>-0.14055875614476054</v>
      </c>
    </row>
    <row r="60" spans="1:12" x14ac:dyDescent="0.4">
      <c r="A60" s="70" t="s">
        <v>155</v>
      </c>
      <c r="B60" s="72">
        <f>'９月(月間)'!B60-'９月(上旬～中旬)'!B60</f>
        <v>555</v>
      </c>
      <c r="C60" s="72">
        <f>'９月(月間)'!C60-'９月(上旬～中旬)'!C60</f>
        <v>0</v>
      </c>
      <c r="D60" s="67" t="e">
        <f t="shared" si="7"/>
        <v>#DIV/0!</v>
      </c>
      <c r="E60" s="84">
        <f t="shared" si="8"/>
        <v>555</v>
      </c>
      <c r="F60" s="72">
        <f>'９月(月間)'!F60-'９月(上旬～中旬)'!F60</f>
        <v>978</v>
      </c>
      <c r="G60" s="150">
        <f>'９月(月間)'!G60-'９月(上旬～中旬)'!G60</f>
        <v>0</v>
      </c>
      <c r="H60" s="67" t="e">
        <f t="shared" si="9"/>
        <v>#DIV/0!</v>
      </c>
      <c r="I60" s="84">
        <f t="shared" si="10"/>
        <v>978</v>
      </c>
      <c r="J60" s="67">
        <f t="shared" si="11"/>
        <v>0.56748466257668717</v>
      </c>
      <c r="K60" s="67" t="e">
        <f t="shared" si="12"/>
        <v>#DIV/0!</v>
      </c>
      <c r="L60" s="66" t="e">
        <f t="shared" si="13"/>
        <v>#DIV/0!</v>
      </c>
    </row>
    <row r="61" spans="1:12" x14ac:dyDescent="0.4">
      <c r="A61" s="51" t="s">
        <v>156</v>
      </c>
      <c r="B61" s="49">
        <f>'９月(月間)'!B61-'９月(上旬～中旬)'!B61</f>
        <v>605</v>
      </c>
      <c r="C61" s="49">
        <f>'９月(月間)'!C61-'９月(上旬～中旬)'!C61</f>
        <v>0</v>
      </c>
      <c r="D61" s="47" t="e">
        <f t="shared" si="7"/>
        <v>#DIV/0!</v>
      </c>
      <c r="E61" s="141">
        <f t="shared" si="8"/>
        <v>605</v>
      </c>
      <c r="F61" s="49">
        <f>'９月(月間)'!F61-'９月(上旬～中旬)'!F61</f>
        <v>1128</v>
      </c>
      <c r="G61" s="149">
        <f>'９月(月間)'!G61-'９月(上旬～中旬)'!G61</f>
        <v>0</v>
      </c>
      <c r="H61" s="47" t="e">
        <f t="shared" si="9"/>
        <v>#DIV/0!</v>
      </c>
      <c r="I61" s="141">
        <f t="shared" si="10"/>
        <v>1128</v>
      </c>
      <c r="J61" s="47">
        <f t="shared" si="11"/>
        <v>0.53634751773049649</v>
      </c>
      <c r="K61" s="47" t="e">
        <f t="shared" si="12"/>
        <v>#DIV/0!</v>
      </c>
      <c r="L61" s="46" t="e">
        <f t="shared" si="13"/>
        <v>#DIV/0!</v>
      </c>
    </row>
    <row r="62" spans="1:12" x14ac:dyDescent="0.4">
      <c r="A62" s="277" t="s">
        <v>154</v>
      </c>
      <c r="B62" s="403">
        <f>SUM(B63:B66)</f>
        <v>901</v>
      </c>
      <c r="C62" s="403">
        <f>SUM(C63:C66)</f>
        <v>939</v>
      </c>
      <c r="D62" s="256">
        <f t="shared" si="7"/>
        <v>0.95953141640042594</v>
      </c>
      <c r="E62" s="402">
        <f t="shared" si="8"/>
        <v>-38</v>
      </c>
      <c r="F62" s="403">
        <f>SUM(F63:F66)</f>
        <v>1570</v>
      </c>
      <c r="G62" s="403">
        <f>SUM(G63:G66)</f>
        <v>1500</v>
      </c>
      <c r="H62" s="256">
        <f t="shared" si="9"/>
        <v>1.0466666666666666</v>
      </c>
      <c r="I62" s="402">
        <f t="shared" si="10"/>
        <v>70</v>
      </c>
      <c r="J62" s="256">
        <f t="shared" si="11"/>
        <v>0.57388535031847132</v>
      </c>
      <c r="K62" s="256">
        <f t="shared" si="12"/>
        <v>0.626</v>
      </c>
      <c r="L62" s="280">
        <f t="shared" si="13"/>
        <v>-5.211464968152868E-2</v>
      </c>
    </row>
    <row r="63" spans="1:12" x14ac:dyDescent="0.4">
      <c r="A63" s="64" t="s">
        <v>77</v>
      </c>
      <c r="B63" s="148">
        <v>194</v>
      </c>
      <c r="C63" s="148">
        <v>227</v>
      </c>
      <c r="D63" s="73">
        <f t="shared" si="7"/>
        <v>0.85462555066079293</v>
      </c>
      <c r="E63" s="82">
        <f t="shared" si="8"/>
        <v>-33</v>
      </c>
      <c r="F63" s="148">
        <v>271</v>
      </c>
      <c r="G63" s="148">
        <v>301</v>
      </c>
      <c r="H63" s="73">
        <f t="shared" si="9"/>
        <v>0.90033222591362128</v>
      </c>
      <c r="I63" s="82">
        <f t="shared" si="10"/>
        <v>-30</v>
      </c>
      <c r="J63" s="73">
        <f t="shared" si="11"/>
        <v>0.71586715867158668</v>
      </c>
      <c r="K63" s="73">
        <f t="shared" si="12"/>
        <v>0.75415282392026584</v>
      </c>
      <c r="L63" s="90">
        <f t="shared" si="13"/>
        <v>-3.8285665248679157E-2</v>
      </c>
    </row>
    <row r="64" spans="1:12" x14ac:dyDescent="0.4">
      <c r="A64" s="58" t="s">
        <v>153</v>
      </c>
      <c r="B64" s="146">
        <v>187</v>
      </c>
      <c r="C64" s="146">
        <v>170</v>
      </c>
      <c r="D64" s="73">
        <f t="shared" si="7"/>
        <v>1.1000000000000001</v>
      </c>
      <c r="E64" s="82">
        <f t="shared" si="8"/>
        <v>17</v>
      </c>
      <c r="F64" s="146">
        <v>486</v>
      </c>
      <c r="G64" s="146">
        <v>301</v>
      </c>
      <c r="H64" s="73">
        <f t="shared" si="9"/>
        <v>1.6146179401993355</v>
      </c>
      <c r="I64" s="82">
        <f t="shared" si="10"/>
        <v>185</v>
      </c>
      <c r="J64" s="73">
        <f t="shared" si="11"/>
        <v>0.38477366255144035</v>
      </c>
      <c r="K64" s="73">
        <f t="shared" si="12"/>
        <v>0.56478405315614622</v>
      </c>
      <c r="L64" s="90">
        <f t="shared" si="13"/>
        <v>-0.18001039060470586</v>
      </c>
    </row>
    <row r="65" spans="1:12" x14ac:dyDescent="0.4">
      <c r="A65" s="57" t="s">
        <v>152</v>
      </c>
      <c r="B65" s="144">
        <v>150</v>
      </c>
      <c r="C65" s="88">
        <v>178</v>
      </c>
      <c r="D65" s="73">
        <f t="shared" si="7"/>
        <v>0.84269662921348309</v>
      </c>
      <c r="E65" s="82">
        <f t="shared" si="8"/>
        <v>-28</v>
      </c>
      <c r="F65" s="88">
        <v>270</v>
      </c>
      <c r="G65" s="144">
        <v>300</v>
      </c>
      <c r="H65" s="73">
        <f t="shared" si="9"/>
        <v>0.9</v>
      </c>
      <c r="I65" s="82">
        <f t="shared" si="10"/>
        <v>-30</v>
      </c>
      <c r="J65" s="73">
        <f t="shared" si="11"/>
        <v>0.55555555555555558</v>
      </c>
      <c r="K65" s="73">
        <f t="shared" si="12"/>
        <v>0.59333333333333338</v>
      </c>
      <c r="L65" s="90">
        <f t="shared" si="13"/>
        <v>-3.7777777777777799E-2</v>
      </c>
    </row>
    <row r="66" spans="1:12" x14ac:dyDescent="0.4">
      <c r="A66" s="51" t="s">
        <v>151</v>
      </c>
      <c r="B66" s="146">
        <v>370</v>
      </c>
      <c r="C66" s="56">
        <v>364</v>
      </c>
      <c r="D66" s="73">
        <f t="shared" si="7"/>
        <v>1.0164835164835164</v>
      </c>
      <c r="E66" s="77">
        <f t="shared" si="8"/>
        <v>6</v>
      </c>
      <c r="F66" s="50">
        <v>543</v>
      </c>
      <c r="G66" s="142">
        <v>598</v>
      </c>
      <c r="H66" s="53">
        <f t="shared" si="9"/>
        <v>0.90802675585284276</v>
      </c>
      <c r="I66" s="77">
        <f t="shared" si="10"/>
        <v>-55</v>
      </c>
      <c r="J66" s="53">
        <f t="shared" si="11"/>
        <v>0.68139963167587481</v>
      </c>
      <c r="K66" s="53">
        <f t="shared" si="12"/>
        <v>0.60869565217391308</v>
      </c>
      <c r="L66" s="52">
        <f t="shared" si="13"/>
        <v>7.2703979501961724E-2</v>
      </c>
    </row>
    <row r="67" spans="1:12" x14ac:dyDescent="0.4">
      <c r="A67" s="249" t="s">
        <v>103</v>
      </c>
      <c r="B67" s="380"/>
      <c r="C67" s="398"/>
      <c r="D67" s="378"/>
      <c r="E67" s="379"/>
      <c r="F67" s="380"/>
      <c r="G67" s="398"/>
      <c r="H67" s="378"/>
      <c r="I67" s="379"/>
      <c r="J67" s="378"/>
      <c r="K67" s="378"/>
      <c r="L67" s="377"/>
    </row>
    <row r="68" spans="1:12" x14ac:dyDescent="0.4">
      <c r="A68" s="337" t="s">
        <v>150</v>
      </c>
      <c r="B68" s="375"/>
      <c r="C68" s="396"/>
      <c r="D68" s="373"/>
      <c r="E68" s="372"/>
      <c r="F68" s="375"/>
      <c r="G68" s="396"/>
      <c r="H68" s="373"/>
      <c r="I68" s="372"/>
      <c r="J68" s="371"/>
      <c r="K68" s="371"/>
      <c r="L68" s="370"/>
    </row>
    <row r="69" spans="1:12" x14ac:dyDescent="0.4">
      <c r="A69" s="58" t="s">
        <v>149</v>
      </c>
      <c r="B69" s="369"/>
      <c r="C69" s="369"/>
      <c r="D69" s="368"/>
      <c r="E69" s="367"/>
      <c r="F69" s="369"/>
      <c r="G69" s="369"/>
      <c r="H69" s="368"/>
      <c r="I69" s="367"/>
      <c r="J69" s="366"/>
      <c r="K69" s="366"/>
      <c r="L69" s="365"/>
    </row>
    <row r="70" spans="1:12" s="42" customFormat="1" x14ac:dyDescent="0.4">
      <c r="A70" s="70" t="s">
        <v>183</v>
      </c>
      <c r="B70" s="364"/>
      <c r="C70" s="388"/>
      <c r="D70" s="359"/>
      <c r="E70" s="358"/>
      <c r="F70" s="364"/>
      <c r="G70" s="388"/>
      <c r="H70" s="359"/>
      <c r="I70" s="358"/>
      <c r="J70" s="357"/>
      <c r="K70" s="357"/>
      <c r="L70" s="356"/>
    </row>
    <row r="71" spans="1:12" s="42" customFormat="1" x14ac:dyDescent="0.4">
      <c r="A71" s="70" t="s">
        <v>147</v>
      </c>
      <c r="B71" s="364"/>
      <c r="C71" s="388"/>
      <c r="D71" s="359"/>
      <c r="E71" s="358"/>
      <c r="F71" s="364"/>
      <c r="G71" s="388"/>
      <c r="H71" s="359"/>
      <c r="I71" s="358"/>
      <c r="J71" s="357"/>
      <c r="K71" s="357"/>
      <c r="L71" s="356"/>
    </row>
    <row r="72" spans="1:12" s="42" customFormat="1" x14ac:dyDescent="0.4">
      <c r="A72" s="70" t="s">
        <v>102</v>
      </c>
      <c r="B72" s="364"/>
      <c r="C72" s="388"/>
      <c r="D72" s="359"/>
      <c r="E72" s="358"/>
      <c r="F72" s="364"/>
      <c r="G72" s="388"/>
      <c r="H72" s="359"/>
      <c r="I72" s="358"/>
      <c r="J72" s="357"/>
      <c r="K72" s="357"/>
      <c r="L72" s="356"/>
    </row>
    <row r="73" spans="1:12" s="42" customFormat="1" x14ac:dyDescent="0.4">
      <c r="A73" s="70" t="s">
        <v>197</v>
      </c>
      <c r="B73" s="364"/>
      <c r="C73" s="388"/>
      <c r="D73" s="359"/>
      <c r="E73" s="358"/>
      <c r="F73" s="364"/>
      <c r="G73" s="388"/>
      <c r="H73" s="359"/>
      <c r="I73" s="358"/>
      <c r="J73" s="357"/>
      <c r="K73" s="357"/>
      <c r="L73" s="356"/>
    </row>
    <row r="74" spans="1:12" s="42" customFormat="1" x14ac:dyDescent="0.4">
      <c r="A74" s="51" t="s">
        <v>101</v>
      </c>
      <c r="B74" s="361"/>
      <c r="C74" s="386"/>
      <c r="D74" s="359"/>
      <c r="E74" s="358"/>
      <c r="F74" s="361"/>
      <c r="G74" s="386"/>
      <c r="H74" s="359"/>
      <c r="I74" s="358"/>
      <c r="J74" s="357"/>
      <c r="K74" s="357"/>
      <c r="L74" s="356"/>
    </row>
    <row r="75" spans="1:12" s="42" customFormat="1" x14ac:dyDescent="0.4">
      <c r="A75" s="249" t="s">
        <v>145</v>
      </c>
      <c r="B75" s="353"/>
      <c r="C75" s="383"/>
      <c r="D75" s="351"/>
      <c r="E75" s="350"/>
      <c r="F75" s="353"/>
      <c r="G75" s="383"/>
      <c r="H75" s="351"/>
      <c r="I75" s="350"/>
      <c r="J75" s="349"/>
      <c r="K75" s="349"/>
      <c r="L75" s="348"/>
    </row>
    <row r="76" spans="1:12" s="42" customFormat="1" x14ac:dyDescent="0.4">
      <c r="A76" s="325" t="s">
        <v>144</v>
      </c>
      <c r="B76" s="355"/>
      <c r="C76" s="383"/>
      <c r="D76" s="351"/>
      <c r="E76" s="350"/>
      <c r="F76" s="353"/>
      <c r="G76" s="383"/>
      <c r="H76" s="351"/>
      <c r="I76" s="350"/>
      <c r="J76" s="349"/>
      <c r="K76" s="349"/>
      <c r="L76" s="348"/>
    </row>
    <row r="77" spans="1:12" s="42" customFormat="1" x14ac:dyDescent="0.4">
      <c r="A77" s="277" t="s">
        <v>247</v>
      </c>
      <c r="B77" s="353"/>
      <c r="C77" s="352"/>
      <c r="D77" s="351"/>
      <c r="E77" s="354"/>
      <c r="F77" s="353"/>
      <c r="G77" s="352"/>
      <c r="H77" s="351"/>
      <c r="I77" s="350"/>
      <c r="J77" s="349"/>
      <c r="K77" s="349"/>
      <c r="L77" s="348"/>
    </row>
    <row r="78" spans="1:12" s="42" customFormat="1" x14ac:dyDescent="0.4">
      <c r="A78" s="325" t="s">
        <v>240</v>
      </c>
      <c r="B78" s="355"/>
      <c r="C78" s="352"/>
      <c r="D78" s="351"/>
      <c r="E78" s="354"/>
      <c r="F78" s="353"/>
      <c r="G78" s="352"/>
      <c r="H78" s="351"/>
      <c r="I78" s="350"/>
      <c r="J78" s="349"/>
      <c r="K78" s="349"/>
      <c r="L78" s="348"/>
    </row>
    <row r="79" spans="1:12" x14ac:dyDescent="0.4">
      <c r="A79" s="42" t="s">
        <v>143</v>
      </c>
      <c r="B79" s="43"/>
      <c r="C79" s="42"/>
      <c r="D79" s="42"/>
      <c r="E79" s="43"/>
      <c r="F79" s="43"/>
      <c r="G79" s="42"/>
      <c r="H79" s="42"/>
      <c r="I79" s="43"/>
      <c r="J79" s="43"/>
      <c r="K79" s="42"/>
      <c r="L79" s="42"/>
    </row>
    <row r="80" spans="1:12" x14ac:dyDescent="0.4">
      <c r="A80" s="44" t="s">
        <v>142</v>
      </c>
      <c r="B80" s="43"/>
      <c r="C80" s="42"/>
      <c r="D80" s="42"/>
      <c r="E80" s="43"/>
      <c r="F80" s="43"/>
      <c r="G80" s="42"/>
      <c r="H80" s="42"/>
      <c r="I80" s="43"/>
      <c r="J80" s="43"/>
      <c r="K80" s="42"/>
      <c r="L80" s="42"/>
    </row>
    <row r="81" spans="1:12" s="42" customFormat="1" x14ac:dyDescent="0.4">
      <c r="A81" s="42" t="s">
        <v>141</v>
      </c>
      <c r="B81" s="43"/>
      <c r="C81" s="43"/>
      <c r="F81" s="43"/>
      <c r="G81" s="43"/>
      <c r="J81" s="43"/>
      <c r="K81" s="43"/>
    </row>
    <row r="82" spans="1:12" x14ac:dyDescent="0.4">
      <c r="A82" s="42" t="s">
        <v>98</v>
      </c>
      <c r="B82" s="43"/>
      <c r="C82" s="43"/>
      <c r="D82" s="42"/>
      <c r="E82" s="42"/>
      <c r="F82" s="43"/>
      <c r="G82" s="43"/>
      <c r="H82" s="42"/>
      <c r="I82" s="42"/>
      <c r="J82" s="43"/>
      <c r="K82" s="43"/>
      <c r="L82" s="42"/>
    </row>
    <row r="83" spans="1:12" x14ac:dyDescent="0.4">
      <c r="A83" s="42" t="s">
        <v>246</v>
      </c>
      <c r="B83" s="43"/>
      <c r="C83" s="43"/>
      <c r="D83" s="42"/>
      <c r="E83" s="42"/>
      <c r="F83" s="43"/>
      <c r="G83" s="43"/>
      <c r="H83" s="42"/>
      <c r="I83" s="42"/>
      <c r="J83" s="43"/>
      <c r="K83" s="43"/>
      <c r="L83" s="42"/>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dataValidations count="1">
    <dataValidation allowBlank="1" showInputMessage="1" showErrorMessage="1" sqref="B42:C42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B65578:C65578 IX65578:IY65578 ST65578:SU65578 ACP65578:ACQ65578 AML65578:AMM65578 AWH65578:AWI65578 BGD65578:BGE65578 BPZ65578:BQA65578 BZV65578:BZW65578 CJR65578:CJS65578 CTN65578:CTO65578 DDJ65578:DDK65578 DNF65578:DNG65578 DXB65578:DXC65578 EGX65578:EGY65578 EQT65578:EQU65578 FAP65578:FAQ65578 FKL65578:FKM65578 FUH65578:FUI65578 GED65578:GEE65578 GNZ65578:GOA65578 GXV65578:GXW65578 HHR65578:HHS65578 HRN65578:HRO65578 IBJ65578:IBK65578 ILF65578:ILG65578 IVB65578:IVC65578 JEX65578:JEY65578 JOT65578:JOU65578 JYP65578:JYQ65578 KIL65578:KIM65578 KSH65578:KSI65578 LCD65578:LCE65578 LLZ65578:LMA65578 LVV65578:LVW65578 MFR65578:MFS65578 MPN65578:MPO65578 MZJ65578:MZK65578 NJF65578:NJG65578 NTB65578:NTC65578 OCX65578:OCY65578 OMT65578:OMU65578 OWP65578:OWQ65578 PGL65578:PGM65578 PQH65578:PQI65578 QAD65578:QAE65578 QJZ65578:QKA65578 QTV65578:QTW65578 RDR65578:RDS65578 RNN65578:RNO65578 RXJ65578:RXK65578 SHF65578:SHG65578 SRB65578:SRC65578 TAX65578:TAY65578 TKT65578:TKU65578 TUP65578:TUQ65578 UEL65578:UEM65578 UOH65578:UOI65578 UYD65578:UYE65578 VHZ65578:VIA65578 VRV65578:VRW65578 WBR65578:WBS65578 WLN65578:WLO65578 WVJ65578:WVK65578 B131114:C131114 IX131114:IY131114 ST131114:SU131114 ACP131114:ACQ131114 AML131114:AMM131114 AWH131114:AWI131114 BGD131114:BGE131114 BPZ131114:BQA131114 BZV131114:BZW131114 CJR131114:CJS131114 CTN131114:CTO131114 DDJ131114:DDK131114 DNF131114:DNG131114 DXB131114:DXC131114 EGX131114:EGY131114 EQT131114:EQU131114 FAP131114:FAQ131114 FKL131114:FKM131114 FUH131114:FUI131114 GED131114:GEE131114 GNZ131114:GOA131114 GXV131114:GXW131114 HHR131114:HHS131114 HRN131114:HRO131114 IBJ131114:IBK131114 ILF131114:ILG131114 IVB131114:IVC131114 JEX131114:JEY131114 JOT131114:JOU131114 JYP131114:JYQ131114 KIL131114:KIM131114 KSH131114:KSI131114 LCD131114:LCE131114 LLZ131114:LMA131114 LVV131114:LVW131114 MFR131114:MFS131114 MPN131114:MPO131114 MZJ131114:MZK131114 NJF131114:NJG131114 NTB131114:NTC131114 OCX131114:OCY131114 OMT131114:OMU131114 OWP131114:OWQ131114 PGL131114:PGM131114 PQH131114:PQI131114 QAD131114:QAE131114 QJZ131114:QKA131114 QTV131114:QTW131114 RDR131114:RDS131114 RNN131114:RNO131114 RXJ131114:RXK131114 SHF131114:SHG131114 SRB131114:SRC131114 TAX131114:TAY131114 TKT131114:TKU131114 TUP131114:TUQ131114 UEL131114:UEM131114 UOH131114:UOI131114 UYD131114:UYE131114 VHZ131114:VIA131114 VRV131114:VRW131114 WBR131114:WBS131114 WLN131114:WLO131114 WVJ131114:WVK131114 B196650:C196650 IX196650:IY196650 ST196650:SU196650 ACP196650:ACQ196650 AML196650:AMM196650 AWH196650:AWI196650 BGD196650:BGE196650 BPZ196650:BQA196650 BZV196650:BZW196650 CJR196650:CJS196650 CTN196650:CTO196650 DDJ196650:DDK196650 DNF196650:DNG196650 DXB196650:DXC196650 EGX196650:EGY196650 EQT196650:EQU196650 FAP196650:FAQ196650 FKL196650:FKM196650 FUH196650:FUI196650 GED196650:GEE196650 GNZ196650:GOA196650 GXV196650:GXW196650 HHR196650:HHS196650 HRN196650:HRO196650 IBJ196650:IBK196650 ILF196650:ILG196650 IVB196650:IVC196650 JEX196650:JEY196650 JOT196650:JOU196650 JYP196650:JYQ196650 KIL196650:KIM196650 KSH196650:KSI196650 LCD196650:LCE196650 LLZ196650:LMA196650 LVV196650:LVW196650 MFR196650:MFS196650 MPN196650:MPO196650 MZJ196650:MZK196650 NJF196650:NJG196650 NTB196650:NTC196650 OCX196650:OCY196650 OMT196650:OMU196650 OWP196650:OWQ196650 PGL196650:PGM196650 PQH196650:PQI196650 QAD196650:QAE196650 QJZ196650:QKA196650 QTV196650:QTW196650 RDR196650:RDS196650 RNN196650:RNO196650 RXJ196650:RXK196650 SHF196650:SHG196650 SRB196650:SRC196650 TAX196650:TAY196650 TKT196650:TKU196650 TUP196650:TUQ196650 UEL196650:UEM196650 UOH196650:UOI196650 UYD196650:UYE196650 VHZ196650:VIA196650 VRV196650:VRW196650 WBR196650:WBS196650 WLN196650:WLO196650 WVJ196650:WVK196650 B262186:C262186 IX262186:IY262186 ST262186:SU262186 ACP262186:ACQ262186 AML262186:AMM262186 AWH262186:AWI262186 BGD262186:BGE262186 BPZ262186:BQA262186 BZV262186:BZW262186 CJR262186:CJS262186 CTN262186:CTO262186 DDJ262186:DDK262186 DNF262186:DNG262186 DXB262186:DXC262186 EGX262186:EGY262186 EQT262186:EQU262186 FAP262186:FAQ262186 FKL262186:FKM262186 FUH262186:FUI262186 GED262186:GEE262186 GNZ262186:GOA262186 GXV262186:GXW262186 HHR262186:HHS262186 HRN262186:HRO262186 IBJ262186:IBK262186 ILF262186:ILG262186 IVB262186:IVC262186 JEX262186:JEY262186 JOT262186:JOU262186 JYP262186:JYQ262186 KIL262186:KIM262186 KSH262186:KSI262186 LCD262186:LCE262186 LLZ262186:LMA262186 LVV262186:LVW262186 MFR262186:MFS262186 MPN262186:MPO262186 MZJ262186:MZK262186 NJF262186:NJG262186 NTB262186:NTC262186 OCX262186:OCY262186 OMT262186:OMU262186 OWP262186:OWQ262186 PGL262186:PGM262186 PQH262186:PQI262186 QAD262186:QAE262186 QJZ262186:QKA262186 QTV262186:QTW262186 RDR262186:RDS262186 RNN262186:RNO262186 RXJ262186:RXK262186 SHF262186:SHG262186 SRB262186:SRC262186 TAX262186:TAY262186 TKT262186:TKU262186 TUP262186:TUQ262186 UEL262186:UEM262186 UOH262186:UOI262186 UYD262186:UYE262186 VHZ262186:VIA262186 VRV262186:VRW262186 WBR262186:WBS262186 WLN262186:WLO262186 WVJ262186:WVK262186 B327722:C327722 IX327722:IY327722 ST327722:SU327722 ACP327722:ACQ327722 AML327722:AMM327722 AWH327722:AWI327722 BGD327722:BGE327722 BPZ327722:BQA327722 BZV327722:BZW327722 CJR327722:CJS327722 CTN327722:CTO327722 DDJ327722:DDK327722 DNF327722:DNG327722 DXB327722:DXC327722 EGX327722:EGY327722 EQT327722:EQU327722 FAP327722:FAQ327722 FKL327722:FKM327722 FUH327722:FUI327722 GED327722:GEE327722 GNZ327722:GOA327722 GXV327722:GXW327722 HHR327722:HHS327722 HRN327722:HRO327722 IBJ327722:IBK327722 ILF327722:ILG327722 IVB327722:IVC327722 JEX327722:JEY327722 JOT327722:JOU327722 JYP327722:JYQ327722 KIL327722:KIM327722 KSH327722:KSI327722 LCD327722:LCE327722 LLZ327722:LMA327722 LVV327722:LVW327722 MFR327722:MFS327722 MPN327722:MPO327722 MZJ327722:MZK327722 NJF327722:NJG327722 NTB327722:NTC327722 OCX327722:OCY327722 OMT327722:OMU327722 OWP327722:OWQ327722 PGL327722:PGM327722 PQH327722:PQI327722 QAD327722:QAE327722 QJZ327722:QKA327722 QTV327722:QTW327722 RDR327722:RDS327722 RNN327722:RNO327722 RXJ327722:RXK327722 SHF327722:SHG327722 SRB327722:SRC327722 TAX327722:TAY327722 TKT327722:TKU327722 TUP327722:TUQ327722 UEL327722:UEM327722 UOH327722:UOI327722 UYD327722:UYE327722 VHZ327722:VIA327722 VRV327722:VRW327722 WBR327722:WBS327722 WLN327722:WLO327722 WVJ327722:WVK327722 B393258:C393258 IX393258:IY393258 ST393258:SU393258 ACP393258:ACQ393258 AML393258:AMM393258 AWH393258:AWI393258 BGD393258:BGE393258 BPZ393258:BQA393258 BZV393258:BZW393258 CJR393258:CJS393258 CTN393258:CTO393258 DDJ393258:DDK393258 DNF393258:DNG393258 DXB393258:DXC393258 EGX393258:EGY393258 EQT393258:EQU393258 FAP393258:FAQ393258 FKL393258:FKM393258 FUH393258:FUI393258 GED393258:GEE393258 GNZ393258:GOA393258 GXV393258:GXW393258 HHR393258:HHS393258 HRN393258:HRO393258 IBJ393258:IBK393258 ILF393258:ILG393258 IVB393258:IVC393258 JEX393258:JEY393258 JOT393258:JOU393258 JYP393258:JYQ393258 KIL393258:KIM393258 KSH393258:KSI393258 LCD393258:LCE393258 LLZ393258:LMA393258 LVV393258:LVW393258 MFR393258:MFS393258 MPN393258:MPO393258 MZJ393258:MZK393258 NJF393258:NJG393258 NTB393258:NTC393258 OCX393258:OCY393258 OMT393258:OMU393258 OWP393258:OWQ393258 PGL393258:PGM393258 PQH393258:PQI393258 QAD393258:QAE393258 QJZ393258:QKA393258 QTV393258:QTW393258 RDR393258:RDS393258 RNN393258:RNO393258 RXJ393258:RXK393258 SHF393258:SHG393258 SRB393258:SRC393258 TAX393258:TAY393258 TKT393258:TKU393258 TUP393258:TUQ393258 UEL393258:UEM393258 UOH393258:UOI393258 UYD393258:UYE393258 VHZ393258:VIA393258 VRV393258:VRW393258 WBR393258:WBS393258 WLN393258:WLO393258 WVJ393258:WVK393258 B458794:C458794 IX458794:IY458794 ST458794:SU458794 ACP458794:ACQ458794 AML458794:AMM458794 AWH458794:AWI458794 BGD458794:BGE458794 BPZ458794:BQA458794 BZV458794:BZW458794 CJR458794:CJS458794 CTN458794:CTO458794 DDJ458794:DDK458794 DNF458794:DNG458794 DXB458794:DXC458794 EGX458794:EGY458794 EQT458794:EQU458794 FAP458794:FAQ458794 FKL458794:FKM458794 FUH458794:FUI458794 GED458794:GEE458794 GNZ458794:GOA458794 GXV458794:GXW458794 HHR458794:HHS458794 HRN458794:HRO458794 IBJ458794:IBK458794 ILF458794:ILG458794 IVB458794:IVC458794 JEX458794:JEY458794 JOT458794:JOU458794 JYP458794:JYQ458794 KIL458794:KIM458794 KSH458794:KSI458794 LCD458794:LCE458794 LLZ458794:LMA458794 LVV458794:LVW458794 MFR458794:MFS458794 MPN458794:MPO458794 MZJ458794:MZK458794 NJF458794:NJG458794 NTB458794:NTC458794 OCX458794:OCY458794 OMT458794:OMU458794 OWP458794:OWQ458794 PGL458794:PGM458794 PQH458794:PQI458794 QAD458794:QAE458794 QJZ458794:QKA458794 QTV458794:QTW458794 RDR458794:RDS458794 RNN458794:RNO458794 RXJ458794:RXK458794 SHF458794:SHG458794 SRB458794:SRC458794 TAX458794:TAY458794 TKT458794:TKU458794 TUP458794:TUQ458794 UEL458794:UEM458794 UOH458794:UOI458794 UYD458794:UYE458794 VHZ458794:VIA458794 VRV458794:VRW458794 WBR458794:WBS458794 WLN458794:WLO458794 WVJ458794:WVK458794 B524330:C524330 IX524330:IY524330 ST524330:SU524330 ACP524330:ACQ524330 AML524330:AMM524330 AWH524330:AWI524330 BGD524330:BGE524330 BPZ524330:BQA524330 BZV524330:BZW524330 CJR524330:CJS524330 CTN524330:CTO524330 DDJ524330:DDK524330 DNF524330:DNG524330 DXB524330:DXC524330 EGX524330:EGY524330 EQT524330:EQU524330 FAP524330:FAQ524330 FKL524330:FKM524330 FUH524330:FUI524330 GED524330:GEE524330 GNZ524330:GOA524330 GXV524330:GXW524330 HHR524330:HHS524330 HRN524330:HRO524330 IBJ524330:IBK524330 ILF524330:ILG524330 IVB524330:IVC524330 JEX524330:JEY524330 JOT524330:JOU524330 JYP524330:JYQ524330 KIL524330:KIM524330 KSH524330:KSI524330 LCD524330:LCE524330 LLZ524330:LMA524330 LVV524330:LVW524330 MFR524330:MFS524330 MPN524330:MPO524330 MZJ524330:MZK524330 NJF524330:NJG524330 NTB524330:NTC524330 OCX524330:OCY524330 OMT524330:OMU524330 OWP524330:OWQ524330 PGL524330:PGM524330 PQH524330:PQI524330 QAD524330:QAE524330 QJZ524330:QKA524330 QTV524330:QTW524330 RDR524330:RDS524330 RNN524330:RNO524330 RXJ524330:RXK524330 SHF524330:SHG524330 SRB524330:SRC524330 TAX524330:TAY524330 TKT524330:TKU524330 TUP524330:TUQ524330 UEL524330:UEM524330 UOH524330:UOI524330 UYD524330:UYE524330 VHZ524330:VIA524330 VRV524330:VRW524330 WBR524330:WBS524330 WLN524330:WLO524330 WVJ524330:WVK524330 B589866:C589866 IX589866:IY589866 ST589866:SU589866 ACP589866:ACQ589866 AML589866:AMM589866 AWH589866:AWI589866 BGD589866:BGE589866 BPZ589866:BQA589866 BZV589866:BZW589866 CJR589866:CJS589866 CTN589866:CTO589866 DDJ589866:DDK589866 DNF589866:DNG589866 DXB589866:DXC589866 EGX589866:EGY589866 EQT589866:EQU589866 FAP589866:FAQ589866 FKL589866:FKM589866 FUH589866:FUI589866 GED589866:GEE589866 GNZ589866:GOA589866 GXV589866:GXW589866 HHR589866:HHS589866 HRN589866:HRO589866 IBJ589866:IBK589866 ILF589866:ILG589866 IVB589866:IVC589866 JEX589866:JEY589866 JOT589866:JOU589866 JYP589866:JYQ589866 KIL589866:KIM589866 KSH589866:KSI589866 LCD589866:LCE589866 LLZ589866:LMA589866 LVV589866:LVW589866 MFR589866:MFS589866 MPN589866:MPO589866 MZJ589866:MZK589866 NJF589866:NJG589866 NTB589866:NTC589866 OCX589866:OCY589866 OMT589866:OMU589866 OWP589866:OWQ589866 PGL589866:PGM589866 PQH589866:PQI589866 QAD589866:QAE589866 QJZ589866:QKA589866 QTV589866:QTW589866 RDR589866:RDS589866 RNN589866:RNO589866 RXJ589866:RXK589866 SHF589866:SHG589866 SRB589866:SRC589866 TAX589866:TAY589866 TKT589866:TKU589866 TUP589866:TUQ589866 UEL589866:UEM589866 UOH589866:UOI589866 UYD589866:UYE589866 VHZ589866:VIA589866 VRV589866:VRW589866 WBR589866:WBS589866 WLN589866:WLO589866 WVJ589866:WVK589866 B655402:C655402 IX655402:IY655402 ST655402:SU655402 ACP655402:ACQ655402 AML655402:AMM655402 AWH655402:AWI655402 BGD655402:BGE655402 BPZ655402:BQA655402 BZV655402:BZW655402 CJR655402:CJS655402 CTN655402:CTO655402 DDJ655402:DDK655402 DNF655402:DNG655402 DXB655402:DXC655402 EGX655402:EGY655402 EQT655402:EQU655402 FAP655402:FAQ655402 FKL655402:FKM655402 FUH655402:FUI655402 GED655402:GEE655402 GNZ655402:GOA655402 GXV655402:GXW655402 HHR655402:HHS655402 HRN655402:HRO655402 IBJ655402:IBK655402 ILF655402:ILG655402 IVB655402:IVC655402 JEX655402:JEY655402 JOT655402:JOU655402 JYP655402:JYQ655402 KIL655402:KIM655402 KSH655402:KSI655402 LCD655402:LCE655402 LLZ655402:LMA655402 LVV655402:LVW655402 MFR655402:MFS655402 MPN655402:MPO655402 MZJ655402:MZK655402 NJF655402:NJG655402 NTB655402:NTC655402 OCX655402:OCY655402 OMT655402:OMU655402 OWP655402:OWQ655402 PGL655402:PGM655402 PQH655402:PQI655402 QAD655402:QAE655402 QJZ655402:QKA655402 QTV655402:QTW655402 RDR655402:RDS655402 RNN655402:RNO655402 RXJ655402:RXK655402 SHF655402:SHG655402 SRB655402:SRC655402 TAX655402:TAY655402 TKT655402:TKU655402 TUP655402:TUQ655402 UEL655402:UEM655402 UOH655402:UOI655402 UYD655402:UYE655402 VHZ655402:VIA655402 VRV655402:VRW655402 WBR655402:WBS655402 WLN655402:WLO655402 WVJ655402:WVK655402 B720938:C720938 IX720938:IY720938 ST720938:SU720938 ACP720938:ACQ720938 AML720938:AMM720938 AWH720938:AWI720938 BGD720938:BGE720938 BPZ720938:BQA720938 BZV720938:BZW720938 CJR720938:CJS720938 CTN720938:CTO720938 DDJ720938:DDK720938 DNF720938:DNG720938 DXB720938:DXC720938 EGX720938:EGY720938 EQT720938:EQU720938 FAP720938:FAQ720938 FKL720938:FKM720938 FUH720938:FUI720938 GED720938:GEE720938 GNZ720938:GOA720938 GXV720938:GXW720938 HHR720938:HHS720938 HRN720938:HRO720938 IBJ720938:IBK720938 ILF720938:ILG720938 IVB720938:IVC720938 JEX720938:JEY720938 JOT720938:JOU720938 JYP720938:JYQ720938 KIL720938:KIM720938 KSH720938:KSI720938 LCD720938:LCE720938 LLZ720938:LMA720938 LVV720938:LVW720938 MFR720938:MFS720938 MPN720938:MPO720938 MZJ720938:MZK720938 NJF720938:NJG720938 NTB720938:NTC720938 OCX720938:OCY720938 OMT720938:OMU720938 OWP720938:OWQ720938 PGL720938:PGM720938 PQH720938:PQI720938 QAD720938:QAE720938 QJZ720938:QKA720938 QTV720938:QTW720938 RDR720938:RDS720938 RNN720938:RNO720938 RXJ720938:RXK720938 SHF720938:SHG720938 SRB720938:SRC720938 TAX720938:TAY720938 TKT720938:TKU720938 TUP720938:TUQ720938 UEL720938:UEM720938 UOH720938:UOI720938 UYD720938:UYE720938 VHZ720938:VIA720938 VRV720938:VRW720938 WBR720938:WBS720938 WLN720938:WLO720938 WVJ720938:WVK720938 B786474:C786474 IX786474:IY786474 ST786474:SU786474 ACP786474:ACQ786474 AML786474:AMM786474 AWH786474:AWI786474 BGD786474:BGE786474 BPZ786474:BQA786474 BZV786474:BZW786474 CJR786474:CJS786474 CTN786474:CTO786474 DDJ786474:DDK786474 DNF786474:DNG786474 DXB786474:DXC786474 EGX786474:EGY786474 EQT786474:EQU786474 FAP786474:FAQ786474 FKL786474:FKM786474 FUH786474:FUI786474 GED786474:GEE786474 GNZ786474:GOA786474 GXV786474:GXW786474 HHR786474:HHS786474 HRN786474:HRO786474 IBJ786474:IBK786474 ILF786474:ILG786474 IVB786474:IVC786474 JEX786474:JEY786474 JOT786474:JOU786474 JYP786474:JYQ786474 KIL786474:KIM786474 KSH786474:KSI786474 LCD786474:LCE786474 LLZ786474:LMA786474 LVV786474:LVW786474 MFR786474:MFS786474 MPN786474:MPO786474 MZJ786474:MZK786474 NJF786474:NJG786474 NTB786474:NTC786474 OCX786474:OCY786474 OMT786474:OMU786474 OWP786474:OWQ786474 PGL786474:PGM786474 PQH786474:PQI786474 QAD786474:QAE786474 QJZ786474:QKA786474 QTV786474:QTW786474 RDR786474:RDS786474 RNN786474:RNO786474 RXJ786474:RXK786474 SHF786474:SHG786474 SRB786474:SRC786474 TAX786474:TAY786474 TKT786474:TKU786474 TUP786474:TUQ786474 UEL786474:UEM786474 UOH786474:UOI786474 UYD786474:UYE786474 VHZ786474:VIA786474 VRV786474:VRW786474 WBR786474:WBS786474 WLN786474:WLO786474 WVJ786474:WVK786474 B852010:C852010 IX852010:IY852010 ST852010:SU852010 ACP852010:ACQ852010 AML852010:AMM852010 AWH852010:AWI852010 BGD852010:BGE852010 BPZ852010:BQA852010 BZV852010:BZW852010 CJR852010:CJS852010 CTN852010:CTO852010 DDJ852010:DDK852010 DNF852010:DNG852010 DXB852010:DXC852010 EGX852010:EGY852010 EQT852010:EQU852010 FAP852010:FAQ852010 FKL852010:FKM852010 FUH852010:FUI852010 GED852010:GEE852010 GNZ852010:GOA852010 GXV852010:GXW852010 HHR852010:HHS852010 HRN852010:HRO852010 IBJ852010:IBK852010 ILF852010:ILG852010 IVB852010:IVC852010 JEX852010:JEY852010 JOT852010:JOU852010 JYP852010:JYQ852010 KIL852010:KIM852010 KSH852010:KSI852010 LCD852010:LCE852010 LLZ852010:LMA852010 LVV852010:LVW852010 MFR852010:MFS852010 MPN852010:MPO852010 MZJ852010:MZK852010 NJF852010:NJG852010 NTB852010:NTC852010 OCX852010:OCY852010 OMT852010:OMU852010 OWP852010:OWQ852010 PGL852010:PGM852010 PQH852010:PQI852010 QAD852010:QAE852010 QJZ852010:QKA852010 QTV852010:QTW852010 RDR852010:RDS852010 RNN852010:RNO852010 RXJ852010:RXK852010 SHF852010:SHG852010 SRB852010:SRC852010 TAX852010:TAY852010 TKT852010:TKU852010 TUP852010:TUQ852010 UEL852010:UEM852010 UOH852010:UOI852010 UYD852010:UYE852010 VHZ852010:VIA852010 VRV852010:VRW852010 WBR852010:WBS852010 WLN852010:WLO852010 WVJ852010:WVK852010 B917546:C917546 IX917546:IY917546 ST917546:SU917546 ACP917546:ACQ917546 AML917546:AMM917546 AWH917546:AWI917546 BGD917546:BGE917546 BPZ917546:BQA917546 BZV917546:BZW917546 CJR917546:CJS917546 CTN917546:CTO917546 DDJ917546:DDK917546 DNF917546:DNG917546 DXB917546:DXC917546 EGX917546:EGY917546 EQT917546:EQU917546 FAP917546:FAQ917546 FKL917546:FKM917546 FUH917546:FUI917546 GED917546:GEE917546 GNZ917546:GOA917546 GXV917546:GXW917546 HHR917546:HHS917546 HRN917546:HRO917546 IBJ917546:IBK917546 ILF917546:ILG917546 IVB917546:IVC917546 JEX917546:JEY917546 JOT917546:JOU917546 JYP917546:JYQ917546 KIL917546:KIM917546 KSH917546:KSI917546 LCD917546:LCE917546 LLZ917546:LMA917546 LVV917546:LVW917546 MFR917546:MFS917546 MPN917546:MPO917546 MZJ917546:MZK917546 NJF917546:NJG917546 NTB917546:NTC917546 OCX917546:OCY917546 OMT917546:OMU917546 OWP917546:OWQ917546 PGL917546:PGM917546 PQH917546:PQI917546 QAD917546:QAE917546 QJZ917546:QKA917546 QTV917546:QTW917546 RDR917546:RDS917546 RNN917546:RNO917546 RXJ917546:RXK917546 SHF917546:SHG917546 SRB917546:SRC917546 TAX917546:TAY917546 TKT917546:TKU917546 TUP917546:TUQ917546 UEL917546:UEM917546 UOH917546:UOI917546 UYD917546:UYE917546 VHZ917546:VIA917546 VRV917546:VRW917546 WBR917546:WBS917546 WLN917546:WLO917546 WVJ917546:WVK917546 B983082:C983082 IX983082:IY983082 ST983082:SU983082 ACP983082:ACQ983082 AML983082:AMM983082 AWH983082:AWI983082 BGD983082:BGE983082 BPZ983082:BQA983082 BZV983082:BZW983082 CJR983082:CJS983082 CTN983082:CTO983082 DDJ983082:DDK983082 DNF983082:DNG983082 DXB983082:DXC983082 EGX983082:EGY983082 EQT983082:EQU983082 FAP983082:FAQ983082 FKL983082:FKM983082 FUH983082:FUI983082 GED983082:GEE983082 GNZ983082:GOA983082 GXV983082:GXW983082 HHR983082:HHS983082 HRN983082:HRO983082 IBJ983082:IBK983082 ILF983082:ILG983082 IVB983082:IVC983082 JEX983082:JEY983082 JOT983082:JOU983082 JYP983082:JYQ983082 KIL983082:KIM983082 KSH983082:KSI983082 LCD983082:LCE983082 LLZ983082:LMA983082 LVV983082:LVW983082 MFR983082:MFS983082 MPN983082:MPO983082 MZJ983082:MZK983082 NJF983082:NJG983082 NTB983082:NTC983082 OCX983082:OCY983082 OMT983082:OMU983082 OWP983082:OWQ983082 PGL983082:PGM983082 PQH983082:PQI983082 QAD983082:QAE983082 QJZ983082:QKA983082 QTV983082:QTW983082 RDR983082:RDS983082 RNN983082:RNO983082 RXJ983082:RXK983082 SHF983082:SHG983082 SRB983082:SRC983082 TAX983082:TAY983082 TKT983082:TKU983082 TUP983082:TUQ983082 UEL983082:UEM983082 UOH983082:UOI983082 UYD983082:UYE983082 VHZ983082:VIA983082 VRV983082:VRW983082 WBR983082:WBS983082 WLN983082:WLO983082 WVJ983082:WVK983082 F42:G42 JB42:JC42 SX42:SY42 ACT42:ACU42 AMP42:AMQ42 AWL42:AWM42 BGH42:BGI42 BQD42:BQE42 BZZ42:CAA42 CJV42:CJW42 CTR42:CTS42 DDN42:DDO42 DNJ42:DNK42 DXF42:DXG42 EHB42:EHC42 EQX42:EQY42 FAT42:FAU42 FKP42:FKQ42 FUL42:FUM42 GEH42:GEI42 GOD42:GOE42 GXZ42:GYA42 HHV42:HHW42 HRR42:HRS42 IBN42:IBO42 ILJ42:ILK42 IVF42:IVG42 JFB42:JFC42 JOX42:JOY42 JYT42:JYU42 KIP42:KIQ42 KSL42:KSM42 LCH42:LCI42 LMD42:LME42 LVZ42:LWA42 MFV42:MFW42 MPR42:MPS42 MZN42:MZO42 NJJ42:NJK42 NTF42:NTG42 ODB42:ODC42 OMX42:OMY42 OWT42:OWU42 PGP42:PGQ42 PQL42:PQM42 QAH42:QAI42 QKD42:QKE42 QTZ42:QUA42 RDV42:RDW42 RNR42:RNS42 RXN42:RXO42 SHJ42:SHK42 SRF42:SRG42 TBB42:TBC42 TKX42:TKY42 TUT42:TUU42 UEP42:UEQ42 UOL42:UOM42 UYH42:UYI42 VID42:VIE42 VRZ42:VSA42 WBV42:WBW42 WLR42:WLS42 WVN42:WVO42 F65578:G65578 JB65578:JC65578 SX65578:SY65578 ACT65578:ACU65578 AMP65578:AMQ65578 AWL65578:AWM65578 BGH65578:BGI65578 BQD65578:BQE65578 BZZ65578:CAA65578 CJV65578:CJW65578 CTR65578:CTS65578 DDN65578:DDO65578 DNJ65578:DNK65578 DXF65578:DXG65578 EHB65578:EHC65578 EQX65578:EQY65578 FAT65578:FAU65578 FKP65578:FKQ65578 FUL65578:FUM65578 GEH65578:GEI65578 GOD65578:GOE65578 GXZ65578:GYA65578 HHV65578:HHW65578 HRR65578:HRS65578 IBN65578:IBO65578 ILJ65578:ILK65578 IVF65578:IVG65578 JFB65578:JFC65578 JOX65578:JOY65578 JYT65578:JYU65578 KIP65578:KIQ65578 KSL65578:KSM65578 LCH65578:LCI65578 LMD65578:LME65578 LVZ65578:LWA65578 MFV65578:MFW65578 MPR65578:MPS65578 MZN65578:MZO65578 NJJ65578:NJK65578 NTF65578:NTG65578 ODB65578:ODC65578 OMX65578:OMY65578 OWT65578:OWU65578 PGP65578:PGQ65578 PQL65578:PQM65578 QAH65578:QAI65578 QKD65578:QKE65578 QTZ65578:QUA65578 RDV65578:RDW65578 RNR65578:RNS65578 RXN65578:RXO65578 SHJ65578:SHK65578 SRF65578:SRG65578 TBB65578:TBC65578 TKX65578:TKY65578 TUT65578:TUU65578 UEP65578:UEQ65578 UOL65578:UOM65578 UYH65578:UYI65578 VID65578:VIE65578 VRZ65578:VSA65578 WBV65578:WBW65578 WLR65578:WLS65578 WVN65578:WVO65578 F131114:G131114 JB131114:JC131114 SX131114:SY131114 ACT131114:ACU131114 AMP131114:AMQ131114 AWL131114:AWM131114 BGH131114:BGI131114 BQD131114:BQE131114 BZZ131114:CAA131114 CJV131114:CJW131114 CTR131114:CTS131114 DDN131114:DDO131114 DNJ131114:DNK131114 DXF131114:DXG131114 EHB131114:EHC131114 EQX131114:EQY131114 FAT131114:FAU131114 FKP131114:FKQ131114 FUL131114:FUM131114 GEH131114:GEI131114 GOD131114:GOE131114 GXZ131114:GYA131114 HHV131114:HHW131114 HRR131114:HRS131114 IBN131114:IBO131114 ILJ131114:ILK131114 IVF131114:IVG131114 JFB131114:JFC131114 JOX131114:JOY131114 JYT131114:JYU131114 KIP131114:KIQ131114 KSL131114:KSM131114 LCH131114:LCI131114 LMD131114:LME131114 LVZ131114:LWA131114 MFV131114:MFW131114 MPR131114:MPS131114 MZN131114:MZO131114 NJJ131114:NJK131114 NTF131114:NTG131114 ODB131114:ODC131114 OMX131114:OMY131114 OWT131114:OWU131114 PGP131114:PGQ131114 PQL131114:PQM131114 QAH131114:QAI131114 QKD131114:QKE131114 QTZ131114:QUA131114 RDV131114:RDW131114 RNR131114:RNS131114 RXN131114:RXO131114 SHJ131114:SHK131114 SRF131114:SRG131114 TBB131114:TBC131114 TKX131114:TKY131114 TUT131114:TUU131114 UEP131114:UEQ131114 UOL131114:UOM131114 UYH131114:UYI131114 VID131114:VIE131114 VRZ131114:VSA131114 WBV131114:WBW131114 WLR131114:WLS131114 WVN131114:WVO131114 F196650:G196650 JB196650:JC196650 SX196650:SY196650 ACT196650:ACU196650 AMP196650:AMQ196650 AWL196650:AWM196650 BGH196650:BGI196650 BQD196650:BQE196650 BZZ196650:CAA196650 CJV196650:CJW196650 CTR196650:CTS196650 DDN196650:DDO196650 DNJ196650:DNK196650 DXF196650:DXG196650 EHB196650:EHC196650 EQX196650:EQY196650 FAT196650:FAU196650 FKP196650:FKQ196650 FUL196650:FUM196650 GEH196650:GEI196650 GOD196650:GOE196650 GXZ196650:GYA196650 HHV196650:HHW196650 HRR196650:HRS196650 IBN196650:IBO196650 ILJ196650:ILK196650 IVF196650:IVG196650 JFB196650:JFC196650 JOX196650:JOY196650 JYT196650:JYU196650 KIP196650:KIQ196650 KSL196650:KSM196650 LCH196650:LCI196650 LMD196650:LME196650 LVZ196650:LWA196650 MFV196650:MFW196650 MPR196650:MPS196650 MZN196650:MZO196650 NJJ196650:NJK196650 NTF196650:NTG196650 ODB196650:ODC196650 OMX196650:OMY196650 OWT196650:OWU196650 PGP196650:PGQ196650 PQL196650:PQM196650 QAH196650:QAI196650 QKD196650:QKE196650 QTZ196650:QUA196650 RDV196650:RDW196650 RNR196650:RNS196650 RXN196650:RXO196650 SHJ196650:SHK196650 SRF196650:SRG196650 TBB196650:TBC196650 TKX196650:TKY196650 TUT196650:TUU196650 UEP196650:UEQ196650 UOL196650:UOM196650 UYH196650:UYI196650 VID196650:VIE196650 VRZ196650:VSA196650 WBV196650:WBW196650 WLR196650:WLS196650 WVN196650:WVO196650 F262186:G262186 JB262186:JC262186 SX262186:SY262186 ACT262186:ACU262186 AMP262186:AMQ262186 AWL262186:AWM262186 BGH262186:BGI262186 BQD262186:BQE262186 BZZ262186:CAA262186 CJV262186:CJW262186 CTR262186:CTS262186 DDN262186:DDO262186 DNJ262186:DNK262186 DXF262186:DXG262186 EHB262186:EHC262186 EQX262186:EQY262186 FAT262186:FAU262186 FKP262186:FKQ262186 FUL262186:FUM262186 GEH262186:GEI262186 GOD262186:GOE262186 GXZ262186:GYA262186 HHV262186:HHW262186 HRR262186:HRS262186 IBN262186:IBO262186 ILJ262186:ILK262186 IVF262186:IVG262186 JFB262186:JFC262186 JOX262186:JOY262186 JYT262186:JYU262186 KIP262186:KIQ262186 KSL262186:KSM262186 LCH262186:LCI262186 LMD262186:LME262186 LVZ262186:LWA262186 MFV262186:MFW262186 MPR262186:MPS262186 MZN262186:MZO262186 NJJ262186:NJK262186 NTF262186:NTG262186 ODB262186:ODC262186 OMX262186:OMY262186 OWT262186:OWU262186 PGP262186:PGQ262186 PQL262186:PQM262186 QAH262186:QAI262186 QKD262186:QKE262186 QTZ262186:QUA262186 RDV262186:RDW262186 RNR262186:RNS262186 RXN262186:RXO262186 SHJ262186:SHK262186 SRF262186:SRG262186 TBB262186:TBC262186 TKX262186:TKY262186 TUT262186:TUU262186 UEP262186:UEQ262186 UOL262186:UOM262186 UYH262186:UYI262186 VID262186:VIE262186 VRZ262186:VSA262186 WBV262186:WBW262186 WLR262186:WLS262186 WVN262186:WVO262186 F327722:G327722 JB327722:JC327722 SX327722:SY327722 ACT327722:ACU327722 AMP327722:AMQ327722 AWL327722:AWM327722 BGH327722:BGI327722 BQD327722:BQE327722 BZZ327722:CAA327722 CJV327722:CJW327722 CTR327722:CTS327722 DDN327722:DDO327722 DNJ327722:DNK327722 DXF327722:DXG327722 EHB327722:EHC327722 EQX327722:EQY327722 FAT327722:FAU327722 FKP327722:FKQ327722 FUL327722:FUM327722 GEH327722:GEI327722 GOD327722:GOE327722 GXZ327722:GYA327722 HHV327722:HHW327722 HRR327722:HRS327722 IBN327722:IBO327722 ILJ327722:ILK327722 IVF327722:IVG327722 JFB327722:JFC327722 JOX327722:JOY327722 JYT327722:JYU327722 KIP327722:KIQ327722 KSL327722:KSM327722 LCH327722:LCI327722 LMD327722:LME327722 LVZ327722:LWA327722 MFV327722:MFW327722 MPR327722:MPS327722 MZN327722:MZO327722 NJJ327722:NJK327722 NTF327722:NTG327722 ODB327722:ODC327722 OMX327722:OMY327722 OWT327722:OWU327722 PGP327722:PGQ327722 PQL327722:PQM327722 QAH327722:QAI327722 QKD327722:QKE327722 QTZ327722:QUA327722 RDV327722:RDW327722 RNR327722:RNS327722 RXN327722:RXO327722 SHJ327722:SHK327722 SRF327722:SRG327722 TBB327722:TBC327722 TKX327722:TKY327722 TUT327722:TUU327722 UEP327722:UEQ327722 UOL327722:UOM327722 UYH327722:UYI327722 VID327722:VIE327722 VRZ327722:VSA327722 WBV327722:WBW327722 WLR327722:WLS327722 WVN327722:WVO327722 F393258:G393258 JB393258:JC393258 SX393258:SY393258 ACT393258:ACU393258 AMP393258:AMQ393258 AWL393258:AWM393258 BGH393258:BGI393258 BQD393258:BQE393258 BZZ393258:CAA393258 CJV393258:CJW393258 CTR393258:CTS393258 DDN393258:DDO393258 DNJ393258:DNK393258 DXF393258:DXG393258 EHB393258:EHC393258 EQX393258:EQY393258 FAT393258:FAU393258 FKP393258:FKQ393258 FUL393258:FUM393258 GEH393258:GEI393258 GOD393258:GOE393258 GXZ393258:GYA393258 HHV393258:HHW393258 HRR393258:HRS393258 IBN393258:IBO393258 ILJ393258:ILK393258 IVF393258:IVG393258 JFB393258:JFC393258 JOX393258:JOY393258 JYT393258:JYU393258 KIP393258:KIQ393258 KSL393258:KSM393258 LCH393258:LCI393258 LMD393258:LME393258 LVZ393258:LWA393258 MFV393258:MFW393258 MPR393258:MPS393258 MZN393258:MZO393258 NJJ393258:NJK393258 NTF393258:NTG393258 ODB393258:ODC393258 OMX393258:OMY393258 OWT393258:OWU393258 PGP393258:PGQ393258 PQL393258:PQM393258 QAH393258:QAI393258 QKD393258:QKE393258 QTZ393258:QUA393258 RDV393258:RDW393258 RNR393258:RNS393258 RXN393258:RXO393258 SHJ393258:SHK393258 SRF393258:SRG393258 TBB393258:TBC393258 TKX393258:TKY393258 TUT393258:TUU393258 UEP393258:UEQ393258 UOL393258:UOM393258 UYH393258:UYI393258 VID393258:VIE393258 VRZ393258:VSA393258 WBV393258:WBW393258 WLR393258:WLS393258 WVN393258:WVO393258 F458794:G458794 JB458794:JC458794 SX458794:SY458794 ACT458794:ACU458794 AMP458794:AMQ458794 AWL458794:AWM458794 BGH458794:BGI458794 BQD458794:BQE458794 BZZ458794:CAA458794 CJV458794:CJW458794 CTR458794:CTS458794 DDN458794:DDO458794 DNJ458794:DNK458794 DXF458794:DXG458794 EHB458794:EHC458794 EQX458794:EQY458794 FAT458794:FAU458794 FKP458794:FKQ458794 FUL458794:FUM458794 GEH458794:GEI458794 GOD458794:GOE458794 GXZ458794:GYA458794 HHV458794:HHW458794 HRR458794:HRS458794 IBN458794:IBO458794 ILJ458794:ILK458794 IVF458794:IVG458794 JFB458794:JFC458794 JOX458794:JOY458794 JYT458794:JYU458794 KIP458794:KIQ458794 KSL458794:KSM458794 LCH458794:LCI458794 LMD458794:LME458794 LVZ458794:LWA458794 MFV458794:MFW458794 MPR458794:MPS458794 MZN458794:MZO458794 NJJ458794:NJK458794 NTF458794:NTG458794 ODB458794:ODC458794 OMX458794:OMY458794 OWT458794:OWU458794 PGP458794:PGQ458794 PQL458794:PQM458794 QAH458794:QAI458794 QKD458794:QKE458794 QTZ458794:QUA458794 RDV458794:RDW458794 RNR458794:RNS458794 RXN458794:RXO458794 SHJ458794:SHK458794 SRF458794:SRG458794 TBB458794:TBC458794 TKX458794:TKY458794 TUT458794:TUU458794 UEP458794:UEQ458794 UOL458794:UOM458794 UYH458794:UYI458794 VID458794:VIE458794 VRZ458794:VSA458794 WBV458794:WBW458794 WLR458794:WLS458794 WVN458794:WVO458794 F524330:G524330 JB524330:JC524330 SX524330:SY524330 ACT524330:ACU524330 AMP524330:AMQ524330 AWL524330:AWM524330 BGH524330:BGI524330 BQD524330:BQE524330 BZZ524330:CAA524330 CJV524330:CJW524330 CTR524330:CTS524330 DDN524330:DDO524330 DNJ524330:DNK524330 DXF524330:DXG524330 EHB524330:EHC524330 EQX524330:EQY524330 FAT524330:FAU524330 FKP524330:FKQ524330 FUL524330:FUM524330 GEH524330:GEI524330 GOD524330:GOE524330 GXZ524330:GYA524330 HHV524330:HHW524330 HRR524330:HRS524330 IBN524330:IBO524330 ILJ524330:ILK524330 IVF524330:IVG524330 JFB524330:JFC524330 JOX524330:JOY524330 JYT524330:JYU524330 KIP524330:KIQ524330 KSL524330:KSM524330 LCH524330:LCI524330 LMD524330:LME524330 LVZ524330:LWA524330 MFV524330:MFW524330 MPR524330:MPS524330 MZN524330:MZO524330 NJJ524330:NJK524330 NTF524330:NTG524330 ODB524330:ODC524330 OMX524330:OMY524330 OWT524330:OWU524330 PGP524330:PGQ524330 PQL524330:PQM524330 QAH524330:QAI524330 QKD524330:QKE524330 QTZ524330:QUA524330 RDV524330:RDW524330 RNR524330:RNS524330 RXN524330:RXO524330 SHJ524330:SHK524330 SRF524330:SRG524330 TBB524330:TBC524330 TKX524330:TKY524330 TUT524330:TUU524330 UEP524330:UEQ524330 UOL524330:UOM524330 UYH524330:UYI524330 VID524330:VIE524330 VRZ524330:VSA524330 WBV524330:WBW524330 WLR524330:WLS524330 WVN524330:WVO524330 F589866:G589866 JB589866:JC589866 SX589866:SY589866 ACT589866:ACU589866 AMP589866:AMQ589866 AWL589866:AWM589866 BGH589866:BGI589866 BQD589866:BQE589866 BZZ589866:CAA589866 CJV589866:CJW589866 CTR589866:CTS589866 DDN589866:DDO589866 DNJ589866:DNK589866 DXF589866:DXG589866 EHB589866:EHC589866 EQX589866:EQY589866 FAT589866:FAU589866 FKP589866:FKQ589866 FUL589866:FUM589866 GEH589866:GEI589866 GOD589866:GOE589866 GXZ589866:GYA589866 HHV589866:HHW589866 HRR589866:HRS589866 IBN589866:IBO589866 ILJ589866:ILK589866 IVF589866:IVG589866 JFB589866:JFC589866 JOX589866:JOY589866 JYT589866:JYU589866 KIP589866:KIQ589866 KSL589866:KSM589866 LCH589866:LCI589866 LMD589866:LME589866 LVZ589866:LWA589866 MFV589866:MFW589866 MPR589866:MPS589866 MZN589866:MZO589866 NJJ589866:NJK589866 NTF589866:NTG589866 ODB589866:ODC589866 OMX589866:OMY589866 OWT589866:OWU589866 PGP589866:PGQ589866 PQL589866:PQM589866 QAH589866:QAI589866 QKD589866:QKE589866 QTZ589866:QUA589866 RDV589866:RDW589866 RNR589866:RNS589866 RXN589866:RXO589866 SHJ589866:SHK589866 SRF589866:SRG589866 TBB589866:TBC589866 TKX589866:TKY589866 TUT589866:TUU589866 UEP589866:UEQ589866 UOL589866:UOM589866 UYH589866:UYI589866 VID589866:VIE589866 VRZ589866:VSA589866 WBV589866:WBW589866 WLR589866:WLS589866 WVN589866:WVO589866 F655402:G655402 JB655402:JC655402 SX655402:SY655402 ACT655402:ACU655402 AMP655402:AMQ655402 AWL655402:AWM655402 BGH655402:BGI655402 BQD655402:BQE655402 BZZ655402:CAA655402 CJV655402:CJW655402 CTR655402:CTS655402 DDN655402:DDO655402 DNJ655402:DNK655402 DXF655402:DXG655402 EHB655402:EHC655402 EQX655402:EQY655402 FAT655402:FAU655402 FKP655402:FKQ655402 FUL655402:FUM655402 GEH655402:GEI655402 GOD655402:GOE655402 GXZ655402:GYA655402 HHV655402:HHW655402 HRR655402:HRS655402 IBN655402:IBO655402 ILJ655402:ILK655402 IVF655402:IVG655402 JFB655402:JFC655402 JOX655402:JOY655402 JYT655402:JYU655402 KIP655402:KIQ655402 KSL655402:KSM655402 LCH655402:LCI655402 LMD655402:LME655402 LVZ655402:LWA655402 MFV655402:MFW655402 MPR655402:MPS655402 MZN655402:MZO655402 NJJ655402:NJK655402 NTF655402:NTG655402 ODB655402:ODC655402 OMX655402:OMY655402 OWT655402:OWU655402 PGP655402:PGQ655402 PQL655402:PQM655402 QAH655402:QAI655402 QKD655402:QKE655402 QTZ655402:QUA655402 RDV655402:RDW655402 RNR655402:RNS655402 RXN655402:RXO655402 SHJ655402:SHK655402 SRF655402:SRG655402 TBB655402:TBC655402 TKX655402:TKY655402 TUT655402:TUU655402 UEP655402:UEQ655402 UOL655402:UOM655402 UYH655402:UYI655402 VID655402:VIE655402 VRZ655402:VSA655402 WBV655402:WBW655402 WLR655402:WLS655402 WVN655402:WVO655402 F720938:G720938 JB720938:JC720938 SX720938:SY720938 ACT720938:ACU720938 AMP720938:AMQ720938 AWL720938:AWM720938 BGH720938:BGI720938 BQD720938:BQE720938 BZZ720938:CAA720938 CJV720938:CJW720938 CTR720938:CTS720938 DDN720938:DDO720938 DNJ720938:DNK720938 DXF720938:DXG720938 EHB720938:EHC720938 EQX720938:EQY720938 FAT720938:FAU720938 FKP720938:FKQ720938 FUL720938:FUM720938 GEH720938:GEI720938 GOD720938:GOE720938 GXZ720938:GYA720938 HHV720938:HHW720938 HRR720938:HRS720938 IBN720938:IBO720938 ILJ720938:ILK720938 IVF720938:IVG720938 JFB720938:JFC720938 JOX720938:JOY720938 JYT720938:JYU720938 KIP720938:KIQ720938 KSL720938:KSM720938 LCH720938:LCI720938 LMD720938:LME720938 LVZ720938:LWA720938 MFV720938:MFW720938 MPR720938:MPS720938 MZN720938:MZO720938 NJJ720938:NJK720938 NTF720938:NTG720938 ODB720938:ODC720938 OMX720938:OMY720938 OWT720938:OWU720938 PGP720938:PGQ720938 PQL720938:PQM720938 QAH720938:QAI720938 QKD720938:QKE720938 QTZ720938:QUA720938 RDV720938:RDW720938 RNR720938:RNS720938 RXN720938:RXO720938 SHJ720938:SHK720938 SRF720938:SRG720938 TBB720938:TBC720938 TKX720938:TKY720938 TUT720938:TUU720938 UEP720938:UEQ720938 UOL720938:UOM720938 UYH720938:UYI720938 VID720938:VIE720938 VRZ720938:VSA720938 WBV720938:WBW720938 WLR720938:WLS720938 WVN720938:WVO720938 F786474:G786474 JB786474:JC786474 SX786474:SY786474 ACT786474:ACU786474 AMP786474:AMQ786474 AWL786474:AWM786474 BGH786474:BGI786474 BQD786474:BQE786474 BZZ786474:CAA786474 CJV786474:CJW786474 CTR786474:CTS786474 DDN786474:DDO786474 DNJ786474:DNK786474 DXF786474:DXG786474 EHB786474:EHC786474 EQX786474:EQY786474 FAT786474:FAU786474 FKP786474:FKQ786474 FUL786474:FUM786474 GEH786474:GEI786474 GOD786474:GOE786474 GXZ786474:GYA786474 HHV786474:HHW786474 HRR786474:HRS786474 IBN786474:IBO786474 ILJ786474:ILK786474 IVF786474:IVG786474 JFB786474:JFC786474 JOX786474:JOY786474 JYT786474:JYU786474 KIP786474:KIQ786474 KSL786474:KSM786474 LCH786474:LCI786474 LMD786474:LME786474 LVZ786474:LWA786474 MFV786474:MFW786474 MPR786474:MPS786474 MZN786474:MZO786474 NJJ786474:NJK786474 NTF786474:NTG786474 ODB786474:ODC786474 OMX786474:OMY786474 OWT786474:OWU786474 PGP786474:PGQ786474 PQL786474:PQM786474 QAH786474:QAI786474 QKD786474:QKE786474 QTZ786474:QUA786474 RDV786474:RDW786474 RNR786474:RNS786474 RXN786474:RXO786474 SHJ786474:SHK786474 SRF786474:SRG786474 TBB786474:TBC786474 TKX786474:TKY786474 TUT786474:TUU786474 UEP786474:UEQ786474 UOL786474:UOM786474 UYH786474:UYI786474 VID786474:VIE786474 VRZ786474:VSA786474 WBV786474:WBW786474 WLR786474:WLS786474 WVN786474:WVO786474 F852010:G852010 JB852010:JC852010 SX852010:SY852010 ACT852010:ACU852010 AMP852010:AMQ852010 AWL852010:AWM852010 BGH852010:BGI852010 BQD852010:BQE852010 BZZ852010:CAA852010 CJV852010:CJW852010 CTR852010:CTS852010 DDN852010:DDO852010 DNJ852010:DNK852010 DXF852010:DXG852010 EHB852010:EHC852010 EQX852010:EQY852010 FAT852010:FAU852010 FKP852010:FKQ852010 FUL852010:FUM852010 GEH852010:GEI852010 GOD852010:GOE852010 GXZ852010:GYA852010 HHV852010:HHW852010 HRR852010:HRS852010 IBN852010:IBO852010 ILJ852010:ILK852010 IVF852010:IVG852010 JFB852010:JFC852010 JOX852010:JOY852010 JYT852010:JYU852010 KIP852010:KIQ852010 KSL852010:KSM852010 LCH852010:LCI852010 LMD852010:LME852010 LVZ852010:LWA852010 MFV852010:MFW852010 MPR852010:MPS852010 MZN852010:MZO852010 NJJ852010:NJK852010 NTF852010:NTG852010 ODB852010:ODC852010 OMX852010:OMY852010 OWT852010:OWU852010 PGP852010:PGQ852010 PQL852010:PQM852010 QAH852010:QAI852010 QKD852010:QKE852010 QTZ852010:QUA852010 RDV852010:RDW852010 RNR852010:RNS852010 RXN852010:RXO852010 SHJ852010:SHK852010 SRF852010:SRG852010 TBB852010:TBC852010 TKX852010:TKY852010 TUT852010:TUU852010 UEP852010:UEQ852010 UOL852010:UOM852010 UYH852010:UYI852010 VID852010:VIE852010 VRZ852010:VSA852010 WBV852010:WBW852010 WLR852010:WLS852010 WVN852010:WVO852010 F917546:G917546 JB917546:JC917546 SX917546:SY917546 ACT917546:ACU917546 AMP917546:AMQ917546 AWL917546:AWM917546 BGH917546:BGI917546 BQD917546:BQE917546 BZZ917546:CAA917546 CJV917546:CJW917546 CTR917546:CTS917546 DDN917546:DDO917546 DNJ917546:DNK917546 DXF917546:DXG917546 EHB917546:EHC917546 EQX917546:EQY917546 FAT917546:FAU917546 FKP917546:FKQ917546 FUL917546:FUM917546 GEH917546:GEI917546 GOD917546:GOE917546 GXZ917546:GYA917546 HHV917546:HHW917546 HRR917546:HRS917546 IBN917546:IBO917546 ILJ917546:ILK917546 IVF917546:IVG917546 JFB917546:JFC917546 JOX917546:JOY917546 JYT917546:JYU917546 KIP917546:KIQ917546 KSL917546:KSM917546 LCH917546:LCI917546 LMD917546:LME917546 LVZ917546:LWA917546 MFV917546:MFW917546 MPR917546:MPS917546 MZN917546:MZO917546 NJJ917546:NJK917546 NTF917546:NTG917546 ODB917546:ODC917546 OMX917546:OMY917546 OWT917546:OWU917546 PGP917546:PGQ917546 PQL917546:PQM917546 QAH917546:QAI917546 QKD917546:QKE917546 QTZ917546:QUA917546 RDV917546:RDW917546 RNR917546:RNS917546 RXN917546:RXO917546 SHJ917546:SHK917546 SRF917546:SRG917546 TBB917546:TBC917546 TKX917546:TKY917546 TUT917546:TUU917546 UEP917546:UEQ917546 UOL917546:UOM917546 UYH917546:UYI917546 VID917546:VIE917546 VRZ917546:VSA917546 WBV917546:WBW917546 WLR917546:WLS917546 WVN917546:WVO917546 F983082:G983082 JB983082:JC983082 SX983082:SY983082 ACT983082:ACU983082 AMP983082:AMQ983082 AWL983082:AWM983082 BGH983082:BGI983082 BQD983082:BQE983082 BZZ983082:CAA983082 CJV983082:CJW983082 CTR983082:CTS983082 DDN983082:DDO983082 DNJ983082:DNK983082 DXF983082:DXG983082 EHB983082:EHC983082 EQX983082:EQY983082 FAT983082:FAU983082 FKP983082:FKQ983082 FUL983082:FUM983082 GEH983082:GEI983082 GOD983082:GOE983082 GXZ983082:GYA983082 HHV983082:HHW983082 HRR983082:HRS983082 IBN983082:IBO983082 ILJ983082:ILK983082 IVF983082:IVG983082 JFB983082:JFC983082 JOX983082:JOY983082 JYT983082:JYU983082 KIP983082:KIQ983082 KSL983082:KSM983082 LCH983082:LCI983082 LMD983082:LME983082 LVZ983082:LWA983082 MFV983082:MFW983082 MPR983082:MPS983082 MZN983082:MZO983082 NJJ983082:NJK983082 NTF983082:NTG983082 ODB983082:ODC983082 OMX983082:OMY983082 OWT983082:OWU983082 PGP983082:PGQ983082 PQL983082:PQM983082 QAH983082:QAI983082 QKD983082:QKE983082 QTZ983082:QUA983082 RDV983082:RDW983082 RNR983082:RNS983082 RXN983082:RXO983082 SHJ983082:SHK983082 SRF983082:SRG983082 TBB983082:TBC983082 TKX983082:TKY983082 TUT983082:TUU983082 UEP983082:UEQ983082 UOL983082:UOM983082 UYH983082:UYI983082 VID983082:VIE983082 VRZ983082:VSA983082 WBV983082:WBW983082 WLR983082:WLS983082 WVN983082:WVO983082"/>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2"/>
  <sheetViews>
    <sheetView showGridLines="0" view="pageBreakPreview" zoomScale="85"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９月月間</v>
      </c>
      <c r="G1" s="4" t="s">
        <v>69</v>
      </c>
      <c r="H1" s="2"/>
      <c r="I1" s="2"/>
      <c r="J1" s="2"/>
    </row>
    <row r="2" spans="1:11" ht="18" customHeight="1" x14ac:dyDescent="0.15">
      <c r="A2" s="206"/>
      <c r="B2" s="205"/>
      <c r="C2" s="683" t="s">
        <v>219</v>
      </c>
      <c r="D2" s="684"/>
      <c r="E2" s="685"/>
      <c r="F2" s="686"/>
      <c r="G2" s="683" t="s">
        <v>218</v>
      </c>
      <c r="H2" s="684"/>
      <c r="I2" s="685"/>
      <c r="J2" s="686"/>
    </row>
    <row r="3" spans="1:11" ht="18.75" customHeight="1" x14ac:dyDescent="0.15">
      <c r="A3" s="186"/>
      <c r="B3" s="204"/>
      <c r="C3" s="687" t="s">
        <v>280</v>
      </c>
      <c r="D3" s="689" t="s">
        <v>279</v>
      </c>
      <c r="E3" s="664" t="s">
        <v>215</v>
      </c>
      <c r="F3" s="665"/>
      <c r="G3" s="660" t="str">
        <f>C3</f>
        <v>12.9月</v>
      </c>
      <c r="H3" s="662" t="str">
        <f>D3</f>
        <v>11.9月</v>
      </c>
      <c r="I3" s="664" t="s">
        <v>215</v>
      </c>
      <c r="J3" s="665"/>
    </row>
    <row r="4" spans="1:11" ht="18" customHeight="1" x14ac:dyDescent="0.15">
      <c r="A4" s="202"/>
      <c r="B4" s="201"/>
      <c r="C4" s="688"/>
      <c r="D4" s="690"/>
      <c r="E4" s="203" t="s">
        <v>214</v>
      </c>
      <c r="F4" s="458" t="s">
        <v>213</v>
      </c>
      <c r="G4" s="661"/>
      <c r="H4" s="663"/>
      <c r="I4" s="203" t="s">
        <v>214</v>
      </c>
      <c r="J4" s="458" t="s">
        <v>213</v>
      </c>
    </row>
    <row r="5" spans="1:11" ht="13.5" customHeight="1" x14ac:dyDescent="0.15">
      <c r="A5" s="668" t="s">
        <v>212</v>
      </c>
      <c r="B5" s="718"/>
      <c r="C5" s="670">
        <f>C7+C14+C19+C24+C29</f>
        <v>528123</v>
      </c>
      <c r="D5" s="672">
        <f>D7+D14+D19+D24+D29</f>
        <v>535256</v>
      </c>
      <c r="E5" s="666">
        <f>C5/D5</f>
        <v>0.98667366643251075</v>
      </c>
      <c r="F5" s="677">
        <f>C5-D5</f>
        <v>-7133</v>
      </c>
      <c r="G5" s="670">
        <f>G7+G14+G19+G24+G29</f>
        <v>686992</v>
      </c>
      <c r="H5" s="681">
        <f>H7+H14+H19+H24+H29</f>
        <v>705184</v>
      </c>
      <c r="I5" s="666">
        <f>G5/H5</f>
        <v>0.97420247765122292</v>
      </c>
      <c r="J5" s="677">
        <f>G5-H5</f>
        <v>-18192</v>
      </c>
    </row>
    <row r="6" spans="1:11" ht="13.5" customHeight="1" x14ac:dyDescent="0.15">
      <c r="A6" s="679" t="s">
        <v>113</v>
      </c>
      <c r="B6" s="715"/>
      <c r="C6" s="671"/>
      <c r="D6" s="673"/>
      <c r="E6" s="667"/>
      <c r="F6" s="678"/>
      <c r="G6" s="671"/>
      <c r="H6" s="682"/>
      <c r="I6" s="667"/>
      <c r="J6" s="678"/>
    </row>
    <row r="7" spans="1:11" ht="18" customHeight="1" x14ac:dyDescent="0.15">
      <c r="A7" s="705" t="s">
        <v>211</v>
      </c>
      <c r="B7" s="714"/>
      <c r="C7" s="518">
        <f>SUM(C8:C13)</f>
        <v>276526</v>
      </c>
      <c r="D7" s="519">
        <f>SUM(D8:D13)</f>
        <v>276483</v>
      </c>
      <c r="E7" s="516">
        <f t="shared" ref="E7:E36" si="0">C7/D7</f>
        <v>1.0001555249328169</v>
      </c>
      <c r="F7" s="515">
        <f t="shared" ref="F7:F36" si="1">C7-D7</f>
        <v>43</v>
      </c>
      <c r="G7" s="518">
        <f>SUM(G8:G13)</f>
        <v>335735</v>
      </c>
      <c r="H7" s="517">
        <f>SUM(H8:H13)</f>
        <v>344818</v>
      </c>
      <c r="I7" s="516">
        <f t="shared" ref="I7:I36" si="2">G7/H7</f>
        <v>0.97365856770818227</v>
      </c>
      <c r="J7" s="515">
        <f t="shared" ref="J7:J36" si="3">G7-H7</f>
        <v>-9083</v>
      </c>
      <c r="K7" s="180"/>
    </row>
    <row r="8" spans="1:11" ht="18" customHeight="1" x14ac:dyDescent="0.15">
      <c r="A8" s="187" t="s">
        <v>210</v>
      </c>
      <c r="B8" s="189" t="s">
        <v>111</v>
      </c>
      <c r="C8" s="184">
        <f>'９月(月間)'!B9+'９月(月間)'!B14</f>
        <v>119782</v>
      </c>
      <c r="D8" s="185">
        <f>'９月(月間)'!C9+'９月(月間)'!C14</f>
        <v>118697</v>
      </c>
      <c r="E8" s="423">
        <f t="shared" si="0"/>
        <v>1.0091409218430121</v>
      </c>
      <c r="F8" s="422">
        <f t="shared" si="1"/>
        <v>1085</v>
      </c>
      <c r="G8" s="184">
        <f>'９月(月間)'!F9+'９月(月間)'!F14</f>
        <v>157009</v>
      </c>
      <c r="H8" s="183">
        <f>'９月(月間)'!G9+'９月(月間)'!G14</f>
        <v>152241</v>
      </c>
      <c r="I8" s="423">
        <f t="shared" si="2"/>
        <v>1.031318764327612</v>
      </c>
      <c r="J8" s="422">
        <f t="shared" si="3"/>
        <v>4768</v>
      </c>
      <c r="K8" s="180"/>
    </row>
    <row r="9" spans="1:11" ht="18" customHeight="1" x14ac:dyDescent="0.15">
      <c r="A9" s="187"/>
      <c r="B9" s="189" t="s">
        <v>110</v>
      </c>
      <c r="C9" s="184">
        <f>'９月(月間)'!B19+'９月(月間)'!B22+'９月(月間)'!B23+'９月(月間)'!B24</f>
        <v>9623</v>
      </c>
      <c r="D9" s="185">
        <f>'９月(月間)'!C19+'９月(月間)'!C22+'９月(月間)'!C23+'９月(月間)'!C24</f>
        <v>10775</v>
      </c>
      <c r="E9" s="423">
        <f t="shared" si="0"/>
        <v>0.89308584686774939</v>
      </c>
      <c r="F9" s="422">
        <f t="shared" si="1"/>
        <v>-1152</v>
      </c>
      <c r="G9" s="184">
        <f>'９月(月間)'!F19+'９月(月間)'!F22+'９月(月間)'!F23+'９月(月間)'!F24</f>
        <v>12395</v>
      </c>
      <c r="H9" s="183">
        <f>'９月(月間)'!G19+'９月(月間)'!G22+'９月(月間)'!G23+'９月(月間)'!G24</f>
        <v>13190</v>
      </c>
      <c r="I9" s="423">
        <f t="shared" si="2"/>
        <v>0.93972706595905986</v>
      </c>
      <c r="J9" s="422">
        <f t="shared" si="3"/>
        <v>-795</v>
      </c>
      <c r="K9" s="180"/>
    </row>
    <row r="10" spans="1:11" ht="18" customHeight="1" x14ac:dyDescent="0.15">
      <c r="A10" s="187"/>
      <c r="B10" s="189" t="s">
        <v>108</v>
      </c>
      <c r="C10" s="184">
        <f>'９月(月間)'!B43+'９月(月間)'!B48</f>
        <v>110008</v>
      </c>
      <c r="D10" s="185">
        <f>'９月(月間)'!C43+'９月(月間)'!C48</f>
        <v>124236</v>
      </c>
      <c r="E10" s="423">
        <f t="shared" si="0"/>
        <v>0.88547602949225668</v>
      </c>
      <c r="F10" s="422">
        <f t="shared" si="1"/>
        <v>-14228</v>
      </c>
      <c r="G10" s="184">
        <f>'９月(月間)'!F43+'９月(月間)'!F48</f>
        <v>128546</v>
      </c>
      <c r="H10" s="183">
        <f>'９月(月間)'!G43+'９月(月間)'!G48</f>
        <v>154253</v>
      </c>
      <c r="I10" s="423">
        <f t="shared" si="2"/>
        <v>0.83334521856949295</v>
      </c>
      <c r="J10" s="422">
        <f t="shared" si="3"/>
        <v>-25707</v>
      </c>
      <c r="K10" s="180"/>
    </row>
    <row r="11" spans="1:11" ht="18" customHeight="1" x14ac:dyDescent="0.15">
      <c r="A11" s="187"/>
      <c r="B11" s="189" t="s">
        <v>112</v>
      </c>
      <c r="C11" s="184">
        <f>'９月(月間)'!B68+'９月(月間)'!B69</f>
        <v>26419</v>
      </c>
      <c r="D11" s="221">
        <f>'９月(月間)'!C68+'９月(月間)'!C69</f>
        <v>22775</v>
      </c>
      <c r="E11" s="423">
        <f t="shared" si="0"/>
        <v>1.1599999999999999</v>
      </c>
      <c r="F11" s="422">
        <f t="shared" si="1"/>
        <v>3644</v>
      </c>
      <c r="G11" s="184">
        <f>'９月(月間)'!F68+'９月(月間)'!F69</f>
        <v>32745</v>
      </c>
      <c r="H11" s="221">
        <f>'９月(月間)'!G68+'９月(月間)'!G69</f>
        <v>25134</v>
      </c>
      <c r="I11" s="423">
        <f t="shared" si="2"/>
        <v>1.3028169014084507</v>
      </c>
      <c r="J11" s="422">
        <f t="shared" si="3"/>
        <v>7611</v>
      </c>
      <c r="K11" s="180"/>
    </row>
    <row r="12" spans="1:11" ht="18" customHeight="1" x14ac:dyDescent="0.15">
      <c r="A12" s="187"/>
      <c r="B12" s="189" t="s">
        <v>252</v>
      </c>
      <c r="C12" s="184">
        <f>'９月(月間)'!B79</f>
        <v>7063</v>
      </c>
      <c r="D12" s="185">
        <f>'９月(月間)'!C79</f>
        <v>0</v>
      </c>
      <c r="E12" s="423" t="e">
        <f t="shared" si="0"/>
        <v>#DIV/0!</v>
      </c>
      <c r="F12" s="422">
        <f t="shared" si="1"/>
        <v>7063</v>
      </c>
      <c r="G12" s="542" t="s">
        <v>105</v>
      </c>
      <c r="H12" s="183">
        <f>'９月(月間)'!G79</f>
        <v>0</v>
      </c>
      <c r="I12" s="423" t="e">
        <f t="shared" si="2"/>
        <v>#VALUE!</v>
      </c>
      <c r="J12" s="422" t="e">
        <f t="shared" si="3"/>
        <v>#VALUE!</v>
      </c>
      <c r="K12" s="180"/>
    </row>
    <row r="13" spans="1:11" ht="18" customHeight="1" x14ac:dyDescent="0.15">
      <c r="A13" s="212"/>
      <c r="B13" s="219" t="s">
        <v>265</v>
      </c>
      <c r="C13" s="218">
        <f>'９月(月間)'!B81</f>
        <v>3631</v>
      </c>
      <c r="D13" s="541">
        <f>'９月(月間)'!C80</f>
        <v>0</v>
      </c>
      <c r="E13" s="521" t="e">
        <f t="shared" si="0"/>
        <v>#DIV/0!</v>
      </c>
      <c r="F13" s="520">
        <f t="shared" si="1"/>
        <v>3631</v>
      </c>
      <c r="G13" s="218">
        <f>'９月(月間)'!F81</f>
        <v>5040</v>
      </c>
      <c r="H13" s="540">
        <f>'９月(月間)'!G80</f>
        <v>0</v>
      </c>
      <c r="I13" s="521" t="e">
        <f t="shared" si="2"/>
        <v>#DIV/0!</v>
      </c>
      <c r="J13" s="520">
        <f t="shared" si="3"/>
        <v>5040</v>
      </c>
      <c r="K13" s="180"/>
    </row>
    <row r="14" spans="1:11" ht="18" customHeight="1" x14ac:dyDescent="0.15">
      <c r="A14" s="716" t="s">
        <v>209</v>
      </c>
      <c r="B14" s="717"/>
      <c r="C14" s="526">
        <f>SUM(C15:C18)</f>
        <v>105042</v>
      </c>
      <c r="D14" s="525">
        <f>SUM(D15:D18)</f>
        <v>109892</v>
      </c>
      <c r="E14" s="524">
        <f t="shared" si="0"/>
        <v>0.95586575910894334</v>
      </c>
      <c r="F14" s="523">
        <f t="shared" si="1"/>
        <v>-4850</v>
      </c>
      <c r="G14" s="526">
        <f>SUM(G15:G18)</f>
        <v>134180</v>
      </c>
      <c r="H14" s="525">
        <f>SUM(H15:H18)</f>
        <v>136624</v>
      </c>
      <c r="I14" s="524">
        <f t="shared" si="2"/>
        <v>0.98211148846469143</v>
      </c>
      <c r="J14" s="523">
        <f t="shared" si="3"/>
        <v>-2444</v>
      </c>
      <c r="K14" s="180"/>
    </row>
    <row r="15" spans="1:11" ht="18" customHeight="1" x14ac:dyDescent="0.15">
      <c r="A15" s="187" t="s">
        <v>208</v>
      </c>
      <c r="B15" s="189" t="s">
        <v>111</v>
      </c>
      <c r="C15" s="184">
        <f>'９月(月間)'!B10+'９月(月間)'!B11+'９月(月間)'!B16</f>
        <v>20427</v>
      </c>
      <c r="D15" s="185">
        <f>'９月(月間)'!C10+'９月(月間)'!C11+'９月(月間)'!C16</f>
        <v>41542</v>
      </c>
      <c r="E15" s="423">
        <f t="shared" si="0"/>
        <v>0.49171922391796252</v>
      </c>
      <c r="F15" s="422">
        <f t="shared" si="1"/>
        <v>-21115</v>
      </c>
      <c r="G15" s="184">
        <f>'９月(月間)'!F10+'９月(月間)'!F11+'９月(月間)'!F16</f>
        <v>23240</v>
      </c>
      <c r="H15" s="185">
        <f>'９月(月間)'!G10+'９月(月間)'!G11+'９月(月間)'!G16</f>
        <v>51363</v>
      </c>
      <c r="I15" s="423">
        <f t="shared" si="2"/>
        <v>0.45246578276191035</v>
      </c>
      <c r="J15" s="422">
        <f t="shared" si="3"/>
        <v>-28123</v>
      </c>
      <c r="K15" s="180"/>
    </row>
    <row r="16" spans="1:11" ht="18" customHeight="1" x14ac:dyDescent="0.15">
      <c r="A16" s="187"/>
      <c r="B16" s="189" t="s">
        <v>110</v>
      </c>
      <c r="C16" s="184">
        <f>'９月(月間)'!B20+'９月(月間)'!B25+'９月(月間)'!B26+'９月(月間)'!B27+'９月(月間)'!B36</f>
        <v>15890</v>
      </c>
      <c r="D16" s="185">
        <f>'９月(月間)'!C20+'９月(月間)'!C25+'９月(月間)'!C26+'９月(月間)'!C27+'９月(月間)'!C36</f>
        <v>5951</v>
      </c>
      <c r="E16" s="423">
        <f t="shared" si="0"/>
        <v>2.6701394723575871</v>
      </c>
      <c r="F16" s="422">
        <f t="shared" si="1"/>
        <v>9939</v>
      </c>
      <c r="G16" s="184">
        <f>'９月(月間)'!F20+'９月(月間)'!F25+'９月(月間)'!F26+'９月(月間)'!F27+'９月(月間)'!F36</f>
        <v>20055</v>
      </c>
      <c r="H16" s="185">
        <f>'９月(月間)'!G20+'９月(月間)'!G25+'９月(月間)'!G26+'９月(月間)'!G27+'９月(月間)'!G36</f>
        <v>6965</v>
      </c>
      <c r="I16" s="423">
        <f t="shared" si="2"/>
        <v>2.879396984924623</v>
      </c>
      <c r="J16" s="422">
        <f t="shared" si="3"/>
        <v>13090</v>
      </c>
      <c r="K16" s="180"/>
    </row>
    <row r="17" spans="1:11" ht="18" customHeight="1" x14ac:dyDescent="0.15">
      <c r="A17" s="187"/>
      <c r="B17" s="189" t="s">
        <v>108</v>
      </c>
      <c r="C17" s="184">
        <f>'９月(月間)'!B44+'９月(月間)'!B45+'９月(月間)'!B46+'９月(月間)'!B60</f>
        <v>50723</v>
      </c>
      <c r="D17" s="185">
        <f>'９月(月間)'!C44+'９月(月間)'!C45+'９月(月間)'!C46+'９月(月間)'!C60</f>
        <v>53903</v>
      </c>
      <c r="E17" s="423">
        <f t="shared" si="0"/>
        <v>0.94100513886054582</v>
      </c>
      <c r="F17" s="422">
        <f t="shared" si="1"/>
        <v>-3180</v>
      </c>
      <c r="G17" s="184">
        <f>'９月(月間)'!F44+'９月(月間)'!F45+'９月(月間)'!F46+'９月(月間)'!F60</f>
        <v>62388</v>
      </c>
      <c r="H17" s="185">
        <f>'９月(月間)'!G44+'９月(月間)'!G45+'９月(月間)'!G46+'９月(月間)'!G60</f>
        <v>67676</v>
      </c>
      <c r="I17" s="423">
        <f t="shared" si="2"/>
        <v>0.92186299426680063</v>
      </c>
      <c r="J17" s="422">
        <f t="shared" si="3"/>
        <v>-5288</v>
      </c>
      <c r="K17" s="180"/>
    </row>
    <row r="18" spans="1:11" ht="18" customHeight="1" x14ac:dyDescent="0.15">
      <c r="A18" s="212"/>
      <c r="B18" s="219" t="s">
        <v>112</v>
      </c>
      <c r="C18" s="218">
        <f>'９月(月間)'!B71+'９月(月間)'!B72</f>
        <v>18002</v>
      </c>
      <c r="D18" s="216">
        <f>'９月(月間)'!C71+'９月(月間)'!C72</f>
        <v>8496</v>
      </c>
      <c r="E18" s="521">
        <f t="shared" si="0"/>
        <v>2.118879472693032</v>
      </c>
      <c r="F18" s="520">
        <f t="shared" si="1"/>
        <v>9506</v>
      </c>
      <c r="G18" s="218">
        <f>'９月(月間)'!F71+'９月(月間)'!F72</f>
        <v>28497</v>
      </c>
      <c r="H18" s="216">
        <f>'９月(月間)'!G71+'９月(月間)'!G72</f>
        <v>10620</v>
      </c>
      <c r="I18" s="521">
        <f t="shared" si="2"/>
        <v>2.6833333333333331</v>
      </c>
      <c r="J18" s="520">
        <f t="shared" si="3"/>
        <v>17877</v>
      </c>
      <c r="K18" s="180"/>
    </row>
    <row r="19" spans="1:11" ht="18" customHeight="1" x14ac:dyDescent="0.15">
      <c r="A19" s="705" t="s">
        <v>207</v>
      </c>
      <c r="B19" s="714"/>
      <c r="C19" s="518">
        <f>SUM(C20:C23)</f>
        <v>62841</v>
      </c>
      <c r="D19" s="519">
        <f>SUM(D20:D23)</f>
        <v>65430</v>
      </c>
      <c r="E19" s="516">
        <f t="shared" si="0"/>
        <v>0.96043099495644202</v>
      </c>
      <c r="F19" s="515">
        <f t="shared" si="1"/>
        <v>-2589</v>
      </c>
      <c r="G19" s="518">
        <f>SUM(G20:G23)</f>
        <v>92160</v>
      </c>
      <c r="H19" s="517">
        <f>SUM(H20:H23)</f>
        <v>102819</v>
      </c>
      <c r="I19" s="516">
        <f t="shared" si="2"/>
        <v>0.89633238992793163</v>
      </c>
      <c r="J19" s="515">
        <f t="shared" si="3"/>
        <v>-10659</v>
      </c>
      <c r="K19" s="180"/>
    </row>
    <row r="20" spans="1:11" ht="18" customHeight="1" x14ac:dyDescent="0.15">
      <c r="A20" s="187" t="s">
        <v>206</v>
      </c>
      <c r="B20" s="189" t="s">
        <v>111</v>
      </c>
      <c r="C20" s="184">
        <f>'９月(月間)'!B12</f>
        <v>0</v>
      </c>
      <c r="D20" s="185">
        <f>'９月(月間)'!C12</f>
        <v>0</v>
      </c>
      <c r="E20" s="423" t="e">
        <f t="shared" si="0"/>
        <v>#DIV/0!</v>
      </c>
      <c r="F20" s="422">
        <f t="shared" si="1"/>
        <v>0</v>
      </c>
      <c r="G20" s="184">
        <f>'９月(月間)'!F12</f>
        <v>0</v>
      </c>
      <c r="H20" s="183">
        <f>'９月(月間)'!G12</f>
        <v>0</v>
      </c>
      <c r="I20" s="423" t="e">
        <f t="shared" si="2"/>
        <v>#DIV/0!</v>
      </c>
      <c r="J20" s="422">
        <f t="shared" si="3"/>
        <v>0</v>
      </c>
      <c r="K20" s="180"/>
    </row>
    <row r="21" spans="1:11" ht="18" customHeight="1" x14ac:dyDescent="0.15">
      <c r="A21" s="187"/>
      <c r="B21" s="189" t="s">
        <v>110</v>
      </c>
      <c r="C21" s="184">
        <f>'９月(月間)'!B21+'９月(月間)'!B35</f>
        <v>16653</v>
      </c>
      <c r="D21" s="185">
        <f>'９月(月間)'!C21+'９月(月間)'!C35</f>
        <v>20606</v>
      </c>
      <c r="E21" s="423">
        <f t="shared" si="0"/>
        <v>0.80816267106667961</v>
      </c>
      <c r="F21" s="422">
        <f t="shared" si="1"/>
        <v>-3953</v>
      </c>
      <c r="G21" s="184">
        <f>'９月(月間)'!F21+'９月(月間)'!F35</f>
        <v>24365</v>
      </c>
      <c r="H21" s="183">
        <f>'９月(月間)'!G21+'９月(月間)'!G35</f>
        <v>30535</v>
      </c>
      <c r="I21" s="423">
        <f t="shared" si="2"/>
        <v>0.79793679384313088</v>
      </c>
      <c r="J21" s="422">
        <f t="shared" si="3"/>
        <v>-6170</v>
      </c>
      <c r="K21" s="180"/>
    </row>
    <row r="22" spans="1:11" ht="18" customHeight="1" x14ac:dyDescent="0.15">
      <c r="A22" s="187"/>
      <c r="B22" s="189" t="s">
        <v>108</v>
      </c>
      <c r="C22" s="184">
        <f>'９月(月間)'!B47+'９月(月間)'!B61</f>
        <v>35489</v>
      </c>
      <c r="D22" s="185">
        <f>'９月(月間)'!C47+'９月(月間)'!C61</f>
        <v>34561</v>
      </c>
      <c r="E22" s="423">
        <f t="shared" si="0"/>
        <v>1.0268510749110269</v>
      </c>
      <c r="F22" s="422">
        <f t="shared" si="1"/>
        <v>928</v>
      </c>
      <c r="G22" s="184">
        <f>'９月(月間)'!F47+'９月(月間)'!F61</f>
        <v>53281</v>
      </c>
      <c r="H22" s="183">
        <f>'９月(月間)'!G47+'９月(月間)'!G61</f>
        <v>55823</v>
      </c>
      <c r="I22" s="423">
        <f t="shared" si="2"/>
        <v>0.95446321408738333</v>
      </c>
      <c r="J22" s="422">
        <f t="shared" si="3"/>
        <v>-2542</v>
      </c>
      <c r="K22" s="180"/>
    </row>
    <row r="23" spans="1:11" ht="18" customHeight="1" x14ac:dyDescent="0.15">
      <c r="A23" s="212"/>
      <c r="B23" s="219" t="s">
        <v>112</v>
      </c>
      <c r="C23" s="218">
        <f>'９月(月間)'!B70+'９月(月間)'!B74</f>
        <v>10699</v>
      </c>
      <c r="D23" s="216">
        <f>'９月(月間)'!C70+'９月(月間)'!C74</f>
        <v>10263</v>
      </c>
      <c r="E23" s="521">
        <f t="shared" si="0"/>
        <v>1.0424827048621261</v>
      </c>
      <c r="F23" s="520">
        <f t="shared" si="1"/>
        <v>436</v>
      </c>
      <c r="G23" s="218">
        <f>'９月(月間)'!F70+'９月(月間)'!F74</f>
        <v>14514</v>
      </c>
      <c r="H23" s="220">
        <f>'９月(月間)'!G70+'９月(月間)'!G74</f>
        <v>16461</v>
      </c>
      <c r="I23" s="522">
        <f t="shared" si="2"/>
        <v>0.88172043010752688</v>
      </c>
      <c r="J23" s="520">
        <f t="shared" si="3"/>
        <v>-1947</v>
      </c>
      <c r="K23" s="180"/>
    </row>
    <row r="24" spans="1:11" ht="18" customHeight="1" x14ac:dyDescent="0.15">
      <c r="A24" s="705" t="s">
        <v>205</v>
      </c>
      <c r="B24" s="714"/>
      <c r="C24" s="518">
        <f>SUM(C25:C28)</f>
        <v>37737</v>
      </c>
      <c r="D24" s="519">
        <f>SUM(D25:D28)</f>
        <v>42046</v>
      </c>
      <c r="E24" s="516">
        <f t="shared" si="0"/>
        <v>0.8975170051847976</v>
      </c>
      <c r="F24" s="515">
        <f t="shared" si="1"/>
        <v>-4309</v>
      </c>
      <c r="G24" s="518">
        <f>SUM(G25:G28)</f>
        <v>51610</v>
      </c>
      <c r="H24" s="517">
        <f>SUM(H25:H28)</f>
        <v>58276</v>
      </c>
      <c r="I24" s="516">
        <f t="shared" si="2"/>
        <v>0.88561328848925802</v>
      </c>
      <c r="J24" s="515">
        <f t="shared" si="3"/>
        <v>-6666</v>
      </c>
      <c r="K24" s="180"/>
    </row>
    <row r="25" spans="1:11" ht="18" customHeight="1" x14ac:dyDescent="0.15">
      <c r="A25" s="187"/>
      <c r="B25" s="189" t="s">
        <v>111</v>
      </c>
      <c r="C25" s="184">
        <f>'９月(月間)'!B13</f>
        <v>0</v>
      </c>
      <c r="D25" s="185">
        <f>'９月(月間)'!C13</f>
        <v>0</v>
      </c>
      <c r="E25" s="423" t="e">
        <f t="shared" si="0"/>
        <v>#DIV/0!</v>
      </c>
      <c r="F25" s="422">
        <f t="shared" si="1"/>
        <v>0</v>
      </c>
      <c r="G25" s="184">
        <f>'９月(月間)'!F13</f>
        <v>0</v>
      </c>
      <c r="H25" s="183">
        <f>'９月(月間)'!G13</f>
        <v>0</v>
      </c>
      <c r="I25" s="423" t="e">
        <f t="shared" si="2"/>
        <v>#DIV/0!</v>
      </c>
      <c r="J25" s="422">
        <f t="shared" si="3"/>
        <v>0</v>
      </c>
      <c r="K25" s="180"/>
    </row>
    <row r="26" spans="1:11" ht="18" customHeight="1" x14ac:dyDescent="0.15">
      <c r="A26" s="187"/>
      <c r="B26" s="189" t="s">
        <v>110</v>
      </c>
      <c r="C26" s="184">
        <f>'９月(月間)'!B28+'９月(月間)'!B37</f>
        <v>13895</v>
      </c>
      <c r="D26" s="185">
        <f>'９月(月間)'!C28+'９月(月間)'!C37</f>
        <v>15826</v>
      </c>
      <c r="E26" s="423">
        <f t="shared" si="0"/>
        <v>0.87798559332743586</v>
      </c>
      <c r="F26" s="422">
        <f t="shared" si="1"/>
        <v>-1931</v>
      </c>
      <c r="G26" s="184">
        <f>'９月(月間)'!F28+'９月(月間)'!F37</f>
        <v>17275</v>
      </c>
      <c r="H26" s="183">
        <f>'９月(月間)'!G28+'９月(月間)'!G37</f>
        <v>20315</v>
      </c>
      <c r="I26" s="423">
        <f t="shared" si="2"/>
        <v>0.85035687915333502</v>
      </c>
      <c r="J26" s="422">
        <f t="shared" si="3"/>
        <v>-3040</v>
      </c>
      <c r="K26" s="180"/>
    </row>
    <row r="27" spans="1:11" ht="18" customHeight="1" x14ac:dyDescent="0.15">
      <c r="A27" s="187"/>
      <c r="B27" s="189" t="s">
        <v>108</v>
      </c>
      <c r="C27" s="184">
        <f>'９月(月間)'!B49</f>
        <v>16508</v>
      </c>
      <c r="D27" s="185">
        <f>'９月(月間)'!C49</f>
        <v>17722</v>
      </c>
      <c r="E27" s="423">
        <f t="shared" si="0"/>
        <v>0.93149757363728702</v>
      </c>
      <c r="F27" s="422">
        <f t="shared" si="1"/>
        <v>-1214</v>
      </c>
      <c r="G27" s="184">
        <f>'９月(月間)'!F49</f>
        <v>24600</v>
      </c>
      <c r="H27" s="183">
        <f>'９月(月間)'!G49</f>
        <v>25394</v>
      </c>
      <c r="I27" s="423">
        <f t="shared" si="2"/>
        <v>0.9687327715208317</v>
      </c>
      <c r="J27" s="422">
        <f t="shared" si="3"/>
        <v>-794</v>
      </c>
      <c r="K27" s="180"/>
    </row>
    <row r="28" spans="1:11" ht="18" customHeight="1" x14ac:dyDescent="0.15">
      <c r="A28" s="212"/>
      <c r="B28" s="219" t="s">
        <v>112</v>
      </c>
      <c r="C28" s="218">
        <f>'９月(月間)'!B75</f>
        <v>7334</v>
      </c>
      <c r="D28" s="216">
        <f>'９月(月間)'!C75</f>
        <v>8498</v>
      </c>
      <c r="E28" s="521">
        <f t="shared" si="0"/>
        <v>0.86302659449282182</v>
      </c>
      <c r="F28" s="520">
        <f t="shared" si="1"/>
        <v>-1164</v>
      </c>
      <c r="G28" s="217">
        <f>'９月(月間)'!F75</f>
        <v>9735</v>
      </c>
      <c r="H28" s="216">
        <f>'９月(月間)'!G75</f>
        <v>12567</v>
      </c>
      <c r="I28" s="521">
        <f t="shared" si="2"/>
        <v>0.77464788732394363</v>
      </c>
      <c r="J28" s="520">
        <f t="shared" si="3"/>
        <v>-2832</v>
      </c>
      <c r="K28" s="180"/>
    </row>
    <row r="29" spans="1:11" ht="18" customHeight="1" x14ac:dyDescent="0.15">
      <c r="A29" s="705" t="s">
        <v>204</v>
      </c>
      <c r="B29" s="714"/>
      <c r="C29" s="518">
        <f>SUM(C30:C36)</f>
        <v>45977</v>
      </c>
      <c r="D29" s="519">
        <f>SUM(D30:D36)</f>
        <v>41405</v>
      </c>
      <c r="E29" s="516">
        <f t="shared" si="0"/>
        <v>1.1104214466851829</v>
      </c>
      <c r="F29" s="515">
        <f t="shared" si="1"/>
        <v>4572</v>
      </c>
      <c r="G29" s="518">
        <f>SUM(G30:G36)</f>
        <v>73307</v>
      </c>
      <c r="H29" s="519">
        <f>SUM(H30:H36)</f>
        <v>62647</v>
      </c>
      <c r="I29" s="516">
        <f t="shared" si="2"/>
        <v>1.1701597841875908</v>
      </c>
      <c r="J29" s="515">
        <f t="shared" si="3"/>
        <v>10660</v>
      </c>
      <c r="K29" s="180"/>
    </row>
    <row r="30" spans="1:11" ht="18" customHeight="1" x14ac:dyDescent="0.15">
      <c r="A30" s="187"/>
      <c r="B30" s="189" t="s">
        <v>111</v>
      </c>
      <c r="C30" s="184">
        <f>'９月(月間)'!B15+'９月(月間)'!B17</f>
        <v>0</v>
      </c>
      <c r="D30" s="185">
        <f>'９月(月間)'!C15+'９月(月間)'!C17</f>
        <v>0</v>
      </c>
      <c r="E30" s="423" t="e">
        <f t="shared" si="0"/>
        <v>#DIV/0!</v>
      </c>
      <c r="F30" s="422">
        <f t="shared" si="1"/>
        <v>0</v>
      </c>
      <c r="G30" s="184">
        <f>'９月(月間)'!F15+'９月(月間)'!F17</f>
        <v>0</v>
      </c>
      <c r="H30" s="183">
        <f>'９月(月間)'!G15+'９月(月間)'!G17</f>
        <v>0</v>
      </c>
      <c r="I30" s="423" t="e">
        <f t="shared" si="2"/>
        <v>#DIV/0!</v>
      </c>
      <c r="J30" s="422">
        <f t="shared" si="3"/>
        <v>0</v>
      </c>
      <c r="K30" s="180"/>
    </row>
    <row r="31" spans="1:11" ht="18" customHeight="1" x14ac:dyDescent="0.15">
      <c r="A31" s="187"/>
      <c r="B31" s="186" t="s">
        <v>110</v>
      </c>
      <c r="C31" s="184">
        <f>'９月(月間)'!B29+'９月(月間)'!B30+'９月(月間)'!B31+'９月(月間)'!B32+'９月(月間)'!B33+'９月(月間)'!B34</f>
        <v>5157</v>
      </c>
      <c r="D31" s="188">
        <f>'９月(月間)'!C29+'９月(月間)'!C30+'９月(月間)'!C31+'９月(月間)'!C32+'９月(月間)'!C33+'９月(月間)'!C34</f>
        <v>6456</v>
      </c>
      <c r="E31" s="423">
        <f t="shared" si="0"/>
        <v>0.79879182156133832</v>
      </c>
      <c r="F31" s="422">
        <f t="shared" si="1"/>
        <v>-1299</v>
      </c>
      <c r="G31" s="184">
        <f>'９月(月間)'!F29+'９月(月間)'!F30+'９月(月間)'!F31+'９月(月間)'!F32+'９月(月間)'!F33+'９月(月間)'!F34</f>
        <v>7980</v>
      </c>
      <c r="H31" s="183">
        <f>'９月(月間)'!G29+'９月(月間)'!G30+'９月(月間)'!G31+'９月(月間)'!G32+'９月(月間)'!G33+'９月(月間)'!G34</f>
        <v>8615</v>
      </c>
      <c r="I31" s="423">
        <f t="shared" si="2"/>
        <v>0.92629135229251303</v>
      </c>
      <c r="J31" s="422">
        <f t="shared" si="3"/>
        <v>-635</v>
      </c>
      <c r="K31" s="180"/>
    </row>
    <row r="32" spans="1:11" ht="18" customHeight="1" x14ac:dyDescent="0.15">
      <c r="A32" s="187"/>
      <c r="B32" s="186" t="s">
        <v>109</v>
      </c>
      <c r="C32" s="184">
        <f>'９月(月間)'!B38</f>
        <v>2597</v>
      </c>
      <c r="D32" s="185">
        <f>'９月(月間)'!C38</f>
        <v>2365</v>
      </c>
      <c r="E32" s="423">
        <f t="shared" si="0"/>
        <v>1.0980972515856238</v>
      </c>
      <c r="F32" s="422">
        <f t="shared" si="1"/>
        <v>232</v>
      </c>
      <c r="G32" s="184">
        <f>'９月(月間)'!F38</f>
        <v>3573</v>
      </c>
      <c r="H32" s="183">
        <f>'９月(月間)'!G38</f>
        <v>3718</v>
      </c>
      <c r="I32" s="423">
        <f t="shared" si="2"/>
        <v>0.96100053792361484</v>
      </c>
      <c r="J32" s="422">
        <f t="shared" si="3"/>
        <v>-145</v>
      </c>
      <c r="K32" s="180"/>
    </row>
    <row r="33" spans="1:11" ht="18" customHeight="1" x14ac:dyDescent="0.15">
      <c r="A33" s="187"/>
      <c r="B33" s="186" t="s">
        <v>108</v>
      </c>
      <c r="C33" s="184">
        <f>'９月(月間)'!B50+'９月(月間)'!B51+'９月(月間)'!B52+'９月(月間)'!B53+'９月(月間)'!B56+'９月(月間)'!B54+'９月(月間)'!B55+'９月(月間)'!B59+'９月(月間)'!B57+'９月(月間)'!B58</f>
        <v>32191</v>
      </c>
      <c r="D33" s="185">
        <f>'９月(月間)'!C50+'９月(月間)'!C51+'９月(月間)'!C52+'９月(月間)'!C53+'９月(月間)'!C56+'９月(月間)'!C54+'９月(月間)'!C55+'９月(月間)'!C59+'９月(月間)'!C57+'９月(月間)'!C58</f>
        <v>29817</v>
      </c>
      <c r="E33" s="423">
        <f t="shared" si="0"/>
        <v>1.0796190092900024</v>
      </c>
      <c r="F33" s="422">
        <f t="shared" si="1"/>
        <v>2374</v>
      </c>
      <c r="G33" s="184">
        <f>'９月(月間)'!F50+'９月(月間)'!F51+'９月(月間)'!F52+'９月(月間)'!F53+'９月(月間)'!F56+'９月(月間)'!F54+'９月(月間)'!F55+'９月(月間)'!F59+'９月(月間)'!F57+'９月(月間)'!F58</f>
        <v>51920</v>
      </c>
      <c r="H33" s="183">
        <f>'９月(月間)'!G50+'９月(月間)'!G51+'９月(月間)'!G52+'９月(月間)'!G53+'９月(月間)'!G56+'９月(月間)'!G54+'９月(月間)'!G55+'９月(月間)'!G59+'９月(月間)'!G57+'９月(月間)'!G58</f>
        <v>45580</v>
      </c>
      <c r="I33" s="423">
        <f t="shared" si="2"/>
        <v>1.1390960947784117</v>
      </c>
      <c r="J33" s="422">
        <f t="shared" si="3"/>
        <v>6340</v>
      </c>
      <c r="K33" s="180"/>
    </row>
    <row r="34" spans="1:11" ht="18" customHeight="1" x14ac:dyDescent="0.15">
      <c r="A34" s="187"/>
      <c r="B34" s="186" t="s">
        <v>107</v>
      </c>
      <c r="C34" s="184">
        <f>'９月(月間)'!B62</f>
        <v>2930</v>
      </c>
      <c r="D34" s="185">
        <f>'９月(月間)'!C62</f>
        <v>2607</v>
      </c>
      <c r="E34" s="423">
        <f t="shared" si="0"/>
        <v>1.123897199846567</v>
      </c>
      <c r="F34" s="422">
        <f t="shared" si="1"/>
        <v>323</v>
      </c>
      <c r="G34" s="184">
        <f>'９月(月間)'!F62</f>
        <v>4839</v>
      </c>
      <c r="H34" s="183">
        <f>'９月(月間)'!G62</f>
        <v>4491</v>
      </c>
      <c r="I34" s="423">
        <f t="shared" si="2"/>
        <v>1.0774883099532397</v>
      </c>
      <c r="J34" s="422">
        <f t="shared" si="3"/>
        <v>348</v>
      </c>
      <c r="K34" s="180"/>
    </row>
    <row r="35" spans="1:11" ht="18" customHeight="1" x14ac:dyDescent="0.15">
      <c r="A35" s="187"/>
      <c r="B35" s="186" t="s">
        <v>106</v>
      </c>
      <c r="C35" s="184">
        <f>'９月(月間)'!B73</f>
        <v>2976</v>
      </c>
      <c r="D35" s="188">
        <f>'９月(月間)'!C73</f>
        <v>0</v>
      </c>
      <c r="E35" s="423" t="e">
        <f t="shared" si="0"/>
        <v>#DIV/0!</v>
      </c>
      <c r="F35" s="422">
        <f t="shared" si="1"/>
        <v>2976</v>
      </c>
      <c r="G35" s="213">
        <f>'９月(月間)'!F73</f>
        <v>4779</v>
      </c>
      <c r="H35" s="188">
        <f>'９月(月間)'!G73</f>
        <v>0</v>
      </c>
      <c r="I35" s="423" t="e">
        <f t="shared" si="2"/>
        <v>#DIV/0!</v>
      </c>
      <c r="J35" s="422">
        <f t="shared" si="3"/>
        <v>4779</v>
      </c>
      <c r="K35" s="180"/>
    </row>
    <row r="36" spans="1:11" ht="18" customHeight="1" thickBot="1" x14ac:dyDescent="0.2">
      <c r="A36" s="212"/>
      <c r="B36" s="202" t="s">
        <v>203</v>
      </c>
      <c r="C36" s="211">
        <f>'９月(月間)'!B77</f>
        <v>126</v>
      </c>
      <c r="D36" s="209">
        <f>'９月(月間)'!C77</f>
        <v>160</v>
      </c>
      <c r="E36" s="513">
        <f t="shared" si="0"/>
        <v>0.78749999999999998</v>
      </c>
      <c r="F36" s="512">
        <f t="shared" si="1"/>
        <v>-34</v>
      </c>
      <c r="G36" s="210">
        <f>'９月(月間)'!F77</f>
        <v>216</v>
      </c>
      <c r="H36" s="209">
        <f>'９月(月間)'!G77</f>
        <v>243</v>
      </c>
      <c r="I36" s="513">
        <f t="shared" si="2"/>
        <v>0.88888888888888884</v>
      </c>
      <c r="J36" s="512">
        <f t="shared" si="3"/>
        <v>-27</v>
      </c>
      <c r="K36" s="180"/>
    </row>
    <row r="37" spans="1:11" x14ac:dyDescent="0.15">
      <c r="C37" s="165"/>
      <c r="G37" s="165"/>
    </row>
    <row r="38" spans="1:11" x14ac:dyDescent="0.15">
      <c r="C38" s="165"/>
      <c r="G38" s="165"/>
    </row>
    <row r="39" spans="1:11" x14ac:dyDescent="0.15">
      <c r="C39" s="165" t="s">
        <v>264</v>
      </c>
      <c r="G39" s="165"/>
    </row>
    <row r="40" spans="1:11" x14ac:dyDescent="0.15">
      <c r="C40" s="165" t="s">
        <v>263</v>
      </c>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3:7" x14ac:dyDescent="0.15">
      <c r="C65" s="165"/>
      <c r="G65" s="165"/>
    </row>
    <row r="66" spans="3:7" x14ac:dyDescent="0.15">
      <c r="C66" s="165"/>
      <c r="G66" s="165"/>
    </row>
    <row r="67" spans="3:7" x14ac:dyDescent="0.15">
      <c r="C67" s="165"/>
      <c r="G67" s="165"/>
    </row>
    <row r="68" spans="3:7" x14ac:dyDescent="0.15">
      <c r="C68" s="165"/>
      <c r="G68" s="165"/>
    </row>
    <row r="69" spans="3:7" x14ac:dyDescent="0.15">
      <c r="C69" s="165"/>
      <c r="G69" s="165"/>
    </row>
    <row r="70" spans="3:7" x14ac:dyDescent="0.15">
      <c r="C70" s="165"/>
      <c r="G70" s="165"/>
    </row>
    <row r="71" spans="3:7" x14ac:dyDescent="0.15">
      <c r="C71" s="165"/>
      <c r="G71" s="165"/>
    </row>
    <row r="72" spans="3:7" x14ac:dyDescent="0.15">
      <c r="C72" s="165"/>
      <c r="G72" s="165"/>
    </row>
  </sheetData>
  <mergeCells count="24">
    <mergeCell ref="A1:B1"/>
    <mergeCell ref="G2:J2"/>
    <mergeCell ref="C3:C4"/>
    <mergeCell ref="D3:D4"/>
    <mergeCell ref="E3:F3"/>
    <mergeCell ref="G3:G4"/>
    <mergeCell ref="H3:H4"/>
    <mergeCell ref="I3:J3"/>
    <mergeCell ref="C2:F2"/>
    <mergeCell ref="A24:B24"/>
    <mergeCell ref="A29:B29"/>
    <mergeCell ref="J5:J6"/>
    <mergeCell ref="A6:B6"/>
    <mergeCell ref="A7:B7"/>
    <mergeCell ref="A14:B14"/>
    <mergeCell ref="F5:F6"/>
    <mergeCell ref="G5:G6"/>
    <mergeCell ref="H5:H6"/>
    <mergeCell ref="I5:I6"/>
    <mergeCell ref="A5:B5"/>
    <mergeCell ref="C5:C6"/>
    <mergeCell ref="D5:D6"/>
    <mergeCell ref="E5:E6"/>
    <mergeCell ref="A19:B19"/>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61" orientation="landscape" r:id="rId1"/>
  <headerFooter alignWithMargins="0">
    <oddHeader>&amp;C2012年&amp;A航空旅客輸送実績</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2"/>
  <sheetViews>
    <sheetView showGridLines="0" view="pageBreakPreview" zoomScale="85"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９月上旬</v>
      </c>
      <c r="G1" s="4" t="s">
        <v>69</v>
      </c>
      <c r="H1" s="2"/>
      <c r="I1" s="2"/>
      <c r="J1" s="2"/>
    </row>
    <row r="2" spans="1:11" ht="18" customHeight="1" x14ac:dyDescent="0.15">
      <c r="A2" s="206"/>
      <c r="B2" s="205"/>
      <c r="C2" s="683" t="s">
        <v>219</v>
      </c>
      <c r="D2" s="684"/>
      <c r="E2" s="685"/>
      <c r="F2" s="686"/>
      <c r="G2" s="683" t="s">
        <v>218</v>
      </c>
      <c r="H2" s="684"/>
      <c r="I2" s="685"/>
      <c r="J2" s="686"/>
    </row>
    <row r="3" spans="1:11" ht="18.75" customHeight="1" x14ac:dyDescent="0.15">
      <c r="A3" s="186"/>
      <c r="B3" s="204"/>
      <c r="C3" s="687" t="s">
        <v>282</v>
      </c>
      <c r="D3" s="689" t="s">
        <v>281</v>
      </c>
      <c r="E3" s="664" t="s">
        <v>215</v>
      </c>
      <c r="F3" s="665"/>
      <c r="G3" s="660" t="str">
        <f>C3</f>
        <v>12.9.上旬</v>
      </c>
      <c r="H3" s="662" t="str">
        <f>D3</f>
        <v>11.9.上旬</v>
      </c>
      <c r="I3" s="664" t="s">
        <v>215</v>
      </c>
      <c r="J3" s="665"/>
    </row>
    <row r="4" spans="1:11" ht="18" customHeight="1" x14ac:dyDescent="0.15">
      <c r="A4" s="202"/>
      <c r="B4" s="201"/>
      <c r="C4" s="688"/>
      <c r="D4" s="690"/>
      <c r="E4" s="203" t="s">
        <v>214</v>
      </c>
      <c r="F4" s="458" t="s">
        <v>213</v>
      </c>
      <c r="G4" s="661"/>
      <c r="H4" s="663"/>
      <c r="I4" s="203" t="s">
        <v>214</v>
      </c>
      <c r="J4" s="458" t="s">
        <v>213</v>
      </c>
    </row>
    <row r="5" spans="1:11" ht="13.5" customHeight="1" x14ac:dyDescent="0.15">
      <c r="A5" s="668" t="s">
        <v>212</v>
      </c>
      <c r="B5" s="718"/>
      <c r="C5" s="670">
        <f>C7+C14+C19+C24+C29</f>
        <v>170393</v>
      </c>
      <c r="D5" s="672">
        <f>D7+D14+D19+D24+D29</f>
        <v>162581</v>
      </c>
      <c r="E5" s="666">
        <f>C5/D5</f>
        <v>1.0480498951291972</v>
      </c>
      <c r="F5" s="677">
        <f>C5-D5</f>
        <v>7812</v>
      </c>
      <c r="G5" s="670">
        <f>G7+G14+G19+G24+G29</f>
        <v>210758</v>
      </c>
      <c r="H5" s="681">
        <f>H7+H14+H19+H24+H29</f>
        <v>212023</v>
      </c>
      <c r="I5" s="666">
        <f>G5/H5</f>
        <v>0.99403366615886013</v>
      </c>
      <c r="J5" s="677">
        <f>G5-H5</f>
        <v>-1265</v>
      </c>
    </row>
    <row r="6" spans="1:11" ht="13.5" customHeight="1" x14ac:dyDescent="0.15">
      <c r="A6" s="679" t="s">
        <v>113</v>
      </c>
      <c r="B6" s="715"/>
      <c r="C6" s="671"/>
      <c r="D6" s="673"/>
      <c r="E6" s="667"/>
      <c r="F6" s="678"/>
      <c r="G6" s="671"/>
      <c r="H6" s="682"/>
      <c r="I6" s="667"/>
      <c r="J6" s="678"/>
    </row>
    <row r="7" spans="1:11" ht="18" customHeight="1" x14ac:dyDescent="0.15">
      <c r="A7" s="705" t="s">
        <v>211</v>
      </c>
      <c r="B7" s="714"/>
      <c r="C7" s="518">
        <f>SUM(C8:C13)</f>
        <v>89982</v>
      </c>
      <c r="D7" s="519">
        <f>SUM(D8:D13)</f>
        <v>83576</v>
      </c>
      <c r="E7" s="516">
        <f t="shared" ref="E7:E36" si="0">C7/D7</f>
        <v>1.076648798698191</v>
      </c>
      <c r="F7" s="515">
        <f t="shared" ref="F7:F36" si="1">C7-D7</f>
        <v>6406</v>
      </c>
      <c r="G7" s="518">
        <f>SUM(G8:G13)</f>
        <v>105839</v>
      </c>
      <c r="H7" s="517">
        <f>SUM(H8:H13)</f>
        <v>107089</v>
      </c>
      <c r="I7" s="516">
        <f t="shared" ref="I7:I36" si="2">G7/H7</f>
        <v>0.98832746593954557</v>
      </c>
      <c r="J7" s="515">
        <f t="shared" ref="J7:J36" si="3">G7-H7</f>
        <v>-1250</v>
      </c>
      <c r="K7" s="180"/>
    </row>
    <row r="8" spans="1:11" ht="18" customHeight="1" x14ac:dyDescent="0.15">
      <c r="A8" s="187" t="s">
        <v>210</v>
      </c>
      <c r="B8" s="189" t="s">
        <v>111</v>
      </c>
      <c r="C8" s="184">
        <f>'９月(上旬)'!B9+'９月(上旬)'!B14</f>
        <v>45642</v>
      </c>
      <c r="D8" s="185">
        <f>'９月(上旬)'!C9+'９月(上旬)'!C14</f>
        <v>38762</v>
      </c>
      <c r="E8" s="423">
        <f t="shared" si="0"/>
        <v>1.1774934213920851</v>
      </c>
      <c r="F8" s="422">
        <f t="shared" si="1"/>
        <v>6880</v>
      </c>
      <c r="G8" s="184">
        <f>'９月(上旬)'!F9+'９月(上旬)'!F14</f>
        <v>55938</v>
      </c>
      <c r="H8" s="183">
        <f>'９月(上旬)'!G9+'９月(上旬)'!G14</f>
        <v>50506</v>
      </c>
      <c r="I8" s="423">
        <f t="shared" si="2"/>
        <v>1.1075515780303331</v>
      </c>
      <c r="J8" s="422">
        <f t="shared" si="3"/>
        <v>5432</v>
      </c>
      <c r="K8" s="180"/>
    </row>
    <row r="9" spans="1:11" ht="18" customHeight="1" x14ac:dyDescent="0.15">
      <c r="A9" s="187"/>
      <c r="B9" s="189" t="s">
        <v>110</v>
      </c>
      <c r="C9" s="184">
        <f>'９月(上旬)'!B19+'９月(上旬)'!B22+'９月(上旬)'!B23+'９月(上旬)'!B24</f>
        <v>3684</v>
      </c>
      <c r="D9" s="185">
        <f>'９月(上旬)'!C19+'９月(上旬)'!C22+'９月(上旬)'!C23+'９月(上旬)'!C24</f>
        <v>3701</v>
      </c>
      <c r="E9" s="423">
        <f t="shared" si="0"/>
        <v>0.99540664685220215</v>
      </c>
      <c r="F9" s="422">
        <f t="shared" si="1"/>
        <v>-17</v>
      </c>
      <c r="G9" s="184">
        <f>'９月(上旬)'!F19+'９月(上旬)'!F22+'９月(上旬)'!F23+'９月(上旬)'!F24</f>
        <v>4460</v>
      </c>
      <c r="H9" s="183">
        <f>'９月(上旬)'!G19+'９月(上旬)'!G22+'９月(上旬)'!G23+'９月(上旬)'!G24</f>
        <v>4440</v>
      </c>
      <c r="I9" s="423">
        <f t="shared" si="2"/>
        <v>1.0045045045045045</v>
      </c>
      <c r="J9" s="422">
        <f t="shared" si="3"/>
        <v>20</v>
      </c>
      <c r="K9" s="180"/>
    </row>
    <row r="10" spans="1:11" ht="18" customHeight="1" x14ac:dyDescent="0.15">
      <c r="A10" s="187"/>
      <c r="B10" s="189" t="s">
        <v>108</v>
      </c>
      <c r="C10" s="184">
        <f>'９月(上旬)'!B43+'９月(上旬)'!B48</f>
        <v>40656</v>
      </c>
      <c r="D10" s="185">
        <f>'９月(上旬)'!C43+'９月(上旬)'!C48</f>
        <v>41113</v>
      </c>
      <c r="E10" s="423">
        <f t="shared" si="0"/>
        <v>0.98888429450538762</v>
      </c>
      <c r="F10" s="422">
        <f t="shared" si="1"/>
        <v>-457</v>
      </c>
      <c r="G10" s="184">
        <f>'９月(上旬)'!F43+'９月(上旬)'!F48</f>
        <v>45441</v>
      </c>
      <c r="H10" s="183">
        <f>'９月(上旬)'!G43+'９月(上旬)'!G48</f>
        <v>52143</v>
      </c>
      <c r="I10" s="423">
        <f t="shared" si="2"/>
        <v>0.87146884529083479</v>
      </c>
      <c r="J10" s="422">
        <f t="shared" si="3"/>
        <v>-6702</v>
      </c>
      <c r="K10" s="180"/>
    </row>
    <row r="11" spans="1:11" s="166" customFormat="1" ht="18" customHeight="1" x14ac:dyDescent="0.15">
      <c r="A11" s="179"/>
      <c r="B11" s="197" t="s">
        <v>112</v>
      </c>
      <c r="C11" s="552">
        <f>'９月(上旬)'!B68+'９月(上旬)'!B69</f>
        <v>0</v>
      </c>
      <c r="D11" s="564">
        <f>'９月(上旬)'!C68+'９月(上旬)'!C69</f>
        <v>0</v>
      </c>
      <c r="E11" s="549" t="e">
        <f t="shared" si="0"/>
        <v>#DIV/0!</v>
      </c>
      <c r="F11" s="548">
        <f t="shared" si="1"/>
        <v>0</v>
      </c>
      <c r="G11" s="552">
        <f>'９月(上旬)'!F68+'９月(上旬)'!F69</f>
        <v>0</v>
      </c>
      <c r="H11" s="564">
        <f>'９月(上旬)'!G68+'９月(上旬)'!G69</f>
        <v>0</v>
      </c>
      <c r="I11" s="549" t="e">
        <f t="shared" si="2"/>
        <v>#DIV/0!</v>
      </c>
      <c r="J11" s="548">
        <f t="shared" si="3"/>
        <v>0</v>
      </c>
      <c r="K11" s="167"/>
    </row>
    <row r="12" spans="1:11" s="166" customFormat="1" ht="18" customHeight="1" x14ac:dyDescent="0.15">
      <c r="A12" s="179"/>
      <c r="B12" s="197" t="s">
        <v>252</v>
      </c>
      <c r="C12" s="552">
        <f>'９月(上旬)'!B79</f>
        <v>0</v>
      </c>
      <c r="D12" s="563">
        <f>'９月(上旬)'!C79</f>
        <v>0</v>
      </c>
      <c r="E12" s="549" t="e">
        <f t="shared" si="0"/>
        <v>#DIV/0!</v>
      </c>
      <c r="F12" s="548">
        <f t="shared" si="1"/>
        <v>0</v>
      </c>
      <c r="G12" s="177" t="s">
        <v>105</v>
      </c>
      <c r="H12" s="562">
        <f>'９月(上旬)'!G79</f>
        <v>0</v>
      </c>
      <c r="I12" s="549" t="e">
        <f t="shared" si="2"/>
        <v>#VALUE!</v>
      </c>
      <c r="J12" s="548" t="e">
        <f t="shared" si="3"/>
        <v>#VALUE!</v>
      </c>
      <c r="K12" s="167"/>
    </row>
    <row r="13" spans="1:11" s="166" customFormat="1" ht="18" customHeight="1" x14ac:dyDescent="0.15">
      <c r="A13" s="173"/>
      <c r="B13" s="194" t="s">
        <v>265</v>
      </c>
      <c r="C13" s="557">
        <f>'９月(上旬)'!B81</f>
        <v>0</v>
      </c>
      <c r="D13" s="561">
        <f>'９月(上旬)'!C80</f>
        <v>0</v>
      </c>
      <c r="E13" s="554" t="e">
        <f t="shared" si="0"/>
        <v>#DIV/0!</v>
      </c>
      <c r="F13" s="553">
        <f t="shared" si="1"/>
        <v>0</v>
      </c>
      <c r="G13" s="171" t="s">
        <v>105</v>
      </c>
      <c r="H13" s="560">
        <f>'９月(上旬)'!G80</f>
        <v>0</v>
      </c>
      <c r="I13" s="554" t="e">
        <f t="shared" si="2"/>
        <v>#VALUE!</v>
      </c>
      <c r="J13" s="553" t="e">
        <f t="shared" si="3"/>
        <v>#VALUE!</v>
      </c>
      <c r="K13" s="167"/>
    </row>
    <row r="14" spans="1:11" ht="18" customHeight="1" x14ac:dyDescent="0.15">
      <c r="A14" s="716" t="s">
        <v>209</v>
      </c>
      <c r="B14" s="717"/>
      <c r="C14" s="526">
        <f>SUM(C15:C18)</f>
        <v>33446</v>
      </c>
      <c r="D14" s="525">
        <f>SUM(D15:D18)</f>
        <v>35296</v>
      </c>
      <c r="E14" s="524">
        <f t="shared" si="0"/>
        <v>0.94758612873980053</v>
      </c>
      <c r="F14" s="523">
        <f t="shared" si="1"/>
        <v>-1850</v>
      </c>
      <c r="G14" s="526">
        <f>SUM(G15:G18)</f>
        <v>36798</v>
      </c>
      <c r="H14" s="525">
        <f>SUM(H15:H18)</f>
        <v>41018</v>
      </c>
      <c r="I14" s="524">
        <f t="shared" si="2"/>
        <v>0.89711833829050658</v>
      </c>
      <c r="J14" s="523">
        <f t="shared" si="3"/>
        <v>-4220</v>
      </c>
      <c r="K14" s="180"/>
    </row>
    <row r="15" spans="1:11" ht="18" customHeight="1" x14ac:dyDescent="0.15">
      <c r="A15" s="187" t="s">
        <v>208</v>
      </c>
      <c r="B15" s="189" t="s">
        <v>111</v>
      </c>
      <c r="C15" s="184">
        <f>'９月(上旬)'!B10+'９月(上旬)'!B11+'９月(上旬)'!B16</f>
        <v>7948</v>
      </c>
      <c r="D15" s="185">
        <f>'９月(上旬)'!C10+'９月(上旬)'!C11+'９月(上旬)'!C16</f>
        <v>15912</v>
      </c>
      <c r="E15" s="423">
        <f t="shared" si="0"/>
        <v>0.49949723479135244</v>
      </c>
      <c r="F15" s="422">
        <f t="shared" si="1"/>
        <v>-7964</v>
      </c>
      <c r="G15" s="184">
        <f>'９月(上旬)'!F10+'９月(上旬)'!F11+'９月(上旬)'!F16</f>
        <v>8300</v>
      </c>
      <c r="H15" s="185">
        <f>'９月(上旬)'!G10+'９月(上旬)'!G11+'９月(上旬)'!G16</f>
        <v>18631</v>
      </c>
      <c r="I15" s="423">
        <f t="shared" si="2"/>
        <v>0.4454940690247437</v>
      </c>
      <c r="J15" s="422">
        <f t="shared" si="3"/>
        <v>-10331</v>
      </c>
      <c r="K15" s="180"/>
    </row>
    <row r="16" spans="1:11" ht="18" customHeight="1" x14ac:dyDescent="0.15">
      <c r="A16" s="187"/>
      <c r="B16" s="189" t="s">
        <v>110</v>
      </c>
      <c r="C16" s="184">
        <f>'９月(上旬)'!B20+'９月(上旬)'!B25+'９月(上旬)'!B26+'９月(上旬)'!B27+'９月(上旬)'!B36</f>
        <v>5714</v>
      </c>
      <c r="D16" s="185">
        <f>'９月(上旬)'!C20+'９月(上旬)'!C25+'９月(上旬)'!C26+'９月(上旬)'!C27+'９月(上旬)'!C36</f>
        <v>1655</v>
      </c>
      <c r="E16" s="423">
        <f t="shared" si="0"/>
        <v>3.4525679758308159</v>
      </c>
      <c r="F16" s="422">
        <f t="shared" si="1"/>
        <v>4059</v>
      </c>
      <c r="G16" s="184">
        <f>'９月(上旬)'!F20+'９月(上旬)'!F25+'９月(上旬)'!F26+'９月(上旬)'!F27+'９月(上旬)'!F36</f>
        <v>6280</v>
      </c>
      <c r="H16" s="185">
        <f>'９月(上旬)'!G20+'９月(上旬)'!G25+'９月(上旬)'!G26+'９月(上旬)'!G27+'９月(上旬)'!G36</f>
        <v>1785</v>
      </c>
      <c r="I16" s="423">
        <f t="shared" si="2"/>
        <v>3.5182072829131652</v>
      </c>
      <c r="J16" s="422">
        <f t="shared" si="3"/>
        <v>4495</v>
      </c>
      <c r="K16" s="180"/>
    </row>
    <row r="17" spans="1:11" ht="18" customHeight="1" x14ac:dyDescent="0.15">
      <c r="A17" s="187"/>
      <c r="B17" s="189" t="s">
        <v>108</v>
      </c>
      <c r="C17" s="184">
        <f>'９月(上旬)'!B44+'９月(上旬)'!B45+'９月(上旬)'!B46+'９月(上旬)'!B60</f>
        <v>19784</v>
      </c>
      <c r="D17" s="185">
        <f>'９月(上旬)'!C44+'９月(上旬)'!C45+'９月(上旬)'!C46+'９月(上旬)'!C60</f>
        <v>17729</v>
      </c>
      <c r="E17" s="423">
        <f t="shared" si="0"/>
        <v>1.1159117829544813</v>
      </c>
      <c r="F17" s="422">
        <f t="shared" si="1"/>
        <v>2055</v>
      </c>
      <c r="G17" s="184">
        <f>'９月(上旬)'!F44+'９月(上旬)'!F45+'９月(上旬)'!F46+'９月(上旬)'!F60</f>
        <v>22218</v>
      </c>
      <c r="H17" s="185">
        <f>'９月(上旬)'!G44+'９月(上旬)'!G45+'９月(上旬)'!G46+'９月(上旬)'!G60</f>
        <v>20602</v>
      </c>
      <c r="I17" s="423">
        <f t="shared" si="2"/>
        <v>1.0784389865061645</v>
      </c>
      <c r="J17" s="422">
        <f t="shared" si="3"/>
        <v>1616</v>
      </c>
      <c r="K17" s="180"/>
    </row>
    <row r="18" spans="1:11" s="166" customFormat="1" ht="18" customHeight="1" x14ac:dyDescent="0.15">
      <c r="A18" s="173"/>
      <c r="B18" s="194" t="s">
        <v>112</v>
      </c>
      <c r="C18" s="557">
        <f>'９月(上旬)'!B71+'９月(上旬)'!B72</f>
        <v>0</v>
      </c>
      <c r="D18" s="555">
        <f>'９月(上旬)'!C71+'９月(上旬)'!C72</f>
        <v>0</v>
      </c>
      <c r="E18" s="554" t="e">
        <f t="shared" si="0"/>
        <v>#DIV/0!</v>
      </c>
      <c r="F18" s="553">
        <f t="shared" si="1"/>
        <v>0</v>
      </c>
      <c r="G18" s="557">
        <f>'９月(上旬)'!F71+'９月(上旬)'!F72</f>
        <v>0</v>
      </c>
      <c r="H18" s="555">
        <f>'９月(上旬)'!G71+'９月(上旬)'!G72</f>
        <v>0</v>
      </c>
      <c r="I18" s="554" t="e">
        <f t="shared" si="2"/>
        <v>#DIV/0!</v>
      </c>
      <c r="J18" s="553">
        <f t="shared" si="3"/>
        <v>0</v>
      </c>
      <c r="K18" s="167"/>
    </row>
    <row r="19" spans="1:11" ht="18" customHeight="1" x14ac:dyDescent="0.15">
      <c r="A19" s="705" t="s">
        <v>207</v>
      </c>
      <c r="B19" s="714"/>
      <c r="C19" s="518">
        <f>SUM(C20:C23)</f>
        <v>19102</v>
      </c>
      <c r="D19" s="519">
        <f>SUM(D20:D23)</f>
        <v>19161</v>
      </c>
      <c r="E19" s="516">
        <f t="shared" si="0"/>
        <v>0.9969208287667658</v>
      </c>
      <c r="F19" s="515">
        <f t="shared" si="1"/>
        <v>-59</v>
      </c>
      <c r="G19" s="518">
        <f>SUM(G20:G23)</f>
        <v>27765</v>
      </c>
      <c r="H19" s="517">
        <f>SUM(H20:H23)</f>
        <v>28544</v>
      </c>
      <c r="I19" s="516">
        <f t="shared" si="2"/>
        <v>0.97270880044843044</v>
      </c>
      <c r="J19" s="515">
        <f t="shared" si="3"/>
        <v>-779</v>
      </c>
      <c r="K19" s="180"/>
    </row>
    <row r="20" spans="1:11" ht="18" customHeight="1" x14ac:dyDescent="0.15">
      <c r="A20" s="187" t="s">
        <v>206</v>
      </c>
      <c r="B20" s="189" t="s">
        <v>111</v>
      </c>
      <c r="C20" s="184">
        <f>'９月(上旬)'!B12</f>
        <v>0</v>
      </c>
      <c r="D20" s="185">
        <f>'９月(上旬)'!C12</f>
        <v>0</v>
      </c>
      <c r="E20" s="423" t="e">
        <f t="shared" si="0"/>
        <v>#DIV/0!</v>
      </c>
      <c r="F20" s="422">
        <f t="shared" si="1"/>
        <v>0</v>
      </c>
      <c r="G20" s="184">
        <f>'９月(上旬)'!F12</f>
        <v>0</v>
      </c>
      <c r="H20" s="183">
        <f>'９月(上旬)'!G12</f>
        <v>0</v>
      </c>
      <c r="I20" s="423" t="e">
        <f t="shared" si="2"/>
        <v>#DIV/0!</v>
      </c>
      <c r="J20" s="422">
        <f t="shared" si="3"/>
        <v>0</v>
      </c>
      <c r="K20" s="180"/>
    </row>
    <row r="21" spans="1:11" ht="18" customHeight="1" x14ac:dyDescent="0.15">
      <c r="A21" s="187"/>
      <c r="B21" s="189" t="s">
        <v>110</v>
      </c>
      <c r="C21" s="184">
        <f>'９月(上旬)'!B21+'９月(上旬)'!B35</f>
        <v>5867</v>
      </c>
      <c r="D21" s="185">
        <f>'９月(上旬)'!C21+'９月(上旬)'!C35</f>
        <v>7173</v>
      </c>
      <c r="E21" s="423">
        <f t="shared" si="0"/>
        <v>0.81792834239509271</v>
      </c>
      <c r="F21" s="422">
        <f t="shared" si="1"/>
        <v>-1306</v>
      </c>
      <c r="G21" s="184">
        <f>'９月(上旬)'!F21+'９月(上旬)'!F35</f>
        <v>8560</v>
      </c>
      <c r="H21" s="183">
        <f>'９月(上旬)'!G21+'９月(上旬)'!G35</f>
        <v>10170</v>
      </c>
      <c r="I21" s="423">
        <f t="shared" si="2"/>
        <v>0.84169124877089474</v>
      </c>
      <c r="J21" s="422">
        <f t="shared" si="3"/>
        <v>-1610</v>
      </c>
      <c r="K21" s="180"/>
    </row>
    <row r="22" spans="1:11" ht="18" customHeight="1" x14ac:dyDescent="0.15">
      <c r="A22" s="187"/>
      <c r="B22" s="189" t="s">
        <v>108</v>
      </c>
      <c r="C22" s="184">
        <f>'９月(上旬)'!B47+'９月(上旬)'!B61</f>
        <v>13235</v>
      </c>
      <c r="D22" s="185">
        <f>'９月(上旬)'!C47+'９月(上旬)'!C61</f>
        <v>11988</v>
      </c>
      <c r="E22" s="423">
        <f t="shared" si="0"/>
        <v>1.1040206873540206</v>
      </c>
      <c r="F22" s="422">
        <f t="shared" si="1"/>
        <v>1247</v>
      </c>
      <c r="G22" s="184">
        <f>'９月(上旬)'!F47+'９月(上旬)'!F61</f>
        <v>19205</v>
      </c>
      <c r="H22" s="183">
        <f>'９月(上旬)'!G47+'９月(上旬)'!G61</f>
        <v>18374</v>
      </c>
      <c r="I22" s="423">
        <f t="shared" si="2"/>
        <v>1.0452269511265919</v>
      </c>
      <c r="J22" s="422">
        <f t="shared" si="3"/>
        <v>831</v>
      </c>
      <c r="K22" s="180"/>
    </row>
    <row r="23" spans="1:11" s="166" customFormat="1" ht="18" customHeight="1" x14ac:dyDescent="0.15">
      <c r="A23" s="173"/>
      <c r="B23" s="194" t="s">
        <v>112</v>
      </c>
      <c r="C23" s="557">
        <f>'９月(上旬)'!B70+'９月(上旬)'!B74</f>
        <v>0</v>
      </c>
      <c r="D23" s="555">
        <f>'９月(上旬)'!C70+'９月(上旬)'!C74</f>
        <v>0</v>
      </c>
      <c r="E23" s="554" t="e">
        <f t="shared" si="0"/>
        <v>#DIV/0!</v>
      </c>
      <c r="F23" s="553">
        <f t="shared" si="1"/>
        <v>0</v>
      </c>
      <c r="G23" s="557">
        <f>'９月(上旬)'!F70+'９月(上旬)'!F74</f>
        <v>0</v>
      </c>
      <c r="H23" s="559">
        <f>'９月(上旬)'!G70+'９月(上旬)'!G74</f>
        <v>0</v>
      </c>
      <c r="I23" s="558" t="e">
        <f t="shared" si="2"/>
        <v>#DIV/0!</v>
      </c>
      <c r="J23" s="553">
        <f t="shared" si="3"/>
        <v>0</v>
      </c>
      <c r="K23" s="167"/>
    </row>
    <row r="24" spans="1:11" ht="18" customHeight="1" x14ac:dyDescent="0.15">
      <c r="A24" s="705" t="s">
        <v>205</v>
      </c>
      <c r="B24" s="714"/>
      <c r="C24" s="518">
        <f>SUM(C25:C28)</f>
        <v>10880</v>
      </c>
      <c r="D24" s="519">
        <f>SUM(D25:D28)</f>
        <v>10741</v>
      </c>
      <c r="E24" s="516">
        <f t="shared" si="0"/>
        <v>1.0129410669397636</v>
      </c>
      <c r="F24" s="515">
        <f t="shared" si="1"/>
        <v>139</v>
      </c>
      <c r="G24" s="518">
        <f>SUM(G25:G28)</f>
        <v>15650</v>
      </c>
      <c r="H24" s="517">
        <f>SUM(H25:H28)</f>
        <v>14653</v>
      </c>
      <c r="I24" s="516">
        <f t="shared" si="2"/>
        <v>1.0680406742646558</v>
      </c>
      <c r="J24" s="515">
        <f t="shared" si="3"/>
        <v>997</v>
      </c>
      <c r="K24" s="180"/>
    </row>
    <row r="25" spans="1:11" ht="18" customHeight="1" x14ac:dyDescent="0.15">
      <c r="A25" s="187"/>
      <c r="B25" s="189" t="s">
        <v>111</v>
      </c>
      <c r="C25" s="184">
        <f>'９月(上旬)'!B13</f>
        <v>0</v>
      </c>
      <c r="D25" s="185">
        <f>'９月(上旬)'!C13</f>
        <v>0</v>
      </c>
      <c r="E25" s="423" t="e">
        <f t="shared" si="0"/>
        <v>#DIV/0!</v>
      </c>
      <c r="F25" s="422">
        <f t="shared" si="1"/>
        <v>0</v>
      </c>
      <c r="G25" s="184">
        <f>'９月(上旬)'!F13</f>
        <v>0</v>
      </c>
      <c r="H25" s="183">
        <f>'９月(上旬)'!G13</f>
        <v>0</v>
      </c>
      <c r="I25" s="423" t="e">
        <f t="shared" si="2"/>
        <v>#DIV/0!</v>
      </c>
      <c r="J25" s="422">
        <f t="shared" si="3"/>
        <v>0</v>
      </c>
      <c r="K25" s="180"/>
    </row>
    <row r="26" spans="1:11" ht="18" customHeight="1" x14ac:dyDescent="0.15">
      <c r="A26" s="187"/>
      <c r="B26" s="189" t="s">
        <v>110</v>
      </c>
      <c r="C26" s="184">
        <f>'９月(上旬)'!B28+'９月(上旬)'!B37</f>
        <v>5304</v>
      </c>
      <c r="D26" s="185">
        <f>'９月(上旬)'!C28+'９月(上旬)'!C37</f>
        <v>5226</v>
      </c>
      <c r="E26" s="423">
        <f t="shared" si="0"/>
        <v>1.0149253731343284</v>
      </c>
      <c r="F26" s="422">
        <f t="shared" si="1"/>
        <v>78</v>
      </c>
      <c r="G26" s="184">
        <f>'９月(上旬)'!F28+'９月(上旬)'!F37</f>
        <v>6830</v>
      </c>
      <c r="H26" s="183">
        <f>'９月(上旬)'!G28+'９月(上旬)'!G37</f>
        <v>6425</v>
      </c>
      <c r="I26" s="423">
        <f t="shared" si="2"/>
        <v>1.0630350194552529</v>
      </c>
      <c r="J26" s="422">
        <f t="shared" si="3"/>
        <v>405</v>
      </c>
      <c r="K26" s="180"/>
    </row>
    <row r="27" spans="1:11" ht="18" customHeight="1" x14ac:dyDescent="0.15">
      <c r="A27" s="187"/>
      <c r="B27" s="189" t="s">
        <v>108</v>
      </c>
      <c r="C27" s="184">
        <f>'９月(上旬)'!B49</f>
        <v>5576</v>
      </c>
      <c r="D27" s="185">
        <f>'９月(上旬)'!C49</f>
        <v>5515</v>
      </c>
      <c r="E27" s="423">
        <f t="shared" si="0"/>
        <v>1.0110607434270171</v>
      </c>
      <c r="F27" s="422">
        <f t="shared" si="1"/>
        <v>61</v>
      </c>
      <c r="G27" s="184">
        <f>'９月(上旬)'!F49</f>
        <v>8820</v>
      </c>
      <c r="H27" s="183">
        <f>'９月(上旬)'!G49</f>
        <v>8228</v>
      </c>
      <c r="I27" s="423">
        <f t="shared" si="2"/>
        <v>1.0719494409333981</v>
      </c>
      <c r="J27" s="422">
        <f t="shared" si="3"/>
        <v>592</v>
      </c>
      <c r="K27" s="180"/>
    </row>
    <row r="28" spans="1:11" s="166" customFormat="1" ht="18" customHeight="1" x14ac:dyDescent="0.15">
      <c r="A28" s="173"/>
      <c r="B28" s="194" t="s">
        <v>112</v>
      </c>
      <c r="C28" s="557">
        <f>'９月(上旬)'!B75</f>
        <v>0</v>
      </c>
      <c r="D28" s="555">
        <f>'９月(上旬)'!C75</f>
        <v>0</v>
      </c>
      <c r="E28" s="554" t="e">
        <f t="shared" si="0"/>
        <v>#DIV/0!</v>
      </c>
      <c r="F28" s="553">
        <f t="shared" si="1"/>
        <v>0</v>
      </c>
      <c r="G28" s="556">
        <f>'９月(上旬)'!F75</f>
        <v>0</v>
      </c>
      <c r="H28" s="555">
        <f>'９月(上旬)'!G75</f>
        <v>0</v>
      </c>
      <c r="I28" s="554" t="e">
        <f t="shared" si="2"/>
        <v>#DIV/0!</v>
      </c>
      <c r="J28" s="553">
        <f t="shared" si="3"/>
        <v>0</v>
      </c>
      <c r="K28" s="167"/>
    </row>
    <row r="29" spans="1:11" ht="18" customHeight="1" x14ac:dyDescent="0.15">
      <c r="A29" s="705" t="s">
        <v>204</v>
      </c>
      <c r="B29" s="714"/>
      <c r="C29" s="518">
        <f>SUM(C30:C36)</f>
        <v>16983</v>
      </c>
      <c r="D29" s="519">
        <f>SUM(D30:D36)</f>
        <v>13807</v>
      </c>
      <c r="E29" s="516">
        <f t="shared" si="0"/>
        <v>1.2300282465416092</v>
      </c>
      <c r="F29" s="515">
        <f t="shared" si="1"/>
        <v>3176</v>
      </c>
      <c r="G29" s="518">
        <f>SUM(G30:G36)</f>
        <v>24706</v>
      </c>
      <c r="H29" s="519">
        <f>SUM(H30:H36)</f>
        <v>20719</v>
      </c>
      <c r="I29" s="516">
        <f t="shared" si="2"/>
        <v>1.1924320671847097</v>
      </c>
      <c r="J29" s="515">
        <f t="shared" si="3"/>
        <v>3987</v>
      </c>
      <c r="K29" s="180"/>
    </row>
    <row r="30" spans="1:11" ht="18" customHeight="1" x14ac:dyDescent="0.15">
      <c r="A30" s="187"/>
      <c r="B30" s="189" t="s">
        <v>111</v>
      </c>
      <c r="C30" s="184">
        <f>'９月(上旬)'!B15+'９月(上旬)'!B17</f>
        <v>0</v>
      </c>
      <c r="D30" s="185">
        <f>'９月(上旬)'!C15+'９月(上旬)'!C17</f>
        <v>0</v>
      </c>
      <c r="E30" s="423" t="e">
        <f t="shared" si="0"/>
        <v>#DIV/0!</v>
      </c>
      <c r="F30" s="422">
        <f t="shared" si="1"/>
        <v>0</v>
      </c>
      <c r="G30" s="184">
        <f>'９月(上旬)'!F15+'９月(上旬)'!F17</f>
        <v>0</v>
      </c>
      <c r="H30" s="183">
        <f>'９月(上旬)'!G15+'９月(上旬)'!G17</f>
        <v>0</v>
      </c>
      <c r="I30" s="423" t="e">
        <f t="shared" si="2"/>
        <v>#DIV/0!</v>
      </c>
      <c r="J30" s="422">
        <f t="shared" si="3"/>
        <v>0</v>
      </c>
      <c r="K30" s="180"/>
    </row>
    <row r="31" spans="1:11" ht="18" customHeight="1" x14ac:dyDescent="0.15">
      <c r="A31" s="187"/>
      <c r="B31" s="186" t="s">
        <v>110</v>
      </c>
      <c r="C31" s="184">
        <f>'９月(上旬)'!B29+'９月(上旬)'!B30+'９月(上旬)'!B31+'９月(上旬)'!B32+'９月(上旬)'!B33+'９月(上旬)'!B34</f>
        <v>2052</v>
      </c>
      <c r="D31" s="188">
        <f>'９月(上旬)'!C29+'９月(上旬)'!C30+'９月(上旬)'!C31+'９月(上旬)'!C32+'９月(上旬)'!C33+'９月(上旬)'!C34</f>
        <v>2233</v>
      </c>
      <c r="E31" s="423">
        <f t="shared" si="0"/>
        <v>0.91894312583967752</v>
      </c>
      <c r="F31" s="422">
        <f t="shared" si="1"/>
        <v>-181</v>
      </c>
      <c r="G31" s="184">
        <f>'９月(上旬)'!F29+'９月(上旬)'!F30+'９月(上旬)'!F31+'９月(上旬)'!F32+'９月(上旬)'!F33+'９月(上旬)'!F34</f>
        <v>2900</v>
      </c>
      <c r="H31" s="183">
        <f>'９月(上旬)'!G29+'９月(上旬)'!G30+'９月(上旬)'!G31+'９月(上旬)'!G32+'９月(上旬)'!G33+'９月(上旬)'!G34</f>
        <v>2770</v>
      </c>
      <c r="I31" s="423">
        <f t="shared" si="2"/>
        <v>1.0469314079422383</v>
      </c>
      <c r="J31" s="422">
        <f t="shared" si="3"/>
        <v>130</v>
      </c>
      <c r="K31" s="180"/>
    </row>
    <row r="32" spans="1:11" ht="18" customHeight="1" x14ac:dyDescent="0.15">
      <c r="A32" s="187"/>
      <c r="B32" s="186" t="s">
        <v>109</v>
      </c>
      <c r="C32" s="184">
        <f>'９月(上旬)'!B38</f>
        <v>1046</v>
      </c>
      <c r="D32" s="185">
        <f>'９月(上旬)'!C38</f>
        <v>787</v>
      </c>
      <c r="E32" s="423">
        <f t="shared" si="0"/>
        <v>1.3290978398983482</v>
      </c>
      <c r="F32" s="422">
        <f t="shared" si="1"/>
        <v>259</v>
      </c>
      <c r="G32" s="184">
        <f>'９月(上旬)'!F38</f>
        <v>1280</v>
      </c>
      <c r="H32" s="183">
        <f>'９月(上旬)'!G38</f>
        <v>1379</v>
      </c>
      <c r="I32" s="423">
        <f t="shared" si="2"/>
        <v>0.92820884699057293</v>
      </c>
      <c r="J32" s="422">
        <f t="shared" si="3"/>
        <v>-99</v>
      </c>
      <c r="K32" s="180"/>
    </row>
    <row r="33" spans="1:11" ht="18" customHeight="1" x14ac:dyDescent="0.15">
      <c r="A33" s="187"/>
      <c r="B33" s="186" t="s">
        <v>108</v>
      </c>
      <c r="C33" s="184">
        <f>'９月(上旬)'!B50+'９月(上旬)'!B51+'９月(上旬)'!B52+'９月(上旬)'!B53+'９月(上旬)'!B56+'９月(上旬)'!B54+'９月(上旬)'!B55+'９月(上旬)'!B59+'９月(上旬)'!B57+'９月(上旬)'!B58</f>
        <v>12778</v>
      </c>
      <c r="D33" s="185">
        <f>'９月(上旬)'!C50+'９月(上旬)'!C51+'９月(上旬)'!C52+'９月(上旬)'!C53+'９月(上旬)'!C56+'９月(上旬)'!C54+'９月(上旬)'!C55+'９月(上旬)'!C59+'９月(上旬)'!C57+'９月(上旬)'!C58</f>
        <v>9963</v>
      </c>
      <c r="E33" s="423">
        <f t="shared" si="0"/>
        <v>1.282545418046773</v>
      </c>
      <c r="F33" s="422">
        <f t="shared" si="1"/>
        <v>2815</v>
      </c>
      <c r="G33" s="184">
        <f>'９月(上旬)'!F50+'９月(上旬)'!F51+'９月(上旬)'!F52+'９月(上旬)'!F53+'９月(上旬)'!F56+'９月(上旬)'!F54+'９月(上旬)'!F55+'９月(上旬)'!F59+'９月(上旬)'!F57+'９月(上旬)'!F58</f>
        <v>18772</v>
      </c>
      <c r="H33" s="183">
        <f>'９月(上旬)'!G50+'９月(上旬)'!G51+'９月(上旬)'!G52+'９月(上旬)'!G53+'９月(上旬)'!G56+'９月(上旬)'!G54+'９月(上旬)'!G55+'９月(上旬)'!G59+'９月(上旬)'!G57+'９月(上旬)'!G58</f>
        <v>15080</v>
      </c>
      <c r="I33" s="423">
        <f t="shared" si="2"/>
        <v>1.2448275862068965</v>
      </c>
      <c r="J33" s="422">
        <f t="shared" si="3"/>
        <v>3692</v>
      </c>
      <c r="K33" s="180"/>
    </row>
    <row r="34" spans="1:11" ht="18" customHeight="1" x14ac:dyDescent="0.15">
      <c r="A34" s="187"/>
      <c r="B34" s="186" t="s">
        <v>107</v>
      </c>
      <c r="C34" s="184">
        <f>'９月(上旬)'!B62</f>
        <v>1107</v>
      </c>
      <c r="D34" s="185">
        <f>'９月(上旬)'!C62</f>
        <v>824</v>
      </c>
      <c r="E34" s="423">
        <f t="shared" si="0"/>
        <v>1.3434466019417475</v>
      </c>
      <c r="F34" s="422">
        <f t="shared" si="1"/>
        <v>283</v>
      </c>
      <c r="G34" s="184">
        <f>'９月(上旬)'!F62</f>
        <v>1754</v>
      </c>
      <c r="H34" s="183">
        <f>'９月(上旬)'!G62</f>
        <v>1490</v>
      </c>
      <c r="I34" s="423">
        <f t="shared" si="2"/>
        <v>1.1771812080536912</v>
      </c>
      <c r="J34" s="422">
        <f t="shared" si="3"/>
        <v>264</v>
      </c>
      <c r="K34" s="180"/>
    </row>
    <row r="35" spans="1:11" s="166" customFormat="1" ht="18" customHeight="1" x14ac:dyDescent="0.15">
      <c r="A35" s="179"/>
      <c r="B35" s="178" t="s">
        <v>106</v>
      </c>
      <c r="C35" s="552">
        <f>'９月(上旬)'!B73</f>
        <v>0</v>
      </c>
      <c r="D35" s="550">
        <f>'９月(上旬)'!C73</f>
        <v>0</v>
      </c>
      <c r="E35" s="549" t="e">
        <f t="shared" si="0"/>
        <v>#DIV/0!</v>
      </c>
      <c r="F35" s="548">
        <f t="shared" si="1"/>
        <v>0</v>
      </c>
      <c r="G35" s="551">
        <f>'９月(上旬)'!F73</f>
        <v>0</v>
      </c>
      <c r="H35" s="550">
        <f>'９月(上旬)'!G73</f>
        <v>0</v>
      </c>
      <c r="I35" s="549" t="e">
        <f t="shared" si="2"/>
        <v>#DIV/0!</v>
      </c>
      <c r="J35" s="548">
        <f t="shared" si="3"/>
        <v>0</v>
      </c>
      <c r="K35" s="167"/>
    </row>
    <row r="36" spans="1:11" s="166" customFormat="1" ht="18" customHeight="1" thickBot="1" x14ac:dyDescent="0.2">
      <c r="A36" s="173"/>
      <c r="B36" s="172" t="s">
        <v>203</v>
      </c>
      <c r="C36" s="547">
        <f>'９月(上旬)'!B77</f>
        <v>0</v>
      </c>
      <c r="D36" s="545">
        <f>'９月(上旬)'!C77</f>
        <v>0</v>
      </c>
      <c r="E36" s="544" t="e">
        <f t="shared" si="0"/>
        <v>#DIV/0!</v>
      </c>
      <c r="F36" s="543">
        <f t="shared" si="1"/>
        <v>0</v>
      </c>
      <c r="G36" s="546">
        <f>'９月(上旬)'!F77</f>
        <v>0</v>
      </c>
      <c r="H36" s="545">
        <f>'９月(上旬)'!G77</f>
        <v>0</v>
      </c>
      <c r="I36" s="544" t="e">
        <f t="shared" si="2"/>
        <v>#DIV/0!</v>
      </c>
      <c r="J36" s="543">
        <f t="shared" si="3"/>
        <v>0</v>
      </c>
      <c r="K36" s="167"/>
    </row>
    <row r="37" spans="1:11" x14ac:dyDescent="0.15">
      <c r="C37" s="165"/>
      <c r="G37" s="165"/>
    </row>
    <row r="38" spans="1:11" x14ac:dyDescent="0.15">
      <c r="C38" s="165"/>
      <c r="G38" s="165"/>
    </row>
    <row r="39" spans="1:11" x14ac:dyDescent="0.15">
      <c r="C39" s="165" t="s">
        <v>264</v>
      </c>
      <c r="G39" s="165"/>
    </row>
    <row r="40" spans="1:11" x14ac:dyDescent="0.15">
      <c r="C40" s="165" t="s">
        <v>263</v>
      </c>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3:7" x14ac:dyDescent="0.15">
      <c r="C65" s="165"/>
      <c r="G65" s="165"/>
    </row>
    <row r="66" spans="3:7" x14ac:dyDescent="0.15">
      <c r="C66" s="165"/>
      <c r="G66" s="165"/>
    </row>
    <row r="67" spans="3:7" x14ac:dyDescent="0.15">
      <c r="C67" s="165"/>
      <c r="G67" s="165"/>
    </row>
    <row r="68" spans="3:7" x14ac:dyDescent="0.15">
      <c r="C68" s="165"/>
      <c r="G68" s="165"/>
    </row>
    <row r="69" spans="3:7" x14ac:dyDescent="0.15">
      <c r="C69" s="165"/>
      <c r="G69" s="165"/>
    </row>
    <row r="70" spans="3:7" x14ac:dyDescent="0.15">
      <c r="C70" s="165"/>
      <c r="G70" s="165"/>
    </row>
    <row r="71" spans="3:7" x14ac:dyDescent="0.15">
      <c r="C71" s="165"/>
      <c r="G71" s="165"/>
    </row>
    <row r="72" spans="3:7" x14ac:dyDescent="0.15">
      <c r="C72" s="165"/>
      <c r="G72" s="165"/>
    </row>
  </sheetData>
  <mergeCells count="24">
    <mergeCell ref="A1:B1"/>
    <mergeCell ref="G2:J2"/>
    <mergeCell ref="C3:C4"/>
    <mergeCell ref="D3:D4"/>
    <mergeCell ref="E3:F3"/>
    <mergeCell ref="G3:G4"/>
    <mergeCell ref="H3:H4"/>
    <mergeCell ref="I3:J3"/>
    <mergeCell ref="C2:F2"/>
    <mergeCell ref="A24:B24"/>
    <mergeCell ref="A29:B29"/>
    <mergeCell ref="J5:J6"/>
    <mergeCell ref="A6:B6"/>
    <mergeCell ref="A7:B7"/>
    <mergeCell ref="A14:B14"/>
    <mergeCell ref="F5:F6"/>
    <mergeCell ref="G5:G6"/>
    <mergeCell ref="H5:H6"/>
    <mergeCell ref="I5:I6"/>
    <mergeCell ref="A5:B5"/>
    <mergeCell ref="C5:C6"/>
    <mergeCell ref="D5:D6"/>
    <mergeCell ref="E5:E6"/>
    <mergeCell ref="A19:B19"/>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61" orientation="landscape" r:id="rId1"/>
  <headerFooter alignWithMargins="0">
    <oddHeader>&amp;C2012年&amp;A航空旅客輸送実績</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2"/>
  <sheetViews>
    <sheetView showGridLines="0" view="pageBreakPreview" zoomScale="85"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９月中旬</v>
      </c>
      <c r="G1" s="4" t="s">
        <v>69</v>
      </c>
      <c r="H1" s="2"/>
      <c r="I1" s="2"/>
      <c r="J1" s="2"/>
    </row>
    <row r="2" spans="1:11" ht="18" customHeight="1" x14ac:dyDescent="0.15">
      <c r="A2" s="206"/>
      <c r="B2" s="205"/>
      <c r="C2" s="683" t="s">
        <v>219</v>
      </c>
      <c r="D2" s="684"/>
      <c r="E2" s="685"/>
      <c r="F2" s="686"/>
      <c r="G2" s="683" t="s">
        <v>218</v>
      </c>
      <c r="H2" s="684"/>
      <c r="I2" s="685"/>
      <c r="J2" s="686"/>
    </row>
    <row r="3" spans="1:11" ht="18.75" customHeight="1" x14ac:dyDescent="0.15">
      <c r="A3" s="186"/>
      <c r="B3" s="204"/>
      <c r="C3" s="687" t="s">
        <v>284</v>
      </c>
      <c r="D3" s="689" t="s">
        <v>283</v>
      </c>
      <c r="E3" s="664" t="s">
        <v>215</v>
      </c>
      <c r="F3" s="665"/>
      <c r="G3" s="660" t="str">
        <f>C3</f>
        <v>12.9.中旬</v>
      </c>
      <c r="H3" s="662" t="str">
        <f>D3</f>
        <v>11.9.中旬</v>
      </c>
      <c r="I3" s="664" t="s">
        <v>215</v>
      </c>
      <c r="J3" s="665"/>
    </row>
    <row r="4" spans="1:11" ht="18" customHeight="1" x14ac:dyDescent="0.15">
      <c r="A4" s="202"/>
      <c r="B4" s="201"/>
      <c r="C4" s="688"/>
      <c r="D4" s="690"/>
      <c r="E4" s="203" t="s">
        <v>214</v>
      </c>
      <c r="F4" s="458" t="s">
        <v>213</v>
      </c>
      <c r="G4" s="661"/>
      <c r="H4" s="663"/>
      <c r="I4" s="203" t="s">
        <v>214</v>
      </c>
      <c r="J4" s="458" t="s">
        <v>213</v>
      </c>
    </row>
    <row r="5" spans="1:11" ht="13.5" customHeight="1" x14ac:dyDescent="0.15">
      <c r="A5" s="668" t="s">
        <v>212</v>
      </c>
      <c r="B5" s="718"/>
      <c r="C5" s="670">
        <f>C7+C14+C19+C24+C29</f>
        <v>142389</v>
      </c>
      <c r="D5" s="672">
        <f>D7+D14+D19+D24+D29</f>
        <v>153779</v>
      </c>
      <c r="E5" s="666">
        <f>C5/D5</f>
        <v>0.92593266961028486</v>
      </c>
      <c r="F5" s="677">
        <f>C5-D5</f>
        <v>-11390</v>
      </c>
      <c r="G5" s="670">
        <f>G7+G14+G19+G24+G29</f>
        <v>192208</v>
      </c>
      <c r="H5" s="681">
        <f>H7+H14+H19+H24+H29</f>
        <v>217971</v>
      </c>
      <c r="I5" s="666">
        <f>G5/H5</f>
        <v>0.88180537777961288</v>
      </c>
      <c r="J5" s="677">
        <f>G5-H5</f>
        <v>-25763</v>
      </c>
    </row>
    <row r="6" spans="1:11" ht="13.5" customHeight="1" x14ac:dyDescent="0.15">
      <c r="A6" s="679" t="s">
        <v>113</v>
      </c>
      <c r="B6" s="715"/>
      <c r="C6" s="671"/>
      <c r="D6" s="673"/>
      <c r="E6" s="667"/>
      <c r="F6" s="678"/>
      <c r="G6" s="671"/>
      <c r="H6" s="682"/>
      <c r="I6" s="667"/>
      <c r="J6" s="678"/>
    </row>
    <row r="7" spans="1:11" ht="18" customHeight="1" x14ac:dyDescent="0.15">
      <c r="A7" s="705" t="s">
        <v>211</v>
      </c>
      <c r="B7" s="714"/>
      <c r="C7" s="518">
        <f>SUM(C8:C13)</f>
        <v>75001</v>
      </c>
      <c r="D7" s="519">
        <f>SUM(D8:D13)</f>
        <v>82336</v>
      </c>
      <c r="E7" s="516">
        <f t="shared" ref="E7:E36" si="0">C7/D7</f>
        <v>0.91091381655654879</v>
      </c>
      <c r="F7" s="515">
        <f t="shared" ref="F7:F36" si="1">C7-D7</f>
        <v>-7335</v>
      </c>
      <c r="G7" s="518">
        <f>SUM(G8:G13)</f>
        <v>96825</v>
      </c>
      <c r="H7" s="517">
        <f>SUM(H8:H13)</f>
        <v>109431</v>
      </c>
      <c r="I7" s="516">
        <f t="shared" ref="I7:I36" si="2">G7/H7</f>
        <v>0.88480412314609203</v>
      </c>
      <c r="J7" s="515">
        <f t="shared" ref="J7:J36" si="3">G7-H7</f>
        <v>-12606</v>
      </c>
      <c r="K7" s="180"/>
    </row>
    <row r="8" spans="1:11" ht="18" customHeight="1" x14ac:dyDescent="0.15">
      <c r="A8" s="187" t="s">
        <v>210</v>
      </c>
      <c r="B8" s="189" t="s">
        <v>111</v>
      </c>
      <c r="C8" s="184">
        <f>'９月(中旬)'!B9+'９月(中旬)'!B14</f>
        <v>36976</v>
      </c>
      <c r="D8" s="185">
        <f>'９月(中旬)'!C9+'９月(中旬)'!C14</f>
        <v>39124</v>
      </c>
      <c r="E8" s="423">
        <f t="shared" si="0"/>
        <v>0.94509763827829463</v>
      </c>
      <c r="F8" s="422">
        <f t="shared" si="1"/>
        <v>-2148</v>
      </c>
      <c r="G8" s="184">
        <f>'９月(中旬)'!F9+'９月(中旬)'!F14</f>
        <v>50095</v>
      </c>
      <c r="H8" s="183">
        <f>'９月(中旬)'!G9+'９月(中旬)'!G14</f>
        <v>52786</v>
      </c>
      <c r="I8" s="423">
        <f t="shared" si="2"/>
        <v>0.94902057363694914</v>
      </c>
      <c r="J8" s="422">
        <f t="shared" si="3"/>
        <v>-2691</v>
      </c>
      <c r="K8" s="180"/>
    </row>
    <row r="9" spans="1:11" ht="18" customHeight="1" x14ac:dyDescent="0.15">
      <c r="A9" s="187"/>
      <c r="B9" s="189" t="s">
        <v>110</v>
      </c>
      <c r="C9" s="184">
        <f>'９月(中旬)'!B19+'９月(中旬)'!B22+'９月(中旬)'!B23+'９月(中旬)'!B24</f>
        <v>2958</v>
      </c>
      <c r="D9" s="185">
        <f>'９月(中旬)'!C19+'９月(中旬)'!C22+'９月(中旬)'!C23+'９月(中旬)'!C24</f>
        <v>3501</v>
      </c>
      <c r="E9" s="423">
        <f t="shared" si="0"/>
        <v>0.84490145672664951</v>
      </c>
      <c r="F9" s="422">
        <f t="shared" si="1"/>
        <v>-543</v>
      </c>
      <c r="G9" s="184">
        <f>'９月(中旬)'!F19+'９月(中旬)'!F22+'９月(中旬)'!F23+'９月(中旬)'!F24</f>
        <v>3820</v>
      </c>
      <c r="H9" s="183">
        <f>'９月(中旬)'!G19+'９月(中旬)'!G22+'９月(中旬)'!G23+'９月(中旬)'!G24</f>
        <v>4445</v>
      </c>
      <c r="I9" s="423">
        <f t="shared" si="2"/>
        <v>0.85939257592800899</v>
      </c>
      <c r="J9" s="422">
        <f t="shared" si="3"/>
        <v>-625</v>
      </c>
      <c r="K9" s="180"/>
    </row>
    <row r="10" spans="1:11" ht="18" customHeight="1" x14ac:dyDescent="0.15">
      <c r="A10" s="187"/>
      <c r="B10" s="189" t="s">
        <v>108</v>
      </c>
      <c r="C10" s="184">
        <f>'９月(中旬)'!B43+'９月(中旬)'!B48</f>
        <v>35067</v>
      </c>
      <c r="D10" s="185">
        <f>'９月(中旬)'!C43+'９月(中旬)'!C48</f>
        <v>39711</v>
      </c>
      <c r="E10" s="423">
        <f t="shared" si="0"/>
        <v>0.88305507290171492</v>
      </c>
      <c r="F10" s="422">
        <f t="shared" si="1"/>
        <v>-4644</v>
      </c>
      <c r="G10" s="184">
        <f>'９月(中旬)'!F43+'９月(中旬)'!F48</f>
        <v>42910</v>
      </c>
      <c r="H10" s="183">
        <f>'９月(中旬)'!G43+'９月(中旬)'!G48</f>
        <v>52200</v>
      </c>
      <c r="I10" s="423">
        <f t="shared" si="2"/>
        <v>0.82203065134099618</v>
      </c>
      <c r="J10" s="422">
        <f t="shared" si="3"/>
        <v>-9290</v>
      </c>
      <c r="K10" s="180"/>
    </row>
    <row r="11" spans="1:11" s="166" customFormat="1" ht="18" customHeight="1" x14ac:dyDescent="0.15">
      <c r="A11" s="179"/>
      <c r="B11" s="197" t="s">
        <v>112</v>
      </c>
      <c r="C11" s="552">
        <f>'９月(中旬)'!B68+'９月(中旬)'!B69</f>
        <v>0</v>
      </c>
      <c r="D11" s="564">
        <f>'９月(中旬)'!C68+'９月(中旬)'!C69</f>
        <v>0</v>
      </c>
      <c r="E11" s="549" t="e">
        <f t="shared" si="0"/>
        <v>#DIV/0!</v>
      </c>
      <c r="F11" s="548">
        <f t="shared" si="1"/>
        <v>0</v>
      </c>
      <c r="G11" s="565">
        <f>'９月(中旬)'!F68+'９月(中旬)'!F69</f>
        <v>0</v>
      </c>
      <c r="H11" s="564">
        <f>'９月(中旬)'!G68+'９月(中旬)'!G69</f>
        <v>0</v>
      </c>
      <c r="I11" s="549" t="e">
        <f t="shared" si="2"/>
        <v>#DIV/0!</v>
      </c>
      <c r="J11" s="548">
        <f t="shared" si="3"/>
        <v>0</v>
      </c>
      <c r="K11" s="167"/>
    </row>
    <row r="12" spans="1:11" s="166" customFormat="1" ht="18" customHeight="1" x14ac:dyDescent="0.15">
      <c r="A12" s="179"/>
      <c r="B12" s="197" t="s">
        <v>252</v>
      </c>
      <c r="C12" s="552">
        <f>'９月(中旬)'!B79</f>
        <v>0</v>
      </c>
      <c r="D12" s="563">
        <f>'９月(中旬)'!C79</f>
        <v>0</v>
      </c>
      <c r="E12" s="549" t="e">
        <f t="shared" si="0"/>
        <v>#DIV/0!</v>
      </c>
      <c r="F12" s="548">
        <f t="shared" si="1"/>
        <v>0</v>
      </c>
      <c r="G12" s="177" t="s">
        <v>105</v>
      </c>
      <c r="H12" s="562">
        <f>'９月(中旬)'!G79</f>
        <v>0</v>
      </c>
      <c r="I12" s="549" t="e">
        <f t="shared" si="2"/>
        <v>#VALUE!</v>
      </c>
      <c r="J12" s="548" t="e">
        <f t="shared" si="3"/>
        <v>#VALUE!</v>
      </c>
      <c r="K12" s="167"/>
    </row>
    <row r="13" spans="1:11" s="166" customFormat="1" ht="18" customHeight="1" x14ac:dyDescent="0.15">
      <c r="A13" s="173"/>
      <c r="B13" s="194" t="s">
        <v>265</v>
      </c>
      <c r="C13" s="557">
        <f>'９月(中旬)'!B81</f>
        <v>0</v>
      </c>
      <c r="D13" s="561">
        <f>'９月(中旬)'!C80</f>
        <v>0</v>
      </c>
      <c r="E13" s="554" t="e">
        <f t="shared" si="0"/>
        <v>#DIV/0!</v>
      </c>
      <c r="F13" s="553">
        <f t="shared" si="1"/>
        <v>0</v>
      </c>
      <c r="G13" s="171" t="s">
        <v>105</v>
      </c>
      <c r="H13" s="560">
        <f>'９月(中旬)'!G80</f>
        <v>0</v>
      </c>
      <c r="I13" s="554" t="e">
        <f t="shared" si="2"/>
        <v>#VALUE!</v>
      </c>
      <c r="J13" s="553" t="e">
        <f t="shared" si="3"/>
        <v>#VALUE!</v>
      </c>
      <c r="K13" s="167"/>
    </row>
    <row r="14" spans="1:11" ht="18" customHeight="1" x14ac:dyDescent="0.15">
      <c r="A14" s="716" t="s">
        <v>209</v>
      </c>
      <c r="B14" s="717"/>
      <c r="C14" s="526">
        <f>SUM(C15:C18)</f>
        <v>27993</v>
      </c>
      <c r="D14" s="525">
        <f>SUM(D15:D18)</f>
        <v>32279</v>
      </c>
      <c r="E14" s="524">
        <f t="shared" si="0"/>
        <v>0.86722017410700458</v>
      </c>
      <c r="F14" s="523">
        <f t="shared" si="1"/>
        <v>-4286</v>
      </c>
      <c r="G14" s="526">
        <f>SUM(G15:G18)</f>
        <v>35029</v>
      </c>
      <c r="H14" s="525">
        <f>SUM(H15:H18)</f>
        <v>42972</v>
      </c>
      <c r="I14" s="524">
        <f t="shared" si="2"/>
        <v>0.81515870799590429</v>
      </c>
      <c r="J14" s="523">
        <f t="shared" si="3"/>
        <v>-7943</v>
      </c>
      <c r="K14" s="180"/>
    </row>
    <row r="15" spans="1:11" ht="18" customHeight="1" x14ac:dyDescent="0.15">
      <c r="A15" s="187" t="s">
        <v>208</v>
      </c>
      <c r="B15" s="189" t="s">
        <v>111</v>
      </c>
      <c r="C15" s="184">
        <f>'９月(中旬)'!B10+'９月(中旬)'!B11+'９月(中旬)'!B16</f>
        <v>6478</v>
      </c>
      <c r="D15" s="185">
        <f>'９月(中旬)'!C10+'９月(中旬)'!C11+'９月(中旬)'!C16</f>
        <v>12674</v>
      </c>
      <c r="E15" s="423">
        <f t="shared" si="0"/>
        <v>0.5111251380779549</v>
      </c>
      <c r="F15" s="422">
        <f t="shared" si="1"/>
        <v>-6196</v>
      </c>
      <c r="G15" s="184">
        <f>'９月(中旬)'!F10+'９月(中旬)'!F11+'９月(中旬)'!F16</f>
        <v>7470</v>
      </c>
      <c r="H15" s="185">
        <f>'９月(中旬)'!G10+'９月(中旬)'!G11+'９月(中旬)'!G16</f>
        <v>16532</v>
      </c>
      <c r="I15" s="423">
        <f t="shared" si="2"/>
        <v>0.45185095572223566</v>
      </c>
      <c r="J15" s="422">
        <f t="shared" si="3"/>
        <v>-9062</v>
      </c>
      <c r="K15" s="180"/>
    </row>
    <row r="16" spans="1:11" ht="18" customHeight="1" x14ac:dyDescent="0.15">
      <c r="A16" s="187"/>
      <c r="B16" s="189" t="s">
        <v>110</v>
      </c>
      <c r="C16" s="184">
        <f>'９月(中旬)'!B20+'９月(中旬)'!B25+'９月(中旬)'!B26+'９月(中旬)'!B27+'９月(中旬)'!B36</f>
        <v>5116</v>
      </c>
      <c r="D16" s="185">
        <f>'９月(中旬)'!C20+'９月(中旬)'!C25+'９月(中旬)'!C26+'９月(中旬)'!C27+'９月(中旬)'!C36</f>
        <v>2348</v>
      </c>
      <c r="E16" s="423">
        <f t="shared" si="0"/>
        <v>2.1788756388415673</v>
      </c>
      <c r="F16" s="422">
        <f t="shared" si="1"/>
        <v>2768</v>
      </c>
      <c r="G16" s="184">
        <f>'９月(中旬)'!F20+'９月(中旬)'!F25+'９月(中旬)'!F26+'９月(中旬)'!F27+'９月(中旬)'!F36</f>
        <v>6890</v>
      </c>
      <c r="H16" s="185">
        <f>'９月(中旬)'!G20+'９月(中旬)'!G25+'９月(中旬)'!G26+'９月(中旬)'!G27+'９月(中旬)'!G36</f>
        <v>2960</v>
      </c>
      <c r="I16" s="423">
        <f t="shared" si="2"/>
        <v>2.3277027027027026</v>
      </c>
      <c r="J16" s="422">
        <f t="shared" si="3"/>
        <v>3930</v>
      </c>
      <c r="K16" s="180"/>
    </row>
    <row r="17" spans="1:11" ht="18" customHeight="1" x14ac:dyDescent="0.15">
      <c r="A17" s="187"/>
      <c r="B17" s="189" t="s">
        <v>108</v>
      </c>
      <c r="C17" s="184">
        <f>'９月(中旬)'!B44+'９月(中旬)'!B45+'９月(中旬)'!B46+'９月(中旬)'!B60</f>
        <v>16399</v>
      </c>
      <c r="D17" s="185">
        <f>'９月(中旬)'!C44+'９月(中旬)'!C45+'９月(中旬)'!C46+'９月(中旬)'!C60</f>
        <v>17257</v>
      </c>
      <c r="E17" s="423">
        <f t="shared" si="0"/>
        <v>0.95028104537289215</v>
      </c>
      <c r="F17" s="422">
        <f t="shared" si="1"/>
        <v>-858</v>
      </c>
      <c r="G17" s="184">
        <f>'９月(中旬)'!F44+'９月(中旬)'!F45+'９月(中旬)'!F46+'９月(中旬)'!F60</f>
        <v>20669</v>
      </c>
      <c r="H17" s="185">
        <f>'９月(中旬)'!G44+'９月(中旬)'!G45+'９月(中旬)'!G46+'９月(中旬)'!G60</f>
        <v>23480</v>
      </c>
      <c r="I17" s="423">
        <f t="shared" si="2"/>
        <v>0.88028109028960821</v>
      </c>
      <c r="J17" s="422">
        <f t="shared" si="3"/>
        <v>-2811</v>
      </c>
      <c r="K17" s="180"/>
    </row>
    <row r="18" spans="1:11" s="166" customFormat="1" ht="18" customHeight="1" x14ac:dyDescent="0.15">
      <c r="A18" s="173"/>
      <c r="B18" s="194" t="s">
        <v>112</v>
      </c>
      <c r="C18" s="557">
        <f>'９月(中旬)'!B71+'９月(中旬)'!B72</f>
        <v>0</v>
      </c>
      <c r="D18" s="555">
        <f>'９月(中旬)'!C71+'９月(中旬)'!C72</f>
        <v>0</v>
      </c>
      <c r="E18" s="554" t="e">
        <f t="shared" si="0"/>
        <v>#DIV/0!</v>
      </c>
      <c r="F18" s="553">
        <f t="shared" si="1"/>
        <v>0</v>
      </c>
      <c r="G18" s="557">
        <f>'９月(中旬)'!F71+'９月(中旬)'!F72</f>
        <v>0</v>
      </c>
      <c r="H18" s="555">
        <f>'９月(中旬)'!G71+'９月(中旬)'!G72</f>
        <v>0</v>
      </c>
      <c r="I18" s="554" t="e">
        <f t="shared" si="2"/>
        <v>#DIV/0!</v>
      </c>
      <c r="J18" s="553">
        <f t="shared" si="3"/>
        <v>0</v>
      </c>
      <c r="K18" s="167"/>
    </row>
    <row r="19" spans="1:11" ht="18" customHeight="1" x14ac:dyDescent="0.15">
      <c r="A19" s="705" t="s">
        <v>207</v>
      </c>
      <c r="B19" s="714"/>
      <c r="C19" s="518">
        <f>SUM(C20:C23)</f>
        <v>16631</v>
      </c>
      <c r="D19" s="519">
        <f>SUM(D20:D23)</f>
        <v>16991</v>
      </c>
      <c r="E19" s="516">
        <f t="shared" si="0"/>
        <v>0.97881231240068267</v>
      </c>
      <c r="F19" s="515">
        <f t="shared" si="1"/>
        <v>-360</v>
      </c>
      <c r="G19" s="518">
        <f>SUM(G20:G23)</f>
        <v>25038</v>
      </c>
      <c r="H19" s="517">
        <f>SUM(H20:H23)</f>
        <v>28792</v>
      </c>
      <c r="I19" s="516">
        <f t="shared" si="2"/>
        <v>0.86961656015559874</v>
      </c>
      <c r="J19" s="515">
        <f t="shared" si="3"/>
        <v>-3754</v>
      </c>
      <c r="K19" s="180"/>
    </row>
    <row r="20" spans="1:11" ht="18" customHeight="1" x14ac:dyDescent="0.15">
      <c r="A20" s="187" t="s">
        <v>206</v>
      </c>
      <c r="B20" s="189" t="s">
        <v>111</v>
      </c>
      <c r="C20" s="184">
        <f>'９月(中旬)'!B12</f>
        <v>0</v>
      </c>
      <c r="D20" s="185">
        <f>'９月(中旬)'!C12</f>
        <v>0</v>
      </c>
      <c r="E20" s="423" t="e">
        <f t="shared" si="0"/>
        <v>#DIV/0!</v>
      </c>
      <c r="F20" s="422">
        <f t="shared" si="1"/>
        <v>0</v>
      </c>
      <c r="G20" s="184">
        <f>'９月(中旬)'!F12</f>
        <v>0</v>
      </c>
      <c r="H20" s="183">
        <f>'９月(中旬)'!G12</f>
        <v>0</v>
      </c>
      <c r="I20" s="423" t="e">
        <f t="shared" si="2"/>
        <v>#DIV/0!</v>
      </c>
      <c r="J20" s="422">
        <f t="shared" si="3"/>
        <v>0</v>
      </c>
      <c r="K20" s="180"/>
    </row>
    <row r="21" spans="1:11" ht="18" customHeight="1" x14ac:dyDescent="0.15">
      <c r="A21" s="187"/>
      <c r="B21" s="189" t="s">
        <v>110</v>
      </c>
      <c r="C21" s="184">
        <f>'９月(中旬)'!B21+'９月(中旬)'!B35</f>
        <v>5379</v>
      </c>
      <c r="D21" s="185">
        <f>'９月(中旬)'!C21+'９月(中旬)'!C35</f>
        <v>6205</v>
      </c>
      <c r="E21" s="423">
        <f t="shared" si="0"/>
        <v>0.86688154713940369</v>
      </c>
      <c r="F21" s="422">
        <f t="shared" si="1"/>
        <v>-826</v>
      </c>
      <c r="G21" s="184">
        <f>'９月(中旬)'!F21+'９月(中旬)'!F35</f>
        <v>7830</v>
      </c>
      <c r="H21" s="183">
        <f>'９月(中旬)'!G21+'９月(中旬)'!G35</f>
        <v>10190</v>
      </c>
      <c r="I21" s="423">
        <f t="shared" si="2"/>
        <v>0.76840039254170756</v>
      </c>
      <c r="J21" s="422">
        <f t="shared" si="3"/>
        <v>-2360</v>
      </c>
      <c r="K21" s="180"/>
    </row>
    <row r="22" spans="1:11" ht="18" customHeight="1" x14ac:dyDescent="0.15">
      <c r="A22" s="187"/>
      <c r="B22" s="189" t="s">
        <v>108</v>
      </c>
      <c r="C22" s="184">
        <f>'９月(中旬)'!B47+'９月(中旬)'!B61</f>
        <v>11252</v>
      </c>
      <c r="D22" s="185">
        <f>'９月(中旬)'!C47+'９月(中旬)'!C61</f>
        <v>10786</v>
      </c>
      <c r="E22" s="423">
        <f t="shared" si="0"/>
        <v>1.0432041535323568</v>
      </c>
      <c r="F22" s="422">
        <f t="shared" si="1"/>
        <v>466</v>
      </c>
      <c r="G22" s="184">
        <f>'９月(中旬)'!F47+'９月(中旬)'!F61</f>
        <v>17208</v>
      </c>
      <c r="H22" s="183">
        <f>'９月(中旬)'!G47+'９月(中旬)'!G61</f>
        <v>18602</v>
      </c>
      <c r="I22" s="423">
        <f t="shared" si="2"/>
        <v>0.92506182130953662</v>
      </c>
      <c r="J22" s="422">
        <f t="shared" si="3"/>
        <v>-1394</v>
      </c>
      <c r="K22" s="180"/>
    </row>
    <row r="23" spans="1:11" s="166" customFormat="1" ht="18" customHeight="1" x14ac:dyDescent="0.15">
      <c r="A23" s="173"/>
      <c r="B23" s="194" t="s">
        <v>112</v>
      </c>
      <c r="C23" s="557">
        <f>'９月(中旬)'!B70+'９月(中旬)'!B74</f>
        <v>0</v>
      </c>
      <c r="D23" s="555">
        <f>'９月(中旬)'!C70+'９月(中旬)'!C74</f>
        <v>0</v>
      </c>
      <c r="E23" s="554" t="e">
        <f t="shared" si="0"/>
        <v>#DIV/0!</v>
      </c>
      <c r="F23" s="553">
        <f t="shared" si="1"/>
        <v>0</v>
      </c>
      <c r="G23" s="557">
        <f>'９月(中旬)'!F70+'９月(中旬)'!F74</f>
        <v>0</v>
      </c>
      <c r="H23" s="559">
        <f>'９月(中旬)'!G70+'９月(中旬)'!G74</f>
        <v>0</v>
      </c>
      <c r="I23" s="558" t="e">
        <f t="shared" si="2"/>
        <v>#DIV/0!</v>
      </c>
      <c r="J23" s="553">
        <f t="shared" si="3"/>
        <v>0</v>
      </c>
      <c r="K23" s="167"/>
    </row>
    <row r="24" spans="1:11" ht="18" customHeight="1" x14ac:dyDescent="0.15">
      <c r="A24" s="705" t="s">
        <v>205</v>
      </c>
      <c r="B24" s="714"/>
      <c r="C24" s="518">
        <f>SUM(C25:C28)</f>
        <v>9956</v>
      </c>
      <c r="D24" s="519">
        <f>SUM(D25:D28)</f>
        <v>9564</v>
      </c>
      <c r="E24" s="516">
        <f t="shared" si="0"/>
        <v>1.0409870347135091</v>
      </c>
      <c r="F24" s="515">
        <f t="shared" si="1"/>
        <v>392</v>
      </c>
      <c r="G24" s="518">
        <f>SUM(G25:G28)</f>
        <v>13554</v>
      </c>
      <c r="H24" s="517">
        <f>SUM(H25:H28)</f>
        <v>15775</v>
      </c>
      <c r="I24" s="516">
        <f t="shared" si="2"/>
        <v>0.85920760697305865</v>
      </c>
      <c r="J24" s="515">
        <f t="shared" si="3"/>
        <v>-2221</v>
      </c>
      <c r="K24" s="180"/>
    </row>
    <row r="25" spans="1:11" ht="18" customHeight="1" x14ac:dyDescent="0.15">
      <c r="A25" s="187"/>
      <c r="B25" s="189" t="s">
        <v>111</v>
      </c>
      <c r="C25" s="184">
        <f>'９月(中旬)'!B13</f>
        <v>0</v>
      </c>
      <c r="D25" s="185">
        <f>'９月(中旬)'!C13</f>
        <v>0</v>
      </c>
      <c r="E25" s="423" t="e">
        <f t="shared" si="0"/>
        <v>#DIV/0!</v>
      </c>
      <c r="F25" s="422">
        <f t="shared" si="1"/>
        <v>0</v>
      </c>
      <c r="G25" s="184">
        <f>'９月(中旬)'!F13</f>
        <v>0</v>
      </c>
      <c r="H25" s="183">
        <f>'９月(中旬)'!G13</f>
        <v>0</v>
      </c>
      <c r="I25" s="423" t="e">
        <f t="shared" si="2"/>
        <v>#DIV/0!</v>
      </c>
      <c r="J25" s="422">
        <f t="shared" si="3"/>
        <v>0</v>
      </c>
      <c r="K25" s="180"/>
    </row>
    <row r="26" spans="1:11" ht="18" customHeight="1" x14ac:dyDescent="0.15">
      <c r="A26" s="187"/>
      <c r="B26" s="189" t="s">
        <v>110</v>
      </c>
      <c r="C26" s="184">
        <f>'９月(中旬)'!B28+'９月(中旬)'!B37</f>
        <v>4327</v>
      </c>
      <c r="D26" s="185">
        <f>'９月(中旬)'!C28+'９月(中旬)'!C37</f>
        <v>4788</v>
      </c>
      <c r="E26" s="423">
        <f t="shared" si="0"/>
        <v>0.90371762740183792</v>
      </c>
      <c r="F26" s="422">
        <f t="shared" si="1"/>
        <v>-461</v>
      </c>
      <c r="G26" s="184">
        <f>'９月(中旬)'!F28+'９月(中旬)'!F37</f>
        <v>5370</v>
      </c>
      <c r="H26" s="183">
        <f>'９月(中旬)'!G28+'９月(中旬)'!G37</f>
        <v>7315</v>
      </c>
      <c r="I26" s="423">
        <f t="shared" si="2"/>
        <v>0.73410799726589204</v>
      </c>
      <c r="J26" s="422">
        <f t="shared" si="3"/>
        <v>-1945</v>
      </c>
      <c r="K26" s="180"/>
    </row>
    <row r="27" spans="1:11" ht="18" customHeight="1" x14ac:dyDescent="0.15">
      <c r="A27" s="187"/>
      <c r="B27" s="189" t="s">
        <v>108</v>
      </c>
      <c r="C27" s="184">
        <f>'９月(中旬)'!B49</f>
        <v>5629</v>
      </c>
      <c r="D27" s="185">
        <f>'９月(中旬)'!C49</f>
        <v>4776</v>
      </c>
      <c r="E27" s="423">
        <f t="shared" si="0"/>
        <v>1.1786013400335009</v>
      </c>
      <c r="F27" s="422">
        <f t="shared" si="1"/>
        <v>853</v>
      </c>
      <c r="G27" s="184">
        <f>'９月(中旬)'!F49</f>
        <v>8184</v>
      </c>
      <c r="H27" s="183">
        <f>'９月(中旬)'!G49</f>
        <v>8460</v>
      </c>
      <c r="I27" s="423">
        <f t="shared" si="2"/>
        <v>0.96737588652482265</v>
      </c>
      <c r="J27" s="422">
        <f t="shared" si="3"/>
        <v>-276</v>
      </c>
      <c r="K27" s="180"/>
    </row>
    <row r="28" spans="1:11" s="166" customFormat="1" ht="18" customHeight="1" x14ac:dyDescent="0.15">
      <c r="A28" s="173"/>
      <c r="B28" s="194" t="s">
        <v>112</v>
      </c>
      <c r="C28" s="557">
        <f>'９月(中旬)'!B75</f>
        <v>0</v>
      </c>
      <c r="D28" s="555">
        <f>'９月(中旬)'!C75</f>
        <v>0</v>
      </c>
      <c r="E28" s="554" t="e">
        <f t="shared" si="0"/>
        <v>#DIV/0!</v>
      </c>
      <c r="F28" s="553">
        <f t="shared" si="1"/>
        <v>0</v>
      </c>
      <c r="G28" s="556">
        <f>'９月(中旬)'!F75</f>
        <v>0</v>
      </c>
      <c r="H28" s="555">
        <f>'９月(中旬)'!G75</f>
        <v>0</v>
      </c>
      <c r="I28" s="554" t="e">
        <f t="shared" si="2"/>
        <v>#DIV/0!</v>
      </c>
      <c r="J28" s="553">
        <f t="shared" si="3"/>
        <v>0</v>
      </c>
      <c r="K28" s="167"/>
    </row>
    <row r="29" spans="1:11" ht="18" customHeight="1" x14ac:dyDescent="0.15">
      <c r="A29" s="705" t="s">
        <v>204</v>
      </c>
      <c r="B29" s="714"/>
      <c r="C29" s="518">
        <f>SUM(C30:C36)</f>
        <v>12808</v>
      </c>
      <c r="D29" s="519">
        <f>SUM(D30:D36)</f>
        <v>12609</v>
      </c>
      <c r="E29" s="516">
        <f t="shared" si="0"/>
        <v>1.0157823776667461</v>
      </c>
      <c r="F29" s="515">
        <f t="shared" si="1"/>
        <v>199</v>
      </c>
      <c r="G29" s="518">
        <f>SUM(G30:G36)</f>
        <v>21762</v>
      </c>
      <c r="H29" s="519">
        <f>SUM(H30:H36)</f>
        <v>21001</v>
      </c>
      <c r="I29" s="516">
        <f t="shared" si="2"/>
        <v>1.0362363696966812</v>
      </c>
      <c r="J29" s="515">
        <f t="shared" si="3"/>
        <v>761</v>
      </c>
      <c r="K29" s="180"/>
    </row>
    <row r="30" spans="1:11" ht="18" customHeight="1" x14ac:dyDescent="0.15">
      <c r="A30" s="187"/>
      <c r="B30" s="189" t="s">
        <v>111</v>
      </c>
      <c r="C30" s="184">
        <f>'９月(中旬)'!B15+'９月(中旬)'!B17</f>
        <v>0</v>
      </c>
      <c r="D30" s="185">
        <f>'９月(中旬)'!C15+'９月(中旬)'!C17</f>
        <v>0</v>
      </c>
      <c r="E30" s="423" t="e">
        <f t="shared" si="0"/>
        <v>#DIV/0!</v>
      </c>
      <c r="F30" s="422">
        <f t="shared" si="1"/>
        <v>0</v>
      </c>
      <c r="G30" s="184">
        <f>'９月(中旬)'!F15+'９月(中旬)'!F17</f>
        <v>0</v>
      </c>
      <c r="H30" s="183">
        <f>'９月(中旬)'!G15+'９月(中旬)'!G17</f>
        <v>0</v>
      </c>
      <c r="I30" s="423" t="e">
        <f t="shared" si="2"/>
        <v>#DIV/0!</v>
      </c>
      <c r="J30" s="422">
        <f t="shared" si="3"/>
        <v>0</v>
      </c>
      <c r="K30" s="180"/>
    </row>
    <row r="31" spans="1:11" ht="18" customHeight="1" x14ac:dyDescent="0.15">
      <c r="A31" s="187"/>
      <c r="B31" s="186" t="s">
        <v>110</v>
      </c>
      <c r="C31" s="184">
        <f>'９月(中旬)'!B29+'９月(中旬)'!B30+'９月(中旬)'!B31+'９月(中旬)'!B32+'９月(中旬)'!B33+'９月(中旬)'!B34</f>
        <v>1588</v>
      </c>
      <c r="D31" s="188">
        <f>'９月(中旬)'!C29+'９月(中旬)'!C30+'９月(中旬)'!C31+'９月(中旬)'!C32+'９月(中旬)'!C33+'９月(中旬)'!C34</f>
        <v>1861</v>
      </c>
      <c r="E31" s="423">
        <f t="shared" si="0"/>
        <v>0.85330467490596451</v>
      </c>
      <c r="F31" s="422">
        <f t="shared" si="1"/>
        <v>-273</v>
      </c>
      <c r="G31" s="184">
        <f>'９月(中旬)'!F29+'９月(中旬)'!F30+'９月(中旬)'!F31+'９月(中旬)'!F32+'９月(中旬)'!F33+'９月(中旬)'!F34</f>
        <v>2470</v>
      </c>
      <c r="H31" s="183">
        <f>'９月(中旬)'!G29+'９月(中旬)'!G30+'９月(中旬)'!G31+'９月(中旬)'!G32+'９月(中旬)'!G33+'９月(中旬)'!G34</f>
        <v>2920</v>
      </c>
      <c r="I31" s="423">
        <f t="shared" si="2"/>
        <v>0.84589041095890416</v>
      </c>
      <c r="J31" s="422">
        <f t="shared" si="3"/>
        <v>-450</v>
      </c>
      <c r="K31" s="180"/>
    </row>
    <row r="32" spans="1:11" ht="18" customHeight="1" x14ac:dyDescent="0.15">
      <c r="A32" s="187"/>
      <c r="B32" s="186" t="s">
        <v>109</v>
      </c>
      <c r="C32" s="184">
        <f>'９月(中旬)'!B38</f>
        <v>760</v>
      </c>
      <c r="D32" s="185">
        <f>'９月(中旬)'!C38</f>
        <v>725</v>
      </c>
      <c r="E32" s="423">
        <f t="shared" si="0"/>
        <v>1.0482758620689656</v>
      </c>
      <c r="F32" s="422">
        <f t="shared" si="1"/>
        <v>35</v>
      </c>
      <c r="G32" s="184">
        <f>'９月(中旬)'!F38</f>
        <v>1141</v>
      </c>
      <c r="H32" s="183">
        <f>'９月(中旬)'!G38</f>
        <v>1208</v>
      </c>
      <c r="I32" s="423">
        <f t="shared" si="2"/>
        <v>0.94453642384105962</v>
      </c>
      <c r="J32" s="422">
        <f t="shared" si="3"/>
        <v>-67</v>
      </c>
      <c r="K32" s="180"/>
    </row>
    <row r="33" spans="1:11" ht="18" customHeight="1" x14ac:dyDescent="0.15">
      <c r="A33" s="187"/>
      <c r="B33" s="186" t="s">
        <v>108</v>
      </c>
      <c r="C33" s="184">
        <f>'９月(中旬)'!B50+'９月(中旬)'!B51+'９月(中旬)'!B52+'９月(中旬)'!B53+'９月(中旬)'!B56+'９月(中旬)'!B54+'９月(中旬)'!B55+'９月(中旬)'!B59+'９月(中旬)'!B57+'９月(中旬)'!B58</f>
        <v>9538</v>
      </c>
      <c r="D33" s="185">
        <f>'９月(中旬)'!C50+'９月(中旬)'!C51+'９月(中旬)'!C52+'９月(中旬)'!C53+'９月(中旬)'!C56+'９月(中旬)'!C54+'９月(中旬)'!C55+'９月(中旬)'!C59+'９月(中旬)'!C57+'９月(中旬)'!C58</f>
        <v>9179</v>
      </c>
      <c r="E33" s="423">
        <f t="shared" si="0"/>
        <v>1.0391110142717073</v>
      </c>
      <c r="F33" s="422">
        <f t="shared" si="1"/>
        <v>359</v>
      </c>
      <c r="G33" s="184">
        <f>'９月(中旬)'!F50+'９月(中旬)'!F51+'９月(中旬)'!F52+'９月(中旬)'!F53+'９月(中旬)'!F56+'９月(中旬)'!F54+'９月(中旬)'!F55+'９月(中旬)'!F59+'９月(中旬)'!F57+'９月(中旬)'!F58</f>
        <v>16636</v>
      </c>
      <c r="H33" s="183">
        <f>'９月(中旬)'!G50+'９月(中旬)'!G51+'９月(中旬)'!G52+'９月(中旬)'!G53+'９月(中旬)'!G56+'９月(中旬)'!G54+'９月(中旬)'!G55+'９月(中旬)'!G59+'９月(中旬)'!G57+'９月(中旬)'!G58</f>
        <v>15372</v>
      </c>
      <c r="I33" s="423">
        <f t="shared" si="2"/>
        <v>1.0822274264897216</v>
      </c>
      <c r="J33" s="422">
        <f t="shared" si="3"/>
        <v>1264</v>
      </c>
      <c r="K33" s="180"/>
    </row>
    <row r="34" spans="1:11" ht="18" customHeight="1" x14ac:dyDescent="0.15">
      <c r="A34" s="187"/>
      <c r="B34" s="186" t="s">
        <v>107</v>
      </c>
      <c r="C34" s="184">
        <f>'９月(中旬)'!B62</f>
        <v>922</v>
      </c>
      <c r="D34" s="185">
        <f>'９月(中旬)'!C62</f>
        <v>844</v>
      </c>
      <c r="E34" s="423">
        <f t="shared" si="0"/>
        <v>1.0924170616113744</v>
      </c>
      <c r="F34" s="422">
        <f t="shared" si="1"/>
        <v>78</v>
      </c>
      <c r="G34" s="184">
        <f>'９月(中旬)'!F62</f>
        <v>1515</v>
      </c>
      <c r="H34" s="183">
        <f>'９月(中旬)'!G62</f>
        <v>1501</v>
      </c>
      <c r="I34" s="423">
        <f t="shared" si="2"/>
        <v>1.0093271152564958</v>
      </c>
      <c r="J34" s="422">
        <f t="shared" si="3"/>
        <v>14</v>
      </c>
      <c r="K34" s="180"/>
    </row>
    <row r="35" spans="1:11" s="166" customFormat="1" ht="18" customHeight="1" x14ac:dyDescent="0.15">
      <c r="A35" s="179"/>
      <c r="B35" s="178" t="s">
        <v>106</v>
      </c>
      <c r="C35" s="552">
        <f>'９月(中旬)'!B73</f>
        <v>0</v>
      </c>
      <c r="D35" s="550">
        <f>'９月(中旬)'!C73</f>
        <v>0</v>
      </c>
      <c r="E35" s="549" t="e">
        <f t="shared" si="0"/>
        <v>#DIV/0!</v>
      </c>
      <c r="F35" s="548">
        <f t="shared" si="1"/>
        <v>0</v>
      </c>
      <c r="G35" s="551">
        <f>'９月(中旬)'!F73</f>
        <v>0</v>
      </c>
      <c r="H35" s="550">
        <f>'９月(中旬)'!G73</f>
        <v>0</v>
      </c>
      <c r="I35" s="549" t="e">
        <f t="shared" si="2"/>
        <v>#DIV/0!</v>
      </c>
      <c r="J35" s="548">
        <f t="shared" si="3"/>
        <v>0</v>
      </c>
      <c r="K35" s="167"/>
    </row>
    <row r="36" spans="1:11" s="166" customFormat="1" ht="18" customHeight="1" thickBot="1" x14ac:dyDescent="0.2">
      <c r="A36" s="173"/>
      <c r="B36" s="172" t="s">
        <v>203</v>
      </c>
      <c r="C36" s="547">
        <f>'９月(中旬)'!B77</f>
        <v>0</v>
      </c>
      <c r="D36" s="545">
        <f>'９月(中旬)'!C77</f>
        <v>0</v>
      </c>
      <c r="E36" s="544" t="e">
        <f t="shared" si="0"/>
        <v>#DIV/0!</v>
      </c>
      <c r="F36" s="543">
        <f t="shared" si="1"/>
        <v>0</v>
      </c>
      <c r="G36" s="546">
        <f>'９月(中旬)'!F77</f>
        <v>0</v>
      </c>
      <c r="H36" s="545">
        <f>'９月(中旬)'!G77</f>
        <v>0</v>
      </c>
      <c r="I36" s="544" t="e">
        <f t="shared" si="2"/>
        <v>#DIV/0!</v>
      </c>
      <c r="J36" s="543">
        <f t="shared" si="3"/>
        <v>0</v>
      </c>
      <c r="K36" s="167"/>
    </row>
    <row r="37" spans="1:11" x14ac:dyDescent="0.15">
      <c r="C37" s="165"/>
      <c r="G37" s="165"/>
    </row>
    <row r="38" spans="1:11" x14ac:dyDescent="0.15">
      <c r="C38" s="165"/>
      <c r="G38" s="165"/>
    </row>
    <row r="39" spans="1:11" x14ac:dyDescent="0.15">
      <c r="C39" s="165" t="s">
        <v>264</v>
      </c>
      <c r="G39" s="165"/>
    </row>
    <row r="40" spans="1:11" x14ac:dyDescent="0.15">
      <c r="C40" s="165" t="s">
        <v>263</v>
      </c>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3:7" x14ac:dyDescent="0.15">
      <c r="C65" s="165"/>
      <c r="G65" s="165"/>
    </row>
    <row r="66" spans="3:7" x14ac:dyDescent="0.15">
      <c r="C66" s="165"/>
      <c r="G66" s="165"/>
    </row>
    <row r="67" spans="3:7" x14ac:dyDescent="0.15">
      <c r="C67" s="165"/>
      <c r="G67" s="165"/>
    </row>
    <row r="68" spans="3:7" x14ac:dyDescent="0.15">
      <c r="C68" s="165"/>
      <c r="G68" s="165"/>
    </row>
    <row r="69" spans="3:7" x14ac:dyDescent="0.15">
      <c r="C69" s="165"/>
      <c r="G69" s="165"/>
    </row>
    <row r="70" spans="3:7" x14ac:dyDescent="0.15">
      <c r="C70" s="165"/>
      <c r="G70" s="165"/>
    </row>
    <row r="71" spans="3:7" x14ac:dyDescent="0.15">
      <c r="C71" s="165"/>
      <c r="G71" s="165"/>
    </row>
    <row r="72" spans="3:7" x14ac:dyDescent="0.15">
      <c r="C72" s="165"/>
      <c r="G72" s="165"/>
    </row>
  </sheetData>
  <mergeCells count="24">
    <mergeCell ref="A1:B1"/>
    <mergeCell ref="A24:B24"/>
    <mergeCell ref="A29:B29"/>
    <mergeCell ref="J5:J6"/>
    <mergeCell ref="A6:B6"/>
    <mergeCell ref="A7:B7"/>
    <mergeCell ref="A14:B14"/>
    <mergeCell ref="F5:F6"/>
    <mergeCell ref="G5:G6"/>
    <mergeCell ref="H5:H6"/>
    <mergeCell ref="C2:F2"/>
    <mergeCell ref="G2:J2"/>
    <mergeCell ref="C3:C4"/>
    <mergeCell ref="D3:D4"/>
    <mergeCell ref="E3:F3"/>
    <mergeCell ref="A19:B19"/>
    <mergeCell ref="G3:G4"/>
    <mergeCell ref="H3:H4"/>
    <mergeCell ref="I3:J3"/>
    <mergeCell ref="I5:I6"/>
    <mergeCell ref="A5:B5"/>
    <mergeCell ref="C5:C6"/>
    <mergeCell ref="D5:D6"/>
    <mergeCell ref="E5:E6"/>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61" orientation="landscape" r:id="rId1"/>
  <headerFooter alignWithMargins="0">
    <oddHeader>&amp;C2012年&amp;A航空旅客輸送実績</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2"/>
  <sheetViews>
    <sheetView showGridLines="0" view="pageBreakPreview" zoomScale="85"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９月下旬</v>
      </c>
      <c r="G1" s="4" t="s">
        <v>69</v>
      </c>
      <c r="H1" s="2"/>
      <c r="I1" s="2"/>
      <c r="J1" s="2"/>
    </row>
    <row r="2" spans="1:11" ht="18" customHeight="1" x14ac:dyDescent="0.15">
      <c r="A2" s="206"/>
      <c r="B2" s="205"/>
      <c r="C2" s="683" t="s">
        <v>219</v>
      </c>
      <c r="D2" s="684"/>
      <c r="E2" s="685"/>
      <c r="F2" s="686"/>
      <c r="G2" s="683" t="s">
        <v>218</v>
      </c>
      <c r="H2" s="684"/>
      <c r="I2" s="685"/>
      <c r="J2" s="686"/>
    </row>
    <row r="3" spans="1:11" ht="18.75" customHeight="1" x14ac:dyDescent="0.15">
      <c r="A3" s="186"/>
      <c r="B3" s="204"/>
      <c r="C3" s="687" t="s">
        <v>286</v>
      </c>
      <c r="D3" s="689" t="s">
        <v>285</v>
      </c>
      <c r="E3" s="664" t="s">
        <v>215</v>
      </c>
      <c r="F3" s="665"/>
      <c r="G3" s="660" t="str">
        <f>C3</f>
        <v>12.9.下旬</v>
      </c>
      <c r="H3" s="662" t="str">
        <f>D3</f>
        <v>11.9.下旬</v>
      </c>
      <c r="I3" s="664" t="s">
        <v>215</v>
      </c>
      <c r="J3" s="665"/>
    </row>
    <row r="4" spans="1:11" ht="18" customHeight="1" x14ac:dyDescent="0.15">
      <c r="A4" s="202"/>
      <c r="B4" s="201"/>
      <c r="C4" s="688"/>
      <c r="D4" s="690"/>
      <c r="E4" s="203" t="s">
        <v>214</v>
      </c>
      <c r="F4" s="458" t="s">
        <v>213</v>
      </c>
      <c r="G4" s="661"/>
      <c r="H4" s="663"/>
      <c r="I4" s="203" t="s">
        <v>214</v>
      </c>
      <c r="J4" s="458" t="s">
        <v>213</v>
      </c>
    </row>
    <row r="5" spans="1:11" ht="13.5" customHeight="1" x14ac:dyDescent="0.15">
      <c r="A5" s="668" t="s">
        <v>212</v>
      </c>
      <c r="B5" s="718"/>
      <c r="C5" s="670">
        <f>C7+C14+C19+C24+C29</f>
        <v>139091</v>
      </c>
      <c r="D5" s="672">
        <f>D7+D14+D19+D24+D29</f>
        <v>168704</v>
      </c>
      <c r="E5" s="666">
        <f>C5/D5</f>
        <v>0.82446770675265557</v>
      </c>
      <c r="F5" s="677">
        <f>C5-D5</f>
        <v>-29613</v>
      </c>
      <c r="G5" s="670">
        <f>G7+G14+G19+G24+G29</f>
        <v>188500</v>
      </c>
      <c r="H5" s="681">
        <f>H7+H14+H19+H24+H29</f>
        <v>210165</v>
      </c>
      <c r="I5" s="666">
        <f>G5/H5</f>
        <v>0.89691432921751957</v>
      </c>
      <c r="J5" s="677">
        <f>G5-H5</f>
        <v>-21665</v>
      </c>
    </row>
    <row r="6" spans="1:11" ht="13.5" customHeight="1" x14ac:dyDescent="0.15">
      <c r="A6" s="679" t="s">
        <v>113</v>
      </c>
      <c r="B6" s="715"/>
      <c r="C6" s="671"/>
      <c r="D6" s="673"/>
      <c r="E6" s="667"/>
      <c r="F6" s="678"/>
      <c r="G6" s="671"/>
      <c r="H6" s="682"/>
      <c r="I6" s="667"/>
      <c r="J6" s="678"/>
    </row>
    <row r="7" spans="1:11" ht="18" customHeight="1" x14ac:dyDescent="0.15">
      <c r="A7" s="705" t="s">
        <v>211</v>
      </c>
      <c r="B7" s="714"/>
      <c r="C7" s="518">
        <f>SUM(C8:C13)</f>
        <v>74430</v>
      </c>
      <c r="D7" s="519">
        <f>SUM(D8:D13)</f>
        <v>87796</v>
      </c>
      <c r="E7" s="516">
        <f t="shared" ref="E7:E36" si="0">C7/D7</f>
        <v>0.84776071802815622</v>
      </c>
      <c r="F7" s="515">
        <f t="shared" ref="F7:F36" si="1">C7-D7</f>
        <v>-13366</v>
      </c>
      <c r="G7" s="518">
        <f>SUM(G8:G13)</f>
        <v>95286</v>
      </c>
      <c r="H7" s="517">
        <f>SUM(H8:H13)</f>
        <v>103164</v>
      </c>
      <c r="I7" s="516">
        <f t="shared" ref="I7:I36" si="2">G7/H7</f>
        <v>0.92363615214609751</v>
      </c>
      <c r="J7" s="515">
        <f t="shared" ref="J7:J36" si="3">G7-H7</f>
        <v>-7878</v>
      </c>
      <c r="K7" s="180"/>
    </row>
    <row r="8" spans="1:11" ht="18" customHeight="1" x14ac:dyDescent="0.15">
      <c r="A8" s="187" t="s">
        <v>210</v>
      </c>
      <c r="B8" s="189" t="s">
        <v>111</v>
      </c>
      <c r="C8" s="184">
        <f>'９月(下旬)'!B9+'９月(下旬)'!B14</f>
        <v>37164</v>
      </c>
      <c r="D8" s="185">
        <f>'９月(下旬)'!C9+'９月(下旬)'!C14</f>
        <v>40811</v>
      </c>
      <c r="E8" s="423">
        <f t="shared" si="0"/>
        <v>0.91063683810737306</v>
      </c>
      <c r="F8" s="422">
        <f t="shared" si="1"/>
        <v>-3647</v>
      </c>
      <c r="G8" s="184">
        <f>'９月(下旬)'!F9+'９月(下旬)'!F14</f>
        <v>50976</v>
      </c>
      <c r="H8" s="183">
        <f>'９月(下旬)'!G9+'９月(下旬)'!G14</f>
        <v>48949</v>
      </c>
      <c r="I8" s="423">
        <f t="shared" si="2"/>
        <v>1.0414104476087356</v>
      </c>
      <c r="J8" s="422">
        <f t="shared" si="3"/>
        <v>2027</v>
      </c>
      <c r="K8" s="180"/>
    </row>
    <row r="9" spans="1:11" ht="18" customHeight="1" x14ac:dyDescent="0.15">
      <c r="A9" s="187"/>
      <c r="B9" s="189" t="s">
        <v>110</v>
      </c>
      <c r="C9" s="184">
        <f>'９月(下旬)'!B19+'９月(下旬)'!B22+'９月(下旬)'!B23+'９月(下旬)'!B24</f>
        <v>2981</v>
      </c>
      <c r="D9" s="185">
        <f>'９月(下旬)'!C19+'９月(下旬)'!C22+'９月(下旬)'!C23+'９月(下旬)'!C24</f>
        <v>3573</v>
      </c>
      <c r="E9" s="423">
        <f t="shared" si="0"/>
        <v>0.83431290232297795</v>
      </c>
      <c r="F9" s="422">
        <f t="shared" si="1"/>
        <v>-592</v>
      </c>
      <c r="G9" s="184">
        <f>'９月(下旬)'!F19+'９月(下旬)'!F22+'９月(下旬)'!F23+'９月(下旬)'!F24</f>
        <v>4115</v>
      </c>
      <c r="H9" s="183">
        <f>'９月(下旬)'!G19+'９月(下旬)'!G22+'９月(下旬)'!G23+'９月(下旬)'!G24</f>
        <v>4305</v>
      </c>
      <c r="I9" s="423">
        <f t="shared" si="2"/>
        <v>0.9558652729384437</v>
      </c>
      <c r="J9" s="422">
        <f t="shared" si="3"/>
        <v>-190</v>
      </c>
      <c r="K9" s="180"/>
    </row>
    <row r="10" spans="1:11" ht="18" customHeight="1" x14ac:dyDescent="0.15">
      <c r="A10" s="187"/>
      <c r="B10" s="189" t="s">
        <v>108</v>
      </c>
      <c r="C10" s="184">
        <f>'９月(下旬)'!B43+'９月(下旬)'!B48</f>
        <v>34285</v>
      </c>
      <c r="D10" s="185">
        <f>'９月(下旬)'!C43+'９月(下旬)'!C48</f>
        <v>43412</v>
      </c>
      <c r="E10" s="423">
        <f t="shared" si="0"/>
        <v>0.78975859209435184</v>
      </c>
      <c r="F10" s="422">
        <f t="shared" si="1"/>
        <v>-9127</v>
      </c>
      <c r="G10" s="184">
        <f>'９月(下旬)'!F43+'９月(下旬)'!F48</f>
        <v>40195</v>
      </c>
      <c r="H10" s="183">
        <f>'９月(下旬)'!G43+'９月(下旬)'!G48</f>
        <v>49910</v>
      </c>
      <c r="I10" s="423">
        <f t="shared" si="2"/>
        <v>0.80534962933279908</v>
      </c>
      <c r="J10" s="422">
        <f t="shared" si="3"/>
        <v>-9715</v>
      </c>
      <c r="K10" s="180"/>
    </row>
    <row r="11" spans="1:11" s="166" customFormat="1" ht="18" customHeight="1" x14ac:dyDescent="0.15">
      <c r="A11" s="179"/>
      <c r="B11" s="197" t="s">
        <v>112</v>
      </c>
      <c r="C11" s="552">
        <f>'９月(下旬)'!B68+'９月(下旬)'!B69</f>
        <v>0</v>
      </c>
      <c r="D11" s="564">
        <f>'９月(下旬)'!C68+'９月(下旬)'!C69</f>
        <v>0</v>
      </c>
      <c r="E11" s="549" t="e">
        <f t="shared" si="0"/>
        <v>#DIV/0!</v>
      </c>
      <c r="F11" s="548">
        <f t="shared" si="1"/>
        <v>0</v>
      </c>
      <c r="G11" s="552">
        <f>'９月(下旬)'!F68+'９月(下旬)'!F69</f>
        <v>0</v>
      </c>
      <c r="H11" s="564">
        <f>'９月(下旬)'!G68+'９月(下旬)'!G69</f>
        <v>0</v>
      </c>
      <c r="I11" s="549" t="e">
        <f t="shared" si="2"/>
        <v>#DIV/0!</v>
      </c>
      <c r="J11" s="548">
        <f t="shared" si="3"/>
        <v>0</v>
      </c>
      <c r="K11" s="167"/>
    </row>
    <row r="12" spans="1:11" s="166" customFormat="1" ht="18" customHeight="1" x14ac:dyDescent="0.15">
      <c r="A12" s="179"/>
      <c r="B12" s="197" t="s">
        <v>252</v>
      </c>
      <c r="C12" s="552">
        <f>'９月(下旬)'!B79</f>
        <v>0</v>
      </c>
      <c r="D12" s="563">
        <f>'９月(下旬)'!C79</f>
        <v>0</v>
      </c>
      <c r="E12" s="549" t="e">
        <f t="shared" si="0"/>
        <v>#DIV/0!</v>
      </c>
      <c r="F12" s="548">
        <f t="shared" si="1"/>
        <v>0</v>
      </c>
      <c r="G12" s="177" t="s">
        <v>105</v>
      </c>
      <c r="H12" s="562">
        <f>'９月(下旬)'!G79</f>
        <v>0</v>
      </c>
      <c r="I12" s="549" t="e">
        <f t="shared" si="2"/>
        <v>#VALUE!</v>
      </c>
      <c r="J12" s="548" t="e">
        <f t="shared" si="3"/>
        <v>#VALUE!</v>
      </c>
      <c r="K12" s="167"/>
    </row>
    <row r="13" spans="1:11" s="166" customFormat="1" ht="18" customHeight="1" x14ac:dyDescent="0.15">
      <c r="A13" s="173"/>
      <c r="B13" s="194" t="s">
        <v>265</v>
      </c>
      <c r="C13" s="557">
        <f>'９月(下旬)'!B81</f>
        <v>0</v>
      </c>
      <c r="D13" s="561">
        <f>'９月(下旬)'!C80</f>
        <v>0</v>
      </c>
      <c r="E13" s="554" t="e">
        <f t="shared" si="0"/>
        <v>#DIV/0!</v>
      </c>
      <c r="F13" s="553">
        <f t="shared" si="1"/>
        <v>0</v>
      </c>
      <c r="G13" s="171" t="s">
        <v>105</v>
      </c>
      <c r="H13" s="560">
        <f>'９月(下旬)'!G80</f>
        <v>0</v>
      </c>
      <c r="I13" s="554" t="e">
        <f t="shared" si="2"/>
        <v>#VALUE!</v>
      </c>
      <c r="J13" s="553" t="e">
        <f t="shared" si="3"/>
        <v>#VALUE!</v>
      </c>
      <c r="K13" s="167"/>
    </row>
    <row r="14" spans="1:11" ht="18" customHeight="1" x14ac:dyDescent="0.15">
      <c r="A14" s="716" t="s">
        <v>209</v>
      </c>
      <c r="B14" s="717"/>
      <c r="C14" s="526">
        <f>SUM(C15:C18)</f>
        <v>25601</v>
      </c>
      <c r="D14" s="525">
        <f>SUM(D15:D18)</f>
        <v>33821</v>
      </c>
      <c r="E14" s="524">
        <f t="shared" si="0"/>
        <v>0.7569557375595044</v>
      </c>
      <c r="F14" s="523">
        <f t="shared" si="1"/>
        <v>-8220</v>
      </c>
      <c r="G14" s="526">
        <f>SUM(G15:G18)</f>
        <v>33856</v>
      </c>
      <c r="H14" s="525">
        <f>SUM(H15:H18)</f>
        <v>42014</v>
      </c>
      <c r="I14" s="524">
        <f t="shared" si="2"/>
        <v>0.80582662921883186</v>
      </c>
      <c r="J14" s="523">
        <f t="shared" si="3"/>
        <v>-8158</v>
      </c>
      <c r="K14" s="180"/>
    </row>
    <row r="15" spans="1:11" ht="18" customHeight="1" x14ac:dyDescent="0.15">
      <c r="A15" s="187" t="s">
        <v>208</v>
      </c>
      <c r="B15" s="189" t="s">
        <v>111</v>
      </c>
      <c r="C15" s="184">
        <f>'９月(下旬)'!B10+'９月(下旬)'!B11+'９月(下旬)'!B16</f>
        <v>6001</v>
      </c>
      <c r="D15" s="185">
        <f>'９月(下旬)'!C10+'９月(下旬)'!C11+'９月(下旬)'!C16</f>
        <v>12956</v>
      </c>
      <c r="E15" s="423">
        <f t="shared" si="0"/>
        <v>0.46318308119790058</v>
      </c>
      <c r="F15" s="422">
        <f t="shared" si="1"/>
        <v>-6955</v>
      </c>
      <c r="G15" s="184">
        <f>'９月(下旬)'!F10+'９月(下旬)'!F11+'９月(下旬)'!F16</f>
        <v>7470</v>
      </c>
      <c r="H15" s="185">
        <f>'９月(下旬)'!G10+'９月(下旬)'!G11+'９月(下旬)'!G16</f>
        <v>16200</v>
      </c>
      <c r="I15" s="423">
        <f t="shared" si="2"/>
        <v>0.46111111111111114</v>
      </c>
      <c r="J15" s="422">
        <f t="shared" si="3"/>
        <v>-8730</v>
      </c>
      <c r="K15" s="180"/>
    </row>
    <row r="16" spans="1:11" ht="18" customHeight="1" x14ac:dyDescent="0.15">
      <c r="A16" s="187"/>
      <c r="B16" s="189" t="s">
        <v>110</v>
      </c>
      <c r="C16" s="184">
        <f>'９月(下旬)'!B20+'９月(下旬)'!B25+'９月(下旬)'!B26+'９月(下旬)'!B27+'９月(下旬)'!B36</f>
        <v>5060</v>
      </c>
      <c r="D16" s="185">
        <f>'９月(下旬)'!C20+'９月(下旬)'!C25+'９月(下旬)'!C26+'９月(下旬)'!C27+'９月(下旬)'!C36</f>
        <v>1948</v>
      </c>
      <c r="E16" s="423">
        <f t="shared" si="0"/>
        <v>2.5975359342915811</v>
      </c>
      <c r="F16" s="422">
        <f t="shared" si="1"/>
        <v>3112</v>
      </c>
      <c r="G16" s="184">
        <f>'９月(下旬)'!F20+'９月(下旬)'!F25+'９月(下旬)'!F26+'９月(下旬)'!F27+'９月(下旬)'!F36</f>
        <v>6885</v>
      </c>
      <c r="H16" s="185">
        <f>'９月(下旬)'!G20+'９月(下旬)'!G25+'９月(下旬)'!G26+'９月(下旬)'!G27+'９月(下旬)'!G36</f>
        <v>2220</v>
      </c>
      <c r="I16" s="423">
        <f t="shared" si="2"/>
        <v>3.1013513513513513</v>
      </c>
      <c r="J16" s="422">
        <f t="shared" si="3"/>
        <v>4665</v>
      </c>
      <c r="K16" s="180"/>
    </row>
    <row r="17" spans="1:11" ht="18" customHeight="1" x14ac:dyDescent="0.15">
      <c r="A17" s="187"/>
      <c r="B17" s="189" t="s">
        <v>108</v>
      </c>
      <c r="C17" s="184">
        <f>'９月(下旬)'!B44+'９月(下旬)'!B45+'９月(下旬)'!B46+'９月(下旬)'!B60</f>
        <v>14540</v>
      </c>
      <c r="D17" s="185">
        <f>'９月(下旬)'!C44+'９月(下旬)'!C45+'９月(下旬)'!C46+'９月(下旬)'!C60</f>
        <v>18917</v>
      </c>
      <c r="E17" s="423">
        <f t="shared" si="0"/>
        <v>0.76862081725432152</v>
      </c>
      <c r="F17" s="422">
        <f t="shared" si="1"/>
        <v>-4377</v>
      </c>
      <c r="G17" s="184">
        <f>'９月(下旬)'!F44+'９月(下旬)'!F45+'９月(下旬)'!F46+'９月(下旬)'!F60</f>
        <v>19501</v>
      </c>
      <c r="H17" s="185">
        <f>'９月(下旬)'!G44+'９月(下旬)'!G45+'９月(下旬)'!G46+'９月(下旬)'!G60</f>
        <v>23594</v>
      </c>
      <c r="I17" s="423">
        <f t="shared" si="2"/>
        <v>0.82652369246418578</v>
      </c>
      <c r="J17" s="422">
        <f t="shared" si="3"/>
        <v>-4093</v>
      </c>
      <c r="K17" s="180"/>
    </row>
    <row r="18" spans="1:11" s="166" customFormat="1" ht="18" customHeight="1" x14ac:dyDescent="0.15">
      <c r="A18" s="173"/>
      <c r="B18" s="194" t="s">
        <v>112</v>
      </c>
      <c r="C18" s="557">
        <f>'９月(下旬)'!B71+'９月(下旬)'!B72</f>
        <v>0</v>
      </c>
      <c r="D18" s="555">
        <f>'９月(下旬)'!C71+'９月(下旬)'!C72</f>
        <v>0</v>
      </c>
      <c r="E18" s="554" t="e">
        <f t="shared" si="0"/>
        <v>#DIV/0!</v>
      </c>
      <c r="F18" s="553">
        <f t="shared" si="1"/>
        <v>0</v>
      </c>
      <c r="G18" s="557">
        <f>'９月(下旬)'!F71+'９月(下旬)'!F72</f>
        <v>0</v>
      </c>
      <c r="H18" s="555">
        <f>'９月(下旬)'!G71+'９月(下旬)'!G72</f>
        <v>0</v>
      </c>
      <c r="I18" s="554" t="e">
        <f t="shared" si="2"/>
        <v>#DIV/0!</v>
      </c>
      <c r="J18" s="553">
        <f t="shared" si="3"/>
        <v>0</v>
      </c>
      <c r="K18" s="167"/>
    </row>
    <row r="19" spans="1:11" ht="18" customHeight="1" x14ac:dyDescent="0.15">
      <c r="A19" s="705" t="s">
        <v>207</v>
      </c>
      <c r="B19" s="714"/>
      <c r="C19" s="518">
        <f>SUM(C20:C23)</f>
        <v>16409</v>
      </c>
      <c r="D19" s="519">
        <f>SUM(D20:D23)</f>
        <v>19015</v>
      </c>
      <c r="E19" s="516">
        <f t="shared" si="0"/>
        <v>0.86295030239284776</v>
      </c>
      <c r="F19" s="515">
        <f t="shared" si="1"/>
        <v>-2606</v>
      </c>
      <c r="G19" s="518">
        <f>SUM(G20:G23)</f>
        <v>24843</v>
      </c>
      <c r="H19" s="517">
        <f>SUM(H20:H23)</f>
        <v>29022</v>
      </c>
      <c r="I19" s="516">
        <f t="shared" si="2"/>
        <v>0.85600578871201161</v>
      </c>
      <c r="J19" s="515">
        <f t="shared" si="3"/>
        <v>-4179</v>
      </c>
      <c r="K19" s="180"/>
    </row>
    <row r="20" spans="1:11" ht="18" customHeight="1" x14ac:dyDescent="0.15">
      <c r="A20" s="187" t="s">
        <v>206</v>
      </c>
      <c r="B20" s="189" t="s">
        <v>111</v>
      </c>
      <c r="C20" s="184">
        <f>'９月(下旬)'!B12</f>
        <v>0</v>
      </c>
      <c r="D20" s="185">
        <f>'９月(下旬)'!C12</f>
        <v>0</v>
      </c>
      <c r="E20" s="423" t="e">
        <f t="shared" si="0"/>
        <v>#DIV/0!</v>
      </c>
      <c r="F20" s="422">
        <f t="shared" si="1"/>
        <v>0</v>
      </c>
      <c r="G20" s="184">
        <f>'９月(下旬)'!F12</f>
        <v>0</v>
      </c>
      <c r="H20" s="183">
        <f>'９月(下旬)'!G12</f>
        <v>0</v>
      </c>
      <c r="I20" s="423" t="e">
        <f t="shared" si="2"/>
        <v>#DIV/0!</v>
      </c>
      <c r="J20" s="422">
        <f t="shared" si="3"/>
        <v>0</v>
      </c>
      <c r="K20" s="180"/>
    </row>
    <row r="21" spans="1:11" ht="18" customHeight="1" x14ac:dyDescent="0.15">
      <c r="A21" s="187"/>
      <c r="B21" s="189" t="s">
        <v>110</v>
      </c>
      <c r="C21" s="184">
        <f>'９月(下旬)'!B21+'９月(下旬)'!B35</f>
        <v>5407</v>
      </c>
      <c r="D21" s="185">
        <f>'９月(下旬)'!C21+'９月(下旬)'!C35</f>
        <v>7228</v>
      </c>
      <c r="E21" s="423">
        <f t="shared" si="0"/>
        <v>0.74806308799114551</v>
      </c>
      <c r="F21" s="422">
        <f t="shared" si="1"/>
        <v>-1821</v>
      </c>
      <c r="G21" s="184">
        <f>'９月(下旬)'!F21+'９月(下旬)'!F35</f>
        <v>7975</v>
      </c>
      <c r="H21" s="183">
        <f>'９月(下旬)'!G21+'９月(下旬)'!G35</f>
        <v>10175</v>
      </c>
      <c r="I21" s="423">
        <f t="shared" si="2"/>
        <v>0.78378378378378377</v>
      </c>
      <c r="J21" s="422">
        <f t="shared" si="3"/>
        <v>-2200</v>
      </c>
      <c r="K21" s="180"/>
    </row>
    <row r="22" spans="1:11" ht="18" customHeight="1" x14ac:dyDescent="0.15">
      <c r="A22" s="187"/>
      <c r="B22" s="189" t="s">
        <v>108</v>
      </c>
      <c r="C22" s="184">
        <f>'９月(下旬)'!B47+'９月(下旬)'!B61</f>
        <v>11002</v>
      </c>
      <c r="D22" s="185">
        <f>'９月(下旬)'!C47+'９月(下旬)'!C61</f>
        <v>11787</v>
      </c>
      <c r="E22" s="423">
        <f t="shared" si="0"/>
        <v>0.93340120471706112</v>
      </c>
      <c r="F22" s="422">
        <f t="shared" si="1"/>
        <v>-785</v>
      </c>
      <c r="G22" s="184">
        <f>'９月(下旬)'!F47+'９月(下旬)'!F61</f>
        <v>16868</v>
      </c>
      <c r="H22" s="183">
        <f>'９月(下旬)'!G47+'９月(下旬)'!G61</f>
        <v>18847</v>
      </c>
      <c r="I22" s="423">
        <f t="shared" si="2"/>
        <v>0.89499655117525334</v>
      </c>
      <c r="J22" s="422">
        <f t="shared" si="3"/>
        <v>-1979</v>
      </c>
      <c r="K22" s="180"/>
    </row>
    <row r="23" spans="1:11" s="166" customFormat="1" ht="18" customHeight="1" x14ac:dyDescent="0.15">
      <c r="A23" s="173"/>
      <c r="B23" s="194" t="s">
        <v>112</v>
      </c>
      <c r="C23" s="557">
        <f>'９月(下旬)'!B70+'９月(下旬)'!B74</f>
        <v>0</v>
      </c>
      <c r="D23" s="555">
        <f>'９月(下旬)'!C70+'９月(下旬)'!C74</f>
        <v>0</v>
      </c>
      <c r="E23" s="554" t="e">
        <f t="shared" si="0"/>
        <v>#DIV/0!</v>
      </c>
      <c r="F23" s="553">
        <f t="shared" si="1"/>
        <v>0</v>
      </c>
      <c r="G23" s="557">
        <f>'９月(下旬)'!F70+'９月(下旬)'!F74</f>
        <v>0</v>
      </c>
      <c r="H23" s="559">
        <f>'９月(下旬)'!G70+'９月(下旬)'!G74</f>
        <v>0</v>
      </c>
      <c r="I23" s="558" t="e">
        <f t="shared" si="2"/>
        <v>#DIV/0!</v>
      </c>
      <c r="J23" s="553">
        <f t="shared" si="3"/>
        <v>0</v>
      </c>
      <c r="K23" s="167"/>
    </row>
    <row r="24" spans="1:11" ht="18" customHeight="1" x14ac:dyDescent="0.15">
      <c r="A24" s="705" t="s">
        <v>205</v>
      </c>
      <c r="B24" s="714"/>
      <c r="C24" s="518">
        <f>SUM(C25:C28)</f>
        <v>9567</v>
      </c>
      <c r="D24" s="519">
        <f>SUM(D25:D28)</f>
        <v>13243</v>
      </c>
      <c r="E24" s="516">
        <f t="shared" si="0"/>
        <v>0.72241939137657629</v>
      </c>
      <c r="F24" s="515">
        <f t="shared" si="1"/>
        <v>-3676</v>
      </c>
      <c r="G24" s="518">
        <f>SUM(G25:G28)</f>
        <v>12671</v>
      </c>
      <c r="H24" s="517">
        <f>SUM(H25:H28)</f>
        <v>15281</v>
      </c>
      <c r="I24" s="516">
        <f t="shared" si="2"/>
        <v>0.82919965970813425</v>
      </c>
      <c r="J24" s="515">
        <f t="shared" si="3"/>
        <v>-2610</v>
      </c>
      <c r="K24" s="180"/>
    </row>
    <row r="25" spans="1:11" ht="18" customHeight="1" x14ac:dyDescent="0.15">
      <c r="A25" s="187"/>
      <c r="B25" s="189" t="s">
        <v>111</v>
      </c>
      <c r="C25" s="184">
        <f>'９月(下旬)'!B13</f>
        <v>0</v>
      </c>
      <c r="D25" s="185">
        <f>'９月(下旬)'!C13</f>
        <v>0</v>
      </c>
      <c r="E25" s="423" t="e">
        <f t="shared" si="0"/>
        <v>#DIV/0!</v>
      </c>
      <c r="F25" s="422">
        <f t="shared" si="1"/>
        <v>0</v>
      </c>
      <c r="G25" s="184">
        <f>'９月(下旬)'!F13</f>
        <v>0</v>
      </c>
      <c r="H25" s="183">
        <f>'９月(下旬)'!G13</f>
        <v>0</v>
      </c>
      <c r="I25" s="423" t="e">
        <f t="shared" si="2"/>
        <v>#DIV/0!</v>
      </c>
      <c r="J25" s="422">
        <f t="shared" si="3"/>
        <v>0</v>
      </c>
      <c r="K25" s="180"/>
    </row>
    <row r="26" spans="1:11" ht="18" customHeight="1" x14ac:dyDescent="0.15">
      <c r="A26" s="187"/>
      <c r="B26" s="189" t="s">
        <v>110</v>
      </c>
      <c r="C26" s="184">
        <f>'９月(下旬)'!B28+'９月(下旬)'!B37</f>
        <v>4264</v>
      </c>
      <c r="D26" s="185">
        <f>'９月(下旬)'!C28+'９月(下旬)'!C37</f>
        <v>5812</v>
      </c>
      <c r="E26" s="423">
        <f t="shared" si="0"/>
        <v>0.73365450791465936</v>
      </c>
      <c r="F26" s="422">
        <f t="shared" si="1"/>
        <v>-1548</v>
      </c>
      <c r="G26" s="184">
        <f>'９月(下旬)'!F28+'９月(下旬)'!F37</f>
        <v>5075</v>
      </c>
      <c r="H26" s="183">
        <f>'９月(下旬)'!G28+'９月(下旬)'!G37</f>
        <v>6575</v>
      </c>
      <c r="I26" s="423">
        <f t="shared" si="2"/>
        <v>0.77186311787072248</v>
      </c>
      <c r="J26" s="422">
        <f t="shared" si="3"/>
        <v>-1500</v>
      </c>
      <c r="K26" s="180"/>
    </row>
    <row r="27" spans="1:11" ht="18" customHeight="1" x14ac:dyDescent="0.15">
      <c r="A27" s="187"/>
      <c r="B27" s="189" t="s">
        <v>108</v>
      </c>
      <c r="C27" s="184">
        <f>'９月(下旬)'!B49</f>
        <v>5303</v>
      </c>
      <c r="D27" s="185">
        <f>'９月(下旬)'!C49</f>
        <v>7431</v>
      </c>
      <c r="E27" s="423">
        <f t="shared" si="0"/>
        <v>0.71363208181940518</v>
      </c>
      <c r="F27" s="422">
        <f t="shared" si="1"/>
        <v>-2128</v>
      </c>
      <c r="G27" s="184">
        <f>'９月(下旬)'!F49</f>
        <v>7596</v>
      </c>
      <c r="H27" s="183">
        <f>'９月(下旬)'!G49</f>
        <v>8706</v>
      </c>
      <c r="I27" s="423">
        <f t="shared" si="2"/>
        <v>0.87250172294968986</v>
      </c>
      <c r="J27" s="422">
        <f t="shared" si="3"/>
        <v>-1110</v>
      </c>
      <c r="K27" s="180"/>
    </row>
    <row r="28" spans="1:11" s="166" customFormat="1" ht="18" customHeight="1" x14ac:dyDescent="0.15">
      <c r="A28" s="173"/>
      <c r="B28" s="194" t="s">
        <v>112</v>
      </c>
      <c r="C28" s="557">
        <f>'９月(下旬)'!B75</f>
        <v>0</v>
      </c>
      <c r="D28" s="555">
        <f>'９月(下旬)'!C75</f>
        <v>0</v>
      </c>
      <c r="E28" s="554" t="e">
        <f t="shared" si="0"/>
        <v>#DIV/0!</v>
      </c>
      <c r="F28" s="553">
        <f t="shared" si="1"/>
        <v>0</v>
      </c>
      <c r="G28" s="556">
        <f>'９月(下旬)'!F75</f>
        <v>0</v>
      </c>
      <c r="H28" s="555">
        <f>'９月(下旬)'!G75</f>
        <v>0</v>
      </c>
      <c r="I28" s="554" t="e">
        <f t="shared" si="2"/>
        <v>#DIV/0!</v>
      </c>
      <c r="J28" s="553">
        <f t="shared" si="3"/>
        <v>0</v>
      </c>
      <c r="K28" s="167"/>
    </row>
    <row r="29" spans="1:11" ht="18" customHeight="1" x14ac:dyDescent="0.15">
      <c r="A29" s="705" t="s">
        <v>204</v>
      </c>
      <c r="B29" s="714"/>
      <c r="C29" s="518">
        <f>SUM(C30:C36)</f>
        <v>13084</v>
      </c>
      <c r="D29" s="519">
        <f>SUM(D30:D36)</f>
        <v>14829</v>
      </c>
      <c r="E29" s="516">
        <f t="shared" si="0"/>
        <v>0.88232517364623375</v>
      </c>
      <c r="F29" s="515">
        <f t="shared" si="1"/>
        <v>-1745</v>
      </c>
      <c r="G29" s="518">
        <f>SUM(G30:G36)</f>
        <v>21844</v>
      </c>
      <c r="H29" s="519">
        <f>SUM(H30:H36)</f>
        <v>20684</v>
      </c>
      <c r="I29" s="516">
        <f t="shared" si="2"/>
        <v>1.0560819957455039</v>
      </c>
      <c r="J29" s="515">
        <f t="shared" si="3"/>
        <v>1160</v>
      </c>
      <c r="K29" s="180"/>
    </row>
    <row r="30" spans="1:11" ht="18" customHeight="1" x14ac:dyDescent="0.15">
      <c r="A30" s="187"/>
      <c r="B30" s="189" t="s">
        <v>111</v>
      </c>
      <c r="C30" s="184">
        <f>'９月(下旬)'!B15+'９月(下旬)'!B17</f>
        <v>0</v>
      </c>
      <c r="D30" s="185">
        <f>'９月(下旬)'!C15+'９月(下旬)'!C17</f>
        <v>0</v>
      </c>
      <c r="E30" s="423" t="e">
        <f t="shared" si="0"/>
        <v>#DIV/0!</v>
      </c>
      <c r="F30" s="422">
        <f t="shared" si="1"/>
        <v>0</v>
      </c>
      <c r="G30" s="184">
        <f>'９月(下旬)'!F15+'９月(下旬)'!F17</f>
        <v>0</v>
      </c>
      <c r="H30" s="183">
        <f>'９月(下旬)'!G15+'９月(下旬)'!G17</f>
        <v>0</v>
      </c>
      <c r="I30" s="423" t="e">
        <f t="shared" si="2"/>
        <v>#DIV/0!</v>
      </c>
      <c r="J30" s="422">
        <f t="shared" si="3"/>
        <v>0</v>
      </c>
      <c r="K30" s="180"/>
    </row>
    <row r="31" spans="1:11" ht="18" customHeight="1" x14ac:dyDescent="0.15">
      <c r="A31" s="187"/>
      <c r="B31" s="186" t="s">
        <v>110</v>
      </c>
      <c r="C31" s="184">
        <f>'９月(下旬)'!B29+'９月(下旬)'!B30+'９月(下旬)'!B31+'９月(下旬)'!B32+'９月(下旬)'!B33+'９月(下旬)'!B34</f>
        <v>1517</v>
      </c>
      <c r="D31" s="188">
        <f>'９月(下旬)'!C29+'９月(下旬)'!C30+'９月(下旬)'!C31+'９月(下旬)'!C32+'９月(下旬)'!C33+'９月(下旬)'!C34</f>
        <v>2362</v>
      </c>
      <c r="E31" s="423">
        <f t="shared" si="0"/>
        <v>0.64225232853513969</v>
      </c>
      <c r="F31" s="422">
        <f t="shared" si="1"/>
        <v>-845</v>
      </c>
      <c r="G31" s="184">
        <f>'９月(下旬)'!F29+'９月(下旬)'!F30+'９月(下旬)'!F31+'９月(下旬)'!F32+'９月(下旬)'!F33+'９月(下旬)'!F34</f>
        <v>2610</v>
      </c>
      <c r="H31" s="183">
        <f>'９月(下旬)'!G29+'９月(下旬)'!G30+'９月(下旬)'!G31+'９月(下旬)'!G32+'９月(下旬)'!G33+'９月(下旬)'!G34</f>
        <v>2925</v>
      </c>
      <c r="I31" s="423">
        <f t="shared" si="2"/>
        <v>0.89230769230769236</v>
      </c>
      <c r="J31" s="422">
        <f t="shared" si="3"/>
        <v>-315</v>
      </c>
      <c r="K31" s="180"/>
    </row>
    <row r="32" spans="1:11" ht="18" customHeight="1" x14ac:dyDescent="0.15">
      <c r="A32" s="187"/>
      <c r="B32" s="186" t="s">
        <v>109</v>
      </c>
      <c r="C32" s="184">
        <f>'９月(下旬)'!B38</f>
        <v>791</v>
      </c>
      <c r="D32" s="185">
        <f>'９月(下旬)'!C38</f>
        <v>853</v>
      </c>
      <c r="E32" s="423">
        <f t="shared" si="0"/>
        <v>0.92731535756154748</v>
      </c>
      <c r="F32" s="422">
        <f t="shared" si="1"/>
        <v>-62</v>
      </c>
      <c r="G32" s="184">
        <f>'９月(下旬)'!F38</f>
        <v>1152</v>
      </c>
      <c r="H32" s="183">
        <f>'９月(下旬)'!G38</f>
        <v>1131</v>
      </c>
      <c r="I32" s="423">
        <f t="shared" si="2"/>
        <v>1.0185676392572944</v>
      </c>
      <c r="J32" s="422">
        <f t="shared" si="3"/>
        <v>21</v>
      </c>
      <c r="K32" s="180"/>
    </row>
    <row r="33" spans="1:11" ht="18" customHeight="1" x14ac:dyDescent="0.15">
      <c r="A33" s="187"/>
      <c r="B33" s="186" t="s">
        <v>108</v>
      </c>
      <c r="C33" s="184">
        <f>'９月(下旬)'!B50+'９月(下旬)'!B51+'９月(下旬)'!B52+'９月(下旬)'!B53+'９月(下旬)'!B56+'９月(下旬)'!B54+'９月(下旬)'!B55+'９月(下旬)'!B59+'９月(下旬)'!B57+'９月(下旬)'!B58</f>
        <v>9875</v>
      </c>
      <c r="D33" s="185">
        <f>'９月(下旬)'!C50+'９月(下旬)'!C51+'９月(下旬)'!C52+'９月(下旬)'!C53+'９月(下旬)'!C56+'９月(下旬)'!C54+'９月(下旬)'!C55+'９月(下旬)'!C59+'９月(下旬)'!C57+'９月(下旬)'!C58</f>
        <v>10675</v>
      </c>
      <c r="E33" s="423">
        <f t="shared" si="0"/>
        <v>0.92505854800936771</v>
      </c>
      <c r="F33" s="422">
        <f t="shared" si="1"/>
        <v>-800</v>
      </c>
      <c r="G33" s="184">
        <f>'９月(下旬)'!F50+'９月(下旬)'!F51+'９月(下旬)'!F52+'９月(下旬)'!F53+'９月(下旬)'!F56+'９月(下旬)'!F54+'９月(下旬)'!F55+'９月(下旬)'!F59+'９月(下旬)'!F57+'９月(下旬)'!F58</f>
        <v>16512</v>
      </c>
      <c r="H33" s="183">
        <f>'９月(下旬)'!G50+'９月(下旬)'!G51+'９月(下旬)'!G52+'９月(下旬)'!G53+'９月(下旬)'!G56+'９月(下旬)'!G54+'９月(下旬)'!G55+'９月(下旬)'!G59+'９月(下旬)'!G57+'９月(下旬)'!G58</f>
        <v>15128</v>
      </c>
      <c r="I33" s="423">
        <f t="shared" si="2"/>
        <v>1.091485986250661</v>
      </c>
      <c r="J33" s="422">
        <f t="shared" si="3"/>
        <v>1384</v>
      </c>
      <c r="K33" s="180"/>
    </row>
    <row r="34" spans="1:11" ht="18" customHeight="1" x14ac:dyDescent="0.15">
      <c r="A34" s="187"/>
      <c r="B34" s="186" t="s">
        <v>107</v>
      </c>
      <c r="C34" s="184">
        <f>'９月(下旬)'!B62</f>
        <v>901</v>
      </c>
      <c r="D34" s="185">
        <f>'９月(下旬)'!C62</f>
        <v>939</v>
      </c>
      <c r="E34" s="423">
        <f t="shared" si="0"/>
        <v>0.95953141640042594</v>
      </c>
      <c r="F34" s="422">
        <f t="shared" si="1"/>
        <v>-38</v>
      </c>
      <c r="G34" s="184">
        <f>'９月(下旬)'!F62</f>
        <v>1570</v>
      </c>
      <c r="H34" s="183">
        <f>'９月(下旬)'!G62</f>
        <v>1500</v>
      </c>
      <c r="I34" s="423">
        <f t="shared" si="2"/>
        <v>1.0466666666666666</v>
      </c>
      <c r="J34" s="422">
        <f t="shared" si="3"/>
        <v>70</v>
      </c>
      <c r="K34" s="180"/>
    </row>
    <row r="35" spans="1:11" s="166" customFormat="1" ht="18" customHeight="1" x14ac:dyDescent="0.15">
      <c r="A35" s="179"/>
      <c r="B35" s="178" t="s">
        <v>106</v>
      </c>
      <c r="C35" s="552">
        <f>'９月(下旬)'!B73</f>
        <v>0</v>
      </c>
      <c r="D35" s="550">
        <f>'９月(下旬)'!C73</f>
        <v>0</v>
      </c>
      <c r="E35" s="549" t="e">
        <f t="shared" si="0"/>
        <v>#DIV/0!</v>
      </c>
      <c r="F35" s="548">
        <f t="shared" si="1"/>
        <v>0</v>
      </c>
      <c r="G35" s="551">
        <f>'９月(下旬)'!F73</f>
        <v>0</v>
      </c>
      <c r="H35" s="550">
        <f>'９月(下旬)'!G73</f>
        <v>0</v>
      </c>
      <c r="I35" s="549" t="e">
        <f t="shared" si="2"/>
        <v>#DIV/0!</v>
      </c>
      <c r="J35" s="548">
        <f t="shared" si="3"/>
        <v>0</v>
      </c>
      <c r="K35" s="167"/>
    </row>
    <row r="36" spans="1:11" s="166" customFormat="1" ht="18" customHeight="1" thickBot="1" x14ac:dyDescent="0.2">
      <c r="A36" s="173"/>
      <c r="B36" s="172" t="s">
        <v>203</v>
      </c>
      <c r="C36" s="547">
        <f>'９月(下旬)'!B77</f>
        <v>0</v>
      </c>
      <c r="D36" s="545">
        <f>'９月(下旬)'!C77</f>
        <v>0</v>
      </c>
      <c r="E36" s="544" t="e">
        <f t="shared" si="0"/>
        <v>#DIV/0!</v>
      </c>
      <c r="F36" s="543">
        <f t="shared" si="1"/>
        <v>0</v>
      </c>
      <c r="G36" s="546">
        <f>'９月(下旬)'!F77</f>
        <v>0</v>
      </c>
      <c r="H36" s="545">
        <f>'９月(下旬)'!G77</f>
        <v>0</v>
      </c>
      <c r="I36" s="544" t="e">
        <f t="shared" si="2"/>
        <v>#DIV/0!</v>
      </c>
      <c r="J36" s="543">
        <f t="shared" si="3"/>
        <v>0</v>
      </c>
      <c r="K36" s="167"/>
    </row>
    <row r="37" spans="1:11" x14ac:dyDescent="0.15">
      <c r="C37" s="165"/>
      <c r="G37" s="165"/>
    </row>
    <row r="38" spans="1:11" x14ac:dyDescent="0.15">
      <c r="C38" s="165"/>
      <c r="G38" s="165"/>
    </row>
    <row r="39" spans="1:11" x14ac:dyDescent="0.15">
      <c r="C39" s="165" t="s">
        <v>264</v>
      </c>
      <c r="G39" s="165"/>
    </row>
    <row r="40" spans="1:11" x14ac:dyDescent="0.15">
      <c r="C40" s="165" t="s">
        <v>263</v>
      </c>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3:7" x14ac:dyDescent="0.15">
      <c r="C65" s="165"/>
      <c r="G65" s="165"/>
    </row>
    <row r="66" spans="3:7" x14ac:dyDescent="0.15">
      <c r="C66" s="165"/>
      <c r="G66" s="165"/>
    </row>
    <row r="67" spans="3:7" x14ac:dyDescent="0.15">
      <c r="C67" s="165"/>
      <c r="G67" s="165"/>
    </row>
    <row r="68" spans="3:7" x14ac:dyDescent="0.15">
      <c r="C68" s="165"/>
      <c r="G68" s="165"/>
    </row>
    <row r="69" spans="3:7" x14ac:dyDescent="0.15">
      <c r="C69" s="165"/>
      <c r="G69" s="165"/>
    </row>
    <row r="70" spans="3:7" x14ac:dyDescent="0.15">
      <c r="C70" s="165"/>
      <c r="G70" s="165"/>
    </row>
    <row r="71" spans="3:7" x14ac:dyDescent="0.15">
      <c r="C71" s="165"/>
      <c r="G71" s="165"/>
    </row>
    <row r="72" spans="3:7" x14ac:dyDescent="0.15">
      <c r="C72" s="165"/>
      <c r="G72" s="165"/>
    </row>
  </sheetData>
  <mergeCells count="24">
    <mergeCell ref="A1:B1"/>
    <mergeCell ref="A24:B24"/>
    <mergeCell ref="A29:B29"/>
    <mergeCell ref="J5:J6"/>
    <mergeCell ref="A6:B6"/>
    <mergeCell ref="A7:B7"/>
    <mergeCell ref="A14:B14"/>
    <mergeCell ref="F5:F6"/>
    <mergeCell ref="G5:G6"/>
    <mergeCell ref="H5:H6"/>
    <mergeCell ref="C2:F2"/>
    <mergeCell ref="G2:J2"/>
    <mergeCell ref="C3:C4"/>
    <mergeCell ref="D3:D4"/>
    <mergeCell ref="E3:F3"/>
    <mergeCell ref="A19:B19"/>
    <mergeCell ref="G3:G4"/>
    <mergeCell ref="H3:H4"/>
    <mergeCell ref="I3:J3"/>
    <mergeCell ref="I5:I6"/>
    <mergeCell ref="A5:B5"/>
    <mergeCell ref="C5:C6"/>
    <mergeCell ref="D5:D6"/>
    <mergeCell ref="E5:E6"/>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61" orientation="landscape" r:id="rId1"/>
  <headerFooter alignWithMargins="0">
    <oddHeader>&amp;C2012年&amp;A航空旅客輸送実績</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3"/>
  <sheetViews>
    <sheetView showGridLines="0" zoomScaleNormal="100" workbookViewId="0">
      <pane xSplit="1" ySplit="6" topLeftCell="B7"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98" customWidth="1"/>
    <col min="4" max="5" width="11.25" style="42" customWidth="1"/>
    <col min="6" max="7" width="11" style="98" customWidth="1"/>
    <col min="8" max="9" width="11.25" style="42" customWidth="1"/>
    <col min="10" max="11" width="11.25" style="98" customWidth="1"/>
    <col min="12" max="12" width="11.25" style="42"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10月(月間)</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x14ac:dyDescent="0.4">
      <c r="A4" s="719"/>
      <c r="B4" s="654" t="s">
        <v>135</v>
      </c>
      <c r="C4" s="655" t="s">
        <v>289</v>
      </c>
      <c r="D4" s="652" t="s">
        <v>95</v>
      </c>
      <c r="E4" s="652"/>
      <c r="F4" s="648" t="str">
        <f>+B4</f>
        <v>(12'10/1～31)</v>
      </c>
      <c r="G4" s="691" t="str">
        <f>+C4</f>
        <v>(11'10/1～31)</v>
      </c>
      <c r="H4" s="652" t="s">
        <v>95</v>
      </c>
      <c r="I4" s="652"/>
      <c r="J4" s="648" t="str">
        <f>+B4</f>
        <v>(12'10/1～31)</v>
      </c>
      <c r="K4" s="691" t="str">
        <f>+C4</f>
        <v>(11'10/1～31)</v>
      </c>
      <c r="L4" s="650" t="s">
        <v>93</v>
      </c>
    </row>
    <row r="5" spans="1:12" s="161" customFormat="1" x14ac:dyDescent="0.4">
      <c r="A5" s="719"/>
      <c r="B5" s="654"/>
      <c r="C5" s="656"/>
      <c r="D5" s="275" t="s">
        <v>94</v>
      </c>
      <c r="E5" s="328" t="s">
        <v>93</v>
      </c>
      <c r="F5" s="648"/>
      <c r="G5" s="691"/>
      <c r="H5" s="275" t="s">
        <v>94</v>
      </c>
      <c r="I5" s="275" t="s">
        <v>93</v>
      </c>
      <c r="J5" s="648"/>
      <c r="K5" s="691"/>
      <c r="L5" s="651"/>
    </row>
    <row r="6" spans="1:12" s="44" customFormat="1" x14ac:dyDescent="0.4">
      <c r="A6" s="347" t="s">
        <v>191</v>
      </c>
      <c r="B6" s="346">
        <f>+B7+B41+B68+B77</f>
        <v>532731</v>
      </c>
      <c r="C6" s="346">
        <f>+C7+C41+C68+C77</f>
        <v>524151</v>
      </c>
      <c r="D6" s="247">
        <f t="shared" ref="D6:D37" si="0">+B6/C6</f>
        <v>1.0163693286858175</v>
      </c>
      <c r="E6" s="343">
        <f t="shared" ref="E6:E37" si="1">+B6-C6</f>
        <v>8580</v>
      </c>
      <c r="F6" s="346">
        <f>+F7+F41+F68+F77</f>
        <v>742198</v>
      </c>
      <c r="G6" s="346">
        <f>+G7+G41+G68+G77</f>
        <v>703241</v>
      </c>
      <c r="H6" s="247">
        <f t="shared" ref="H6:H49" si="2">+F6/G6</f>
        <v>1.0553963719407713</v>
      </c>
      <c r="I6" s="246">
        <f t="shared" ref="I6:I49" si="3">+F6-G6</f>
        <v>38957</v>
      </c>
      <c r="J6" s="345">
        <f t="shared" ref="J6:J49" si="4">+B6/F6</f>
        <v>0.71777477169165105</v>
      </c>
      <c r="K6" s="345">
        <f t="shared" ref="K6:K49" si="5">+C6/G6</f>
        <v>0.74533623608407362</v>
      </c>
      <c r="L6" s="244">
        <f t="shared" ref="L6:L49" si="6">+J6-K6</f>
        <v>-2.7561464392422574E-2</v>
      </c>
    </row>
    <row r="7" spans="1:12" s="89" customFormat="1" x14ac:dyDescent="0.4">
      <c r="A7" s="249" t="s">
        <v>91</v>
      </c>
      <c r="B7" s="268">
        <f>+B8+B18+B38</f>
        <v>209457</v>
      </c>
      <c r="C7" s="268">
        <f>+C8+C18+C38</f>
        <v>211064</v>
      </c>
      <c r="D7" s="344">
        <f t="shared" si="0"/>
        <v>0.99238619565629382</v>
      </c>
      <c r="E7" s="343">
        <f t="shared" si="1"/>
        <v>-1607</v>
      </c>
      <c r="F7" s="269">
        <f>+F8+F18+F38</f>
        <v>284200</v>
      </c>
      <c r="G7" s="268">
        <f>+G8+G18+G38</f>
        <v>274339</v>
      </c>
      <c r="H7" s="247">
        <f t="shared" si="2"/>
        <v>1.0359445795165836</v>
      </c>
      <c r="I7" s="246">
        <f t="shared" si="3"/>
        <v>9861</v>
      </c>
      <c r="J7" s="284">
        <f t="shared" si="4"/>
        <v>0.73700562983814211</v>
      </c>
      <c r="K7" s="284">
        <f t="shared" si="5"/>
        <v>0.76935470348729129</v>
      </c>
      <c r="L7" s="244">
        <f t="shared" si="6"/>
        <v>-3.2349073649149185E-2</v>
      </c>
    </row>
    <row r="8" spans="1:12" s="42" customFormat="1" x14ac:dyDescent="0.4">
      <c r="A8" s="277" t="s">
        <v>190</v>
      </c>
      <c r="B8" s="259">
        <f>SUM(B9:B17)</f>
        <v>142732</v>
      </c>
      <c r="C8" s="259">
        <f>SUM(C9:C17)</f>
        <v>152237</v>
      </c>
      <c r="D8" s="258">
        <f t="shared" si="0"/>
        <v>0.93756445542148104</v>
      </c>
      <c r="E8" s="257">
        <f t="shared" si="1"/>
        <v>-9505</v>
      </c>
      <c r="F8" s="259">
        <f>SUM(F9:F17)</f>
        <v>193199</v>
      </c>
      <c r="G8" s="259">
        <f>SUM(G9:G17)</f>
        <v>192533</v>
      </c>
      <c r="H8" s="258">
        <f t="shared" si="2"/>
        <v>1.0034591472630665</v>
      </c>
      <c r="I8" s="257">
        <f t="shared" si="3"/>
        <v>666</v>
      </c>
      <c r="J8" s="256">
        <f t="shared" si="4"/>
        <v>0.73878229183380861</v>
      </c>
      <c r="K8" s="256">
        <f t="shared" si="5"/>
        <v>0.79070600884004305</v>
      </c>
      <c r="L8" s="255">
        <f t="shared" si="6"/>
        <v>-5.1923717006234438E-2</v>
      </c>
    </row>
    <row r="9" spans="1:12" x14ac:dyDescent="0.4">
      <c r="A9" s="57" t="s">
        <v>87</v>
      </c>
      <c r="B9" s="88">
        <v>124922</v>
      </c>
      <c r="C9" s="265">
        <v>120645</v>
      </c>
      <c r="D9" s="243">
        <f t="shared" si="0"/>
        <v>1.0354511169132579</v>
      </c>
      <c r="E9" s="242">
        <f t="shared" si="1"/>
        <v>4277</v>
      </c>
      <c r="F9" s="265">
        <v>168792</v>
      </c>
      <c r="G9" s="265">
        <v>153761</v>
      </c>
      <c r="H9" s="243">
        <f t="shared" si="2"/>
        <v>1.0977556077288779</v>
      </c>
      <c r="I9" s="242">
        <f t="shared" si="3"/>
        <v>15031</v>
      </c>
      <c r="J9" s="73">
        <f t="shared" si="4"/>
        <v>0.7400943172662211</v>
      </c>
      <c r="K9" s="73">
        <f t="shared" si="5"/>
        <v>0.78462679092877907</v>
      </c>
      <c r="L9" s="254">
        <f t="shared" si="6"/>
        <v>-4.453247366255797E-2</v>
      </c>
    </row>
    <row r="10" spans="1:12" x14ac:dyDescent="0.4">
      <c r="A10" s="58" t="s">
        <v>90</v>
      </c>
      <c r="B10" s="56">
        <v>11646</v>
      </c>
      <c r="C10" s="263">
        <v>13096</v>
      </c>
      <c r="D10" s="239">
        <f t="shared" si="0"/>
        <v>0.88927916921197314</v>
      </c>
      <c r="E10" s="242">
        <f t="shared" si="1"/>
        <v>-1450</v>
      </c>
      <c r="F10" s="263">
        <v>15261</v>
      </c>
      <c r="G10" s="263">
        <v>15500</v>
      </c>
      <c r="H10" s="239">
        <f t="shared" si="2"/>
        <v>0.98458064516129029</v>
      </c>
      <c r="I10" s="238">
        <f t="shared" si="3"/>
        <v>-239</v>
      </c>
      <c r="J10" s="53">
        <f t="shared" si="4"/>
        <v>0.7631216827206605</v>
      </c>
      <c r="K10" s="53">
        <f t="shared" si="5"/>
        <v>0.84490322580645161</v>
      </c>
      <c r="L10" s="261">
        <f t="shared" si="6"/>
        <v>-8.1781543085791109E-2</v>
      </c>
    </row>
    <row r="11" spans="1:12" x14ac:dyDescent="0.4">
      <c r="A11" s="58" t="s">
        <v>162</v>
      </c>
      <c r="B11" s="56">
        <v>3671</v>
      </c>
      <c r="C11" s="263">
        <v>15795</v>
      </c>
      <c r="D11" s="239">
        <f t="shared" si="0"/>
        <v>0.23241532130421019</v>
      </c>
      <c r="E11" s="242">
        <f t="shared" si="1"/>
        <v>-12124</v>
      </c>
      <c r="F11" s="263">
        <v>4868</v>
      </c>
      <c r="G11" s="263">
        <v>18777</v>
      </c>
      <c r="H11" s="239">
        <f t="shared" si="2"/>
        <v>0.25925334185439636</v>
      </c>
      <c r="I11" s="238">
        <f t="shared" si="3"/>
        <v>-13909</v>
      </c>
      <c r="J11" s="53">
        <f t="shared" si="4"/>
        <v>0.75410846343467541</v>
      </c>
      <c r="K11" s="53">
        <f t="shared" si="5"/>
        <v>0.84118868828886406</v>
      </c>
      <c r="L11" s="261">
        <f t="shared" si="6"/>
        <v>-8.7080224854188648E-2</v>
      </c>
    </row>
    <row r="12" spans="1:12" x14ac:dyDescent="0.4">
      <c r="A12" s="58" t="s">
        <v>85</v>
      </c>
      <c r="B12" s="92"/>
      <c r="C12" s="263"/>
      <c r="D12" s="239" t="e">
        <f t="shared" si="0"/>
        <v>#DIV/0!</v>
      </c>
      <c r="E12" s="242">
        <f t="shared" si="1"/>
        <v>0</v>
      </c>
      <c r="F12" s="288"/>
      <c r="G12" s="263"/>
      <c r="H12" s="239" t="e">
        <f t="shared" si="2"/>
        <v>#DIV/0!</v>
      </c>
      <c r="I12" s="238">
        <f t="shared" si="3"/>
        <v>0</v>
      </c>
      <c r="J12" s="53" t="e">
        <f t="shared" si="4"/>
        <v>#DIV/0!</v>
      </c>
      <c r="K12" s="53" t="e">
        <f t="shared" si="5"/>
        <v>#DIV/0!</v>
      </c>
      <c r="L12" s="261" t="e">
        <f t="shared" si="6"/>
        <v>#DIV/0!</v>
      </c>
    </row>
    <row r="13" spans="1:12" x14ac:dyDescent="0.4">
      <c r="A13" s="58" t="s">
        <v>86</v>
      </c>
      <c r="B13" s="92"/>
      <c r="C13" s="263"/>
      <c r="D13" s="239" t="e">
        <f t="shared" si="0"/>
        <v>#DIV/0!</v>
      </c>
      <c r="E13" s="242">
        <f t="shared" si="1"/>
        <v>0</v>
      </c>
      <c r="F13" s="288"/>
      <c r="G13" s="263"/>
      <c r="H13" s="239" t="e">
        <f t="shared" si="2"/>
        <v>#DIV/0!</v>
      </c>
      <c r="I13" s="238">
        <f t="shared" si="3"/>
        <v>0</v>
      </c>
      <c r="J13" s="53" t="e">
        <f t="shared" si="4"/>
        <v>#DIV/0!</v>
      </c>
      <c r="K13" s="53" t="e">
        <f t="shared" si="5"/>
        <v>#DIV/0!</v>
      </c>
      <c r="L13" s="261" t="e">
        <f t="shared" si="6"/>
        <v>#DIV/0!</v>
      </c>
    </row>
    <row r="14" spans="1:12" x14ac:dyDescent="0.4">
      <c r="A14" s="64" t="s">
        <v>189</v>
      </c>
      <c r="B14" s="69">
        <v>2493</v>
      </c>
      <c r="C14" s="491">
        <v>2701</v>
      </c>
      <c r="D14" s="253">
        <f t="shared" si="0"/>
        <v>0.92299148463532021</v>
      </c>
      <c r="E14" s="242">
        <f t="shared" si="1"/>
        <v>-208</v>
      </c>
      <c r="F14" s="491">
        <v>4278</v>
      </c>
      <c r="G14" s="491">
        <v>4495</v>
      </c>
      <c r="H14" s="253">
        <f t="shared" si="2"/>
        <v>0.9517241379310345</v>
      </c>
      <c r="I14" s="252">
        <f t="shared" si="3"/>
        <v>-217</v>
      </c>
      <c r="J14" s="67">
        <f t="shared" si="4"/>
        <v>0.58274894810659184</v>
      </c>
      <c r="K14" s="67">
        <f t="shared" si="5"/>
        <v>0.60088987764182422</v>
      </c>
      <c r="L14" s="251">
        <f t="shared" si="6"/>
        <v>-1.8140929535232386E-2</v>
      </c>
    </row>
    <row r="15" spans="1:12" x14ac:dyDescent="0.4">
      <c r="A15" s="58" t="s">
        <v>188</v>
      </c>
      <c r="B15" s="92"/>
      <c r="C15" s="92"/>
      <c r="D15" s="239" t="e">
        <f t="shared" si="0"/>
        <v>#DIV/0!</v>
      </c>
      <c r="E15" s="242">
        <f t="shared" si="1"/>
        <v>0</v>
      </c>
      <c r="F15" s="288"/>
      <c r="G15" s="92"/>
      <c r="H15" s="239" t="e">
        <f t="shared" si="2"/>
        <v>#DIV/0!</v>
      </c>
      <c r="I15" s="238">
        <f t="shared" si="3"/>
        <v>0</v>
      </c>
      <c r="J15" s="53" t="e">
        <f t="shared" si="4"/>
        <v>#DIV/0!</v>
      </c>
      <c r="K15" s="53" t="e">
        <f t="shared" si="5"/>
        <v>#DIV/0!</v>
      </c>
      <c r="L15" s="261" t="e">
        <f t="shared" si="6"/>
        <v>#DIV/0!</v>
      </c>
    </row>
    <row r="16" spans="1:12" s="42" customFormat="1" x14ac:dyDescent="0.4">
      <c r="A16" s="70" t="s">
        <v>187</v>
      </c>
      <c r="B16" s="92"/>
      <c r="C16" s="92"/>
      <c r="D16" s="239" t="e">
        <f t="shared" si="0"/>
        <v>#DIV/0!</v>
      </c>
      <c r="E16" s="242">
        <f t="shared" si="1"/>
        <v>0</v>
      </c>
      <c r="F16" s="92"/>
      <c r="G16" s="92"/>
      <c r="H16" s="239" t="e">
        <f t="shared" si="2"/>
        <v>#DIV/0!</v>
      </c>
      <c r="I16" s="267">
        <f t="shared" si="3"/>
        <v>0</v>
      </c>
      <c r="J16" s="53" t="e">
        <f t="shared" si="4"/>
        <v>#DIV/0!</v>
      </c>
      <c r="K16" s="53" t="e">
        <f t="shared" si="5"/>
        <v>#DIV/0!</v>
      </c>
      <c r="L16" s="261" t="e">
        <f t="shared" si="6"/>
        <v>#DIV/0!</v>
      </c>
    </row>
    <row r="17" spans="1:12" x14ac:dyDescent="0.4">
      <c r="A17" s="70" t="s">
        <v>186</v>
      </c>
      <c r="B17" s="91"/>
      <c r="C17" s="266"/>
      <c r="D17" s="253" t="e">
        <f t="shared" si="0"/>
        <v>#DIV/0!</v>
      </c>
      <c r="E17" s="328">
        <f t="shared" si="1"/>
        <v>0</v>
      </c>
      <c r="F17" s="266"/>
      <c r="G17" s="266"/>
      <c r="H17" s="253" t="e">
        <f t="shared" si="2"/>
        <v>#DIV/0!</v>
      </c>
      <c r="I17" s="252">
        <f t="shared" si="3"/>
        <v>0</v>
      </c>
      <c r="J17" s="67" t="e">
        <f t="shared" si="4"/>
        <v>#DIV/0!</v>
      </c>
      <c r="K17" s="67" t="e">
        <f t="shared" si="5"/>
        <v>#DIV/0!</v>
      </c>
      <c r="L17" s="251" t="e">
        <f t="shared" si="6"/>
        <v>#DIV/0!</v>
      </c>
    </row>
    <row r="18" spans="1:12" s="42" customFormat="1" x14ac:dyDescent="0.4">
      <c r="A18" s="277" t="s">
        <v>185</v>
      </c>
      <c r="B18" s="259">
        <f>SUM(B19:B37)</f>
        <v>64769</v>
      </c>
      <c r="C18" s="259">
        <f>SUM(C19:C37)</f>
        <v>57089</v>
      </c>
      <c r="D18" s="258">
        <f t="shared" si="0"/>
        <v>1.1345267915009898</v>
      </c>
      <c r="E18" s="257">
        <f t="shared" si="1"/>
        <v>7680</v>
      </c>
      <c r="F18" s="259">
        <f>SUM(F19:F37)</f>
        <v>88325</v>
      </c>
      <c r="G18" s="259">
        <f>SUM(G19:G37)</f>
        <v>79080</v>
      </c>
      <c r="H18" s="258">
        <f t="shared" si="2"/>
        <v>1.1169069296914518</v>
      </c>
      <c r="I18" s="257">
        <f t="shared" si="3"/>
        <v>9245</v>
      </c>
      <c r="J18" s="256">
        <f t="shared" si="4"/>
        <v>0.73330314180583078</v>
      </c>
      <c r="K18" s="256">
        <f t="shared" si="5"/>
        <v>0.72191451694486597</v>
      </c>
      <c r="L18" s="255">
        <f t="shared" si="6"/>
        <v>1.1388624860964813E-2</v>
      </c>
    </row>
    <row r="19" spans="1:12" x14ac:dyDescent="0.4">
      <c r="A19" s="57" t="s">
        <v>184</v>
      </c>
      <c r="B19" s="94"/>
      <c r="C19" s="94"/>
      <c r="D19" s="243" t="e">
        <f t="shared" si="0"/>
        <v>#DIV/0!</v>
      </c>
      <c r="E19" s="242">
        <f t="shared" si="1"/>
        <v>0</v>
      </c>
      <c r="F19" s="296"/>
      <c r="G19" s="94"/>
      <c r="H19" s="243" t="e">
        <f t="shared" si="2"/>
        <v>#DIV/0!</v>
      </c>
      <c r="I19" s="242">
        <f t="shared" si="3"/>
        <v>0</v>
      </c>
      <c r="J19" s="73" t="e">
        <f t="shared" si="4"/>
        <v>#DIV/0!</v>
      </c>
      <c r="K19" s="73" t="e">
        <f t="shared" si="5"/>
        <v>#DIV/0!</v>
      </c>
      <c r="L19" s="254" t="e">
        <f t="shared" si="6"/>
        <v>#DIV/0!</v>
      </c>
    </row>
    <row r="20" spans="1:12" x14ac:dyDescent="0.4">
      <c r="A20" s="58" t="s">
        <v>244</v>
      </c>
      <c r="B20" s="56">
        <v>10845</v>
      </c>
      <c r="C20" s="92"/>
      <c r="D20" s="239" t="e">
        <f t="shared" si="0"/>
        <v>#DIV/0!</v>
      </c>
      <c r="E20" s="242">
        <f t="shared" si="1"/>
        <v>10845</v>
      </c>
      <c r="F20" s="263">
        <v>13845</v>
      </c>
      <c r="G20" s="92"/>
      <c r="H20" s="239" t="e">
        <f t="shared" si="2"/>
        <v>#DIV/0!</v>
      </c>
      <c r="I20" s="238">
        <f t="shared" si="3"/>
        <v>13845</v>
      </c>
      <c r="J20" s="53">
        <f t="shared" si="4"/>
        <v>0.78331527627302278</v>
      </c>
      <c r="K20" s="53" t="e">
        <f t="shared" si="5"/>
        <v>#DIV/0!</v>
      </c>
      <c r="L20" s="261" t="e">
        <f t="shared" si="6"/>
        <v>#DIV/0!</v>
      </c>
    </row>
    <row r="21" spans="1:12" x14ac:dyDescent="0.4">
      <c r="A21" s="58" t="s">
        <v>183</v>
      </c>
      <c r="B21" s="56">
        <v>17912</v>
      </c>
      <c r="C21" s="56">
        <v>20114</v>
      </c>
      <c r="D21" s="239">
        <f t="shared" si="0"/>
        <v>0.89052401312518648</v>
      </c>
      <c r="E21" s="242">
        <f t="shared" si="1"/>
        <v>-2202</v>
      </c>
      <c r="F21" s="263">
        <v>26825</v>
      </c>
      <c r="G21" s="56">
        <v>27170</v>
      </c>
      <c r="H21" s="239">
        <f t="shared" si="2"/>
        <v>0.98730217151269783</v>
      </c>
      <c r="I21" s="238">
        <f t="shared" si="3"/>
        <v>-345</v>
      </c>
      <c r="J21" s="53">
        <f t="shared" si="4"/>
        <v>0.66773532152842496</v>
      </c>
      <c r="K21" s="53">
        <f t="shared" si="5"/>
        <v>0.7403018034596982</v>
      </c>
      <c r="L21" s="261">
        <f t="shared" si="6"/>
        <v>-7.2566481931273241E-2</v>
      </c>
    </row>
    <row r="22" spans="1:12" x14ac:dyDescent="0.4">
      <c r="A22" s="58" t="s">
        <v>182</v>
      </c>
      <c r="B22" s="56">
        <v>7186</v>
      </c>
      <c r="C22" s="56">
        <v>6780</v>
      </c>
      <c r="D22" s="239">
        <f t="shared" si="0"/>
        <v>1.0598820058997049</v>
      </c>
      <c r="E22" s="242">
        <f t="shared" si="1"/>
        <v>406</v>
      </c>
      <c r="F22" s="263">
        <v>8985</v>
      </c>
      <c r="G22" s="56">
        <v>9170</v>
      </c>
      <c r="H22" s="239">
        <f t="shared" si="2"/>
        <v>0.97982551799345696</v>
      </c>
      <c r="I22" s="238">
        <f t="shared" si="3"/>
        <v>-185</v>
      </c>
      <c r="J22" s="53">
        <f t="shared" si="4"/>
        <v>0.79977740678909293</v>
      </c>
      <c r="K22" s="53">
        <f t="shared" si="5"/>
        <v>0.73936750272628138</v>
      </c>
      <c r="L22" s="261">
        <f t="shared" si="6"/>
        <v>6.0409904062811548E-2</v>
      </c>
    </row>
    <row r="23" spans="1:12" x14ac:dyDescent="0.4">
      <c r="A23" s="58" t="s">
        <v>181</v>
      </c>
      <c r="B23" s="69">
        <v>3791</v>
      </c>
      <c r="C23" s="69">
        <v>3994</v>
      </c>
      <c r="D23" s="253">
        <f t="shared" si="0"/>
        <v>0.94917376064096148</v>
      </c>
      <c r="E23" s="242">
        <f t="shared" si="1"/>
        <v>-203</v>
      </c>
      <c r="F23" s="491">
        <v>4430</v>
      </c>
      <c r="G23" s="69">
        <v>4590</v>
      </c>
      <c r="H23" s="253">
        <f t="shared" si="2"/>
        <v>0.96514161220043571</v>
      </c>
      <c r="I23" s="252">
        <f t="shared" si="3"/>
        <v>-160</v>
      </c>
      <c r="J23" s="67">
        <f t="shared" si="4"/>
        <v>0.85575620767494354</v>
      </c>
      <c r="K23" s="67">
        <f t="shared" si="5"/>
        <v>0.87015250544662315</v>
      </c>
      <c r="L23" s="251">
        <f t="shared" si="6"/>
        <v>-1.4396297771679611E-2</v>
      </c>
    </row>
    <row r="24" spans="1:12" x14ac:dyDescent="0.4">
      <c r="A24" s="70" t="s">
        <v>180</v>
      </c>
      <c r="B24" s="56"/>
      <c r="C24" s="56"/>
      <c r="D24" s="239" t="e">
        <f t="shared" si="0"/>
        <v>#DIV/0!</v>
      </c>
      <c r="E24" s="242">
        <f t="shared" si="1"/>
        <v>0</v>
      </c>
      <c r="F24" s="263"/>
      <c r="G24" s="56"/>
      <c r="H24" s="239" t="e">
        <f t="shared" si="2"/>
        <v>#DIV/0!</v>
      </c>
      <c r="I24" s="238">
        <f t="shared" si="3"/>
        <v>0</v>
      </c>
      <c r="J24" s="53" t="e">
        <f t="shared" si="4"/>
        <v>#DIV/0!</v>
      </c>
      <c r="K24" s="53" t="e">
        <f t="shared" si="5"/>
        <v>#DIV/0!</v>
      </c>
      <c r="L24" s="261" t="e">
        <f t="shared" si="6"/>
        <v>#DIV/0!</v>
      </c>
    </row>
    <row r="25" spans="1:12" x14ac:dyDescent="0.4">
      <c r="A25" s="70" t="s">
        <v>179</v>
      </c>
      <c r="B25" s="56">
        <v>3276</v>
      </c>
      <c r="C25" s="56">
        <v>3266</v>
      </c>
      <c r="D25" s="239">
        <f t="shared" si="0"/>
        <v>1.0030618493570116</v>
      </c>
      <c r="E25" s="242">
        <f t="shared" si="1"/>
        <v>10</v>
      </c>
      <c r="F25" s="263">
        <v>4570</v>
      </c>
      <c r="G25" s="56">
        <v>4635</v>
      </c>
      <c r="H25" s="239">
        <f t="shared" si="2"/>
        <v>0.98597626752966561</v>
      </c>
      <c r="I25" s="238">
        <f t="shared" si="3"/>
        <v>-65</v>
      </c>
      <c r="J25" s="53">
        <f t="shared" si="4"/>
        <v>0.71684901531728662</v>
      </c>
      <c r="K25" s="53">
        <f t="shared" si="5"/>
        <v>0.70463861920172599</v>
      </c>
      <c r="L25" s="261">
        <f t="shared" si="6"/>
        <v>1.2210396115560629E-2</v>
      </c>
    </row>
    <row r="26" spans="1:12" s="42" customFormat="1" x14ac:dyDescent="0.4">
      <c r="A26" s="70" t="s">
        <v>178</v>
      </c>
      <c r="B26" s="92"/>
      <c r="C26" s="92"/>
      <c r="D26" s="239" t="e">
        <f t="shared" si="0"/>
        <v>#DIV/0!</v>
      </c>
      <c r="E26" s="238">
        <f t="shared" si="1"/>
        <v>0</v>
      </c>
      <c r="F26" s="92"/>
      <c r="G26" s="92"/>
      <c r="H26" s="239" t="e">
        <f t="shared" si="2"/>
        <v>#DIV/0!</v>
      </c>
      <c r="I26" s="238">
        <f t="shared" si="3"/>
        <v>0</v>
      </c>
      <c r="J26" s="53" t="e">
        <f t="shared" si="4"/>
        <v>#DIV/0!</v>
      </c>
      <c r="K26" s="53" t="e">
        <f t="shared" si="5"/>
        <v>#DIV/0!</v>
      </c>
      <c r="L26" s="261" t="e">
        <f t="shared" si="6"/>
        <v>#DIV/0!</v>
      </c>
    </row>
    <row r="27" spans="1:12" x14ac:dyDescent="0.4">
      <c r="A27" s="58" t="s">
        <v>177</v>
      </c>
      <c r="B27" s="92"/>
      <c r="C27" s="92"/>
      <c r="D27" s="239" t="e">
        <f t="shared" si="0"/>
        <v>#DIV/0!</v>
      </c>
      <c r="E27" s="242">
        <f t="shared" si="1"/>
        <v>0</v>
      </c>
      <c r="F27" s="288"/>
      <c r="G27" s="92"/>
      <c r="H27" s="239" t="e">
        <f t="shared" si="2"/>
        <v>#DIV/0!</v>
      </c>
      <c r="I27" s="238">
        <f t="shared" si="3"/>
        <v>0</v>
      </c>
      <c r="J27" s="53" t="e">
        <f t="shared" si="4"/>
        <v>#DIV/0!</v>
      </c>
      <c r="K27" s="53" t="e">
        <f t="shared" si="5"/>
        <v>#DIV/0!</v>
      </c>
      <c r="L27" s="261" t="e">
        <f t="shared" si="6"/>
        <v>#DIV/0!</v>
      </c>
    </row>
    <row r="28" spans="1:12" x14ac:dyDescent="0.4">
      <c r="A28" s="58" t="s">
        <v>176</v>
      </c>
      <c r="B28" s="92"/>
      <c r="C28" s="56">
        <v>2894</v>
      </c>
      <c r="D28" s="239">
        <f t="shared" si="0"/>
        <v>0</v>
      </c>
      <c r="E28" s="242">
        <f t="shared" si="1"/>
        <v>-2894</v>
      </c>
      <c r="F28" s="288"/>
      <c r="G28" s="56">
        <v>4555</v>
      </c>
      <c r="H28" s="239">
        <f t="shared" si="2"/>
        <v>0</v>
      </c>
      <c r="I28" s="238">
        <f t="shared" si="3"/>
        <v>-4555</v>
      </c>
      <c r="J28" s="53" t="e">
        <f t="shared" si="4"/>
        <v>#DIV/0!</v>
      </c>
      <c r="K28" s="53">
        <f t="shared" si="5"/>
        <v>0.6353457738748628</v>
      </c>
      <c r="L28" s="261" t="e">
        <f t="shared" si="6"/>
        <v>#DIV/0!</v>
      </c>
    </row>
    <row r="29" spans="1:12" x14ac:dyDescent="0.4">
      <c r="A29" s="58" t="s">
        <v>175</v>
      </c>
      <c r="B29" s="93"/>
      <c r="C29" s="112"/>
      <c r="D29" s="239" t="e">
        <f t="shared" si="0"/>
        <v>#DIV/0!</v>
      </c>
      <c r="E29" s="238">
        <f t="shared" si="1"/>
        <v>0</v>
      </c>
      <c r="F29" s="93"/>
      <c r="G29" s="112"/>
      <c r="H29" s="239" t="e">
        <f t="shared" si="2"/>
        <v>#DIV/0!</v>
      </c>
      <c r="I29" s="238">
        <f t="shared" si="3"/>
        <v>0</v>
      </c>
      <c r="J29" s="53" t="e">
        <f t="shared" si="4"/>
        <v>#DIV/0!</v>
      </c>
      <c r="K29" s="53" t="e">
        <f t="shared" si="5"/>
        <v>#DIV/0!</v>
      </c>
      <c r="L29" s="261" t="e">
        <f t="shared" si="6"/>
        <v>#DIV/0!</v>
      </c>
    </row>
    <row r="30" spans="1:12" x14ac:dyDescent="0.4">
      <c r="A30" s="58" t="s">
        <v>174</v>
      </c>
      <c r="B30" s="91"/>
      <c r="C30" s="91"/>
      <c r="D30" s="253" t="e">
        <f t="shared" si="0"/>
        <v>#DIV/0!</v>
      </c>
      <c r="E30" s="242">
        <f t="shared" si="1"/>
        <v>0</v>
      </c>
      <c r="F30" s="266"/>
      <c r="G30" s="91"/>
      <c r="H30" s="253" t="e">
        <f t="shared" si="2"/>
        <v>#DIV/0!</v>
      </c>
      <c r="I30" s="252">
        <f t="shared" si="3"/>
        <v>0</v>
      </c>
      <c r="J30" s="67" t="e">
        <f t="shared" si="4"/>
        <v>#DIV/0!</v>
      </c>
      <c r="K30" s="67" t="e">
        <f t="shared" si="5"/>
        <v>#DIV/0!</v>
      </c>
      <c r="L30" s="251" t="e">
        <f t="shared" si="6"/>
        <v>#DIV/0!</v>
      </c>
    </row>
    <row r="31" spans="1:12" x14ac:dyDescent="0.4">
      <c r="A31" s="70" t="s">
        <v>173</v>
      </c>
      <c r="B31" s="92"/>
      <c r="C31" s="92"/>
      <c r="D31" s="239" t="e">
        <f t="shared" si="0"/>
        <v>#DIV/0!</v>
      </c>
      <c r="E31" s="242">
        <f t="shared" si="1"/>
        <v>0</v>
      </c>
      <c r="F31" s="288"/>
      <c r="G31" s="92"/>
      <c r="H31" s="239" t="e">
        <f t="shared" si="2"/>
        <v>#DIV/0!</v>
      </c>
      <c r="I31" s="238">
        <f t="shared" si="3"/>
        <v>0</v>
      </c>
      <c r="J31" s="53" t="e">
        <f t="shared" si="4"/>
        <v>#DIV/0!</v>
      </c>
      <c r="K31" s="53" t="e">
        <f t="shared" si="5"/>
        <v>#DIV/0!</v>
      </c>
      <c r="L31" s="261" t="e">
        <f t="shared" si="6"/>
        <v>#DIV/0!</v>
      </c>
    </row>
    <row r="32" spans="1:12" x14ac:dyDescent="0.4">
      <c r="A32" s="58" t="s">
        <v>172</v>
      </c>
      <c r="B32" s="56">
        <v>3472</v>
      </c>
      <c r="C32" s="56">
        <v>3858</v>
      </c>
      <c r="D32" s="239">
        <f t="shared" si="0"/>
        <v>0.89994815966822184</v>
      </c>
      <c r="E32" s="242">
        <f t="shared" si="1"/>
        <v>-386</v>
      </c>
      <c r="F32" s="263">
        <v>4495</v>
      </c>
      <c r="G32" s="56">
        <v>5010</v>
      </c>
      <c r="H32" s="239">
        <f t="shared" si="2"/>
        <v>0.89720558882235524</v>
      </c>
      <c r="I32" s="238">
        <f t="shared" si="3"/>
        <v>-515</v>
      </c>
      <c r="J32" s="53">
        <f t="shared" si="4"/>
        <v>0.77241379310344827</v>
      </c>
      <c r="K32" s="53">
        <f t="shared" si="5"/>
        <v>0.77005988023952099</v>
      </c>
      <c r="L32" s="261">
        <f t="shared" si="6"/>
        <v>2.3539128639272766E-3</v>
      </c>
    </row>
    <row r="33" spans="1:12" x14ac:dyDescent="0.4">
      <c r="A33" s="70" t="s">
        <v>171</v>
      </c>
      <c r="B33" s="91"/>
      <c r="C33" s="91"/>
      <c r="D33" s="253" t="e">
        <f t="shared" si="0"/>
        <v>#DIV/0!</v>
      </c>
      <c r="E33" s="242">
        <f t="shared" si="1"/>
        <v>0</v>
      </c>
      <c r="F33" s="266"/>
      <c r="G33" s="91"/>
      <c r="H33" s="253" t="e">
        <f t="shared" si="2"/>
        <v>#DIV/0!</v>
      </c>
      <c r="I33" s="252">
        <f t="shared" si="3"/>
        <v>0</v>
      </c>
      <c r="J33" s="67" t="e">
        <f t="shared" si="4"/>
        <v>#DIV/0!</v>
      </c>
      <c r="K33" s="67" t="e">
        <f t="shared" si="5"/>
        <v>#DIV/0!</v>
      </c>
      <c r="L33" s="251" t="e">
        <f t="shared" si="6"/>
        <v>#DIV/0!</v>
      </c>
    </row>
    <row r="34" spans="1:12" x14ac:dyDescent="0.4">
      <c r="A34" s="70" t="s">
        <v>170</v>
      </c>
      <c r="B34" s="69">
        <v>3532</v>
      </c>
      <c r="C34" s="69">
        <v>4137</v>
      </c>
      <c r="D34" s="253">
        <f t="shared" si="0"/>
        <v>0.85375876238820403</v>
      </c>
      <c r="E34" s="242">
        <f t="shared" si="1"/>
        <v>-605</v>
      </c>
      <c r="F34" s="491">
        <v>6885</v>
      </c>
      <c r="G34" s="69">
        <v>5875</v>
      </c>
      <c r="H34" s="253">
        <f t="shared" si="2"/>
        <v>1.1719148936170212</v>
      </c>
      <c r="I34" s="252">
        <f t="shared" si="3"/>
        <v>1010</v>
      </c>
      <c r="J34" s="67">
        <f t="shared" si="4"/>
        <v>0.51299927378358756</v>
      </c>
      <c r="K34" s="67">
        <f t="shared" si="5"/>
        <v>0.70417021276595748</v>
      </c>
      <c r="L34" s="251">
        <f t="shared" si="6"/>
        <v>-0.19117093898236992</v>
      </c>
    </row>
    <row r="35" spans="1:12" x14ac:dyDescent="0.4">
      <c r="A35" s="58" t="s">
        <v>169</v>
      </c>
      <c r="B35" s="92"/>
      <c r="C35" s="92"/>
      <c r="D35" s="239" t="e">
        <f t="shared" si="0"/>
        <v>#DIV/0!</v>
      </c>
      <c r="E35" s="242">
        <f t="shared" si="1"/>
        <v>0</v>
      </c>
      <c r="F35" s="288"/>
      <c r="G35" s="92"/>
      <c r="H35" s="239" t="e">
        <f t="shared" si="2"/>
        <v>#DIV/0!</v>
      </c>
      <c r="I35" s="238">
        <f t="shared" si="3"/>
        <v>0</v>
      </c>
      <c r="J35" s="53" t="e">
        <f t="shared" si="4"/>
        <v>#DIV/0!</v>
      </c>
      <c r="K35" s="53" t="e">
        <f t="shared" si="5"/>
        <v>#DIV/0!</v>
      </c>
      <c r="L35" s="261" t="e">
        <f t="shared" si="6"/>
        <v>#DIV/0!</v>
      </c>
    </row>
    <row r="36" spans="1:12" x14ac:dyDescent="0.4">
      <c r="A36" s="70" t="s">
        <v>89</v>
      </c>
      <c r="B36" s="91"/>
      <c r="C36" s="91"/>
      <c r="D36" s="253" t="e">
        <f t="shared" si="0"/>
        <v>#DIV/0!</v>
      </c>
      <c r="E36" s="242">
        <f t="shared" si="1"/>
        <v>0</v>
      </c>
      <c r="F36" s="266"/>
      <c r="G36" s="91"/>
      <c r="H36" s="253" t="e">
        <f t="shared" si="2"/>
        <v>#DIV/0!</v>
      </c>
      <c r="I36" s="252">
        <f t="shared" si="3"/>
        <v>0</v>
      </c>
      <c r="J36" s="67" t="e">
        <f t="shared" si="4"/>
        <v>#DIV/0!</v>
      </c>
      <c r="K36" s="67" t="e">
        <f t="shared" si="5"/>
        <v>#DIV/0!</v>
      </c>
      <c r="L36" s="251" t="e">
        <f t="shared" si="6"/>
        <v>#DIV/0!</v>
      </c>
    </row>
    <row r="37" spans="1:12" x14ac:dyDescent="0.4">
      <c r="A37" s="51" t="s">
        <v>168</v>
      </c>
      <c r="B37" s="50">
        <v>14755</v>
      </c>
      <c r="C37" s="50">
        <v>12046</v>
      </c>
      <c r="D37" s="253">
        <f t="shared" si="0"/>
        <v>1.2248879296031878</v>
      </c>
      <c r="E37" s="328">
        <f t="shared" si="1"/>
        <v>2709</v>
      </c>
      <c r="F37" s="494">
        <v>18290</v>
      </c>
      <c r="G37" s="50">
        <v>18075</v>
      </c>
      <c r="H37" s="253">
        <f t="shared" si="2"/>
        <v>1.0118948824343015</v>
      </c>
      <c r="I37" s="252">
        <f t="shared" si="3"/>
        <v>215</v>
      </c>
      <c r="J37" s="67">
        <f t="shared" si="4"/>
        <v>0.80672498633132861</v>
      </c>
      <c r="K37" s="67">
        <f t="shared" si="5"/>
        <v>0.66644536652835407</v>
      </c>
      <c r="L37" s="251">
        <f t="shared" si="6"/>
        <v>0.14027961980297454</v>
      </c>
    </row>
    <row r="38" spans="1:12" s="42" customFormat="1" x14ac:dyDescent="0.4">
      <c r="A38" s="277" t="s">
        <v>167</v>
      </c>
      <c r="B38" s="259">
        <f>SUM(B39:B40)</f>
        <v>1956</v>
      </c>
      <c r="C38" s="259">
        <f>SUM(C39:C40)</f>
        <v>1738</v>
      </c>
      <c r="D38" s="258">
        <f t="shared" ref="D38:D69" si="7">+B38/C38</f>
        <v>1.1254315304948217</v>
      </c>
      <c r="E38" s="257">
        <f t="shared" ref="E38:E69" si="8">+B38-C38</f>
        <v>218</v>
      </c>
      <c r="F38" s="259">
        <f>SUM(F39:F40)</f>
        <v>2676</v>
      </c>
      <c r="G38" s="259">
        <f>SUM(G39:G40)</f>
        <v>2726</v>
      </c>
      <c r="H38" s="258">
        <f t="shared" si="2"/>
        <v>0.98165810711665447</v>
      </c>
      <c r="I38" s="257">
        <f t="shared" si="3"/>
        <v>-50</v>
      </c>
      <c r="J38" s="256">
        <f t="shared" si="4"/>
        <v>0.73094170403587444</v>
      </c>
      <c r="K38" s="256">
        <f t="shared" si="5"/>
        <v>0.63756419662509167</v>
      </c>
      <c r="L38" s="255">
        <f t="shared" si="6"/>
        <v>9.3377507410782767E-2</v>
      </c>
    </row>
    <row r="39" spans="1:12" x14ac:dyDescent="0.4">
      <c r="A39" s="57" t="s">
        <v>166</v>
      </c>
      <c r="B39" s="88">
        <v>1212</v>
      </c>
      <c r="C39" s="88">
        <v>1045</v>
      </c>
      <c r="D39" s="243">
        <f t="shared" si="7"/>
        <v>1.1598086124401914</v>
      </c>
      <c r="E39" s="242">
        <f t="shared" si="8"/>
        <v>167</v>
      </c>
      <c r="F39" s="265">
        <v>1506</v>
      </c>
      <c r="G39" s="88">
        <v>1517</v>
      </c>
      <c r="H39" s="243">
        <f t="shared" si="2"/>
        <v>0.99274884640738303</v>
      </c>
      <c r="I39" s="242">
        <f t="shared" si="3"/>
        <v>-11</v>
      </c>
      <c r="J39" s="73">
        <f t="shared" si="4"/>
        <v>0.80478087649402386</v>
      </c>
      <c r="K39" s="73">
        <f t="shared" si="5"/>
        <v>0.68885959129861574</v>
      </c>
      <c r="L39" s="254">
        <f t="shared" si="6"/>
        <v>0.11592128519540812</v>
      </c>
    </row>
    <row r="40" spans="1:12" x14ac:dyDescent="0.4">
      <c r="A40" s="58" t="s">
        <v>165</v>
      </c>
      <c r="B40" s="56">
        <v>744</v>
      </c>
      <c r="C40" s="56">
        <v>693</v>
      </c>
      <c r="D40" s="239">
        <f t="shared" si="7"/>
        <v>1.0735930735930737</v>
      </c>
      <c r="E40" s="328">
        <f t="shared" si="8"/>
        <v>51</v>
      </c>
      <c r="F40" s="263">
        <v>1170</v>
      </c>
      <c r="G40" s="56">
        <v>1209</v>
      </c>
      <c r="H40" s="239">
        <f t="shared" si="2"/>
        <v>0.967741935483871</v>
      </c>
      <c r="I40" s="238">
        <f t="shared" si="3"/>
        <v>-39</v>
      </c>
      <c r="J40" s="53">
        <f t="shared" si="4"/>
        <v>0.63589743589743586</v>
      </c>
      <c r="K40" s="53">
        <f t="shared" si="5"/>
        <v>0.57320099255583123</v>
      </c>
      <c r="L40" s="261">
        <f t="shared" si="6"/>
        <v>6.2696443341604624E-2</v>
      </c>
    </row>
    <row r="41" spans="1:12" s="89" customFormat="1" x14ac:dyDescent="0.4">
      <c r="A41" s="249" t="s">
        <v>88</v>
      </c>
      <c r="B41" s="248">
        <f>B42+B63</f>
        <v>262369</v>
      </c>
      <c r="C41" s="248">
        <f>C42+C63</f>
        <v>267130</v>
      </c>
      <c r="D41" s="247">
        <f t="shared" si="7"/>
        <v>0.98217721708531425</v>
      </c>
      <c r="E41" s="257">
        <f t="shared" si="8"/>
        <v>-4761</v>
      </c>
      <c r="F41" s="248">
        <f>F42+F63</f>
        <v>365937</v>
      </c>
      <c r="G41" s="248">
        <f>G42+G63</f>
        <v>371851</v>
      </c>
      <c r="H41" s="247">
        <f t="shared" si="2"/>
        <v>0.98409578029909828</v>
      </c>
      <c r="I41" s="246">
        <f t="shared" si="3"/>
        <v>-5914</v>
      </c>
      <c r="J41" s="245">
        <f t="shared" si="4"/>
        <v>0.71697860560697602</v>
      </c>
      <c r="K41" s="245">
        <f t="shared" si="5"/>
        <v>0.71837913572909584</v>
      </c>
      <c r="L41" s="244">
        <f t="shared" si="6"/>
        <v>-1.4005301221198252E-3</v>
      </c>
    </row>
    <row r="42" spans="1:12" s="44" customFormat="1" x14ac:dyDescent="0.4">
      <c r="A42" s="277" t="s">
        <v>164</v>
      </c>
      <c r="B42" s="248">
        <f>SUM(B43:B62)</f>
        <v>259151</v>
      </c>
      <c r="C42" s="248">
        <f>SUM(C43:C62)</f>
        <v>264431</v>
      </c>
      <c r="D42" s="247">
        <f t="shared" si="7"/>
        <v>0.98003259829596379</v>
      </c>
      <c r="E42" s="257">
        <f t="shared" si="8"/>
        <v>-5280</v>
      </c>
      <c r="F42" s="248">
        <f>SUM(F43:F62)</f>
        <v>360515</v>
      </c>
      <c r="G42" s="248">
        <f>SUM(G43:G62)</f>
        <v>367168</v>
      </c>
      <c r="H42" s="247">
        <f t="shared" si="2"/>
        <v>0.98188022921387486</v>
      </c>
      <c r="I42" s="246">
        <f t="shared" si="3"/>
        <v>-6653</v>
      </c>
      <c r="J42" s="245">
        <f t="shared" si="4"/>
        <v>0.71883555469259253</v>
      </c>
      <c r="K42" s="245">
        <f t="shared" si="5"/>
        <v>0.72019075736447624</v>
      </c>
      <c r="L42" s="244">
        <f t="shared" si="6"/>
        <v>-1.3552026718837151E-3</v>
      </c>
    </row>
    <row r="43" spans="1:12" x14ac:dyDescent="0.4">
      <c r="A43" s="58" t="s">
        <v>87</v>
      </c>
      <c r="B43" s="56">
        <v>112406</v>
      </c>
      <c r="C43" s="63">
        <v>114565</v>
      </c>
      <c r="D43" s="341">
        <f t="shared" si="7"/>
        <v>0.98115480295029023</v>
      </c>
      <c r="E43" s="242">
        <f t="shared" si="8"/>
        <v>-2159</v>
      </c>
      <c r="F43" s="308">
        <v>132469</v>
      </c>
      <c r="G43" s="56">
        <v>143905</v>
      </c>
      <c r="H43" s="253">
        <f t="shared" si="2"/>
        <v>0.92053090580591357</v>
      </c>
      <c r="I43" s="238">
        <f t="shared" si="3"/>
        <v>-11436</v>
      </c>
      <c r="J43" s="53">
        <f t="shared" si="4"/>
        <v>0.8485456974839396</v>
      </c>
      <c r="K43" s="53">
        <f t="shared" si="5"/>
        <v>0.79611549285987282</v>
      </c>
      <c r="L43" s="261">
        <f t="shared" si="6"/>
        <v>5.2430204624066779E-2</v>
      </c>
    </row>
    <row r="44" spans="1:12" x14ac:dyDescent="0.4">
      <c r="A44" s="58" t="s">
        <v>163</v>
      </c>
      <c r="B44" s="56">
        <v>13415</v>
      </c>
      <c r="C44" s="56">
        <v>13263</v>
      </c>
      <c r="D44" s="243">
        <f t="shared" si="7"/>
        <v>1.0114604538942924</v>
      </c>
      <c r="E44" s="242">
        <f t="shared" si="8"/>
        <v>152</v>
      </c>
      <c r="F44" s="263">
        <v>15606</v>
      </c>
      <c r="G44" s="56">
        <v>15712</v>
      </c>
      <c r="H44" s="253">
        <f t="shared" si="2"/>
        <v>0.99325356415478616</v>
      </c>
      <c r="I44" s="238">
        <f t="shared" si="3"/>
        <v>-106</v>
      </c>
      <c r="J44" s="53">
        <f t="shared" si="4"/>
        <v>0.85960528002050496</v>
      </c>
      <c r="K44" s="53">
        <f t="shared" si="5"/>
        <v>0.84413187372708753</v>
      </c>
      <c r="L44" s="261">
        <f t="shared" si="6"/>
        <v>1.5473406293417424E-2</v>
      </c>
    </row>
    <row r="45" spans="1:12" x14ac:dyDescent="0.4">
      <c r="A45" s="70" t="s">
        <v>162</v>
      </c>
      <c r="B45" s="56">
        <v>21033</v>
      </c>
      <c r="C45" s="56">
        <v>24445</v>
      </c>
      <c r="D45" s="243">
        <f t="shared" si="7"/>
        <v>0.86042135406013498</v>
      </c>
      <c r="E45" s="242">
        <f t="shared" si="8"/>
        <v>-3412</v>
      </c>
      <c r="F45" s="263">
        <v>31906</v>
      </c>
      <c r="G45" s="56">
        <v>33031</v>
      </c>
      <c r="H45" s="253">
        <f t="shared" si="2"/>
        <v>0.96594108564681658</v>
      </c>
      <c r="I45" s="238">
        <f t="shared" si="3"/>
        <v>-1125</v>
      </c>
      <c r="J45" s="53">
        <f t="shared" si="4"/>
        <v>0.65921770199962393</v>
      </c>
      <c r="K45" s="53">
        <f t="shared" si="5"/>
        <v>0.74006236565650452</v>
      </c>
      <c r="L45" s="261">
        <f t="shared" si="6"/>
        <v>-8.0844663656880589E-2</v>
      </c>
    </row>
    <row r="46" spans="1:12" x14ac:dyDescent="0.4">
      <c r="A46" s="70" t="s">
        <v>161</v>
      </c>
      <c r="B46" s="56">
        <v>10962</v>
      </c>
      <c r="C46" s="56">
        <v>14022</v>
      </c>
      <c r="D46" s="243">
        <f t="shared" si="7"/>
        <v>0.78177150192554556</v>
      </c>
      <c r="E46" s="242">
        <f t="shared" si="8"/>
        <v>-3060</v>
      </c>
      <c r="F46" s="263">
        <v>18962</v>
      </c>
      <c r="G46" s="56">
        <v>22000</v>
      </c>
      <c r="H46" s="253">
        <f t="shared" si="2"/>
        <v>0.86190909090909096</v>
      </c>
      <c r="I46" s="238">
        <f t="shared" si="3"/>
        <v>-3038</v>
      </c>
      <c r="J46" s="53">
        <f t="shared" si="4"/>
        <v>0.57810357557219705</v>
      </c>
      <c r="K46" s="53">
        <f t="shared" si="5"/>
        <v>0.63736363636363635</v>
      </c>
      <c r="L46" s="261">
        <f t="shared" si="6"/>
        <v>-5.9260060791439306E-2</v>
      </c>
    </row>
    <row r="47" spans="1:12" x14ac:dyDescent="0.4">
      <c r="A47" s="58" t="s">
        <v>86</v>
      </c>
      <c r="B47" s="56">
        <v>20974</v>
      </c>
      <c r="C47" s="56">
        <v>19712</v>
      </c>
      <c r="D47" s="243">
        <f t="shared" si="7"/>
        <v>1.0640219155844155</v>
      </c>
      <c r="E47" s="242">
        <f t="shared" si="8"/>
        <v>1262</v>
      </c>
      <c r="F47" s="493">
        <v>29202</v>
      </c>
      <c r="G47" s="56">
        <v>30423</v>
      </c>
      <c r="H47" s="253">
        <f t="shared" si="2"/>
        <v>0.9598658909377773</v>
      </c>
      <c r="I47" s="238">
        <f t="shared" si="3"/>
        <v>-1221</v>
      </c>
      <c r="J47" s="53">
        <f t="shared" si="4"/>
        <v>0.71823847681665642</v>
      </c>
      <c r="K47" s="53">
        <f t="shared" si="5"/>
        <v>0.64793084179732441</v>
      </c>
      <c r="L47" s="261">
        <f t="shared" si="6"/>
        <v>7.0307635019332015E-2</v>
      </c>
    </row>
    <row r="48" spans="1:12" x14ac:dyDescent="0.4">
      <c r="A48" s="58" t="s">
        <v>85</v>
      </c>
      <c r="B48" s="56">
        <v>35363</v>
      </c>
      <c r="C48" s="56">
        <v>36843</v>
      </c>
      <c r="D48" s="243">
        <f t="shared" si="7"/>
        <v>0.95982954699671574</v>
      </c>
      <c r="E48" s="242">
        <f t="shared" si="8"/>
        <v>-1480</v>
      </c>
      <c r="F48" s="263">
        <v>54435</v>
      </c>
      <c r="G48" s="56">
        <v>56753</v>
      </c>
      <c r="H48" s="253">
        <f t="shared" si="2"/>
        <v>0.95915634415801809</v>
      </c>
      <c r="I48" s="238">
        <f t="shared" si="3"/>
        <v>-2318</v>
      </c>
      <c r="J48" s="53">
        <f t="shared" si="4"/>
        <v>0.64963718196013598</v>
      </c>
      <c r="K48" s="53">
        <f t="shared" si="5"/>
        <v>0.64918154106390846</v>
      </c>
      <c r="L48" s="261">
        <f t="shared" si="6"/>
        <v>4.5564089622751602E-4</v>
      </c>
    </row>
    <row r="49" spans="1:12" x14ac:dyDescent="0.4">
      <c r="A49" s="58" t="s">
        <v>160</v>
      </c>
      <c r="B49" s="56">
        <v>4415</v>
      </c>
      <c r="C49" s="56">
        <v>4766</v>
      </c>
      <c r="D49" s="243">
        <f t="shared" si="7"/>
        <v>0.92635333613092741</v>
      </c>
      <c r="E49" s="242">
        <f t="shared" si="8"/>
        <v>-351</v>
      </c>
      <c r="F49" s="263">
        <v>8640</v>
      </c>
      <c r="G49" s="56">
        <v>8219</v>
      </c>
      <c r="H49" s="253">
        <f t="shared" si="2"/>
        <v>1.0512227764934907</v>
      </c>
      <c r="I49" s="238">
        <f t="shared" si="3"/>
        <v>421</v>
      </c>
      <c r="J49" s="53">
        <f t="shared" si="4"/>
        <v>0.51099537037037035</v>
      </c>
      <c r="K49" s="53">
        <f t="shared" si="5"/>
        <v>0.57987589731110845</v>
      </c>
      <c r="L49" s="261">
        <f t="shared" si="6"/>
        <v>-6.8880526940738096E-2</v>
      </c>
    </row>
    <row r="50" spans="1:12" x14ac:dyDescent="0.4">
      <c r="A50" s="58" t="s">
        <v>288</v>
      </c>
      <c r="B50" s="56">
        <v>511</v>
      </c>
      <c r="C50" s="56">
        <v>0</v>
      </c>
      <c r="D50" s="243" t="e">
        <f t="shared" si="7"/>
        <v>#DIV/0!</v>
      </c>
      <c r="E50" s="242">
        <f t="shared" si="8"/>
        <v>511</v>
      </c>
      <c r="F50" s="493">
        <v>704</v>
      </c>
      <c r="G50" s="56"/>
      <c r="H50" s="253"/>
      <c r="I50" s="238"/>
      <c r="J50" s="53">
        <f t="shared" ref="J50:J78" si="9">+B50/F50</f>
        <v>0.72585227272727271</v>
      </c>
      <c r="K50" s="53"/>
      <c r="L50" s="261"/>
    </row>
    <row r="51" spans="1:12" x14ac:dyDescent="0.4">
      <c r="A51" s="58" t="s">
        <v>84</v>
      </c>
      <c r="B51" s="56">
        <v>6062</v>
      </c>
      <c r="C51" s="56">
        <v>5329</v>
      </c>
      <c r="D51" s="243">
        <f t="shared" si="7"/>
        <v>1.1375492587727529</v>
      </c>
      <c r="E51" s="242">
        <f t="shared" si="8"/>
        <v>733</v>
      </c>
      <c r="F51" s="492">
        <v>7894</v>
      </c>
      <c r="G51" s="56">
        <v>8370</v>
      </c>
      <c r="H51" s="253">
        <f t="shared" ref="H51:H78" si="10">+F51/G51</f>
        <v>0.94313022700119475</v>
      </c>
      <c r="I51" s="238">
        <f t="shared" ref="I51:I78" si="11">+F51-G51</f>
        <v>-476</v>
      </c>
      <c r="J51" s="53">
        <f t="shared" si="9"/>
        <v>0.76792500633392446</v>
      </c>
      <c r="K51" s="53">
        <f t="shared" ref="K51:K78" si="12">+C51/G51</f>
        <v>0.63667861409796889</v>
      </c>
      <c r="L51" s="261">
        <f t="shared" ref="L51:L78" si="13">+J51-K51</f>
        <v>0.13124639223595558</v>
      </c>
    </row>
    <row r="52" spans="1:12" s="42" customFormat="1" x14ac:dyDescent="0.4">
      <c r="A52" s="58" t="s">
        <v>159</v>
      </c>
      <c r="B52" s="56">
        <v>2436</v>
      </c>
      <c r="C52" s="88">
        <v>3305</v>
      </c>
      <c r="D52" s="243">
        <f t="shared" si="7"/>
        <v>0.73706505295007563</v>
      </c>
      <c r="E52" s="242">
        <f t="shared" si="8"/>
        <v>-869</v>
      </c>
      <c r="F52" s="56">
        <v>3988</v>
      </c>
      <c r="G52" s="56">
        <v>5456</v>
      </c>
      <c r="H52" s="253">
        <f t="shared" si="10"/>
        <v>0.73093841642228741</v>
      </c>
      <c r="I52" s="238">
        <f t="shared" si="11"/>
        <v>-1468</v>
      </c>
      <c r="J52" s="53">
        <f t="shared" si="9"/>
        <v>0.61083249749247748</v>
      </c>
      <c r="K52" s="53">
        <f t="shared" si="12"/>
        <v>0.60575513196480935</v>
      </c>
      <c r="L52" s="261">
        <f t="shared" si="13"/>
        <v>5.0773655276681318E-3</v>
      </c>
    </row>
    <row r="53" spans="1:12" x14ac:dyDescent="0.4">
      <c r="A53" s="58" t="s">
        <v>158</v>
      </c>
      <c r="B53" s="56">
        <v>2749</v>
      </c>
      <c r="C53" s="88">
        <v>2811</v>
      </c>
      <c r="D53" s="243">
        <f t="shared" si="7"/>
        <v>0.97794379224475281</v>
      </c>
      <c r="E53" s="242">
        <f t="shared" si="8"/>
        <v>-62</v>
      </c>
      <c r="F53" s="491">
        <v>3908</v>
      </c>
      <c r="G53" s="56">
        <v>3720</v>
      </c>
      <c r="H53" s="253">
        <f t="shared" si="10"/>
        <v>1.0505376344086022</v>
      </c>
      <c r="I53" s="238">
        <f t="shared" si="11"/>
        <v>188</v>
      </c>
      <c r="J53" s="53">
        <f t="shared" si="9"/>
        <v>0.70342886386898673</v>
      </c>
      <c r="K53" s="53">
        <f t="shared" si="12"/>
        <v>0.75564516129032255</v>
      </c>
      <c r="L53" s="261">
        <f t="shared" si="13"/>
        <v>-5.2216297421335822E-2</v>
      </c>
    </row>
    <row r="54" spans="1:12" x14ac:dyDescent="0.4">
      <c r="A54" s="58" t="s">
        <v>83</v>
      </c>
      <c r="B54" s="56">
        <v>7046</v>
      </c>
      <c r="C54" s="56">
        <v>6679</v>
      </c>
      <c r="D54" s="243">
        <f t="shared" si="7"/>
        <v>1.0549483455607127</v>
      </c>
      <c r="E54" s="242">
        <f t="shared" si="8"/>
        <v>367</v>
      </c>
      <c r="F54" s="491">
        <v>16012</v>
      </c>
      <c r="G54" s="56">
        <v>8494</v>
      </c>
      <c r="H54" s="253">
        <f t="shared" si="10"/>
        <v>1.8850953614315988</v>
      </c>
      <c r="I54" s="238">
        <f t="shared" si="11"/>
        <v>7518</v>
      </c>
      <c r="J54" s="53">
        <f t="shared" si="9"/>
        <v>0.44004496627529355</v>
      </c>
      <c r="K54" s="53">
        <f t="shared" si="12"/>
        <v>0.78631975512126207</v>
      </c>
      <c r="L54" s="261">
        <f t="shared" si="13"/>
        <v>-0.34627478884596852</v>
      </c>
    </row>
    <row r="55" spans="1:12" x14ac:dyDescent="0.4">
      <c r="A55" s="58" t="s">
        <v>82</v>
      </c>
      <c r="B55" s="56">
        <v>4443</v>
      </c>
      <c r="C55" s="56">
        <v>5682</v>
      </c>
      <c r="D55" s="243">
        <f t="shared" si="7"/>
        <v>0.78194297782470956</v>
      </c>
      <c r="E55" s="242">
        <f t="shared" si="8"/>
        <v>-1239</v>
      </c>
      <c r="F55" s="263">
        <v>8370</v>
      </c>
      <c r="G55" s="56">
        <v>8370</v>
      </c>
      <c r="H55" s="239">
        <f t="shared" si="10"/>
        <v>1</v>
      </c>
      <c r="I55" s="238">
        <f t="shared" si="11"/>
        <v>0</v>
      </c>
      <c r="J55" s="53">
        <f t="shared" si="9"/>
        <v>0.53082437275985661</v>
      </c>
      <c r="K55" s="53">
        <f t="shared" si="12"/>
        <v>0.67885304659498202</v>
      </c>
      <c r="L55" s="261">
        <f t="shared" si="13"/>
        <v>-0.14802867383512541</v>
      </c>
    </row>
    <row r="56" spans="1:12" x14ac:dyDescent="0.4">
      <c r="A56" s="58" t="s">
        <v>157</v>
      </c>
      <c r="B56" s="56">
        <v>2956</v>
      </c>
      <c r="C56" s="56">
        <v>235</v>
      </c>
      <c r="D56" s="243">
        <f t="shared" si="7"/>
        <v>12.578723404255319</v>
      </c>
      <c r="E56" s="242">
        <f t="shared" si="8"/>
        <v>2721</v>
      </c>
      <c r="F56" s="263">
        <v>3896</v>
      </c>
      <c r="G56" s="56">
        <v>252</v>
      </c>
      <c r="H56" s="239">
        <f t="shared" si="10"/>
        <v>15.46031746031746</v>
      </c>
      <c r="I56" s="238">
        <f t="shared" si="11"/>
        <v>3644</v>
      </c>
      <c r="J56" s="53">
        <f t="shared" si="9"/>
        <v>0.75872689938398352</v>
      </c>
      <c r="K56" s="53">
        <f t="shared" si="12"/>
        <v>0.93253968253968256</v>
      </c>
      <c r="L56" s="261">
        <f t="shared" si="13"/>
        <v>-0.17381278315569904</v>
      </c>
    </row>
    <row r="57" spans="1:12" x14ac:dyDescent="0.4">
      <c r="A57" s="70" t="s">
        <v>81</v>
      </c>
      <c r="B57" s="56">
        <v>2185</v>
      </c>
      <c r="C57" s="69">
        <v>2154</v>
      </c>
      <c r="D57" s="243">
        <f t="shared" si="7"/>
        <v>1.0143918291550604</v>
      </c>
      <c r="E57" s="242">
        <f t="shared" si="8"/>
        <v>31</v>
      </c>
      <c r="F57" s="263">
        <v>3739</v>
      </c>
      <c r="G57" s="56">
        <v>3714</v>
      </c>
      <c r="H57" s="253">
        <f t="shared" si="10"/>
        <v>1.0067312870220786</v>
      </c>
      <c r="I57" s="238">
        <f t="shared" si="11"/>
        <v>25</v>
      </c>
      <c r="J57" s="53">
        <f t="shared" si="9"/>
        <v>0.58438085049478472</v>
      </c>
      <c r="K57" s="67">
        <f t="shared" si="12"/>
        <v>0.57996768982229407</v>
      </c>
      <c r="L57" s="251">
        <f t="shared" si="13"/>
        <v>4.4131606724906458E-3</v>
      </c>
    </row>
    <row r="58" spans="1:12" x14ac:dyDescent="0.4">
      <c r="A58" s="58" t="s">
        <v>80</v>
      </c>
      <c r="B58" s="56">
        <v>2079</v>
      </c>
      <c r="C58" s="56">
        <v>1948</v>
      </c>
      <c r="D58" s="243">
        <f t="shared" si="7"/>
        <v>1.0672484599589322</v>
      </c>
      <c r="E58" s="242">
        <f t="shared" si="8"/>
        <v>131</v>
      </c>
      <c r="F58" s="263">
        <v>3719</v>
      </c>
      <c r="G58" s="56">
        <v>3719</v>
      </c>
      <c r="H58" s="239">
        <f t="shared" si="10"/>
        <v>1</v>
      </c>
      <c r="I58" s="238">
        <f t="shared" si="11"/>
        <v>0</v>
      </c>
      <c r="J58" s="53">
        <f t="shared" si="9"/>
        <v>0.55902124226942729</v>
      </c>
      <c r="K58" s="53">
        <f t="shared" si="12"/>
        <v>0.52379671954826568</v>
      </c>
      <c r="L58" s="261">
        <f t="shared" si="13"/>
        <v>3.5224522721161611E-2</v>
      </c>
    </row>
    <row r="59" spans="1:12" x14ac:dyDescent="0.4">
      <c r="A59" s="58" t="s">
        <v>79</v>
      </c>
      <c r="B59" s="56">
        <v>2446</v>
      </c>
      <c r="C59" s="56">
        <v>2247</v>
      </c>
      <c r="D59" s="243">
        <f t="shared" si="7"/>
        <v>1.0885625278148643</v>
      </c>
      <c r="E59" s="242">
        <f t="shared" si="8"/>
        <v>199</v>
      </c>
      <c r="F59" s="263">
        <v>3712</v>
      </c>
      <c r="G59" s="56">
        <v>3702</v>
      </c>
      <c r="H59" s="239">
        <f t="shared" si="10"/>
        <v>1.0027012425715829</v>
      </c>
      <c r="I59" s="238">
        <f t="shared" si="11"/>
        <v>10</v>
      </c>
      <c r="J59" s="53">
        <f t="shared" si="9"/>
        <v>0.65894396551724133</v>
      </c>
      <c r="K59" s="53">
        <f t="shared" si="12"/>
        <v>0.60696920583468394</v>
      </c>
      <c r="L59" s="261">
        <f t="shared" si="13"/>
        <v>5.1974759682557381E-2</v>
      </c>
    </row>
    <row r="60" spans="1:12" x14ac:dyDescent="0.4">
      <c r="A60" s="58" t="s">
        <v>78</v>
      </c>
      <c r="B60" s="56">
        <v>7418</v>
      </c>
      <c r="C60" s="56">
        <v>6425</v>
      </c>
      <c r="D60" s="243">
        <f t="shared" si="7"/>
        <v>1.1545525291828793</v>
      </c>
      <c r="E60" s="242">
        <f t="shared" si="8"/>
        <v>993</v>
      </c>
      <c r="F60" s="263">
        <v>12873</v>
      </c>
      <c r="G60" s="56">
        <v>11328</v>
      </c>
      <c r="H60" s="239">
        <f t="shared" si="10"/>
        <v>1.1363877118644068</v>
      </c>
      <c r="I60" s="238">
        <f t="shared" si="11"/>
        <v>1545</v>
      </c>
      <c r="J60" s="53">
        <f t="shared" si="9"/>
        <v>0.57624485356948651</v>
      </c>
      <c r="K60" s="53">
        <f t="shared" si="12"/>
        <v>0.56717867231638419</v>
      </c>
      <c r="L60" s="261">
        <f t="shared" si="13"/>
        <v>9.0661812531023234E-3</v>
      </c>
    </row>
    <row r="61" spans="1:12" x14ac:dyDescent="0.4">
      <c r="A61" s="70" t="s">
        <v>155</v>
      </c>
      <c r="B61" s="69">
        <v>252</v>
      </c>
      <c r="C61" s="72"/>
      <c r="D61" s="253" t="e">
        <f t="shared" si="7"/>
        <v>#DIV/0!</v>
      </c>
      <c r="E61" s="328">
        <f t="shared" si="8"/>
        <v>252</v>
      </c>
      <c r="F61" s="69">
        <v>480</v>
      </c>
      <c r="G61" s="72"/>
      <c r="H61" s="253" t="e">
        <f t="shared" si="10"/>
        <v>#DIV/0!</v>
      </c>
      <c r="I61" s="252">
        <f t="shared" si="11"/>
        <v>480</v>
      </c>
      <c r="J61" s="67">
        <f t="shared" si="9"/>
        <v>0.52500000000000002</v>
      </c>
      <c r="K61" s="67" t="e">
        <f t="shared" si="12"/>
        <v>#DIV/0!</v>
      </c>
      <c r="L61" s="251" t="e">
        <f t="shared" si="13"/>
        <v>#DIV/0!</v>
      </c>
    </row>
    <row r="62" spans="1:12" x14ac:dyDescent="0.4">
      <c r="A62" s="51" t="s">
        <v>156</v>
      </c>
      <c r="B62" s="50"/>
      <c r="C62" s="50"/>
      <c r="D62" s="230" t="e">
        <f t="shared" si="7"/>
        <v>#DIV/0!</v>
      </c>
      <c r="E62" s="229">
        <f t="shared" si="8"/>
        <v>0</v>
      </c>
      <c r="F62" s="567"/>
      <c r="G62" s="50"/>
      <c r="H62" s="230" t="e">
        <f t="shared" si="10"/>
        <v>#DIV/0!</v>
      </c>
      <c r="I62" s="229">
        <f t="shared" si="11"/>
        <v>0</v>
      </c>
      <c r="J62" s="47" t="e">
        <f t="shared" si="9"/>
        <v>#DIV/0!</v>
      </c>
      <c r="K62" s="47" t="e">
        <f t="shared" si="12"/>
        <v>#DIV/0!</v>
      </c>
      <c r="L62" s="260" t="e">
        <f t="shared" si="13"/>
        <v>#DIV/0!</v>
      </c>
    </row>
    <row r="63" spans="1:12" s="42" customFormat="1" x14ac:dyDescent="0.4">
      <c r="A63" s="277" t="s">
        <v>154</v>
      </c>
      <c r="B63" s="259">
        <f>SUM(B64:B67)</f>
        <v>3218</v>
      </c>
      <c r="C63" s="259">
        <f>SUM(C64:C67)</f>
        <v>2699</v>
      </c>
      <c r="D63" s="258">
        <f t="shared" si="7"/>
        <v>1.1922934420155613</v>
      </c>
      <c r="E63" s="257">
        <f t="shared" si="8"/>
        <v>519</v>
      </c>
      <c r="F63" s="259">
        <f>SUM(F64:F67)</f>
        <v>5422</v>
      </c>
      <c r="G63" s="259">
        <f>SUM(G64:G67)</f>
        <v>4683</v>
      </c>
      <c r="H63" s="258">
        <f t="shared" si="10"/>
        <v>1.157804825966261</v>
      </c>
      <c r="I63" s="257">
        <f t="shared" si="11"/>
        <v>739</v>
      </c>
      <c r="J63" s="256">
        <f t="shared" si="9"/>
        <v>0.59350793065289564</v>
      </c>
      <c r="K63" s="256">
        <f t="shared" si="12"/>
        <v>0.57633995302156737</v>
      </c>
      <c r="L63" s="255">
        <f t="shared" si="13"/>
        <v>1.7167977631328268E-2</v>
      </c>
    </row>
    <row r="64" spans="1:12" x14ac:dyDescent="0.4">
      <c r="A64" s="64" t="s">
        <v>77</v>
      </c>
      <c r="B64" s="80">
        <f>'10月(上旬～中旬)'!B63+'10月(下旬)'!B63</f>
        <v>732</v>
      </c>
      <c r="C64" s="80">
        <f>'10月(上旬～中旬)'!C63+'10月(下旬)'!C63</f>
        <v>643</v>
      </c>
      <c r="D64" s="243">
        <f t="shared" si="7"/>
        <v>1.1384136858475895</v>
      </c>
      <c r="E64" s="242">
        <f t="shared" si="8"/>
        <v>89</v>
      </c>
      <c r="F64" s="80">
        <f>'10月(上旬～中旬)'!F63+'10月(下旬)'!F63</f>
        <v>938</v>
      </c>
      <c r="G64" s="80">
        <f>'10月(上旬～中旬)'!G63+'10月(下旬)'!G63</f>
        <v>947</v>
      </c>
      <c r="H64" s="243">
        <f t="shared" si="10"/>
        <v>0.99049630411826817</v>
      </c>
      <c r="I64" s="242">
        <f t="shared" si="11"/>
        <v>-9</v>
      </c>
      <c r="J64" s="73">
        <f t="shared" si="9"/>
        <v>0.78038379530916846</v>
      </c>
      <c r="K64" s="73">
        <f t="shared" si="12"/>
        <v>0.67898627243928189</v>
      </c>
      <c r="L64" s="254">
        <f t="shared" si="13"/>
        <v>0.10139752286988657</v>
      </c>
    </row>
    <row r="65" spans="1:12" x14ac:dyDescent="0.4">
      <c r="A65" s="58" t="s">
        <v>153</v>
      </c>
      <c r="B65" s="80">
        <f>'10月(上旬～中旬)'!B64+'10月(下旬)'!B64</f>
        <v>751</v>
      </c>
      <c r="C65" s="80">
        <f>'10月(上旬～中旬)'!C64+'10月(下旬)'!C64</f>
        <v>535</v>
      </c>
      <c r="D65" s="243">
        <f t="shared" si="7"/>
        <v>1.4037383177570093</v>
      </c>
      <c r="E65" s="242">
        <f t="shared" si="8"/>
        <v>216</v>
      </c>
      <c r="F65" s="80">
        <f>'10月(上旬～中旬)'!F64+'10月(下旬)'!F64</f>
        <v>1655</v>
      </c>
      <c r="G65" s="80">
        <f>'10月(上旬～中旬)'!G64+'10月(下旬)'!G64</f>
        <v>933</v>
      </c>
      <c r="H65" s="243">
        <f t="shared" si="10"/>
        <v>1.7738478027867095</v>
      </c>
      <c r="I65" s="242">
        <f t="shared" si="11"/>
        <v>722</v>
      </c>
      <c r="J65" s="73">
        <f t="shared" si="9"/>
        <v>0.45377643504531723</v>
      </c>
      <c r="K65" s="73">
        <f t="shared" si="12"/>
        <v>0.57341907824222937</v>
      </c>
      <c r="L65" s="254">
        <f t="shared" si="13"/>
        <v>-0.11964264319691215</v>
      </c>
    </row>
    <row r="66" spans="1:12" x14ac:dyDescent="0.4">
      <c r="A66" s="57" t="s">
        <v>152</v>
      </c>
      <c r="B66" s="80">
        <f>'10月(上旬～中旬)'!B65+'10月(下旬)'!B65</f>
        <v>549</v>
      </c>
      <c r="C66" s="80">
        <f>'10月(上旬～中旬)'!C65+'10月(下旬)'!C65</f>
        <v>393</v>
      </c>
      <c r="D66" s="243">
        <f t="shared" si="7"/>
        <v>1.3969465648854962</v>
      </c>
      <c r="E66" s="242">
        <f t="shared" si="8"/>
        <v>156</v>
      </c>
      <c r="F66" s="80">
        <f>'10月(上旬～中旬)'!F65+'10月(下旬)'!F65</f>
        <v>931</v>
      </c>
      <c r="G66" s="80">
        <f>'10月(上旬～中旬)'!G65+'10月(下旬)'!G65</f>
        <v>928</v>
      </c>
      <c r="H66" s="243">
        <f t="shared" si="10"/>
        <v>1.0032327586206897</v>
      </c>
      <c r="I66" s="242">
        <f t="shared" si="11"/>
        <v>3</v>
      </c>
      <c r="J66" s="73">
        <f t="shared" si="9"/>
        <v>0.58968850698174002</v>
      </c>
      <c r="K66" s="73">
        <f t="shared" si="12"/>
        <v>0.42349137931034481</v>
      </c>
      <c r="L66" s="254">
        <f t="shared" si="13"/>
        <v>0.16619712767139522</v>
      </c>
    </row>
    <row r="67" spans="1:12" x14ac:dyDescent="0.4">
      <c r="A67" s="51" t="s">
        <v>151</v>
      </c>
      <c r="B67" s="55">
        <f>'10月(上旬～中旬)'!B66+'10月(下旬)'!B66</f>
        <v>1186</v>
      </c>
      <c r="C67" s="55">
        <f>'10月(上旬～中旬)'!C66+'10月(下旬)'!C66</f>
        <v>1128</v>
      </c>
      <c r="D67" s="239">
        <f t="shared" si="7"/>
        <v>1.051418439716312</v>
      </c>
      <c r="E67" s="328">
        <f t="shared" si="8"/>
        <v>58</v>
      </c>
      <c r="F67" s="55">
        <f>'10月(上旬～中旬)'!F66+'10月(下旬)'!F66</f>
        <v>1898</v>
      </c>
      <c r="G67" s="55">
        <f>'10月(上旬～中旬)'!G66+'10月(下旬)'!G66</f>
        <v>1875</v>
      </c>
      <c r="H67" s="239">
        <f t="shared" si="10"/>
        <v>1.0122666666666666</v>
      </c>
      <c r="I67" s="238">
        <f t="shared" si="11"/>
        <v>23</v>
      </c>
      <c r="J67" s="53">
        <f t="shared" si="9"/>
        <v>0.62486828240252901</v>
      </c>
      <c r="K67" s="53">
        <f t="shared" si="12"/>
        <v>0.60160000000000002</v>
      </c>
      <c r="L67" s="261">
        <f t="shared" si="13"/>
        <v>2.3268282402528984E-2</v>
      </c>
    </row>
    <row r="68" spans="1:12" s="42" customFormat="1" x14ac:dyDescent="0.4">
      <c r="A68" s="249" t="s">
        <v>103</v>
      </c>
      <c r="B68" s="248">
        <f>SUM(B69:B76)</f>
        <v>60824</v>
      </c>
      <c r="C68" s="248">
        <f>SUM(C69:C76)</f>
        <v>45836</v>
      </c>
      <c r="D68" s="247">
        <f t="shared" si="7"/>
        <v>1.3269918841085611</v>
      </c>
      <c r="E68" s="257">
        <f t="shared" si="8"/>
        <v>14988</v>
      </c>
      <c r="F68" s="248">
        <f>SUM(F69:F76)</f>
        <v>91863</v>
      </c>
      <c r="G68" s="248">
        <f>SUM(G69:G76)</f>
        <v>56817</v>
      </c>
      <c r="H68" s="247">
        <f t="shared" si="10"/>
        <v>1.6168224299065421</v>
      </c>
      <c r="I68" s="246">
        <f t="shared" si="11"/>
        <v>35046</v>
      </c>
      <c r="J68" s="245">
        <f t="shared" si="9"/>
        <v>0.66211641248380737</v>
      </c>
      <c r="K68" s="245">
        <f t="shared" si="12"/>
        <v>0.80673037999190378</v>
      </c>
      <c r="L68" s="244">
        <f t="shared" si="13"/>
        <v>-0.14461396750809641</v>
      </c>
    </row>
    <row r="69" spans="1:12" x14ac:dyDescent="0.4">
      <c r="A69" s="57" t="s">
        <v>150</v>
      </c>
      <c r="B69" s="88">
        <v>18002</v>
      </c>
      <c r="C69" s="265">
        <v>17468</v>
      </c>
      <c r="D69" s="243">
        <f t="shared" si="7"/>
        <v>1.0305701854820242</v>
      </c>
      <c r="E69" s="242">
        <f t="shared" si="8"/>
        <v>534</v>
      </c>
      <c r="F69" s="265">
        <v>20532</v>
      </c>
      <c r="G69" s="265">
        <v>18762</v>
      </c>
      <c r="H69" s="243">
        <f t="shared" si="10"/>
        <v>1.0943396226415094</v>
      </c>
      <c r="I69" s="242">
        <f t="shared" si="11"/>
        <v>1770</v>
      </c>
      <c r="J69" s="159">
        <f t="shared" si="9"/>
        <v>0.87677771283849604</v>
      </c>
      <c r="K69" s="159">
        <f t="shared" si="12"/>
        <v>0.93103080695021856</v>
      </c>
      <c r="L69" s="241">
        <f t="shared" si="13"/>
        <v>-5.4253094111722522E-2</v>
      </c>
    </row>
    <row r="70" spans="1:12" x14ac:dyDescent="0.4">
      <c r="A70" s="58" t="s">
        <v>149</v>
      </c>
      <c r="B70" s="56">
        <v>5797</v>
      </c>
      <c r="C70" s="263"/>
      <c r="D70" s="239" t="e">
        <f t="shared" ref="D70:D78" si="14">+B70/C70</f>
        <v>#DIV/0!</v>
      </c>
      <c r="E70" s="238">
        <f t="shared" ref="E70:E78" si="15">+B70-C70</f>
        <v>5797</v>
      </c>
      <c r="F70" s="263">
        <v>10974</v>
      </c>
      <c r="G70" s="263"/>
      <c r="H70" s="239" t="e">
        <f t="shared" si="10"/>
        <v>#DIV/0!</v>
      </c>
      <c r="I70" s="238">
        <f t="shared" si="11"/>
        <v>10974</v>
      </c>
      <c r="J70" s="155">
        <f t="shared" si="9"/>
        <v>0.52824858757062143</v>
      </c>
      <c r="K70" s="155" t="e">
        <f t="shared" si="12"/>
        <v>#DIV/0!</v>
      </c>
      <c r="L70" s="237" t="e">
        <f t="shared" si="13"/>
        <v>#DIV/0!</v>
      </c>
    </row>
    <row r="71" spans="1:12" s="42" customFormat="1" x14ac:dyDescent="0.4">
      <c r="A71" s="58" t="s">
        <v>148</v>
      </c>
      <c r="B71" s="158">
        <v>11580</v>
      </c>
      <c r="C71" s="570">
        <v>11733</v>
      </c>
      <c r="D71" s="239">
        <f t="shared" si="14"/>
        <v>0.98695985681411402</v>
      </c>
      <c r="E71" s="238">
        <f t="shared" si="15"/>
        <v>-153</v>
      </c>
      <c r="F71" s="158">
        <v>16461</v>
      </c>
      <c r="G71" s="570">
        <v>16107</v>
      </c>
      <c r="H71" s="239">
        <f t="shared" si="10"/>
        <v>1.0219780219780219</v>
      </c>
      <c r="I71" s="238">
        <f t="shared" si="11"/>
        <v>354</v>
      </c>
      <c r="J71" s="155">
        <f t="shared" si="9"/>
        <v>0.7034809549845088</v>
      </c>
      <c r="K71" s="155">
        <f t="shared" si="12"/>
        <v>0.72844105047494878</v>
      </c>
      <c r="L71" s="237">
        <f t="shared" si="13"/>
        <v>-2.4960095490439982E-2</v>
      </c>
    </row>
    <row r="72" spans="1:12" s="42" customFormat="1" x14ac:dyDescent="0.4">
      <c r="A72" s="58" t="s">
        <v>147</v>
      </c>
      <c r="B72" s="158">
        <v>8502</v>
      </c>
      <c r="C72" s="570"/>
      <c r="D72" s="239" t="e">
        <f t="shared" si="14"/>
        <v>#DIV/0!</v>
      </c>
      <c r="E72" s="238">
        <f t="shared" si="15"/>
        <v>8502</v>
      </c>
      <c r="F72" s="158">
        <v>16461</v>
      </c>
      <c r="G72" s="570"/>
      <c r="H72" s="239" t="e">
        <f t="shared" si="10"/>
        <v>#DIV/0!</v>
      </c>
      <c r="I72" s="238">
        <f t="shared" si="11"/>
        <v>16461</v>
      </c>
      <c r="J72" s="155">
        <f t="shared" si="9"/>
        <v>0.51649353016220156</v>
      </c>
      <c r="K72" s="155" t="e">
        <f t="shared" si="12"/>
        <v>#DIV/0!</v>
      </c>
      <c r="L72" s="237" t="e">
        <f t="shared" si="13"/>
        <v>#DIV/0!</v>
      </c>
    </row>
    <row r="73" spans="1:12" s="42" customFormat="1" ht="11.25" customHeight="1" x14ac:dyDescent="0.4">
      <c r="A73" s="58" t="s">
        <v>102</v>
      </c>
      <c r="B73" s="158">
        <v>9066</v>
      </c>
      <c r="C73" s="570">
        <v>9386</v>
      </c>
      <c r="D73" s="239">
        <f t="shared" si="14"/>
        <v>0.96590666950777759</v>
      </c>
      <c r="E73" s="238">
        <f t="shared" si="15"/>
        <v>-320</v>
      </c>
      <c r="F73" s="158">
        <v>16461</v>
      </c>
      <c r="G73" s="570">
        <v>10974</v>
      </c>
      <c r="H73" s="239">
        <f t="shared" si="10"/>
        <v>1.5</v>
      </c>
      <c r="I73" s="238">
        <f t="shared" si="11"/>
        <v>5487</v>
      </c>
      <c r="J73" s="155">
        <f t="shared" si="9"/>
        <v>0.55075633315108441</v>
      </c>
      <c r="K73" s="155">
        <f t="shared" si="12"/>
        <v>0.85529433205759064</v>
      </c>
      <c r="L73" s="237">
        <f t="shared" si="13"/>
        <v>-0.30453799890650624</v>
      </c>
    </row>
    <row r="74" spans="1:12" s="42" customFormat="1" ht="11.25" customHeight="1" x14ac:dyDescent="0.4">
      <c r="A74" s="58" t="s">
        <v>243</v>
      </c>
      <c r="B74" s="157"/>
      <c r="C74" s="156"/>
      <c r="D74" s="239" t="e">
        <f t="shared" si="14"/>
        <v>#DIV/0!</v>
      </c>
      <c r="E74" s="238">
        <f t="shared" si="15"/>
        <v>0</v>
      </c>
      <c r="F74" s="157"/>
      <c r="G74" s="156"/>
      <c r="H74" s="239" t="e">
        <f t="shared" si="10"/>
        <v>#DIV/0!</v>
      </c>
      <c r="I74" s="238">
        <f t="shared" si="11"/>
        <v>0</v>
      </c>
      <c r="J74" s="155" t="e">
        <f t="shared" si="9"/>
        <v>#DIV/0!</v>
      </c>
      <c r="K74" s="155" t="e">
        <f t="shared" si="12"/>
        <v>#DIV/0!</v>
      </c>
      <c r="L74" s="237" t="e">
        <f t="shared" si="13"/>
        <v>#DIV/0!</v>
      </c>
    </row>
    <row r="75" spans="1:12" s="42" customFormat="1" x14ac:dyDescent="0.4">
      <c r="A75" s="58" t="s">
        <v>242</v>
      </c>
      <c r="B75" s="157"/>
      <c r="C75" s="156"/>
      <c r="D75" s="239" t="e">
        <f t="shared" si="14"/>
        <v>#DIV/0!</v>
      </c>
      <c r="E75" s="238">
        <f t="shared" si="15"/>
        <v>0</v>
      </c>
      <c r="F75" s="157"/>
      <c r="G75" s="156"/>
      <c r="H75" s="239" t="e">
        <f t="shared" si="10"/>
        <v>#DIV/0!</v>
      </c>
      <c r="I75" s="238">
        <f t="shared" si="11"/>
        <v>0</v>
      </c>
      <c r="J75" s="155" t="e">
        <f t="shared" si="9"/>
        <v>#DIV/0!</v>
      </c>
      <c r="K75" s="155" t="e">
        <f t="shared" si="12"/>
        <v>#DIV/0!</v>
      </c>
      <c r="L75" s="237" t="e">
        <f t="shared" si="13"/>
        <v>#DIV/0!</v>
      </c>
    </row>
    <row r="76" spans="1:12" s="42" customFormat="1" x14ac:dyDescent="0.4">
      <c r="A76" s="51" t="s">
        <v>101</v>
      </c>
      <c r="B76" s="154">
        <v>7877</v>
      </c>
      <c r="C76" s="498">
        <v>7249</v>
      </c>
      <c r="D76" s="230">
        <f t="shared" si="14"/>
        <v>1.0866326389846876</v>
      </c>
      <c r="E76" s="229">
        <f t="shared" si="15"/>
        <v>628</v>
      </c>
      <c r="F76" s="154">
        <v>10974</v>
      </c>
      <c r="G76" s="498">
        <v>10974</v>
      </c>
      <c r="H76" s="230">
        <f t="shared" si="10"/>
        <v>1</v>
      </c>
      <c r="I76" s="229">
        <f t="shared" si="11"/>
        <v>0</v>
      </c>
      <c r="J76" s="152">
        <f t="shared" si="9"/>
        <v>0.7177874977218881</v>
      </c>
      <c r="K76" s="152">
        <f t="shared" si="12"/>
        <v>0.660561326772371</v>
      </c>
      <c r="L76" s="228">
        <f t="shared" si="13"/>
        <v>5.7226170949517097E-2</v>
      </c>
    </row>
    <row r="77" spans="1:12" s="42" customFormat="1" x14ac:dyDescent="0.4">
      <c r="A77" s="236" t="s">
        <v>145</v>
      </c>
      <c r="B77" s="235">
        <f>B78</f>
        <v>81</v>
      </c>
      <c r="C77" s="235">
        <f>C78</f>
        <v>121</v>
      </c>
      <c r="D77" s="234">
        <f t="shared" si="14"/>
        <v>0.66942148760330578</v>
      </c>
      <c r="E77" s="499">
        <f t="shared" si="15"/>
        <v>-40</v>
      </c>
      <c r="F77" s="235">
        <f>F78</f>
        <v>198</v>
      </c>
      <c r="G77" s="235">
        <f>G78</f>
        <v>234</v>
      </c>
      <c r="H77" s="234">
        <f t="shared" si="10"/>
        <v>0.84615384615384615</v>
      </c>
      <c r="I77" s="233">
        <f t="shared" si="11"/>
        <v>-36</v>
      </c>
      <c r="J77" s="232">
        <f t="shared" si="9"/>
        <v>0.40909090909090912</v>
      </c>
      <c r="K77" s="232">
        <f t="shared" si="12"/>
        <v>0.51709401709401714</v>
      </c>
      <c r="L77" s="231">
        <f t="shared" si="13"/>
        <v>-0.10800310800310803</v>
      </c>
    </row>
    <row r="78" spans="1:12" s="42" customFormat="1" x14ac:dyDescent="0.4">
      <c r="A78" s="51" t="s">
        <v>144</v>
      </c>
      <c r="B78" s="153">
        <v>81</v>
      </c>
      <c r="C78" s="498">
        <v>121</v>
      </c>
      <c r="D78" s="230">
        <f t="shared" si="14"/>
        <v>0.66942148760330578</v>
      </c>
      <c r="E78" s="229">
        <f t="shared" si="15"/>
        <v>-40</v>
      </c>
      <c r="F78" s="154">
        <v>198</v>
      </c>
      <c r="G78" s="498">
        <v>234</v>
      </c>
      <c r="H78" s="230">
        <f t="shared" si="10"/>
        <v>0.84615384615384615</v>
      </c>
      <c r="I78" s="229">
        <f t="shared" si="11"/>
        <v>-36</v>
      </c>
      <c r="J78" s="152">
        <f t="shared" si="9"/>
        <v>0.40909090909090912</v>
      </c>
      <c r="K78" s="152">
        <f t="shared" si="12"/>
        <v>0.51709401709401714</v>
      </c>
      <c r="L78" s="228">
        <f t="shared" si="13"/>
        <v>-0.10800310800310803</v>
      </c>
    </row>
    <row r="79" spans="1:12" x14ac:dyDescent="0.4">
      <c r="A79" s="42" t="s">
        <v>143</v>
      </c>
      <c r="C79" s="45"/>
      <c r="E79" s="43"/>
      <c r="G79" s="45"/>
      <c r="I79" s="43"/>
      <c r="K79" s="45"/>
    </row>
    <row r="80" spans="1:12" x14ac:dyDescent="0.4">
      <c r="A80" s="44" t="s">
        <v>142</v>
      </c>
    </row>
    <row r="81" spans="1:11" x14ac:dyDescent="0.4">
      <c r="A81" s="42" t="s">
        <v>141</v>
      </c>
      <c r="B81" s="43"/>
      <c r="C81" s="43"/>
      <c r="F81" s="43"/>
      <c r="G81" s="43"/>
      <c r="J81" s="43"/>
      <c r="K81" s="43"/>
    </row>
    <row r="82" spans="1:11" x14ac:dyDescent="0.4">
      <c r="A82" s="42" t="s">
        <v>98</v>
      </c>
    </row>
    <row r="83" spans="1:11" x14ac:dyDescent="0.4">
      <c r="A83" s="569" t="s">
        <v>287</v>
      </c>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dataValidations count="1">
    <dataValidation allowBlank="1" showInputMessage="1" showErrorMessage="1" sqref="A2:L83 IW2:JH83 SS2:TD83 ACO2:ACZ83 AMK2:AMV83 AWG2:AWR83 BGC2:BGN83 BPY2:BQJ83 BZU2:CAF83 CJQ2:CKB83 CTM2:CTX83 DDI2:DDT83 DNE2:DNP83 DXA2:DXL83 EGW2:EHH83 EQS2:ERD83 FAO2:FAZ83 FKK2:FKV83 FUG2:FUR83 GEC2:GEN83 GNY2:GOJ83 GXU2:GYF83 HHQ2:HIB83 HRM2:HRX83 IBI2:IBT83 ILE2:ILP83 IVA2:IVL83 JEW2:JFH83 JOS2:JPD83 JYO2:JYZ83 KIK2:KIV83 KSG2:KSR83 LCC2:LCN83 LLY2:LMJ83 LVU2:LWF83 MFQ2:MGB83 MPM2:MPX83 MZI2:MZT83 NJE2:NJP83 NTA2:NTL83 OCW2:ODH83 OMS2:OND83 OWO2:OWZ83 PGK2:PGV83 PQG2:PQR83 QAC2:QAN83 QJY2:QKJ83 QTU2:QUF83 RDQ2:REB83 RNM2:RNX83 RXI2:RXT83 SHE2:SHP83 SRA2:SRL83 TAW2:TBH83 TKS2:TLD83 TUO2:TUZ83 UEK2:UEV83 UOG2:UOR83 UYC2:UYN83 VHY2:VIJ83 VRU2:VSF83 WBQ2:WCB83 WLM2:WLX83 WVI2:WVT83 A65538:L65619 IW65538:JH65619 SS65538:TD65619 ACO65538:ACZ65619 AMK65538:AMV65619 AWG65538:AWR65619 BGC65538:BGN65619 BPY65538:BQJ65619 BZU65538:CAF65619 CJQ65538:CKB65619 CTM65538:CTX65619 DDI65538:DDT65619 DNE65538:DNP65619 DXA65538:DXL65619 EGW65538:EHH65619 EQS65538:ERD65619 FAO65538:FAZ65619 FKK65538:FKV65619 FUG65538:FUR65619 GEC65538:GEN65619 GNY65538:GOJ65619 GXU65538:GYF65619 HHQ65538:HIB65619 HRM65538:HRX65619 IBI65538:IBT65619 ILE65538:ILP65619 IVA65538:IVL65619 JEW65538:JFH65619 JOS65538:JPD65619 JYO65538:JYZ65619 KIK65538:KIV65619 KSG65538:KSR65619 LCC65538:LCN65619 LLY65538:LMJ65619 LVU65538:LWF65619 MFQ65538:MGB65619 MPM65538:MPX65619 MZI65538:MZT65619 NJE65538:NJP65619 NTA65538:NTL65619 OCW65538:ODH65619 OMS65538:OND65619 OWO65538:OWZ65619 PGK65538:PGV65619 PQG65538:PQR65619 QAC65538:QAN65619 QJY65538:QKJ65619 QTU65538:QUF65619 RDQ65538:REB65619 RNM65538:RNX65619 RXI65538:RXT65619 SHE65538:SHP65619 SRA65538:SRL65619 TAW65538:TBH65619 TKS65538:TLD65619 TUO65538:TUZ65619 UEK65538:UEV65619 UOG65538:UOR65619 UYC65538:UYN65619 VHY65538:VIJ65619 VRU65538:VSF65619 WBQ65538:WCB65619 WLM65538:WLX65619 WVI65538:WVT65619 A131074:L131155 IW131074:JH131155 SS131074:TD131155 ACO131074:ACZ131155 AMK131074:AMV131155 AWG131074:AWR131155 BGC131074:BGN131155 BPY131074:BQJ131155 BZU131074:CAF131155 CJQ131074:CKB131155 CTM131074:CTX131155 DDI131074:DDT131155 DNE131074:DNP131155 DXA131074:DXL131155 EGW131074:EHH131155 EQS131074:ERD131155 FAO131074:FAZ131155 FKK131074:FKV131155 FUG131074:FUR131155 GEC131074:GEN131155 GNY131074:GOJ131155 GXU131074:GYF131155 HHQ131074:HIB131155 HRM131074:HRX131155 IBI131074:IBT131155 ILE131074:ILP131155 IVA131074:IVL131155 JEW131074:JFH131155 JOS131074:JPD131155 JYO131074:JYZ131155 KIK131074:KIV131155 KSG131074:KSR131155 LCC131074:LCN131155 LLY131074:LMJ131155 LVU131074:LWF131155 MFQ131074:MGB131155 MPM131074:MPX131155 MZI131074:MZT131155 NJE131074:NJP131155 NTA131074:NTL131155 OCW131074:ODH131155 OMS131074:OND131155 OWO131074:OWZ131155 PGK131074:PGV131155 PQG131074:PQR131155 QAC131074:QAN131155 QJY131074:QKJ131155 QTU131074:QUF131155 RDQ131074:REB131155 RNM131074:RNX131155 RXI131074:RXT131155 SHE131074:SHP131155 SRA131074:SRL131155 TAW131074:TBH131155 TKS131074:TLD131155 TUO131074:TUZ131155 UEK131074:UEV131155 UOG131074:UOR131155 UYC131074:UYN131155 VHY131074:VIJ131155 VRU131074:VSF131155 WBQ131074:WCB131155 WLM131074:WLX131155 WVI131074:WVT131155 A196610:L196691 IW196610:JH196691 SS196610:TD196691 ACO196610:ACZ196691 AMK196610:AMV196691 AWG196610:AWR196691 BGC196610:BGN196691 BPY196610:BQJ196691 BZU196610:CAF196691 CJQ196610:CKB196691 CTM196610:CTX196691 DDI196610:DDT196691 DNE196610:DNP196691 DXA196610:DXL196691 EGW196610:EHH196691 EQS196610:ERD196691 FAO196610:FAZ196691 FKK196610:FKV196691 FUG196610:FUR196691 GEC196610:GEN196691 GNY196610:GOJ196691 GXU196610:GYF196691 HHQ196610:HIB196691 HRM196610:HRX196691 IBI196610:IBT196691 ILE196610:ILP196691 IVA196610:IVL196691 JEW196610:JFH196691 JOS196610:JPD196691 JYO196610:JYZ196691 KIK196610:KIV196691 KSG196610:KSR196691 LCC196610:LCN196691 LLY196610:LMJ196691 LVU196610:LWF196691 MFQ196610:MGB196691 MPM196610:MPX196691 MZI196610:MZT196691 NJE196610:NJP196691 NTA196610:NTL196691 OCW196610:ODH196691 OMS196610:OND196691 OWO196610:OWZ196691 PGK196610:PGV196691 PQG196610:PQR196691 QAC196610:QAN196691 QJY196610:QKJ196691 QTU196610:QUF196691 RDQ196610:REB196691 RNM196610:RNX196691 RXI196610:RXT196691 SHE196610:SHP196691 SRA196610:SRL196691 TAW196610:TBH196691 TKS196610:TLD196691 TUO196610:TUZ196691 UEK196610:UEV196691 UOG196610:UOR196691 UYC196610:UYN196691 VHY196610:VIJ196691 VRU196610:VSF196691 WBQ196610:WCB196691 WLM196610:WLX196691 WVI196610:WVT196691 A262146:L262227 IW262146:JH262227 SS262146:TD262227 ACO262146:ACZ262227 AMK262146:AMV262227 AWG262146:AWR262227 BGC262146:BGN262227 BPY262146:BQJ262227 BZU262146:CAF262227 CJQ262146:CKB262227 CTM262146:CTX262227 DDI262146:DDT262227 DNE262146:DNP262227 DXA262146:DXL262227 EGW262146:EHH262227 EQS262146:ERD262227 FAO262146:FAZ262227 FKK262146:FKV262227 FUG262146:FUR262227 GEC262146:GEN262227 GNY262146:GOJ262227 GXU262146:GYF262227 HHQ262146:HIB262227 HRM262146:HRX262227 IBI262146:IBT262227 ILE262146:ILP262227 IVA262146:IVL262227 JEW262146:JFH262227 JOS262146:JPD262227 JYO262146:JYZ262227 KIK262146:KIV262227 KSG262146:KSR262227 LCC262146:LCN262227 LLY262146:LMJ262227 LVU262146:LWF262227 MFQ262146:MGB262227 MPM262146:MPX262227 MZI262146:MZT262227 NJE262146:NJP262227 NTA262146:NTL262227 OCW262146:ODH262227 OMS262146:OND262227 OWO262146:OWZ262227 PGK262146:PGV262227 PQG262146:PQR262227 QAC262146:QAN262227 QJY262146:QKJ262227 QTU262146:QUF262227 RDQ262146:REB262227 RNM262146:RNX262227 RXI262146:RXT262227 SHE262146:SHP262227 SRA262146:SRL262227 TAW262146:TBH262227 TKS262146:TLD262227 TUO262146:TUZ262227 UEK262146:UEV262227 UOG262146:UOR262227 UYC262146:UYN262227 VHY262146:VIJ262227 VRU262146:VSF262227 WBQ262146:WCB262227 WLM262146:WLX262227 WVI262146:WVT262227 A327682:L327763 IW327682:JH327763 SS327682:TD327763 ACO327682:ACZ327763 AMK327682:AMV327763 AWG327682:AWR327763 BGC327682:BGN327763 BPY327682:BQJ327763 BZU327682:CAF327763 CJQ327682:CKB327763 CTM327682:CTX327763 DDI327682:DDT327763 DNE327682:DNP327763 DXA327682:DXL327763 EGW327682:EHH327763 EQS327682:ERD327763 FAO327682:FAZ327763 FKK327682:FKV327763 FUG327682:FUR327763 GEC327682:GEN327763 GNY327682:GOJ327763 GXU327682:GYF327763 HHQ327682:HIB327763 HRM327682:HRX327763 IBI327682:IBT327763 ILE327682:ILP327763 IVA327682:IVL327763 JEW327682:JFH327763 JOS327682:JPD327763 JYO327682:JYZ327763 KIK327682:KIV327763 KSG327682:KSR327763 LCC327682:LCN327763 LLY327682:LMJ327763 LVU327682:LWF327763 MFQ327682:MGB327763 MPM327682:MPX327763 MZI327682:MZT327763 NJE327682:NJP327763 NTA327682:NTL327763 OCW327682:ODH327763 OMS327682:OND327763 OWO327682:OWZ327763 PGK327682:PGV327763 PQG327682:PQR327763 QAC327682:QAN327763 QJY327682:QKJ327763 QTU327682:QUF327763 RDQ327682:REB327763 RNM327682:RNX327763 RXI327682:RXT327763 SHE327682:SHP327763 SRA327682:SRL327763 TAW327682:TBH327763 TKS327682:TLD327763 TUO327682:TUZ327763 UEK327682:UEV327763 UOG327682:UOR327763 UYC327682:UYN327763 VHY327682:VIJ327763 VRU327682:VSF327763 WBQ327682:WCB327763 WLM327682:WLX327763 WVI327682:WVT327763 A393218:L393299 IW393218:JH393299 SS393218:TD393299 ACO393218:ACZ393299 AMK393218:AMV393299 AWG393218:AWR393299 BGC393218:BGN393299 BPY393218:BQJ393299 BZU393218:CAF393299 CJQ393218:CKB393299 CTM393218:CTX393299 DDI393218:DDT393299 DNE393218:DNP393299 DXA393218:DXL393299 EGW393218:EHH393299 EQS393218:ERD393299 FAO393218:FAZ393299 FKK393218:FKV393299 FUG393218:FUR393299 GEC393218:GEN393299 GNY393218:GOJ393299 GXU393218:GYF393299 HHQ393218:HIB393299 HRM393218:HRX393299 IBI393218:IBT393299 ILE393218:ILP393299 IVA393218:IVL393299 JEW393218:JFH393299 JOS393218:JPD393299 JYO393218:JYZ393299 KIK393218:KIV393299 KSG393218:KSR393299 LCC393218:LCN393299 LLY393218:LMJ393299 LVU393218:LWF393299 MFQ393218:MGB393299 MPM393218:MPX393299 MZI393218:MZT393299 NJE393218:NJP393299 NTA393218:NTL393299 OCW393218:ODH393299 OMS393218:OND393299 OWO393218:OWZ393299 PGK393218:PGV393299 PQG393218:PQR393299 QAC393218:QAN393299 QJY393218:QKJ393299 QTU393218:QUF393299 RDQ393218:REB393299 RNM393218:RNX393299 RXI393218:RXT393299 SHE393218:SHP393299 SRA393218:SRL393299 TAW393218:TBH393299 TKS393218:TLD393299 TUO393218:TUZ393299 UEK393218:UEV393299 UOG393218:UOR393299 UYC393218:UYN393299 VHY393218:VIJ393299 VRU393218:VSF393299 WBQ393218:WCB393299 WLM393218:WLX393299 WVI393218:WVT393299 A458754:L458835 IW458754:JH458835 SS458754:TD458835 ACO458754:ACZ458835 AMK458754:AMV458835 AWG458754:AWR458835 BGC458754:BGN458835 BPY458754:BQJ458835 BZU458754:CAF458835 CJQ458754:CKB458835 CTM458754:CTX458835 DDI458754:DDT458835 DNE458754:DNP458835 DXA458754:DXL458835 EGW458754:EHH458835 EQS458754:ERD458835 FAO458754:FAZ458835 FKK458754:FKV458835 FUG458754:FUR458835 GEC458754:GEN458835 GNY458754:GOJ458835 GXU458754:GYF458835 HHQ458754:HIB458835 HRM458754:HRX458835 IBI458754:IBT458835 ILE458754:ILP458835 IVA458754:IVL458835 JEW458754:JFH458835 JOS458754:JPD458835 JYO458754:JYZ458835 KIK458754:KIV458835 KSG458754:KSR458835 LCC458754:LCN458835 LLY458754:LMJ458835 LVU458754:LWF458835 MFQ458754:MGB458835 MPM458754:MPX458835 MZI458754:MZT458835 NJE458754:NJP458835 NTA458754:NTL458835 OCW458754:ODH458835 OMS458754:OND458835 OWO458754:OWZ458835 PGK458754:PGV458835 PQG458754:PQR458835 QAC458754:QAN458835 QJY458754:QKJ458835 QTU458754:QUF458835 RDQ458754:REB458835 RNM458754:RNX458835 RXI458754:RXT458835 SHE458754:SHP458835 SRA458754:SRL458835 TAW458754:TBH458835 TKS458754:TLD458835 TUO458754:TUZ458835 UEK458754:UEV458835 UOG458754:UOR458835 UYC458754:UYN458835 VHY458754:VIJ458835 VRU458754:VSF458835 WBQ458754:WCB458835 WLM458754:WLX458835 WVI458754:WVT458835 A524290:L524371 IW524290:JH524371 SS524290:TD524371 ACO524290:ACZ524371 AMK524290:AMV524371 AWG524290:AWR524371 BGC524290:BGN524371 BPY524290:BQJ524371 BZU524290:CAF524371 CJQ524290:CKB524371 CTM524290:CTX524371 DDI524290:DDT524371 DNE524290:DNP524371 DXA524290:DXL524371 EGW524290:EHH524371 EQS524290:ERD524371 FAO524290:FAZ524371 FKK524290:FKV524371 FUG524290:FUR524371 GEC524290:GEN524371 GNY524290:GOJ524371 GXU524290:GYF524371 HHQ524290:HIB524371 HRM524290:HRX524371 IBI524290:IBT524371 ILE524290:ILP524371 IVA524290:IVL524371 JEW524290:JFH524371 JOS524290:JPD524371 JYO524290:JYZ524371 KIK524290:KIV524371 KSG524290:KSR524371 LCC524290:LCN524371 LLY524290:LMJ524371 LVU524290:LWF524371 MFQ524290:MGB524371 MPM524290:MPX524371 MZI524290:MZT524371 NJE524290:NJP524371 NTA524290:NTL524371 OCW524290:ODH524371 OMS524290:OND524371 OWO524290:OWZ524371 PGK524290:PGV524371 PQG524290:PQR524371 QAC524290:QAN524371 QJY524290:QKJ524371 QTU524290:QUF524371 RDQ524290:REB524371 RNM524290:RNX524371 RXI524290:RXT524371 SHE524290:SHP524371 SRA524290:SRL524371 TAW524290:TBH524371 TKS524290:TLD524371 TUO524290:TUZ524371 UEK524290:UEV524371 UOG524290:UOR524371 UYC524290:UYN524371 VHY524290:VIJ524371 VRU524290:VSF524371 WBQ524290:WCB524371 WLM524290:WLX524371 WVI524290:WVT524371 A589826:L589907 IW589826:JH589907 SS589826:TD589907 ACO589826:ACZ589907 AMK589826:AMV589907 AWG589826:AWR589907 BGC589826:BGN589907 BPY589826:BQJ589907 BZU589826:CAF589907 CJQ589826:CKB589907 CTM589826:CTX589907 DDI589826:DDT589907 DNE589826:DNP589907 DXA589826:DXL589907 EGW589826:EHH589907 EQS589826:ERD589907 FAO589826:FAZ589907 FKK589826:FKV589907 FUG589826:FUR589907 GEC589826:GEN589907 GNY589826:GOJ589907 GXU589826:GYF589907 HHQ589826:HIB589907 HRM589826:HRX589907 IBI589826:IBT589907 ILE589826:ILP589907 IVA589826:IVL589907 JEW589826:JFH589907 JOS589826:JPD589907 JYO589826:JYZ589907 KIK589826:KIV589907 KSG589826:KSR589907 LCC589826:LCN589907 LLY589826:LMJ589907 LVU589826:LWF589907 MFQ589826:MGB589907 MPM589826:MPX589907 MZI589826:MZT589907 NJE589826:NJP589907 NTA589826:NTL589907 OCW589826:ODH589907 OMS589826:OND589907 OWO589826:OWZ589907 PGK589826:PGV589907 PQG589826:PQR589907 QAC589826:QAN589907 QJY589826:QKJ589907 QTU589826:QUF589907 RDQ589826:REB589907 RNM589826:RNX589907 RXI589826:RXT589907 SHE589826:SHP589907 SRA589826:SRL589907 TAW589826:TBH589907 TKS589826:TLD589907 TUO589826:TUZ589907 UEK589826:UEV589907 UOG589826:UOR589907 UYC589826:UYN589907 VHY589826:VIJ589907 VRU589826:VSF589907 WBQ589826:WCB589907 WLM589826:WLX589907 WVI589826:WVT589907 A655362:L655443 IW655362:JH655443 SS655362:TD655443 ACO655362:ACZ655443 AMK655362:AMV655443 AWG655362:AWR655443 BGC655362:BGN655443 BPY655362:BQJ655443 BZU655362:CAF655443 CJQ655362:CKB655443 CTM655362:CTX655443 DDI655362:DDT655443 DNE655362:DNP655443 DXA655362:DXL655443 EGW655362:EHH655443 EQS655362:ERD655443 FAO655362:FAZ655443 FKK655362:FKV655443 FUG655362:FUR655443 GEC655362:GEN655443 GNY655362:GOJ655443 GXU655362:GYF655443 HHQ655362:HIB655443 HRM655362:HRX655443 IBI655362:IBT655443 ILE655362:ILP655443 IVA655362:IVL655443 JEW655362:JFH655443 JOS655362:JPD655443 JYO655362:JYZ655443 KIK655362:KIV655443 KSG655362:KSR655443 LCC655362:LCN655443 LLY655362:LMJ655443 LVU655362:LWF655443 MFQ655362:MGB655443 MPM655362:MPX655443 MZI655362:MZT655443 NJE655362:NJP655443 NTA655362:NTL655443 OCW655362:ODH655443 OMS655362:OND655443 OWO655362:OWZ655443 PGK655362:PGV655443 PQG655362:PQR655443 QAC655362:QAN655443 QJY655362:QKJ655443 QTU655362:QUF655443 RDQ655362:REB655443 RNM655362:RNX655443 RXI655362:RXT655443 SHE655362:SHP655443 SRA655362:SRL655443 TAW655362:TBH655443 TKS655362:TLD655443 TUO655362:TUZ655443 UEK655362:UEV655443 UOG655362:UOR655443 UYC655362:UYN655443 VHY655362:VIJ655443 VRU655362:VSF655443 WBQ655362:WCB655443 WLM655362:WLX655443 WVI655362:WVT655443 A720898:L720979 IW720898:JH720979 SS720898:TD720979 ACO720898:ACZ720979 AMK720898:AMV720979 AWG720898:AWR720979 BGC720898:BGN720979 BPY720898:BQJ720979 BZU720898:CAF720979 CJQ720898:CKB720979 CTM720898:CTX720979 DDI720898:DDT720979 DNE720898:DNP720979 DXA720898:DXL720979 EGW720898:EHH720979 EQS720898:ERD720979 FAO720898:FAZ720979 FKK720898:FKV720979 FUG720898:FUR720979 GEC720898:GEN720979 GNY720898:GOJ720979 GXU720898:GYF720979 HHQ720898:HIB720979 HRM720898:HRX720979 IBI720898:IBT720979 ILE720898:ILP720979 IVA720898:IVL720979 JEW720898:JFH720979 JOS720898:JPD720979 JYO720898:JYZ720979 KIK720898:KIV720979 KSG720898:KSR720979 LCC720898:LCN720979 LLY720898:LMJ720979 LVU720898:LWF720979 MFQ720898:MGB720979 MPM720898:MPX720979 MZI720898:MZT720979 NJE720898:NJP720979 NTA720898:NTL720979 OCW720898:ODH720979 OMS720898:OND720979 OWO720898:OWZ720979 PGK720898:PGV720979 PQG720898:PQR720979 QAC720898:QAN720979 QJY720898:QKJ720979 QTU720898:QUF720979 RDQ720898:REB720979 RNM720898:RNX720979 RXI720898:RXT720979 SHE720898:SHP720979 SRA720898:SRL720979 TAW720898:TBH720979 TKS720898:TLD720979 TUO720898:TUZ720979 UEK720898:UEV720979 UOG720898:UOR720979 UYC720898:UYN720979 VHY720898:VIJ720979 VRU720898:VSF720979 WBQ720898:WCB720979 WLM720898:WLX720979 WVI720898:WVT720979 A786434:L786515 IW786434:JH786515 SS786434:TD786515 ACO786434:ACZ786515 AMK786434:AMV786515 AWG786434:AWR786515 BGC786434:BGN786515 BPY786434:BQJ786515 BZU786434:CAF786515 CJQ786434:CKB786515 CTM786434:CTX786515 DDI786434:DDT786515 DNE786434:DNP786515 DXA786434:DXL786515 EGW786434:EHH786515 EQS786434:ERD786515 FAO786434:FAZ786515 FKK786434:FKV786515 FUG786434:FUR786515 GEC786434:GEN786515 GNY786434:GOJ786515 GXU786434:GYF786515 HHQ786434:HIB786515 HRM786434:HRX786515 IBI786434:IBT786515 ILE786434:ILP786515 IVA786434:IVL786515 JEW786434:JFH786515 JOS786434:JPD786515 JYO786434:JYZ786515 KIK786434:KIV786515 KSG786434:KSR786515 LCC786434:LCN786515 LLY786434:LMJ786515 LVU786434:LWF786515 MFQ786434:MGB786515 MPM786434:MPX786515 MZI786434:MZT786515 NJE786434:NJP786515 NTA786434:NTL786515 OCW786434:ODH786515 OMS786434:OND786515 OWO786434:OWZ786515 PGK786434:PGV786515 PQG786434:PQR786515 QAC786434:QAN786515 QJY786434:QKJ786515 QTU786434:QUF786515 RDQ786434:REB786515 RNM786434:RNX786515 RXI786434:RXT786515 SHE786434:SHP786515 SRA786434:SRL786515 TAW786434:TBH786515 TKS786434:TLD786515 TUO786434:TUZ786515 UEK786434:UEV786515 UOG786434:UOR786515 UYC786434:UYN786515 VHY786434:VIJ786515 VRU786434:VSF786515 WBQ786434:WCB786515 WLM786434:WLX786515 WVI786434:WVT786515 A851970:L852051 IW851970:JH852051 SS851970:TD852051 ACO851970:ACZ852051 AMK851970:AMV852051 AWG851970:AWR852051 BGC851970:BGN852051 BPY851970:BQJ852051 BZU851970:CAF852051 CJQ851970:CKB852051 CTM851970:CTX852051 DDI851970:DDT852051 DNE851970:DNP852051 DXA851970:DXL852051 EGW851970:EHH852051 EQS851970:ERD852051 FAO851970:FAZ852051 FKK851970:FKV852051 FUG851970:FUR852051 GEC851970:GEN852051 GNY851970:GOJ852051 GXU851970:GYF852051 HHQ851970:HIB852051 HRM851970:HRX852051 IBI851970:IBT852051 ILE851970:ILP852051 IVA851970:IVL852051 JEW851970:JFH852051 JOS851970:JPD852051 JYO851970:JYZ852051 KIK851970:KIV852051 KSG851970:KSR852051 LCC851970:LCN852051 LLY851970:LMJ852051 LVU851970:LWF852051 MFQ851970:MGB852051 MPM851970:MPX852051 MZI851970:MZT852051 NJE851970:NJP852051 NTA851970:NTL852051 OCW851970:ODH852051 OMS851970:OND852051 OWO851970:OWZ852051 PGK851970:PGV852051 PQG851970:PQR852051 QAC851970:QAN852051 QJY851970:QKJ852051 QTU851970:QUF852051 RDQ851970:REB852051 RNM851970:RNX852051 RXI851970:RXT852051 SHE851970:SHP852051 SRA851970:SRL852051 TAW851970:TBH852051 TKS851970:TLD852051 TUO851970:TUZ852051 UEK851970:UEV852051 UOG851970:UOR852051 UYC851970:UYN852051 VHY851970:VIJ852051 VRU851970:VSF852051 WBQ851970:WCB852051 WLM851970:WLX852051 WVI851970:WVT852051 A917506:L917587 IW917506:JH917587 SS917506:TD917587 ACO917506:ACZ917587 AMK917506:AMV917587 AWG917506:AWR917587 BGC917506:BGN917587 BPY917506:BQJ917587 BZU917506:CAF917587 CJQ917506:CKB917587 CTM917506:CTX917587 DDI917506:DDT917587 DNE917506:DNP917587 DXA917506:DXL917587 EGW917506:EHH917587 EQS917506:ERD917587 FAO917506:FAZ917587 FKK917506:FKV917587 FUG917506:FUR917587 GEC917506:GEN917587 GNY917506:GOJ917587 GXU917506:GYF917587 HHQ917506:HIB917587 HRM917506:HRX917587 IBI917506:IBT917587 ILE917506:ILP917587 IVA917506:IVL917587 JEW917506:JFH917587 JOS917506:JPD917587 JYO917506:JYZ917587 KIK917506:KIV917587 KSG917506:KSR917587 LCC917506:LCN917587 LLY917506:LMJ917587 LVU917506:LWF917587 MFQ917506:MGB917587 MPM917506:MPX917587 MZI917506:MZT917587 NJE917506:NJP917587 NTA917506:NTL917587 OCW917506:ODH917587 OMS917506:OND917587 OWO917506:OWZ917587 PGK917506:PGV917587 PQG917506:PQR917587 QAC917506:QAN917587 QJY917506:QKJ917587 QTU917506:QUF917587 RDQ917506:REB917587 RNM917506:RNX917587 RXI917506:RXT917587 SHE917506:SHP917587 SRA917506:SRL917587 TAW917506:TBH917587 TKS917506:TLD917587 TUO917506:TUZ917587 UEK917506:UEV917587 UOG917506:UOR917587 UYC917506:UYN917587 VHY917506:VIJ917587 VRU917506:VSF917587 WBQ917506:WCB917587 WLM917506:WLX917587 WVI917506:WVT917587 A983042:L983123 IW983042:JH983123 SS983042:TD983123 ACO983042:ACZ983123 AMK983042:AMV983123 AWG983042:AWR983123 BGC983042:BGN983123 BPY983042:BQJ983123 BZU983042:CAF983123 CJQ983042:CKB983123 CTM983042:CTX983123 DDI983042:DDT983123 DNE983042:DNP983123 DXA983042:DXL983123 EGW983042:EHH983123 EQS983042:ERD983123 FAO983042:FAZ983123 FKK983042:FKV983123 FUG983042:FUR983123 GEC983042:GEN983123 GNY983042:GOJ983123 GXU983042:GYF983123 HHQ983042:HIB983123 HRM983042:HRX983123 IBI983042:IBT983123 ILE983042:ILP983123 IVA983042:IVL983123 JEW983042:JFH983123 JOS983042:JPD983123 JYO983042:JYZ983123 KIK983042:KIV983123 KSG983042:KSR983123 LCC983042:LCN983123 LLY983042:LMJ983123 LVU983042:LWF983123 MFQ983042:MGB983123 MPM983042:MPX983123 MZI983042:MZT983123 NJE983042:NJP983123 NTA983042:NTL983123 OCW983042:ODH983123 OMS983042:OND983123 OWO983042:OWZ983123 PGK983042:PGV983123 PQG983042:PQR983123 QAC983042:QAN983123 QJY983042:QKJ983123 QTU983042:QUF983123 RDQ983042:REB983123 RNM983042:RNX983123 RXI983042:RXT983123 SHE983042:SHP983123 SRA983042:SRL983123 TAW983042:TBH983123 TKS983042:TLD983123 TUO983042:TUZ983123 UEK983042:UEV983123 UOG983042:UOR983123 UYC983042:UYN983123 VHY983042:VIJ983123 VRU983042:VSF983123 WBQ983042:WCB983123 WLM983042:WLX983123 WVI983042:WVT983123"/>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71"/>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43" customWidth="1"/>
    <col min="4" max="5" width="11.25" style="42" customWidth="1"/>
    <col min="6" max="7" width="11" style="43" customWidth="1"/>
    <col min="8" max="9" width="11.25" style="42" customWidth="1"/>
    <col min="10" max="11" width="11.25" style="43" customWidth="1"/>
    <col min="12" max="12" width="11.25" style="42" customWidth="1"/>
    <col min="13" max="13" width="9" style="42" customWidth="1"/>
    <col min="14" max="14" width="6.5" style="42" bestFit="1" customWidth="1"/>
    <col min="15" max="16384" width="15.75" style="42"/>
  </cols>
  <sheetData>
    <row r="1" spans="1:12" ht="18.75" x14ac:dyDescent="0.4">
      <c r="A1" s="736" t="str">
        <f>'h24'!A1</f>
        <v>平成24年度</v>
      </c>
      <c r="B1" s="737"/>
      <c r="C1" s="737"/>
      <c r="D1" s="737"/>
      <c r="E1" s="738" t="str">
        <f ca="1">RIGHT(CELL("filename",$A$1),LEN(CELL("filename",$A$1))-FIND("]",CELL("filename",$A$1)))</f>
        <v>10月(上旬)</v>
      </c>
      <c r="F1" s="739" t="s">
        <v>70</v>
      </c>
      <c r="G1" s="740"/>
      <c r="H1" s="740"/>
      <c r="I1" s="741"/>
      <c r="J1" s="740"/>
      <c r="K1" s="740"/>
      <c r="L1" s="741"/>
    </row>
    <row r="2" spans="1:12" x14ac:dyDescent="0.4">
      <c r="A2" s="658"/>
      <c r="B2" s="735" t="s">
        <v>97</v>
      </c>
      <c r="C2" s="733"/>
      <c r="D2" s="733"/>
      <c r="E2" s="734"/>
      <c r="F2" s="735" t="s">
        <v>195</v>
      </c>
      <c r="G2" s="733"/>
      <c r="H2" s="733"/>
      <c r="I2" s="734"/>
      <c r="J2" s="735" t="s">
        <v>194</v>
      </c>
      <c r="K2" s="733"/>
      <c r="L2" s="734"/>
    </row>
    <row r="3" spans="1:12" x14ac:dyDescent="0.4">
      <c r="A3" s="653"/>
      <c r="B3" s="645"/>
      <c r="C3" s="646"/>
      <c r="D3" s="646"/>
      <c r="E3" s="647"/>
      <c r="F3" s="645"/>
      <c r="G3" s="646"/>
      <c r="H3" s="646"/>
      <c r="I3" s="647"/>
      <c r="J3" s="645"/>
      <c r="K3" s="646"/>
      <c r="L3" s="647"/>
    </row>
    <row r="4" spans="1:12" x14ac:dyDescent="0.4">
      <c r="A4" s="653"/>
      <c r="B4" s="659" t="s">
        <v>136</v>
      </c>
      <c r="C4" s="655" t="s">
        <v>290</v>
      </c>
      <c r="D4" s="653" t="s">
        <v>95</v>
      </c>
      <c r="E4" s="653"/>
      <c r="F4" s="649" t="str">
        <f>+B4</f>
        <v>(12'10/1～10)</v>
      </c>
      <c r="G4" s="649" t="str">
        <f>+C4</f>
        <v>(11'10/1～10)</v>
      </c>
      <c r="H4" s="653" t="s">
        <v>95</v>
      </c>
      <c r="I4" s="653"/>
      <c r="J4" s="649" t="str">
        <f>+B4</f>
        <v>(12'10/1～10)</v>
      </c>
      <c r="K4" s="649" t="str">
        <f>+C4</f>
        <v>(11'10/1～10)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92</v>
      </c>
      <c r="B6" s="248">
        <f>+B7+B41</f>
        <v>164003</v>
      </c>
      <c r="C6" s="248">
        <f>+C7+C41</f>
        <v>159752</v>
      </c>
      <c r="D6" s="245">
        <f t="shared" ref="D6:D37" si="0">+B6/C6</f>
        <v>1.0266099954930141</v>
      </c>
      <c r="E6" s="289">
        <f t="shared" ref="E6:E37" si="1">+B6-C6</f>
        <v>4251</v>
      </c>
      <c r="F6" s="248">
        <f>+F7+F41</f>
        <v>210974</v>
      </c>
      <c r="G6" s="248">
        <f>+G7+G41</f>
        <v>208567</v>
      </c>
      <c r="H6" s="245">
        <f t="shared" ref="H6:H37" si="2">+F6/G6</f>
        <v>1.0115406560002302</v>
      </c>
      <c r="I6" s="289">
        <f t="shared" ref="I6:I37" si="3">+F6-G6</f>
        <v>2407</v>
      </c>
      <c r="J6" s="245">
        <f t="shared" ref="J6:J37" si="4">+B6/F6</f>
        <v>0.77736119142643167</v>
      </c>
      <c r="K6" s="245">
        <f t="shared" ref="K6:K37" si="5">+C6/G6</f>
        <v>0.76595050990808711</v>
      </c>
      <c r="L6" s="283">
        <f t="shared" ref="L6:L37" si="6">+J6-K6</f>
        <v>1.1410681518344568E-2</v>
      </c>
    </row>
    <row r="7" spans="1:12" s="44" customFormat="1" x14ac:dyDescent="0.4">
      <c r="A7" s="249" t="s">
        <v>91</v>
      </c>
      <c r="B7" s="248">
        <f>B8+B18+B38</f>
        <v>72625</v>
      </c>
      <c r="C7" s="248">
        <f>C8+C18+C38</f>
        <v>70608</v>
      </c>
      <c r="D7" s="245">
        <f t="shared" si="0"/>
        <v>1.0285661681395877</v>
      </c>
      <c r="E7" s="289">
        <f t="shared" si="1"/>
        <v>2017</v>
      </c>
      <c r="F7" s="248">
        <f>F8+F18+F38</f>
        <v>92927</v>
      </c>
      <c r="G7" s="248">
        <f>G8+G18+G38</f>
        <v>88482</v>
      </c>
      <c r="H7" s="245">
        <f t="shared" si="2"/>
        <v>1.0502362062340362</v>
      </c>
      <c r="I7" s="289">
        <f t="shared" si="3"/>
        <v>4445</v>
      </c>
      <c r="J7" s="245">
        <f t="shared" si="4"/>
        <v>0.78152743551389803</v>
      </c>
      <c r="K7" s="245">
        <f t="shared" si="5"/>
        <v>0.79799281209737571</v>
      </c>
      <c r="L7" s="283">
        <f t="shared" si="6"/>
        <v>-1.6465376583477687E-2</v>
      </c>
    </row>
    <row r="8" spans="1:12" x14ac:dyDescent="0.4">
      <c r="A8" s="277" t="s">
        <v>190</v>
      </c>
      <c r="B8" s="259">
        <f>SUM(B9:B17)</f>
        <v>49941</v>
      </c>
      <c r="C8" s="259">
        <f>SUM(C9:C17)</f>
        <v>51041</v>
      </c>
      <c r="D8" s="256">
        <f t="shared" si="0"/>
        <v>0.97844869810544466</v>
      </c>
      <c r="E8" s="281">
        <f t="shared" si="1"/>
        <v>-1100</v>
      </c>
      <c r="F8" s="259">
        <f>SUM(F9:F17)</f>
        <v>63637</v>
      </c>
      <c r="G8" s="259">
        <f>SUM(G9:G17)</f>
        <v>62004</v>
      </c>
      <c r="H8" s="256">
        <f t="shared" si="2"/>
        <v>1.0263370105154506</v>
      </c>
      <c r="I8" s="281">
        <f t="shared" si="3"/>
        <v>1633</v>
      </c>
      <c r="J8" s="256">
        <f t="shared" si="4"/>
        <v>0.78477929506419219</v>
      </c>
      <c r="K8" s="256">
        <f t="shared" si="5"/>
        <v>0.82318882652732084</v>
      </c>
      <c r="L8" s="280">
        <f t="shared" si="6"/>
        <v>-3.8409531463128643E-2</v>
      </c>
    </row>
    <row r="9" spans="1:12" x14ac:dyDescent="0.4">
      <c r="A9" s="57" t="s">
        <v>87</v>
      </c>
      <c r="B9" s="88">
        <v>43618</v>
      </c>
      <c r="C9" s="88">
        <v>40452</v>
      </c>
      <c r="D9" s="73">
        <f t="shared" si="0"/>
        <v>1.0782655987343024</v>
      </c>
      <c r="E9" s="81">
        <f t="shared" si="1"/>
        <v>3166</v>
      </c>
      <c r="F9" s="88">
        <v>55500</v>
      </c>
      <c r="G9" s="88">
        <v>49620</v>
      </c>
      <c r="H9" s="73">
        <f t="shared" si="2"/>
        <v>1.1185006045949215</v>
      </c>
      <c r="I9" s="81">
        <f t="shared" si="3"/>
        <v>5880</v>
      </c>
      <c r="J9" s="73">
        <f t="shared" si="4"/>
        <v>0.78590990990990994</v>
      </c>
      <c r="K9" s="73">
        <f t="shared" si="5"/>
        <v>0.81523579201934704</v>
      </c>
      <c r="L9" s="90">
        <f t="shared" si="6"/>
        <v>-2.9325882109437096E-2</v>
      </c>
    </row>
    <row r="10" spans="1:12" x14ac:dyDescent="0.4">
      <c r="A10" s="58" t="s">
        <v>90</v>
      </c>
      <c r="B10" s="56">
        <v>3879</v>
      </c>
      <c r="C10" s="56">
        <v>4316</v>
      </c>
      <c r="D10" s="53">
        <f t="shared" si="0"/>
        <v>0.89874884151992585</v>
      </c>
      <c r="E10" s="54">
        <f t="shared" si="1"/>
        <v>-437</v>
      </c>
      <c r="F10" s="56">
        <v>4761</v>
      </c>
      <c r="G10" s="56">
        <v>5000</v>
      </c>
      <c r="H10" s="53">
        <f t="shared" si="2"/>
        <v>0.95220000000000005</v>
      </c>
      <c r="I10" s="54">
        <f t="shared" si="3"/>
        <v>-239</v>
      </c>
      <c r="J10" s="53">
        <f t="shared" si="4"/>
        <v>0.81474480151228734</v>
      </c>
      <c r="K10" s="53">
        <f t="shared" si="5"/>
        <v>0.86319999999999997</v>
      </c>
      <c r="L10" s="52">
        <f t="shared" si="6"/>
        <v>-4.8455198487712625E-2</v>
      </c>
    </row>
    <row r="11" spans="1:12" x14ac:dyDescent="0.4">
      <c r="A11" s="58" t="s">
        <v>162</v>
      </c>
      <c r="B11" s="56">
        <v>1595</v>
      </c>
      <c r="C11" s="56">
        <v>5140</v>
      </c>
      <c r="D11" s="53">
        <f t="shared" si="0"/>
        <v>0.31031128404669261</v>
      </c>
      <c r="E11" s="54">
        <f t="shared" si="1"/>
        <v>-3545</v>
      </c>
      <c r="F11" s="56">
        <v>1996</v>
      </c>
      <c r="G11" s="56">
        <v>5934</v>
      </c>
      <c r="H11" s="53">
        <f t="shared" si="2"/>
        <v>0.33636670037074484</v>
      </c>
      <c r="I11" s="54">
        <f t="shared" si="3"/>
        <v>-3938</v>
      </c>
      <c r="J11" s="53">
        <f t="shared" si="4"/>
        <v>0.79909819639278556</v>
      </c>
      <c r="K11" s="53">
        <f t="shared" si="5"/>
        <v>0.86619480957195816</v>
      </c>
      <c r="L11" s="52">
        <f t="shared" si="6"/>
        <v>-6.7096613179172593E-2</v>
      </c>
    </row>
    <row r="12" spans="1:12" x14ac:dyDescent="0.4">
      <c r="A12" s="58" t="s">
        <v>85</v>
      </c>
      <c r="B12" s="92"/>
      <c r="C12" s="56"/>
      <c r="D12" s="53" t="e">
        <f t="shared" si="0"/>
        <v>#DIV/0!</v>
      </c>
      <c r="E12" s="54">
        <f t="shared" si="1"/>
        <v>0</v>
      </c>
      <c r="F12" s="92"/>
      <c r="G12" s="56"/>
      <c r="H12" s="53" t="e">
        <f t="shared" si="2"/>
        <v>#DIV/0!</v>
      </c>
      <c r="I12" s="54">
        <f t="shared" si="3"/>
        <v>0</v>
      </c>
      <c r="J12" s="53" t="e">
        <f t="shared" si="4"/>
        <v>#DIV/0!</v>
      </c>
      <c r="K12" s="53" t="e">
        <f t="shared" si="5"/>
        <v>#DIV/0!</v>
      </c>
      <c r="L12" s="52" t="e">
        <f t="shared" si="6"/>
        <v>#DIV/0!</v>
      </c>
    </row>
    <row r="13" spans="1:12" x14ac:dyDescent="0.4">
      <c r="A13" s="58" t="s">
        <v>86</v>
      </c>
      <c r="B13" s="92"/>
      <c r="C13" s="56"/>
      <c r="D13" s="53" t="e">
        <f t="shared" si="0"/>
        <v>#DIV/0!</v>
      </c>
      <c r="E13" s="54">
        <f t="shared" si="1"/>
        <v>0</v>
      </c>
      <c r="F13" s="92"/>
      <c r="G13" s="56"/>
      <c r="H13" s="53" t="e">
        <f t="shared" si="2"/>
        <v>#DIV/0!</v>
      </c>
      <c r="I13" s="54">
        <f t="shared" si="3"/>
        <v>0</v>
      </c>
      <c r="J13" s="53" t="e">
        <f t="shared" si="4"/>
        <v>#DIV/0!</v>
      </c>
      <c r="K13" s="53" t="e">
        <f t="shared" si="5"/>
        <v>#DIV/0!</v>
      </c>
      <c r="L13" s="52" t="e">
        <f t="shared" si="6"/>
        <v>#DIV/0!</v>
      </c>
    </row>
    <row r="14" spans="1:12" x14ac:dyDescent="0.4">
      <c r="A14" s="64" t="s">
        <v>189</v>
      </c>
      <c r="B14" s="69">
        <v>849</v>
      </c>
      <c r="C14" s="69">
        <v>1133</v>
      </c>
      <c r="D14" s="67">
        <f t="shared" si="0"/>
        <v>0.7493380406001765</v>
      </c>
      <c r="E14" s="68">
        <f t="shared" si="1"/>
        <v>-284</v>
      </c>
      <c r="F14" s="69">
        <v>1380</v>
      </c>
      <c r="G14" s="69">
        <v>1450</v>
      </c>
      <c r="H14" s="67">
        <f t="shared" si="2"/>
        <v>0.9517241379310345</v>
      </c>
      <c r="I14" s="68">
        <f t="shared" si="3"/>
        <v>-70</v>
      </c>
      <c r="J14" s="67">
        <f t="shared" si="4"/>
        <v>0.61521739130434783</v>
      </c>
      <c r="K14" s="67">
        <f t="shared" si="5"/>
        <v>0.78137931034482755</v>
      </c>
      <c r="L14" s="66">
        <f t="shared" si="6"/>
        <v>-0.16616191904047972</v>
      </c>
    </row>
    <row r="15" spans="1:12" x14ac:dyDescent="0.4">
      <c r="A15" s="58" t="s">
        <v>188</v>
      </c>
      <c r="B15" s="92"/>
      <c r="C15" s="92"/>
      <c r="D15" s="53" t="e">
        <f t="shared" si="0"/>
        <v>#DIV/0!</v>
      </c>
      <c r="E15" s="54">
        <f t="shared" si="1"/>
        <v>0</v>
      </c>
      <c r="F15" s="92"/>
      <c r="G15" s="92"/>
      <c r="H15" s="53" t="e">
        <f t="shared" si="2"/>
        <v>#DIV/0!</v>
      </c>
      <c r="I15" s="54">
        <f t="shared" si="3"/>
        <v>0</v>
      </c>
      <c r="J15" s="53" t="e">
        <f t="shared" si="4"/>
        <v>#DIV/0!</v>
      </c>
      <c r="K15" s="53" t="e">
        <f t="shared" si="5"/>
        <v>#DIV/0!</v>
      </c>
      <c r="L15" s="52" t="e">
        <f t="shared" si="6"/>
        <v>#DIV/0!</v>
      </c>
    </row>
    <row r="16" spans="1:12" x14ac:dyDescent="0.4">
      <c r="A16" s="70" t="s">
        <v>187</v>
      </c>
      <c r="B16" s="92"/>
      <c r="C16" s="92"/>
      <c r="D16" s="95" t="e">
        <f t="shared" si="0"/>
        <v>#DIV/0!</v>
      </c>
      <c r="E16" s="54">
        <f t="shared" si="1"/>
        <v>0</v>
      </c>
      <c r="F16" s="92"/>
      <c r="G16" s="92"/>
      <c r="H16" s="73" t="e">
        <f t="shared" si="2"/>
        <v>#DIV/0!</v>
      </c>
      <c r="I16" s="81">
        <f t="shared" si="3"/>
        <v>0</v>
      </c>
      <c r="J16" s="53" t="e">
        <f t="shared" si="4"/>
        <v>#DIV/0!</v>
      </c>
      <c r="K16" s="53" t="e">
        <f t="shared" si="5"/>
        <v>#DIV/0!</v>
      </c>
      <c r="L16" s="52" t="e">
        <f t="shared" si="6"/>
        <v>#DIV/0!</v>
      </c>
    </row>
    <row r="17" spans="1:12" s="45" customFormat="1" x14ac:dyDescent="0.4">
      <c r="A17" s="70" t="s">
        <v>186</v>
      </c>
      <c r="B17" s="91"/>
      <c r="C17" s="91"/>
      <c r="D17" s="67" t="e">
        <f t="shared" si="0"/>
        <v>#DIV/0!</v>
      </c>
      <c r="E17" s="68">
        <f t="shared" si="1"/>
        <v>0</v>
      </c>
      <c r="F17" s="91"/>
      <c r="G17" s="91"/>
      <c r="H17" s="73" t="e">
        <f t="shared" si="2"/>
        <v>#DIV/0!</v>
      </c>
      <c r="I17" s="68">
        <f t="shared" si="3"/>
        <v>0</v>
      </c>
      <c r="J17" s="67" t="e">
        <f t="shared" si="4"/>
        <v>#DIV/0!</v>
      </c>
      <c r="K17" s="67" t="e">
        <f t="shared" si="5"/>
        <v>#DIV/0!</v>
      </c>
      <c r="L17" s="66" t="e">
        <f t="shared" si="6"/>
        <v>#DIV/0!</v>
      </c>
    </row>
    <row r="18" spans="1:12" x14ac:dyDescent="0.4">
      <c r="A18" s="277" t="s">
        <v>185</v>
      </c>
      <c r="B18" s="259">
        <f>SUM(B19:B37)</f>
        <v>22055</v>
      </c>
      <c r="C18" s="259">
        <f>SUM(C19:C37)</f>
        <v>18990</v>
      </c>
      <c r="D18" s="256">
        <f t="shared" si="0"/>
        <v>1.1614007372301212</v>
      </c>
      <c r="E18" s="281">
        <f t="shared" si="1"/>
        <v>3065</v>
      </c>
      <c r="F18" s="259">
        <f>SUM(F19:F37)</f>
        <v>28400</v>
      </c>
      <c r="G18" s="259">
        <f>SUM(G19:G37)</f>
        <v>25610</v>
      </c>
      <c r="H18" s="256">
        <f t="shared" si="2"/>
        <v>1.108941819601718</v>
      </c>
      <c r="I18" s="281">
        <f t="shared" si="3"/>
        <v>2790</v>
      </c>
      <c r="J18" s="256">
        <f t="shared" si="4"/>
        <v>0.77658450704225357</v>
      </c>
      <c r="K18" s="256">
        <f t="shared" si="5"/>
        <v>0.74150722374072631</v>
      </c>
      <c r="L18" s="280">
        <f t="shared" si="6"/>
        <v>3.5077283301527262E-2</v>
      </c>
    </row>
    <row r="19" spans="1:12" x14ac:dyDescent="0.4">
      <c r="A19" s="57" t="s">
        <v>184</v>
      </c>
      <c r="B19" s="94"/>
      <c r="C19" s="94"/>
      <c r="D19" s="53" t="e">
        <f t="shared" si="0"/>
        <v>#DIV/0!</v>
      </c>
      <c r="E19" s="54">
        <f t="shared" si="1"/>
        <v>0</v>
      </c>
      <c r="F19" s="94"/>
      <c r="G19" s="94"/>
      <c r="H19" s="73" t="e">
        <f t="shared" si="2"/>
        <v>#DIV/0!</v>
      </c>
      <c r="I19" s="54">
        <f t="shared" si="3"/>
        <v>0</v>
      </c>
      <c r="J19" s="53" t="e">
        <f t="shared" si="4"/>
        <v>#DIV/0!</v>
      </c>
      <c r="K19" s="53" t="e">
        <f t="shared" si="5"/>
        <v>#DIV/0!</v>
      </c>
      <c r="L19" s="90" t="e">
        <f t="shared" si="6"/>
        <v>#DIV/0!</v>
      </c>
    </row>
    <row r="20" spans="1:12" x14ac:dyDescent="0.4">
      <c r="A20" s="58" t="s">
        <v>244</v>
      </c>
      <c r="B20" s="56">
        <v>3625</v>
      </c>
      <c r="C20" s="92"/>
      <c r="D20" s="53" t="e">
        <f t="shared" si="0"/>
        <v>#DIV/0!</v>
      </c>
      <c r="E20" s="54">
        <f t="shared" si="1"/>
        <v>3625</v>
      </c>
      <c r="F20" s="56">
        <v>4370</v>
      </c>
      <c r="G20" s="92"/>
      <c r="H20" s="53" t="e">
        <f t="shared" si="2"/>
        <v>#DIV/0!</v>
      </c>
      <c r="I20" s="54">
        <f t="shared" si="3"/>
        <v>4370</v>
      </c>
      <c r="J20" s="67">
        <f t="shared" si="4"/>
        <v>0.82951945080091538</v>
      </c>
      <c r="K20" s="53" t="e">
        <f t="shared" si="5"/>
        <v>#DIV/0!</v>
      </c>
      <c r="L20" s="52" t="e">
        <f t="shared" si="6"/>
        <v>#DIV/0!</v>
      </c>
    </row>
    <row r="21" spans="1:12" x14ac:dyDescent="0.4">
      <c r="A21" s="58" t="s">
        <v>183</v>
      </c>
      <c r="B21" s="56">
        <v>5926</v>
      </c>
      <c r="C21" s="56">
        <v>6645</v>
      </c>
      <c r="D21" s="53">
        <f t="shared" si="0"/>
        <v>0.89179834462001506</v>
      </c>
      <c r="E21" s="54">
        <f t="shared" si="1"/>
        <v>-719</v>
      </c>
      <c r="F21" s="56">
        <v>8555</v>
      </c>
      <c r="G21" s="56">
        <v>8860</v>
      </c>
      <c r="H21" s="67">
        <f t="shared" si="2"/>
        <v>0.96557562076749437</v>
      </c>
      <c r="I21" s="54">
        <f t="shared" si="3"/>
        <v>-305</v>
      </c>
      <c r="J21" s="53">
        <f t="shared" si="4"/>
        <v>0.69269433080070131</v>
      </c>
      <c r="K21" s="53">
        <f t="shared" si="5"/>
        <v>0.75</v>
      </c>
      <c r="L21" s="52">
        <f t="shared" si="6"/>
        <v>-5.7305669199298692E-2</v>
      </c>
    </row>
    <row r="22" spans="1:12" x14ac:dyDescent="0.4">
      <c r="A22" s="58" t="s">
        <v>182</v>
      </c>
      <c r="B22" s="56">
        <v>2484</v>
      </c>
      <c r="C22" s="56">
        <v>2307</v>
      </c>
      <c r="D22" s="53">
        <f t="shared" si="0"/>
        <v>1.0767230169050714</v>
      </c>
      <c r="E22" s="54">
        <f t="shared" si="1"/>
        <v>177</v>
      </c>
      <c r="F22" s="56">
        <v>2795</v>
      </c>
      <c r="G22" s="56">
        <v>2955</v>
      </c>
      <c r="H22" s="53">
        <f t="shared" si="2"/>
        <v>0.94585448392554994</v>
      </c>
      <c r="I22" s="54">
        <f t="shared" si="3"/>
        <v>-160</v>
      </c>
      <c r="J22" s="53">
        <f t="shared" si="4"/>
        <v>0.88872987477638643</v>
      </c>
      <c r="K22" s="53">
        <f t="shared" si="5"/>
        <v>0.78071065989847721</v>
      </c>
      <c r="L22" s="52">
        <f t="shared" si="6"/>
        <v>0.10801921487790922</v>
      </c>
    </row>
    <row r="23" spans="1:12" x14ac:dyDescent="0.4">
      <c r="A23" s="58" t="s">
        <v>181</v>
      </c>
      <c r="B23" s="69">
        <v>1249</v>
      </c>
      <c r="C23" s="69">
        <v>1360</v>
      </c>
      <c r="D23" s="53">
        <f t="shared" si="0"/>
        <v>0.91838235294117643</v>
      </c>
      <c r="E23" s="68">
        <f t="shared" si="1"/>
        <v>-111</v>
      </c>
      <c r="F23" s="69">
        <v>1320</v>
      </c>
      <c r="G23" s="69">
        <v>1475</v>
      </c>
      <c r="H23" s="67">
        <f t="shared" si="2"/>
        <v>0.89491525423728813</v>
      </c>
      <c r="I23" s="68">
        <f t="shared" si="3"/>
        <v>-155</v>
      </c>
      <c r="J23" s="67">
        <f t="shared" si="4"/>
        <v>0.94621212121212117</v>
      </c>
      <c r="K23" s="53">
        <f t="shared" si="5"/>
        <v>0.92203389830508475</v>
      </c>
      <c r="L23" s="66">
        <f t="shared" si="6"/>
        <v>2.4178222907036417E-2</v>
      </c>
    </row>
    <row r="24" spans="1:12" x14ac:dyDescent="0.4">
      <c r="A24" s="70" t="s">
        <v>180</v>
      </c>
      <c r="B24" s="56"/>
      <c r="C24" s="56"/>
      <c r="D24" s="53" t="e">
        <f t="shared" si="0"/>
        <v>#DIV/0!</v>
      </c>
      <c r="E24" s="54">
        <f t="shared" si="1"/>
        <v>0</v>
      </c>
      <c r="F24" s="56"/>
      <c r="G24" s="56"/>
      <c r="H24" s="53" t="e">
        <f t="shared" si="2"/>
        <v>#DIV/0!</v>
      </c>
      <c r="I24" s="54">
        <f t="shared" si="3"/>
        <v>0</v>
      </c>
      <c r="J24" s="53" t="e">
        <f t="shared" si="4"/>
        <v>#DIV/0!</v>
      </c>
      <c r="K24" s="53" t="e">
        <f t="shared" si="5"/>
        <v>#DIV/0!</v>
      </c>
      <c r="L24" s="52" t="e">
        <f t="shared" si="6"/>
        <v>#DIV/0!</v>
      </c>
    </row>
    <row r="25" spans="1:12" x14ac:dyDescent="0.4">
      <c r="A25" s="70" t="s">
        <v>179</v>
      </c>
      <c r="B25" s="56">
        <v>1153</v>
      </c>
      <c r="C25" s="56">
        <v>1102</v>
      </c>
      <c r="D25" s="53">
        <f t="shared" si="0"/>
        <v>1.0462794918330309</v>
      </c>
      <c r="E25" s="54">
        <f t="shared" si="1"/>
        <v>51</v>
      </c>
      <c r="F25" s="56">
        <v>1470</v>
      </c>
      <c r="G25" s="56">
        <v>1495</v>
      </c>
      <c r="H25" s="53">
        <f t="shared" si="2"/>
        <v>0.98327759197324416</v>
      </c>
      <c r="I25" s="54">
        <f t="shared" si="3"/>
        <v>-25</v>
      </c>
      <c r="J25" s="53">
        <f t="shared" si="4"/>
        <v>0.78435374149659864</v>
      </c>
      <c r="K25" s="53">
        <f t="shared" si="5"/>
        <v>0.73712374581939799</v>
      </c>
      <c r="L25" s="52">
        <f t="shared" si="6"/>
        <v>4.7229995677200654E-2</v>
      </c>
    </row>
    <row r="26" spans="1:12" x14ac:dyDescent="0.4">
      <c r="A26" s="70" t="s">
        <v>178</v>
      </c>
      <c r="B26" s="92"/>
      <c r="C26" s="56"/>
      <c r="D26" s="53" t="e">
        <f t="shared" si="0"/>
        <v>#DIV/0!</v>
      </c>
      <c r="E26" s="54">
        <f t="shared" si="1"/>
        <v>0</v>
      </c>
      <c r="F26" s="92"/>
      <c r="G26" s="56"/>
      <c r="H26" s="53" t="e">
        <f t="shared" si="2"/>
        <v>#DIV/0!</v>
      </c>
      <c r="I26" s="54">
        <f t="shared" si="3"/>
        <v>0</v>
      </c>
      <c r="J26" s="53" t="e">
        <f t="shared" si="4"/>
        <v>#DIV/0!</v>
      </c>
      <c r="K26" s="53" t="e">
        <f t="shared" si="5"/>
        <v>#DIV/0!</v>
      </c>
      <c r="L26" s="52" t="e">
        <f t="shared" si="6"/>
        <v>#DIV/0!</v>
      </c>
    </row>
    <row r="27" spans="1:12" x14ac:dyDescent="0.4">
      <c r="A27" s="58" t="s">
        <v>177</v>
      </c>
      <c r="B27" s="92"/>
      <c r="C27" s="92"/>
      <c r="D27" s="53" t="e">
        <f t="shared" si="0"/>
        <v>#DIV/0!</v>
      </c>
      <c r="E27" s="54">
        <f t="shared" si="1"/>
        <v>0</v>
      </c>
      <c r="F27" s="92"/>
      <c r="G27" s="92"/>
      <c r="H27" s="53" t="e">
        <f t="shared" si="2"/>
        <v>#DIV/0!</v>
      </c>
      <c r="I27" s="54">
        <f t="shared" si="3"/>
        <v>0</v>
      </c>
      <c r="J27" s="53" t="e">
        <f t="shared" si="4"/>
        <v>#DIV/0!</v>
      </c>
      <c r="K27" s="53" t="e">
        <f t="shared" si="5"/>
        <v>#DIV/0!</v>
      </c>
      <c r="L27" s="52" t="e">
        <f t="shared" si="6"/>
        <v>#DIV/0!</v>
      </c>
    </row>
    <row r="28" spans="1:12" x14ac:dyDescent="0.4">
      <c r="A28" s="58" t="s">
        <v>176</v>
      </c>
      <c r="B28" s="94"/>
      <c r="C28" s="88">
        <v>954</v>
      </c>
      <c r="D28" s="53">
        <f t="shared" si="0"/>
        <v>0</v>
      </c>
      <c r="E28" s="54">
        <f t="shared" si="1"/>
        <v>-954</v>
      </c>
      <c r="F28" s="94"/>
      <c r="G28" s="88">
        <v>1470</v>
      </c>
      <c r="H28" s="53">
        <f t="shared" si="2"/>
        <v>0</v>
      </c>
      <c r="I28" s="54">
        <f t="shared" si="3"/>
        <v>-1470</v>
      </c>
      <c r="J28" s="53" t="e">
        <f t="shared" si="4"/>
        <v>#DIV/0!</v>
      </c>
      <c r="K28" s="53">
        <f t="shared" si="5"/>
        <v>0.6489795918367347</v>
      </c>
      <c r="L28" s="52" t="e">
        <f t="shared" si="6"/>
        <v>#DIV/0!</v>
      </c>
    </row>
    <row r="29" spans="1:12" x14ac:dyDescent="0.4">
      <c r="A29" s="58" t="s">
        <v>175</v>
      </c>
      <c r="B29" s="93"/>
      <c r="C29" s="112"/>
      <c r="D29" s="53" t="e">
        <f t="shared" si="0"/>
        <v>#DIV/0!</v>
      </c>
      <c r="E29" s="54">
        <f t="shared" si="1"/>
        <v>0</v>
      </c>
      <c r="F29" s="93"/>
      <c r="G29" s="112"/>
      <c r="H29" s="53" t="e">
        <f t="shared" si="2"/>
        <v>#DIV/0!</v>
      </c>
      <c r="I29" s="54">
        <f t="shared" si="3"/>
        <v>0</v>
      </c>
      <c r="J29" s="53" t="e">
        <f t="shared" si="4"/>
        <v>#DIV/0!</v>
      </c>
      <c r="K29" s="53" t="e">
        <f t="shared" si="5"/>
        <v>#DIV/0!</v>
      </c>
      <c r="L29" s="52" t="e">
        <f t="shared" si="6"/>
        <v>#DIV/0!</v>
      </c>
    </row>
    <row r="30" spans="1:12" x14ac:dyDescent="0.4">
      <c r="A30" s="58" t="s">
        <v>174</v>
      </c>
      <c r="B30" s="91"/>
      <c r="C30" s="91"/>
      <c r="D30" s="53" t="e">
        <f t="shared" si="0"/>
        <v>#DIV/0!</v>
      </c>
      <c r="E30" s="68">
        <f t="shared" si="1"/>
        <v>0</v>
      </c>
      <c r="F30" s="91"/>
      <c r="G30" s="91"/>
      <c r="H30" s="67" t="e">
        <f t="shared" si="2"/>
        <v>#DIV/0!</v>
      </c>
      <c r="I30" s="68">
        <f t="shared" si="3"/>
        <v>0</v>
      </c>
      <c r="J30" s="67" t="e">
        <f t="shared" si="4"/>
        <v>#DIV/0!</v>
      </c>
      <c r="K30" s="53" t="e">
        <f t="shared" si="5"/>
        <v>#DIV/0!</v>
      </c>
      <c r="L30" s="66" t="e">
        <f t="shared" si="6"/>
        <v>#DIV/0!</v>
      </c>
    </row>
    <row r="31" spans="1:12" x14ac:dyDescent="0.4">
      <c r="A31" s="70" t="s">
        <v>173</v>
      </c>
      <c r="B31" s="92"/>
      <c r="C31" s="92"/>
      <c r="D31" s="53" t="e">
        <f t="shared" si="0"/>
        <v>#DIV/0!</v>
      </c>
      <c r="E31" s="54">
        <f t="shared" si="1"/>
        <v>0</v>
      </c>
      <c r="F31" s="92"/>
      <c r="G31" s="92"/>
      <c r="H31" s="53" t="e">
        <f t="shared" si="2"/>
        <v>#DIV/0!</v>
      </c>
      <c r="I31" s="54">
        <f t="shared" si="3"/>
        <v>0</v>
      </c>
      <c r="J31" s="53" t="e">
        <f t="shared" si="4"/>
        <v>#DIV/0!</v>
      </c>
      <c r="K31" s="53" t="e">
        <f t="shared" si="5"/>
        <v>#DIV/0!</v>
      </c>
      <c r="L31" s="52" t="e">
        <f t="shared" si="6"/>
        <v>#DIV/0!</v>
      </c>
    </row>
    <row r="32" spans="1:12" x14ac:dyDescent="0.4">
      <c r="A32" s="58" t="s">
        <v>172</v>
      </c>
      <c r="B32" s="56">
        <v>1183</v>
      </c>
      <c r="C32" s="56">
        <v>1330</v>
      </c>
      <c r="D32" s="53">
        <f t="shared" si="0"/>
        <v>0.88947368421052631</v>
      </c>
      <c r="E32" s="54">
        <f t="shared" si="1"/>
        <v>-147</v>
      </c>
      <c r="F32" s="56">
        <v>1450</v>
      </c>
      <c r="G32" s="56">
        <v>1615</v>
      </c>
      <c r="H32" s="53">
        <f t="shared" si="2"/>
        <v>0.89783281733746134</v>
      </c>
      <c r="I32" s="54">
        <f t="shared" si="3"/>
        <v>-165</v>
      </c>
      <c r="J32" s="53">
        <f t="shared" si="4"/>
        <v>0.81586206896551727</v>
      </c>
      <c r="K32" s="53">
        <f t="shared" si="5"/>
        <v>0.82352941176470584</v>
      </c>
      <c r="L32" s="52">
        <f t="shared" si="6"/>
        <v>-7.6673427991885701E-3</v>
      </c>
    </row>
    <row r="33" spans="1:64" x14ac:dyDescent="0.4">
      <c r="A33" s="70" t="s">
        <v>171</v>
      </c>
      <c r="B33" s="91"/>
      <c r="C33" s="91"/>
      <c r="D33" s="53" t="e">
        <f t="shared" si="0"/>
        <v>#DIV/0!</v>
      </c>
      <c r="E33" s="68">
        <f t="shared" si="1"/>
        <v>0</v>
      </c>
      <c r="F33" s="91"/>
      <c r="G33" s="91"/>
      <c r="H33" s="67" t="e">
        <f t="shared" si="2"/>
        <v>#DIV/0!</v>
      </c>
      <c r="I33" s="68">
        <f t="shared" si="3"/>
        <v>0</v>
      </c>
      <c r="J33" s="67" t="e">
        <f t="shared" si="4"/>
        <v>#DIV/0!</v>
      </c>
      <c r="K33" s="53" t="e">
        <f t="shared" si="5"/>
        <v>#DIV/0!</v>
      </c>
      <c r="L33" s="66" t="e">
        <f t="shared" si="6"/>
        <v>#DIV/0!</v>
      </c>
    </row>
    <row r="34" spans="1:64" x14ac:dyDescent="0.4">
      <c r="A34" s="70" t="s">
        <v>170</v>
      </c>
      <c r="B34" s="69">
        <v>1400</v>
      </c>
      <c r="C34" s="69">
        <v>1322</v>
      </c>
      <c r="D34" s="67">
        <f t="shared" si="0"/>
        <v>1.059001512859304</v>
      </c>
      <c r="E34" s="68">
        <f t="shared" si="1"/>
        <v>78</v>
      </c>
      <c r="F34" s="69">
        <v>2340</v>
      </c>
      <c r="G34" s="69">
        <v>1915</v>
      </c>
      <c r="H34" s="67">
        <f t="shared" si="2"/>
        <v>1.2219321148825066</v>
      </c>
      <c r="I34" s="68">
        <f t="shared" si="3"/>
        <v>425</v>
      </c>
      <c r="J34" s="67">
        <f t="shared" si="4"/>
        <v>0.59829059829059827</v>
      </c>
      <c r="K34" s="67">
        <f t="shared" si="5"/>
        <v>0.69033942558746741</v>
      </c>
      <c r="L34" s="66">
        <f t="shared" si="6"/>
        <v>-9.204882729686914E-2</v>
      </c>
    </row>
    <row r="35" spans="1:64" x14ac:dyDescent="0.4">
      <c r="A35" s="58" t="s">
        <v>169</v>
      </c>
      <c r="B35" s="92"/>
      <c r="C35" s="92"/>
      <c r="D35" s="53" t="e">
        <f t="shared" si="0"/>
        <v>#DIV/0!</v>
      </c>
      <c r="E35" s="54">
        <f t="shared" si="1"/>
        <v>0</v>
      </c>
      <c r="F35" s="92"/>
      <c r="G35" s="92"/>
      <c r="H35" s="53" t="e">
        <f t="shared" si="2"/>
        <v>#DIV/0!</v>
      </c>
      <c r="I35" s="54">
        <f t="shared" si="3"/>
        <v>0</v>
      </c>
      <c r="J35" s="53" t="e">
        <f t="shared" si="4"/>
        <v>#DIV/0!</v>
      </c>
      <c r="K35" s="53" t="e">
        <f t="shared" si="5"/>
        <v>#DIV/0!</v>
      </c>
      <c r="L35" s="52" t="e">
        <f t="shared" si="6"/>
        <v>#DIV/0!</v>
      </c>
    </row>
    <row r="36" spans="1:64" x14ac:dyDescent="0.4">
      <c r="A36" s="70" t="s">
        <v>89</v>
      </c>
      <c r="B36" s="91"/>
      <c r="C36" s="91"/>
      <c r="D36" s="67" t="e">
        <f t="shared" si="0"/>
        <v>#DIV/0!</v>
      </c>
      <c r="E36" s="68">
        <f t="shared" si="1"/>
        <v>0</v>
      </c>
      <c r="F36" s="91"/>
      <c r="G36" s="91"/>
      <c r="H36" s="67" t="e">
        <f t="shared" si="2"/>
        <v>#DIV/0!</v>
      </c>
      <c r="I36" s="68">
        <f t="shared" si="3"/>
        <v>0</v>
      </c>
      <c r="J36" s="67" t="e">
        <f t="shared" si="4"/>
        <v>#DIV/0!</v>
      </c>
      <c r="K36" s="67" t="e">
        <f t="shared" si="5"/>
        <v>#DIV/0!</v>
      </c>
      <c r="L36" s="66" t="e">
        <f t="shared" si="6"/>
        <v>#DIV/0!</v>
      </c>
    </row>
    <row r="37" spans="1:64" x14ac:dyDescent="0.4">
      <c r="A37" s="51" t="s">
        <v>168</v>
      </c>
      <c r="B37" s="50">
        <v>5035</v>
      </c>
      <c r="C37" s="50">
        <v>3970</v>
      </c>
      <c r="D37" s="67">
        <f t="shared" si="0"/>
        <v>1.2682619647355164</v>
      </c>
      <c r="E37" s="68">
        <f t="shared" si="1"/>
        <v>1065</v>
      </c>
      <c r="F37" s="50">
        <v>6100</v>
      </c>
      <c r="G37" s="50">
        <v>5825</v>
      </c>
      <c r="H37" s="67">
        <f t="shared" si="2"/>
        <v>1.0472103004291846</v>
      </c>
      <c r="I37" s="68">
        <f t="shared" si="3"/>
        <v>275</v>
      </c>
      <c r="J37" s="67">
        <f t="shared" si="4"/>
        <v>0.82540983606557372</v>
      </c>
      <c r="K37" s="67">
        <f t="shared" si="5"/>
        <v>0.68154506437768236</v>
      </c>
      <c r="L37" s="66">
        <f t="shared" si="6"/>
        <v>0.14386477168789136</v>
      </c>
    </row>
    <row r="38" spans="1:64" x14ac:dyDescent="0.4">
      <c r="A38" s="277" t="s">
        <v>167</v>
      </c>
      <c r="B38" s="259">
        <f>SUM(B39:B40)</f>
        <v>629</v>
      </c>
      <c r="C38" s="259">
        <f>SUM(C39:C40)</f>
        <v>577</v>
      </c>
      <c r="D38" s="256">
        <f t="shared" ref="D38:D66" si="7">+B38/C38</f>
        <v>1.0901213171577122</v>
      </c>
      <c r="E38" s="281">
        <f t="shared" ref="E38:E66" si="8">+B38-C38</f>
        <v>52</v>
      </c>
      <c r="F38" s="259">
        <f>SUM(F39:F40)</f>
        <v>890</v>
      </c>
      <c r="G38" s="259">
        <f>SUM(G39:G40)</f>
        <v>868</v>
      </c>
      <c r="H38" s="256">
        <f t="shared" ref="H38:H66" si="9">+F38/G38</f>
        <v>1.0253456221198156</v>
      </c>
      <c r="I38" s="281">
        <f t="shared" ref="I38:I66" si="10">+F38-G38</f>
        <v>22</v>
      </c>
      <c r="J38" s="256">
        <f t="shared" ref="J38:J66" si="11">+B38/F38</f>
        <v>0.70674157303370788</v>
      </c>
      <c r="K38" s="256">
        <f t="shared" ref="K38:K66" si="12">+C38/G38</f>
        <v>0.66474654377880182</v>
      </c>
      <c r="L38" s="280">
        <f t="shared" ref="L38:L66" si="13">+J38-K38</f>
        <v>4.1995029254906058E-2</v>
      </c>
    </row>
    <row r="39" spans="1:64" x14ac:dyDescent="0.4">
      <c r="A39" s="57" t="s">
        <v>166</v>
      </c>
      <c r="B39" s="88">
        <v>375</v>
      </c>
      <c r="C39" s="88">
        <v>357</v>
      </c>
      <c r="D39" s="73">
        <f t="shared" si="7"/>
        <v>1.0504201680672269</v>
      </c>
      <c r="E39" s="81">
        <f t="shared" si="8"/>
        <v>18</v>
      </c>
      <c r="F39" s="88">
        <v>500</v>
      </c>
      <c r="G39" s="88">
        <v>478</v>
      </c>
      <c r="H39" s="73">
        <f t="shared" si="9"/>
        <v>1.0460251046025104</v>
      </c>
      <c r="I39" s="81">
        <f t="shared" si="10"/>
        <v>22</v>
      </c>
      <c r="J39" s="73">
        <f t="shared" si="11"/>
        <v>0.75</v>
      </c>
      <c r="K39" s="73">
        <f t="shared" si="12"/>
        <v>0.7468619246861925</v>
      </c>
      <c r="L39" s="90">
        <f t="shared" si="13"/>
        <v>3.1380753138074979E-3</v>
      </c>
    </row>
    <row r="40" spans="1:64" x14ac:dyDescent="0.4">
      <c r="A40" s="58" t="s">
        <v>165</v>
      </c>
      <c r="B40" s="56">
        <v>254</v>
      </c>
      <c r="C40" s="56">
        <v>220</v>
      </c>
      <c r="D40" s="53">
        <f t="shared" si="7"/>
        <v>1.1545454545454545</v>
      </c>
      <c r="E40" s="54">
        <f t="shared" si="8"/>
        <v>34</v>
      </c>
      <c r="F40" s="56">
        <v>390</v>
      </c>
      <c r="G40" s="56">
        <v>390</v>
      </c>
      <c r="H40" s="53">
        <f t="shared" si="9"/>
        <v>1</v>
      </c>
      <c r="I40" s="54">
        <f t="shared" si="10"/>
        <v>0</v>
      </c>
      <c r="J40" s="53">
        <f t="shared" si="11"/>
        <v>0.6512820512820513</v>
      </c>
      <c r="K40" s="53">
        <f t="shared" si="12"/>
        <v>0.5641025641025641</v>
      </c>
      <c r="L40" s="52">
        <f t="shared" si="13"/>
        <v>8.7179487179487203E-2</v>
      </c>
    </row>
    <row r="41" spans="1:64" s="89" customFormat="1" x14ac:dyDescent="0.4">
      <c r="A41" s="249" t="s">
        <v>88</v>
      </c>
      <c r="B41" s="248">
        <f>B42+B62</f>
        <v>91378</v>
      </c>
      <c r="C41" s="248">
        <f>C42+C62</f>
        <v>89144</v>
      </c>
      <c r="D41" s="245">
        <f t="shared" si="7"/>
        <v>1.0250605761464597</v>
      </c>
      <c r="E41" s="289">
        <f t="shared" si="8"/>
        <v>2234</v>
      </c>
      <c r="F41" s="248">
        <f>F42+F62</f>
        <v>118047</v>
      </c>
      <c r="G41" s="248">
        <f>G42+G62</f>
        <v>120085</v>
      </c>
      <c r="H41" s="245">
        <f t="shared" si="9"/>
        <v>0.98302868801265775</v>
      </c>
      <c r="I41" s="289">
        <f t="shared" si="10"/>
        <v>-2038</v>
      </c>
      <c r="J41" s="245">
        <f t="shared" si="11"/>
        <v>0.77408150990707092</v>
      </c>
      <c r="K41" s="245">
        <f t="shared" si="12"/>
        <v>0.74234084190365157</v>
      </c>
      <c r="L41" s="283">
        <f t="shared" si="13"/>
        <v>3.1740668003419348E-2</v>
      </c>
    </row>
    <row r="42" spans="1:64" s="44" customFormat="1" x14ac:dyDescent="0.4">
      <c r="A42" s="277" t="s">
        <v>164</v>
      </c>
      <c r="B42" s="248">
        <f>SUM(B43:B61)</f>
        <v>90240</v>
      </c>
      <c r="C42" s="248">
        <f>SUM(C43:C61)</f>
        <v>88180</v>
      </c>
      <c r="D42" s="245">
        <f t="shared" si="7"/>
        <v>1.0233613064186891</v>
      </c>
      <c r="E42" s="289">
        <f t="shared" si="8"/>
        <v>2060</v>
      </c>
      <c r="F42" s="248">
        <f>SUM(F43:F61)</f>
        <v>116326</v>
      </c>
      <c r="G42" s="248">
        <f>SUM(G43:G61)</f>
        <v>118563</v>
      </c>
      <c r="H42" s="245">
        <f t="shared" si="9"/>
        <v>0.98113239374847128</v>
      </c>
      <c r="I42" s="289">
        <f t="shared" si="10"/>
        <v>-2237</v>
      </c>
      <c r="J42" s="245">
        <f t="shared" si="11"/>
        <v>0.77575090693396143</v>
      </c>
      <c r="K42" s="245">
        <f t="shared" si="12"/>
        <v>0.74373961522566057</v>
      </c>
      <c r="L42" s="283">
        <f t="shared" si="13"/>
        <v>3.201129170830086E-2</v>
      </c>
    </row>
    <row r="43" spans="1:64" x14ac:dyDescent="0.4">
      <c r="A43" s="58" t="s">
        <v>87</v>
      </c>
      <c r="B43" s="88">
        <v>39273</v>
      </c>
      <c r="C43" s="63">
        <v>38788</v>
      </c>
      <c r="D43" s="60">
        <f t="shared" si="7"/>
        <v>1.0125038671754152</v>
      </c>
      <c r="E43" s="68">
        <f t="shared" si="8"/>
        <v>485</v>
      </c>
      <c r="F43" s="63">
        <v>43111</v>
      </c>
      <c r="G43" s="56">
        <v>46964</v>
      </c>
      <c r="H43" s="67">
        <f t="shared" si="9"/>
        <v>0.91795843624904183</v>
      </c>
      <c r="I43" s="77">
        <f t="shared" si="10"/>
        <v>-3853</v>
      </c>
      <c r="J43" s="53">
        <f t="shared" si="11"/>
        <v>0.91097399735566331</v>
      </c>
      <c r="K43" s="53">
        <f t="shared" si="12"/>
        <v>0.82590920705221016</v>
      </c>
      <c r="L43" s="75">
        <f t="shared" si="13"/>
        <v>8.5064790303453153E-2</v>
      </c>
    </row>
    <row r="44" spans="1:64" x14ac:dyDescent="0.4">
      <c r="A44" s="58" t="s">
        <v>163</v>
      </c>
      <c r="B44" s="56">
        <v>4588</v>
      </c>
      <c r="C44" s="146">
        <v>4005</v>
      </c>
      <c r="D44" s="73">
        <f t="shared" si="7"/>
        <v>1.1455680399500625</v>
      </c>
      <c r="E44" s="68">
        <f t="shared" si="8"/>
        <v>583</v>
      </c>
      <c r="F44" s="56">
        <v>4921</v>
      </c>
      <c r="G44" s="146">
        <v>4918</v>
      </c>
      <c r="H44" s="79">
        <f t="shared" si="9"/>
        <v>1.0006100040666939</v>
      </c>
      <c r="I44" s="77">
        <f t="shared" si="10"/>
        <v>3</v>
      </c>
      <c r="J44" s="53">
        <f t="shared" si="11"/>
        <v>0.93233082706766912</v>
      </c>
      <c r="K44" s="53">
        <f t="shared" si="12"/>
        <v>0.81435542903619362</v>
      </c>
      <c r="L44" s="75">
        <f t="shared" si="13"/>
        <v>0.1179753980314755</v>
      </c>
    </row>
    <row r="45" spans="1:64" x14ac:dyDescent="0.4">
      <c r="A45" s="70" t="s">
        <v>162</v>
      </c>
      <c r="B45" s="56">
        <v>7628</v>
      </c>
      <c r="C45" s="146">
        <v>7959</v>
      </c>
      <c r="D45" s="76">
        <f t="shared" si="7"/>
        <v>0.95841186078653096</v>
      </c>
      <c r="E45" s="77">
        <f t="shared" si="8"/>
        <v>-331</v>
      </c>
      <c r="F45" s="56">
        <v>10556</v>
      </c>
      <c r="G45" s="382">
        <v>10645</v>
      </c>
      <c r="H45" s="79">
        <f t="shared" si="9"/>
        <v>0.99163926726162521</v>
      </c>
      <c r="I45" s="84">
        <f t="shared" si="10"/>
        <v>-89</v>
      </c>
      <c r="J45" s="76">
        <f t="shared" si="11"/>
        <v>0.72262220538082611</v>
      </c>
      <c r="K45" s="76">
        <f t="shared" si="12"/>
        <v>0.74767496477219353</v>
      </c>
      <c r="L45" s="86">
        <f t="shared" si="13"/>
        <v>-2.5052759391367418E-2</v>
      </c>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row>
    <row r="46" spans="1:64" s="85" customFormat="1" x14ac:dyDescent="0.4">
      <c r="A46" s="70" t="s">
        <v>161</v>
      </c>
      <c r="B46" s="56">
        <v>3748</v>
      </c>
      <c r="C46" s="148">
        <v>4890</v>
      </c>
      <c r="D46" s="76">
        <f t="shared" si="7"/>
        <v>0.76646216768916153</v>
      </c>
      <c r="E46" s="77">
        <f t="shared" si="8"/>
        <v>-1142</v>
      </c>
      <c r="F46" s="56">
        <v>6115</v>
      </c>
      <c r="G46" s="146">
        <v>7164</v>
      </c>
      <c r="H46" s="79">
        <f t="shared" si="9"/>
        <v>0.85357342266890002</v>
      </c>
      <c r="I46" s="84">
        <f t="shared" si="10"/>
        <v>-1049</v>
      </c>
      <c r="J46" s="76">
        <f t="shared" si="11"/>
        <v>0.61291905151267378</v>
      </c>
      <c r="K46" s="87">
        <f t="shared" si="12"/>
        <v>0.68257956448911228</v>
      </c>
      <c r="L46" s="86">
        <f t="shared" si="13"/>
        <v>-6.9660512976438493E-2</v>
      </c>
    </row>
    <row r="47" spans="1:64" x14ac:dyDescent="0.4">
      <c r="A47" s="58" t="s">
        <v>86</v>
      </c>
      <c r="B47" s="83">
        <v>7219</v>
      </c>
      <c r="C47" s="56">
        <v>6369</v>
      </c>
      <c r="D47" s="78">
        <f t="shared" si="7"/>
        <v>1.1334589417490972</v>
      </c>
      <c r="E47" s="84">
        <f t="shared" si="8"/>
        <v>850</v>
      </c>
      <c r="F47" s="83">
        <v>9035</v>
      </c>
      <c r="G47" s="56">
        <v>10086</v>
      </c>
      <c r="H47" s="76">
        <f t="shared" si="9"/>
        <v>0.89579615308348204</v>
      </c>
      <c r="I47" s="77">
        <f t="shared" si="10"/>
        <v>-1051</v>
      </c>
      <c r="J47" s="76">
        <f t="shared" si="11"/>
        <v>0.79900387382401772</v>
      </c>
      <c r="K47" s="76">
        <f t="shared" si="12"/>
        <v>0.63146936347412252</v>
      </c>
      <c r="L47" s="75">
        <f t="shared" si="13"/>
        <v>0.16753451034989519</v>
      </c>
    </row>
    <row r="48" spans="1:64" x14ac:dyDescent="0.4">
      <c r="A48" s="58" t="s">
        <v>85</v>
      </c>
      <c r="B48" s="56">
        <v>11541</v>
      </c>
      <c r="C48" s="146">
        <v>11993</v>
      </c>
      <c r="D48" s="78">
        <f t="shared" si="7"/>
        <v>0.96231134828650045</v>
      </c>
      <c r="E48" s="82">
        <f t="shared" si="8"/>
        <v>-452</v>
      </c>
      <c r="F48" s="56">
        <v>17567</v>
      </c>
      <c r="G48" s="144">
        <v>17788</v>
      </c>
      <c r="H48" s="76">
        <f t="shared" si="9"/>
        <v>0.98757589386102995</v>
      </c>
      <c r="I48" s="77">
        <f t="shared" si="10"/>
        <v>-221</v>
      </c>
      <c r="J48" s="78">
        <f t="shared" si="11"/>
        <v>0.65697045596857739</v>
      </c>
      <c r="K48" s="76">
        <f t="shared" si="12"/>
        <v>0.67421857431976617</v>
      </c>
      <c r="L48" s="75">
        <f t="shared" si="13"/>
        <v>-1.7248118351188779E-2</v>
      </c>
    </row>
    <row r="49" spans="1:12" x14ac:dyDescent="0.4">
      <c r="A49" s="58" t="s">
        <v>160</v>
      </c>
      <c r="B49" s="56">
        <v>1419</v>
      </c>
      <c r="C49" s="144">
        <v>1839</v>
      </c>
      <c r="D49" s="73">
        <f t="shared" si="7"/>
        <v>0.77161500815660689</v>
      </c>
      <c r="E49" s="68">
        <f t="shared" si="8"/>
        <v>-420</v>
      </c>
      <c r="F49" s="56">
        <v>2700</v>
      </c>
      <c r="G49" s="146">
        <v>2700</v>
      </c>
      <c r="H49" s="67">
        <f t="shared" si="9"/>
        <v>1</v>
      </c>
      <c r="I49" s="77">
        <f t="shared" si="10"/>
        <v>0</v>
      </c>
      <c r="J49" s="53">
        <f t="shared" si="11"/>
        <v>0.52555555555555555</v>
      </c>
      <c r="K49" s="53">
        <f t="shared" si="12"/>
        <v>0.68111111111111111</v>
      </c>
      <c r="L49" s="75">
        <f t="shared" si="13"/>
        <v>-0.15555555555555556</v>
      </c>
    </row>
    <row r="50" spans="1:12" x14ac:dyDescent="0.4">
      <c r="A50" s="58" t="s">
        <v>84</v>
      </c>
      <c r="B50" s="340">
        <v>2180</v>
      </c>
      <c r="C50" s="56">
        <v>1876</v>
      </c>
      <c r="D50" s="78">
        <f t="shared" si="7"/>
        <v>1.1620469083155651</v>
      </c>
      <c r="E50" s="77">
        <f t="shared" si="8"/>
        <v>304</v>
      </c>
      <c r="F50" s="340">
        <v>2700</v>
      </c>
      <c r="G50" s="56">
        <v>2700</v>
      </c>
      <c r="H50" s="67">
        <f t="shared" si="9"/>
        <v>1</v>
      </c>
      <c r="I50" s="54">
        <f t="shared" si="10"/>
        <v>0</v>
      </c>
      <c r="J50" s="53">
        <f t="shared" si="11"/>
        <v>0.80740740740740746</v>
      </c>
      <c r="K50" s="76">
        <f t="shared" si="12"/>
        <v>0.69481481481481477</v>
      </c>
      <c r="L50" s="75">
        <f t="shared" si="13"/>
        <v>0.11259259259259269</v>
      </c>
    </row>
    <row r="51" spans="1:12" x14ac:dyDescent="0.4">
      <c r="A51" s="58" t="s">
        <v>159</v>
      </c>
      <c r="B51" s="56">
        <v>1024</v>
      </c>
      <c r="C51" s="88">
        <v>1080</v>
      </c>
      <c r="D51" s="73">
        <f t="shared" si="7"/>
        <v>0.94814814814814818</v>
      </c>
      <c r="E51" s="68">
        <f t="shared" si="8"/>
        <v>-56</v>
      </c>
      <c r="F51" s="56">
        <v>1342</v>
      </c>
      <c r="G51" s="88">
        <v>1760</v>
      </c>
      <c r="H51" s="67">
        <f t="shared" si="9"/>
        <v>0.76249999999999996</v>
      </c>
      <c r="I51" s="54">
        <f t="shared" si="10"/>
        <v>-418</v>
      </c>
      <c r="J51" s="53">
        <f t="shared" si="11"/>
        <v>0.76304023845007451</v>
      </c>
      <c r="K51" s="53">
        <f t="shared" si="12"/>
        <v>0.61363636363636365</v>
      </c>
      <c r="L51" s="52">
        <f t="shared" si="13"/>
        <v>0.14940387481371087</v>
      </c>
    </row>
    <row r="52" spans="1:12" x14ac:dyDescent="0.4">
      <c r="A52" s="58" t="s">
        <v>158</v>
      </c>
      <c r="B52" s="69">
        <v>903</v>
      </c>
      <c r="C52" s="88">
        <v>885</v>
      </c>
      <c r="D52" s="78">
        <f t="shared" si="7"/>
        <v>1.0203389830508474</v>
      </c>
      <c r="E52" s="77">
        <f t="shared" si="8"/>
        <v>18</v>
      </c>
      <c r="F52" s="69">
        <v>1200</v>
      </c>
      <c r="G52" s="146">
        <v>1200</v>
      </c>
      <c r="H52" s="67">
        <f t="shared" si="9"/>
        <v>1</v>
      </c>
      <c r="I52" s="54">
        <f t="shared" si="10"/>
        <v>0</v>
      </c>
      <c r="J52" s="53">
        <f t="shared" si="11"/>
        <v>0.75249999999999995</v>
      </c>
      <c r="K52" s="76">
        <f t="shared" si="12"/>
        <v>0.73750000000000004</v>
      </c>
      <c r="L52" s="75">
        <f t="shared" si="13"/>
        <v>1.4999999999999902E-2</v>
      </c>
    </row>
    <row r="53" spans="1:12" x14ac:dyDescent="0.4">
      <c r="A53" s="58" t="s">
        <v>83</v>
      </c>
      <c r="B53" s="69">
        <v>2737</v>
      </c>
      <c r="C53" s="56">
        <v>2185</v>
      </c>
      <c r="D53" s="73">
        <f t="shared" si="7"/>
        <v>1.2526315789473683</v>
      </c>
      <c r="E53" s="68">
        <f t="shared" si="8"/>
        <v>552</v>
      </c>
      <c r="F53" s="69">
        <v>5400</v>
      </c>
      <c r="G53" s="56">
        <v>2700</v>
      </c>
      <c r="H53" s="67">
        <f t="shared" si="9"/>
        <v>2</v>
      </c>
      <c r="I53" s="54">
        <f t="shared" si="10"/>
        <v>2700</v>
      </c>
      <c r="J53" s="53">
        <f t="shared" si="11"/>
        <v>0.50685185185185189</v>
      </c>
      <c r="K53" s="53">
        <f t="shared" si="12"/>
        <v>0.80925925925925923</v>
      </c>
      <c r="L53" s="52">
        <f t="shared" si="13"/>
        <v>-0.30240740740740735</v>
      </c>
    </row>
    <row r="54" spans="1:12" x14ac:dyDescent="0.4">
      <c r="A54" s="58" t="s">
        <v>82</v>
      </c>
      <c r="B54" s="56">
        <v>1779</v>
      </c>
      <c r="C54" s="56">
        <v>1927</v>
      </c>
      <c r="D54" s="73">
        <f t="shared" si="7"/>
        <v>0.92319667877529843</v>
      </c>
      <c r="E54" s="54">
        <f t="shared" si="8"/>
        <v>-148</v>
      </c>
      <c r="F54" s="56">
        <v>2700</v>
      </c>
      <c r="G54" s="56">
        <v>2700</v>
      </c>
      <c r="H54" s="53">
        <f t="shared" si="9"/>
        <v>1</v>
      </c>
      <c r="I54" s="54">
        <f t="shared" si="10"/>
        <v>0</v>
      </c>
      <c r="J54" s="53">
        <f t="shared" si="11"/>
        <v>0.65888888888888886</v>
      </c>
      <c r="K54" s="53">
        <f t="shared" si="12"/>
        <v>0.71370370370370373</v>
      </c>
      <c r="L54" s="52">
        <f t="shared" si="13"/>
        <v>-5.4814814814814872E-2</v>
      </c>
    </row>
    <row r="55" spans="1:12" x14ac:dyDescent="0.4">
      <c r="A55" s="58" t="s">
        <v>157</v>
      </c>
      <c r="B55" s="56">
        <v>1069</v>
      </c>
      <c r="C55" s="92"/>
      <c r="D55" s="73" t="e">
        <f t="shared" si="7"/>
        <v>#DIV/0!</v>
      </c>
      <c r="E55" s="54">
        <f t="shared" si="8"/>
        <v>1069</v>
      </c>
      <c r="F55" s="56">
        <v>1200</v>
      </c>
      <c r="G55" s="92"/>
      <c r="H55" s="53" t="e">
        <f t="shared" si="9"/>
        <v>#DIV/0!</v>
      </c>
      <c r="I55" s="54">
        <f t="shared" si="10"/>
        <v>1200</v>
      </c>
      <c r="J55" s="53">
        <f t="shared" si="11"/>
        <v>0.89083333333333337</v>
      </c>
      <c r="K55" s="53" t="e">
        <f t="shared" si="12"/>
        <v>#DIV/0!</v>
      </c>
      <c r="L55" s="52" t="e">
        <f t="shared" si="13"/>
        <v>#DIV/0!</v>
      </c>
    </row>
    <row r="56" spans="1:12" x14ac:dyDescent="0.4">
      <c r="A56" s="70" t="s">
        <v>81</v>
      </c>
      <c r="B56" s="56">
        <v>723</v>
      </c>
      <c r="C56" s="69">
        <v>715</v>
      </c>
      <c r="D56" s="73">
        <f t="shared" si="7"/>
        <v>1.0111888111888112</v>
      </c>
      <c r="E56" s="68">
        <f t="shared" si="8"/>
        <v>8</v>
      </c>
      <c r="F56" s="56">
        <v>1209</v>
      </c>
      <c r="G56" s="69">
        <v>1199</v>
      </c>
      <c r="H56" s="67">
        <f t="shared" si="9"/>
        <v>1.0083402835696413</v>
      </c>
      <c r="I56" s="54">
        <f t="shared" si="10"/>
        <v>10</v>
      </c>
      <c r="J56" s="53">
        <f t="shared" si="11"/>
        <v>0.59801488833746896</v>
      </c>
      <c r="K56" s="67">
        <f t="shared" si="12"/>
        <v>0.59633027522935778</v>
      </c>
      <c r="L56" s="66">
        <f t="shared" si="13"/>
        <v>1.6846131081111881E-3</v>
      </c>
    </row>
    <row r="57" spans="1:12" x14ac:dyDescent="0.4">
      <c r="A57" s="58" t="s">
        <v>80</v>
      </c>
      <c r="B57" s="56">
        <v>820</v>
      </c>
      <c r="C57" s="56">
        <v>652</v>
      </c>
      <c r="D57" s="73">
        <f t="shared" si="7"/>
        <v>1.2576687116564418</v>
      </c>
      <c r="E57" s="54">
        <f t="shared" si="8"/>
        <v>168</v>
      </c>
      <c r="F57" s="56">
        <v>1200</v>
      </c>
      <c r="G57" s="56">
        <v>1199</v>
      </c>
      <c r="H57" s="53">
        <f t="shared" si="9"/>
        <v>1.0008340283569641</v>
      </c>
      <c r="I57" s="54">
        <f t="shared" si="10"/>
        <v>1</v>
      </c>
      <c r="J57" s="53">
        <f t="shared" si="11"/>
        <v>0.68333333333333335</v>
      </c>
      <c r="K57" s="53">
        <f t="shared" si="12"/>
        <v>0.54378648874061719</v>
      </c>
      <c r="L57" s="52">
        <f t="shared" si="13"/>
        <v>0.13954684459271616</v>
      </c>
    </row>
    <row r="58" spans="1:12" x14ac:dyDescent="0.4">
      <c r="A58" s="58" t="s">
        <v>79</v>
      </c>
      <c r="B58" s="69">
        <v>788</v>
      </c>
      <c r="C58" s="69">
        <v>847</v>
      </c>
      <c r="D58" s="95">
        <f t="shared" si="7"/>
        <v>0.93034238488783938</v>
      </c>
      <c r="E58" s="68">
        <f t="shared" si="8"/>
        <v>-59</v>
      </c>
      <c r="F58" s="69">
        <v>1199</v>
      </c>
      <c r="G58" s="69">
        <v>1187</v>
      </c>
      <c r="H58" s="67">
        <f t="shared" si="9"/>
        <v>1.0101095197978096</v>
      </c>
      <c r="I58" s="68">
        <f t="shared" si="10"/>
        <v>12</v>
      </c>
      <c r="J58" s="67">
        <f t="shared" si="11"/>
        <v>0.65721434528773981</v>
      </c>
      <c r="K58" s="67">
        <f t="shared" si="12"/>
        <v>0.7135636057287279</v>
      </c>
      <c r="L58" s="66">
        <f t="shared" si="13"/>
        <v>-5.6349260440988092E-2</v>
      </c>
    </row>
    <row r="59" spans="1:12" x14ac:dyDescent="0.4">
      <c r="A59" s="58" t="s">
        <v>78</v>
      </c>
      <c r="B59" s="56">
        <v>2801</v>
      </c>
      <c r="C59" s="56">
        <v>2170</v>
      </c>
      <c r="D59" s="73">
        <f t="shared" si="7"/>
        <v>1.2907834101382489</v>
      </c>
      <c r="E59" s="54">
        <f t="shared" si="8"/>
        <v>631</v>
      </c>
      <c r="F59" s="56">
        <v>4171</v>
      </c>
      <c r="G59" s="56">
        <v>3653</v>
      </c>
      <c r="H59" s="53">
        <f t="shared" si="9"/>
        <v>1.1418012592389817</v>
      </c>
      <c r="I59" s="54">
        <f t="shared" si="10"/>
        <v>518</v>
      </c>
      <c r="J59" s="53">
        <f t="shared" si="11"/>
        <v>0.67154159673939107</v>
      </c>
      <c r="K59" s="53">
        <f t="shared" si="12"/>
        <v>0.59403230221735559</v>
      </c>
      <c r="L59" s="52">
        <f t="shared" si="13"/>
        <v>7.7509294522035477E-2</v>
      </c>
    </row>
    <row r="60" spans="1:12" x14ac:dyDescent="0.4">
      <c r="A60" s="70" t="s">
        <v>155</v>
      </c>
      <c r="B60" s="91"/>
      <c r="C60" s="91"/>
      <c r="D60" s="67" t="e">
        <f t="shared" si="7"/>
        <v>#DIV/0!</v>
      </c>
      <c r="E60" s="68">
        <f t="shared" si="8"/>
        <v>0</v>
      </c>
      <c r="F60" s="91"/>
      <c r="G60" s="91"/>
      <c r="H60" s="67" t="e">
        <f t="shared" si="9"/>
        <v>#DIV/0!</v>
      </c>
      <c r="I60" s="68">
        <f t="shared" si="10"/>
        <v>0</v>
      </c>
      <c r="J60" s="67" t="e">
        <f t="shared" si="11"/>
        <v>#DIV/0!</v>
      </c>
      <c r="K60" s="67" t="e">
        <f t="shared" si="12"/>
        <v>#DIV/0!</v>
      </c>
      <c r="L60" s="66" t="e">
        <f t="shared" si="13"/>
        <v>#DIV/0!</v>
      </c>
    </row>
    <row r="61" spans="1:12" x14ac:dyDescent="0.4">
      <c r="A61" s="51" t="s">
        <v>156</v>
      </c>
      <c r="B61" s="65"/>
      <c r="C61" s="65"/>
      <c r="D61" s="47" t="e">
        <f t="shared" si="7"/>
        <v>#DIV/0!</v>
      </c>
      <c r="E61" s="48">
        <f t="shared" si="8"/>
        <v>0</v>
      </c>
      <c r="F61" s="65"/>
      <c r="G61" s="65"/>
      <c r="H61" s="47" t="e">
        <f t="shared" si="9"/>
        <v>#DIV/0!</v>
      </c>
      <c r="I61" s="48">
        <f t="shared" si="10"/>
        <v>0</v>
      </c>
      <c r="J61" s="47" t="e">
        <f t="shared" si="11"/>
        <v>#DIV/0!</v>
      </c>
      <c r="K61" s="47" t="e">
        <f t="shared" si="12"/>
        <v>#DIV/0!</v>
      </c>
      <c r="L61" s="46" t="e">
        <f t="shared" si="13"/>
        <v>#DIV/0!</v>
      </c>
    </row>
    <row r="62" spans="1:12" s="45" customFormat="1" x14ac:dyDescent="0.4">
      <c r="A62" s="277" t="s">
        <v>154</v>
      </c>
      <c r="B62" s="259">
        <f>SUM(B63:B66)</f>
        <v>1138</v>
      </c>
      <c r="C62" s="259">
        <f>SUM(C63:C66)</f>
        <v>964</v>
      </c>
      <c r="D62" s="256">
        <f t="shared" si="7"/>
        <v>1.1804979253112033</v>
      </c>
      <c r="E62" s="281">
        <f t="shared" si="8"/>
        <v>174</v>
      </c>
      <c r="F62" s="259">
        <f>SUM(F63:F66)</f>
        <v>1721</v>
      </c>
      <c r="G62" s="259">
        <f>SUM(G63:G66)</f>
        <v>1522</v>
      </c>
      <c r="H62" s="256">
        <f t="shared" si="9"/>
        <v>1.130749014454665</v>
      </c>
      <c r="I62" s="281">
        <f t="shared" si="10"/>
        <v>199</v>
      </c>
      <c r="J62" s="256">
        <f t="shared" si="11"/>
        <v>0.66124346310284721</v>
      </c>
      <c r="K62" s="256">
        <f t="shared" si="12"/>
        <v>0.63337713534822604</v>
      </c>
      <c r="L62" s="280">
        <f t="shared" si="13"/>
        <v>2.7866327754621167E-2</v>
      </c>
    </row>
    <row r="63" spans="1:12" s="45" customFormat="1" x14ac:dyDescent="0.4">
      <c r="A63" s="64" t="s">
        <v>77</v>
      </c>
      <c r="B63" s="63">
        <v>249</v>
      </c>
      <c r="C63" s="63">
        <v>229</v>
      </c>
      <c r="D63" s="60">
        <f t="shared" si="7"/>
        <v>1.0873362445414847</v>
      </c>
      <c r="E63" s="61">
        <f t="shared" si="8"/>
        <v>20</v>
      </c>
      <c r="F63" s="63">
        <v>301</v>
      </c>
      <c r="G63" s="63">
        <v>313</v>
      </c>
      <c r="H63" s="60">
        <f t="shared" si="9"/>
        <v>0.96166134185303509</v>
      </c>
      <c r="I63" s="61">
        <f t="shared" si="10"/>
        <v>-12</v>
      </c>
      <c r="J63" s="60">
        <f t="shared" si="11"/>
        <v>0.8272425249169435</v>
      </c>
      <c r="K63" s="60">
        <f t="shared" si="12"/>
        <v>0.73162939297124596</v>
      </c>
      <c r="L63" s="59">
        <f t="shared" si="13"/>
        <v>9.5613131945697538E-2</v>
      </c>
    </row>
    <row r="64" spans="1:12" s="45" customFormat="1" x14ac:dyDescent="0.4">
      <c r="A64" s="58" t="s">
        <v>153</v>
      </c>
      <c r="B64" s="56">
        <v>296</v>
      </c>
      <c r="C64" s="56">
        <v>171</v>
      </c>
      <c r="D64" s="53">
        <f t="shared" si="7"/>
        <v>1.7309941520467835</v>
      </c>
      <c r="E64" s="54">
        <f t="shared" si="8"/>
        <v>125</v>
      </c>
      <c r="F64" s="56">
        <v>531</v>
      </c>
      <c r="G64" s="56">
        <v>301</v>
      </c>
      <c r="H64" s="53">
        <f t="shared" si="9"/>
        <v>1.7641196013289036</v>
      </c>
      <c r="I64" s="54">
        <f t="shared" si="10"/>
        <v>230</v>
      </c>
      <c r="J64" s="53">
        <f t="shared" si="11"/>
        <v>0.55743879472693036</v>
      </c>
      <c r="K64" s="53">
        <f t="shared" si="12"/>
        <v>0.56810631229235875</v>
      </c>
      <c r="L64" s="52">
        <f t="shared" si="13"/>
        <v>-1.0667517565428386E-2</v>
      </c>
    </row>
    <row r="65" spans="1:12" s="45" customFormat="1" x14ac:dyDescent="0.4">
      <c r="A65" s="57" t="s">
        <v>152</v>
      </c>
      <c r="B65" s="56">
        <v>195</v>
      </c>
      <c r="C65" s="56">
        <v>141</v>
      </c>
      <c r="D65" s="53">
        <f t="shared" si="7"/>
        <v>1.3829787234042554</v>
      </c>
      <c r="E65" s="54">
        <f t="shared" si="8"/>
        <v>54</v>
      </c>
      <c r="F65" s="56">
        <v>300</v>
      </c>
      <c r="G65" s="56">
        <v>301</v>
      </c>
      <c r="H65" s="53">
        <f t="shared" si="9"/>
        <v>0.99667774086378735</v>
      </c>
      <c r="I65" s="54">
        <f t="shared" si="10"/>
        <v>-1</v>
      </c>
      <c r="J65" s="53">
        <f t="shared" si="11"/>
        <v>0.65</v>
      </c>
      <c r="K65" s="53">
        <f t="shared" si="12"/>
        <v>0.46843853820598008</v>
      </c>
      <c r="L65" s="52">
        <f t="shared" si="13"/>
        <v>0.18156146179401994</v>
      </c>
    </row>
    <row r="66" spans="1:12" s="45" customFormat="1" x14ac:dyDescent="0.4">
      <c r="A66" s="51" t="s">
        <v>151</v>
      </c>
      <c r="B66" s="50">
        <v>398</v>
      </c>
      <c r="C66" s="50">
        <v>423</v>
      </c>
      <c r="D66" s="47">
        <f t="shared" si="7"/>
        <v>0.94089834515366433</v>
      </c>
      <c r="E66" s="48">
        <f t="shared" si="8"/>
        <v>-25</v>
      </c>
      <c r="F66" s="50">
        <v>589</v>
      </c>
      <c r="G66" s="50">
        <v>607</v>
      </c>
      <c r="H66" s="47">
        <f t="shared" si="9"/>
        <v>0.97034596375617788</v>
      </c>
      <c r="I66" s="48">
        <f t="shared" si="10"/>
        <v>-18</v>
      </c>
      <c r="J66" s="47">
        <f t="shared" si="11"/>
        <v>0.67572156196943978</v>
      </c>
      <c r="K66" s="47">
        <f t="shared" si="12"/>
        <v>0.69686985172981875</v>
      </c>
      <c r="L66" s="46">
        <f t="shared" si="13"/>
        <v>-2.1148289760378969E-2</v>
      </c>
    </row>
    <row r="67" spans="1:12" x14ac:dyDescent="0.4">
      <c r="A67" s="42" t="s">
        <v>143</v>
      </c>
      <c r="C67" s="42"/>
      <c r="E67" s="43"/>
      <c r="G67" s="42"/>
      <c r="I67" s="43"/>
      <c r="K67" s="42"/>
    </row>
    <row r="68" spans="1:12" x14ac:dyDescent="0.4">
      <c r="A68" s="44" t="s">
        <v>142</v>
      </c>
      <c r="C68" s="42"/>
      <c r="E68" s="43"/>
      <c r="G68" s="42"/>
      <c r="I68" s="43"/>
      <c r="K68" s="42"/>
    </row>
    <row r="69" spans="1:12" x14ac:dyDescent="0.4">
      <c r="A69" s="42" t="s">
        <v>141</v>
      </c>
    </row>
    <row r="70" spans="1:12" x14ac:dyDescent="0.4">
      <c r="A70" s="42" t="s">
        <v>196</v>
      </c>
    </row>
    <row r="71" spans="1:12" x14ac:dyDescent="0.4">
      <c r="A71" s="42" t="s">
        <v>287</v>
      </c>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dataValidations count="1">
    <dataValidation allowBlank="1" showInputMessage="1" showErrorMessage="1" sqref="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0"/>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2" width="11" style="98" customWidth="1"/>
    <col min="3" max="3" width="11" style="43"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４月(上旬～中旬)</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s="42" customFormat="1" x14ac:dyDescent="0.4">
      <c r="A4" s="653"/>
      <c r="B4" s="659" t="s">
        <v>100</v>
      </c>
      <c r="C4" s="655" t="s">
        <v>200</v>
      </c>
      <c r="D4" s="653" t="s">
        <v>95</v>
      </c>
      <c r="E4" s="653"/>
      <c r="F4" s="649" t="str">
        <f>+B4</f>
        <v>(12'4/1～20)</v>
      </c>
      <c r="G4" s="649" t="str">
        <f>+C4</f>
        <v>(11'4/1～20)</v>
      </c>
      <c r="H4" s="653" t="s">
        <v>95</v>
      </c>
      <c r="I4" s="653"/>
      <c r="J4" s="649" t="str">
        <f>+B4</f>
        <v>(12'4/1～20)</v>
      </c>
      <c r="K4" s="649" t="str">
        <f>+C4</f>
        <v>(11'4/1～20)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191</v>
      </c>
      <c r="B6" s="248">
        <f>+B7+B41+B67</f>
        <v>283927</v>
      </c>
      <c r="C6" s="248">
        <f>+C7+C41+C67</f>
        <v>215892</v>
      </c>
      <c r="D6" s="245">
        <f t="shared" ref="D6:D37" si="0">+B6/C6</f>
        <v>1.3151344190613825</v>
      </c>
      <c r="E6" s="289">
        <f t="shared" ref="E6:E37" si="1">+B6-C6</f>
        <v>68035</v>
      </c>
      <c r="F6" s="248">
        <f>+F7+F41+F67</f>
        <v>399829</v>
      </c>
      <c r="G6" s="248">
        <f>+G7+G41+G67</f>
        <v>380979</v>
      </c>
      <c r="H6" s="245">
        <f t="shared" ref="H6:H37" si="2">+F6/G6</f>
        <v>1.0494777927392323</v>
      </c>
      <c r="I6" s="289">
        <f t="shared" ref="I6:I37" si="3">+F6-G6</f>
        <v>18850</v>
      </c>
      <c r="J6" s="245">
        <f t="shared" ref="J6:J37" si="4">+B6/F6</f>
        <v>0.710121076760315</v>
      </c>
      <c r="K6" s="245">
        <f t="shared" ref="K6:K37" si="5">+C6/G6</f>
        <v>0.56667690345137134</v>
      </c>
      <c r="L6" s="283">
        <f t="shared" ref="L6:L37" si="6">+J6-K6</f>
        <v>0.14344417330894366</v>
      </c>
    </row>
    <row r="7" spans="1:12" s="44" customFormat="1" x14ac:dyDescent="0.4">
      <c r="A7" s="249" t="s">
        <v>91</v>
      </c>
      <c r="B7" s="248">
        <f>+B8+B18+B38</f>
        <v>131605</v>
      </c>
      <c r="C7" s="248">
        <f>+C8+C18+C38</f>
        <v>92391</v>
      </c>
      <c r="D7" s="245">
        <f t="shared" si="0"/>
        <v>1.4244352804926887</v>
      </c>
      <c r="E7" s="289">
        <f t="shared" si="1"/>
        <v>39214</v>
      </c>
      <c r="F7" s="248">
        <f>+F8+F18+F38</f>
        <v>179155</v>
      </c>
      <c r="G7" s="248">
        <f>+G8+G18+G38</f>
        <v>161077</v>
      </c>
      <c r="H7" s="245">
        <f t="shared" si="2"/>
        <v>1.1122320380935826</v>
      </c>
      <c r="I7" s="289">
        <f t="shared" si="3"/>
        <v>18078</v>
      </c>
      <c r="J7" s="245">
        <f t="shared" si="4"/>
        <v>0.73458736847980799</v>
      </c>
      <c r="K7" s="245">
        <f t="shared" si="5"/>
        <v>0.57358282063857657</v>
      </c>
      <c r="L7" s="283">
        <f t="shared" si="6"/>
        <v>0.16100454784123142</v>
      </c>
    </row>
    <row r="8" spans="1:12" x14ac:dyDescent="0.4">
      <c r="A8" s="277" t="s">
        <v>190</v>
      </c>
      <c r="B8" s="259">
        <f>SUM(B9:B17)</f>
        <v>93470</v>
      </c>
      <c r="C8" s="259">
        <f>SUM(C9:C17)</f>
        <v>59452</v>
      </c>
      <c r="D8" s="256">
        <f t="shared" si="0"/>
        <v>1.5721926932651551</v>
      </c>
      <c r="E8" s="281">
        <f t="shared" si="1"/>
        <v>34018</v>
      </c>
      <c r="F8" s="259">
        <f>SUM(F9:F17)</f>
        <v>130414</v>
      </c>
      <c r="G8" s="259">
        <f>SUM(G9:G17)</f>
        <v>109122</v>
      </c>
      <c r="H8" s="256">
        <f t="shared" si="2"/>
        <v>1.1951210571653745</v>
      </c>
      <c r="I8" s="281">
        <f t="shared" si="3"/>
        <v>21292</v>
      </c>
      <c r="J8" s="256">
        <f t="shared" si="4"/>
        <v>0.71671753032649865</v>
      </c>
      <c r="K8" s="256">
        <f t="shared" si="5"/>
        <v>0.54482139256978424</v>
      </c>
      <c r="L8" s="280">
        <f t="shared" si="6"/>
        <v>0.17189613775671442</v>
      </c>
    </row>
    <row r="9" spans="1:12" x14ac:dyDescent="0.4">
      <c r="A9" s="57" t="s">
        <v>87</v>
      </c>
      <c r="B9" s="80">
        <f>'４月(上旬)'!B9+'４月(中旬)'!B9</f>
        <v>71764</v>
      </c>
      <c r="C9" s="80">
        <f>'４月(上旬)'!C9+'４月(中旬)'!C9</f>
        <v>40869</v>
      </c>
      <c r="D9" s="73">
        <f t="shared" si="0"/>
        <v>1.755951944016247</v>
      </c>
      <c r="E9" s="81">
        <f t="shared" si="1"/>
        <v>30895</v>
      </c>
      <c r="F9" s="80">
        <f>'４月(上旬)'!F9+'４月(中旬)'!F9</f>
        <v>105071</v>
      </c>
      <c r="G9" s="80">
        <f>'４月(上旬)'!G9+'４月(中旬)'!G9</f>
        <v>82889</v>
      </c>
      <c r="H9" s="73">
        <f t="shared" si="2"/>
        <v>1.2676109013258696</v>
      </c>
      <c r="I9" s="81">
        <f t="shared" si="3"/>
        <v>22182</v>
      </c>
      <c r="J9" s="73">
        <f t="shared" si="4"/>
        <v>0.68300482530860085</v>
      </c>
      <c r="K9" s="73">
        <f t="shared" si="5"/>
        <v>0.49305697981638097</v>
      </c>
      <c r="L9" s="90">
        <f t="shared" si="6"/>
        <v>0.18994784549221988</v>
      </c>
    </row>
    <row r="10" spans="1:12" x14ac:dyDescent="0.4">
      <c r="A10" s="58" t="s">
        <v>90</v>
      </c>
      <c r="B10" s="80">
        <f>'４月(上旬)'!B10+'４月(中旬)'!B10</f>
        <v>9232</v>
      </c>
      <c r="C10" s="80">
        <f>'４月(上旬)'!C10+'４月(中旬)'!C10</f>
        <v>7855</v>
      </c>
      <c r="D10" s="53">
        <f t="shared" si="0"/>
        <v>1.1753023551877786</v>
      </c>
      <c r="E10" s="54">
        <f t="shared" si="1"/>
        <v>1377</v>
      </c>
      <c r="F10" s="80">
        <f>'４月(上旬)'!F10+'４月(中旬)'!F10</f>
        <v>10000</v>
      </c>
      <c r="G10" s="80">
        <f>'４月(上旬)'!G10+'４月(中旬)'!G10</f>
        <v>10000</v>
      </c>
      <c r="H10" s="53">
        <f t="shared" si="2"/>
        <v>1</v>
      </c>
      <c r="I10" s="54">
        <f t="shared" si="3"/>
        <v>0</v>
      </c>
      <c r="J10" s="53">
        <f t="shared" si="4"/>
        <v>0.92320000000000002</v>
      </c>
      <c r="K10" s="53">
        <f t="shared" si="5"/>
        <v>0.78549999999999998</v>
      </c>
      <c r="L10" s="52">
        <f t="shared" si="6"/>
        <v>0.13770000000000004</v>
      </c>
    </row>
    <row r="11" spans="1:12" x14ac:dyDescent="0.4">
      <c r="A11" s="58" t="s">
        <v>162</v>
      </c>
      <c r="B11" s="80">
        <f>'４月(上旬)'!B11+'４月(中旬)'!B11</f>
        <v>11252</v>
      </c>
      <c r="C11" s="80">
        <f>'４月(上旬)'!C11+'４月(中旬)'!C11</f>
        <v>9639</v>
      </c>
      <c r="D11" s="53">
        <f t="shared" si="0"/>
        <v>1.1673410104782653</v>
      </c>
      <c r="E11" s="54">
        <f t="shared" si="1"/>
        <v>1613</v>
      </c>
      <c r="F11" s="80">
        <f>'４月(上旬)'!F11+'４月(中旬)'!F11</f>
        <v>12322</v>
      </c>
      <c r="G11" s="80">
        <f>'４月(上旬)'!G11+'４月(中旬)'!G11</f>
        <v>13333</v>
      </c>
      <c r="H11" s="53">
        <f t="shared" si="2"/>
        <v>0.92417310432760824</v>
      </c>
      <c r="I11" s="54">
        <f t="shared" si="3"/>
        <v>-1011</v>
      </c>
      <c r="J11" s="53">
        <f t="shared" si="4"/>
        <v>0.91316344749229017</v>
      </c>
      <c r="K11" s="53">
        <f t="shared" si="5"/>
        <v>0.7229430735768394</v>
      </c>
      <c r="L11" s="52">
        <f t="shared" si="6"/>
        <v>0.19022037391545077</v>
      </c>
    </row>
    <row r="12" spans="1:12" x14ac:dyDescent="0.4">
      <c r="A12" s="58" t="s">
        <v>85</v>
      </c>
      <c r="B12" s="80">
        <f>'４月(上旬)'!B12+'４月(中旬)'!B12</f>
        <v>0</v>
      </c>
      <c r="C12" s="80">
        <f>'４月(上旬)'!C12+'４月(中旬)'!C12</f>
        <v>0</v>
      </c>
      <c r="D12" s="53" t="e">
        <f t="shared" si="0"/>
        <v>#DIV/0!</v>
      </c>
      <c r="E12" s="54">
        <f t="shared" si="1"/>
        <v>0</v>
      </c>
      <c r="F12" s="80">
        <f>'４月(上旬)'!F12+'４月(中旬)'!F12</f>
        <v>0</v>
      </c>
      <c r="G12" s="80">
        <f>'４月(上旬)'!G12+'４月(中旬)'!G12</f>
        <v>0</v>
      </c>
      <c r="H12" s="53" t="e">
        <f t="shared" si="2"/>
        <v>#DIV/0!</v>
      </c>
      <c r="I12" s="54">
        <f t="shared" si="3"/>
        <v>0</v>
      </c>
      <c r="J12" s="53" t="e">
        <f t="shared" si="4"/>
        <v>#DIV/0!</v>
      </c>
      <c r="K12" s="53" t="e">
        <f t="shared" si="5"/>
        <v>#DIV/0!</v>
      </c>
      <c r="L12" s="52" t="e">
        <f t="shared" si="6"/>
        <v>#DIV/0!</v>
      </c>
    </row>
    <row r="13" spans="1:12" x14ac:dyDescent="0.4">
      <c r="A13" s="58" t="s">
        <v>86</v>
      </c>
      <c r="B13" s="80">
        <f>'４月(上旬)'!B13+'４月(中旬)'!B13</f>
        <v>0</v>
      </c>
      <c r="C13" s="80">
        <f>'４月(上旬)'!C13+'４月(中旬)'!C13</f>
        <v>0</v>
      </c>
      <c r="D13" s="53" t="e">
        <f t="shared" si="0"/>
        <v>#DIV/0!</v>
      </c>
      <c r="E13" s="54">
        <f t="shared" si="1"/>
        <v>0</v>
      </c>
      <c r="F13" s="80">
        <f>'４月(上旬)'!F13+'４月(中旬)'!F13</f>
        <v>0</v>
      </c>
      <c r="G13" s="80">
        <f>'４月(上旬)'!G13+'４月(中旬)'!G13</f>
        <v>0</v>
      </c>
      <c r="H13" s="53" t="e">
        <f t="shared" si="2"/>
        <v>#DIV/0!</v>
      </c>
      <c r="I13" s="54">
        <f t="shared" si="3"/>
        <v>0</v>
      </c>
      <c r="J13" s="53" t="e">
        <f t="shared" si="4"/>
        <v>#DIV/0!</v>
      </c>
      <c r="K13" s="53" t="e">
        <f t="shared" si="5"/>
        <v>#DIV/0!</v>
      </c>
      <c r="L13" s="52" t="e">
        <f t="shared" si="6"/>
        <v>#DIV/0!</v>
      </c>
    </row>
    <row r="14" spans="1:12" x14ac:dyDescent="0.4">
      <c r="A14" s="64" t="s">
        <v>189</v>
      </c>
      <c r="B14" s="107">
        <f>'４月(上旬)'!B14+'４月(中旬)'!B14</f>
        <v>1222</v>
      </c>
      <c r="C14" s="107">
        <f>'４月(上旬)'!C14+'４月(中旬)'!C14</f>
        <v>1089</v>
      </c>
      <c r="D14" s="67">
        <f t="shared" si="0"/>
        <v>1.1221303948576675</v>
      </c>
      <c r="E14" s="68">
        <f t="shared" si="1"/>
        <v>133</v>
      </c>
      <c r="F14" s="107">
        <f>'４月(上旬)'!F14+'４月(中旬)'!F14</f>
        <v>3021</v>
      </c>
      <c r="G14" s="107">
        <f>'４月(上旬)'!G14+'４月(中旬)'!G14</f>
        <v>2900</v>
      </c>
      <c r="H14" s="67">
        <f t="shared" si="2"/>
        <v>1.0417241379310345</v>
      </c>
      <c r="I14" s="68">
        <f t="shared" si="3"/>
        <v>121</v>
      </c>
      <c r="J14" s="67">
        <f t="shared" si="4"/>
        <v>0.40450182058920886</v>
      </c>
      <c r="K14" s="67">
        <f t="shared" si="5"/>
        <v>0.37551724137931036</v>
      </c>
      <c r="L14" s="66">
        <f t="shared" si="6"/>
        <v>2.8984579209898498E-2</v>
      </c>
    </row>
    <row r="15" spans="1:12" x14ac:dyDescent="0.4">
      <c r="A15" s="58" t="s">
        <v>188</v>
      </c>
      <c r="B15" s="55">
        <f>'４月(上旬)'!B15+'４月(中旬)'!B15</f>
        <v>0</v>
      </c>
      <c r="C15" s="55">
        <f>'４月(上旬)'!C15+'４月(中旬)'!C15</f>
        <v>0</v>
      </c>
      <c r="D15" s="53" t="e">
        <f t="shared" si="0"/>
        <v>#DIV/0!</v>
      </c>
      <c r="E15" s="54">
        <f t="shared" si="1"/>
        <v>0</v>
      </c>
      <c r="F15" s="55">
        <f>'４月(上旬)'!F15+'４月(中旬)'!F15</f>
        <v>0</v>
      </c>
      <c r="G15" s="55">
        <f>'４月(上旬)'!G15+'４月(中旬)'!G15</f>
        <v>0</v>
      </c>
      <c r="H15" s="53" t="e">
        <f t="shared" si="2"/>
        <v>#DIV/0!</v>
      </c>
      <c r="I15" s="54">
        <f t="shared" si="3"/>
        <v>0</v>
      </c>
      <c r="J15" s="53" t="e">
        <f t="shared" si="4"/>
        <v>#DIV/0!</v>
      </c>
      <c r="K15" s="53" t="e">
        <f t="shared" si="5"/>
        <v>#DIV/0!</v>
      </c>
      <c r="L15" s="52" t="e">
        <f t="shared" si="6"/>
        <v>#DIV/0!</v>
      </c>
    </row>
    <row r="16" spans="1:12" x14ac:dyDescent="0.4">
      <c r="A16" s="70" t="s">
        <v>187</v>
      </c>
      <c r="B16" s="80">
        <f>'４月(上旬)'!B16+'４月(中旬)'!B16</f>
        <v>0</v>
      </c>
      <c r="C16" s="80">
        <f>'４月(上旬)'!C16+'４月(中旬)'!C16</f>
        <v>0</v>
      </c>
      <c r="D16" s="53" t="e">
        <f t="shared" si="0"/>
        <v>#DIV/0!</v>
      </c>
      <c r="E16" s="54">
        <f t="shared" si="1"/>
        <v>0</v>
      </c>
      <c r="F16" s="80">
        <f>'４月(上旬)'!F16+'４月(中旬)'!F16</f>
        <v>0</v>
      </c>
      <c r="G16" s="80">
        <f>'４月(上旬)'!G16+'４月(中旬)'!G16</f>
        <v>0</v>
      </c>
      <c r="H16" s="53" t="e">
        <f t="shared" si="2"/>
        <v>#DIV/0!</v>
      </c>
      <c r="I16" s="54">
        <f t="shared" si="3"/>
        <v>0</v>
      </c>
      <c r="J16" s="53" t="e">
        <f t="shared" si="4"/>
        <v>#DIV/0!</v>
      </c>
      <c r="K16" s="53" t="e">
        <f t="shared" si="5"/>
        <v>#DIV/0!</v>
      </c>
      <c r="L16" s="52" t="e">
        <f t="shared" si="6"/>
        <v>#DIV/0!</v>
      </c>
    </row>
    <row r="17" spans="1:12" x14ac:dyDescent="0.4">
      <c r="A17" s="70" t="s">
        <v>186</v>
      </c>
      <c r="B17" s="72">
        <f>'４月(上旬)'!B17+'４月(中旬)'!B17</f>
        <v>0</v>
      </c>
      <c r="C17" s="72">
        <f>'４月(上旬)'!C17+'４月(中旬)'!C17</f>
        <v>0</v>
      </c>
      <c r="D17" s="67" t="e">
        <f t="shared" si="0"/>
        <v>#DIV/0!</v>
      </c>
      <c r="E17" s="68">
        <f t="shared" si="1"/>
        <v>0</v>
      </c>
      <c r="F17" s="72">
        <f>'４月(上旬)'!F17+'４月(中旬)'!F17</f>
        <v>0</v>
      </c>
      <c r="G17" s="72">
        <f>'４月(上旬)'!G17+'４月(中旬)'!G17</f>
        <v>0</v>
      </c>
      <c r="H17" s="67" t="e">
        <f t="shared" si="2"/>
        <v>#DIV/0!</v>
      </c>
      <c r="I17" s="68">
        <f t="shared" si="3"/>
        <v>0</v>
      </c>
      <c r="J17" s="95" t="e">
        <f t="shared" si="4"/>
        <v>#DIV/0!</v>
      </c>
      <c r="K17" s="53" t="e">
        <f t="shared" si="5"/>
        <v>#DIV/0!</v>
      </c>
      <c r="L17" s="52" t="e">
        <f t="shared" si="6"/>
        <v>#DIV/0!</v>
      </c>
    </row>
    <row r="18" spans="1:12" x14ac:dyDescent="0.4">
      <c r="A18" s="277" t="s">
        <v>185</v>
      </c>
      <c r="B18" s="259">
        <f>SUM(B19:B37)</f>
        <v>37280</v>
      </c>
      <c r="C18" s="259">
        <f>SUM(C19:C37)</f>
        <v>32171</v>
      </c>
      <c r="D18" s="256">
        <f t="shared" si="0"/>
        <v>1.1588076217711603</v>
      </c>
      <c r="E18" s="281">
        <f t="shared" si="1"/>
        <v>5109</v>
      </c>
      <c r="F18" s="259">
        <f>SUM(F19:F37)</f>
        <v>47170</v>
      </c>
      <c r="G18" s="259">
        <f>SUM(G19:G37)</f>
        <v>50175</v>
      </c>
      <c r="H18" s="256">
        <f t="shared" si="2"/>
        <v>0.94010961634280021</v>
      </c>
      <c r="I18" s="281">
        <f t="shared" si="3"/>
        <v>-3005</v>
      </c>
      <c r="J18" s="256">
        <f t="shared" si="4"/>
        <v>0.79033283866864534</v>
      </c>
      <c r="K18" s="256">
        <f t="shared" si="5"/>
        <v>0.64117588440458395</v>
      </c>
      <c r="L18" s="280">
        <f t="shared" si="6"/>
        <v>0.14915695426406139</v>
      </c>
    </row>
    <row r="19" spans="1:12" x14ac:dyDescent="0.4">
      <c r="A19" s="57" t="s">
        <v>184</v>
      </c>
      <c r="B19" s="80">
        <f>'４月(上旬)'!B19+'４月(中旬)'!B19</f>
        <v>0</v>
      </c>
      <c r="C19" s="80">
        <f>'４月(上旬)'!C19+'４月(中旬)'!C19</f>
        <v>0</v>
      </c>
      <c r="D19" s="73" t="e">
        <f t="shared" si="0"/>
        <v>#DIV/0!</v>
      </c>
      <c r="E19" s="81">
        <f t="shared" si="1"/>
        <v>0</v>
      </c>
      <c r="F19" s="80">
        <f>'４月(上旬)'!F19+'４月(中旬)'!F19</f>
        <v>0</v>
      </c>
      <c r="G19" s="80">
        <f>'４月(上旬)'!G19+'４月(中旬)'!G19</f>
        <v>0</v>
      </c>
      <c r="H19" s="73" t="e">
        <f t="shared" si="2"/>
        <v>#DIV/0!</v>
      </c>
      <c r="I19" s="81">
        <f t="shared" si="3"/>
        <v>0</v>
      </c>
      <c r="J19" s="73" t="e">
        <f t="shared" si="4"/>
        <v>#DIV/0!</v>
      </c>
      <c r="K19" s="73" t="e">
        <f t="shared" si="5"/>
        <v>#DIV/0!</v>
      </c>
      <c r="L19" s="90" t="e">
        <f t="shared" si="6"/>
        <v>#DIV/0!</v>
      </c>
    </row>
    <row r="20" spans="1:12" x14ac:dyDescent="0.4">
      <c r="A20" s="58" t="s">
        <v>162</v>
      </c>
      <c r="B20" s="80">
        <f>'４月(上旬)'!B20+'４月(中旬)'!B20</f>
        <v>0</v>
      </c>
      <c r="C20" s="80">
        <f>'４月(上旬)'!C20+'４月(中旬)'!C20</f>
        <v>0</v>
      </c>
      <c r="D20" s="53" t="e">
        <f t="shared" si="0"/>
        <v>#DIV/0!</v>
      </c>
      <c r="E20" s="54">
        <f t="shared" si="1"/>
        <v>0</v>
      </c>
      <c r="F20" s="80">
        <f>'４月(上旬)'!F20+'４月(中旬)'!F20</f>
        <v>0</v>
      </c>
      <c r="G20" s="80">
        <f>'４月(上旬)'!G20+'４月(中旬)'!G20</f>
        <v>0</v>
      </c>
      <c r="H20" s="53" t="e">
        <f t="shared" si="2"/>
        <v>#DIV/0!</v>
      </c>
      <c r="I20" s="54">
        <f t="shared" si="3"/>
        <v>0</v>
      </c>
      <c r="J20" s="53" t="e">
        <f t="shared" si="4"/>
        <v>#DIV/0!</v>
      </c>
      <c r="K20" s="53" t="e">
        <f t="shared" si="5"/>
        <v>#DIV/0!</v>
      </c>
      <c r="L20" s="52" t="e">
        <f t="shared" si="6"/>
        <v>#DIV/0!</v>
      </c>
    </row>
    <row r="21" spans="1:12" x14ac:dyDescent="0.4">
      <c r="A21" s="58" t="s">
        <v>183</v>
      </c>
      <c r="B21" s="80">
        <f>'４月(上旬)'!B21+'４月(中旬)'!B21</f>
        <v>12289</v>
      </c>
      <c r="C21" s="80">
        <f>'４月(上旬)'!C21+'４月(中旬)'!C21</f>
        <v>11022</v>
      </c>
      <c r="D21" s="53">
        <f t="shared" si="0"/>
        <v>1.1149519143531119</v>
      </c>
      <c r="E21" s="54">
        <f t="shared" si="1"/>
        <v>1267</v>
      </c>
      <c r="F21" s="80">
        <f>'４月(上旬)'!F21+'４月(中旬)'!F21</f>
        <v>17400</v>
      </c>
      <c r="G21" s="80">
        <f>'４月(上旬)'!G21+'４月(中旬)'!G21</f>
        <v>17475</v>
      </c>
      <c r="H21" s="53">
        <f t="shared" si="2"/>
        <v>0.99570815450643779</v>
      </c>
      <c r="I21" s="54">
        <f t="shared" si="3"/>
        <v>-75</v>
      </c>
      <c r="J21" s="53">
        <f t="shared" si="4"/>
        <v>0.70626436781609192</v>
      </c>
      <c r="K21" s="53">
        <f t="shared" si="5"/>
        <v>0.63072961373390557</v>
      </c>
      <c r="L21" s="52">
        <f t="shared" si="6"/>
        <v>7.5534754082186351E-2</v>
      </c>
    </row>
    <row r="22" spans="1:12" x14ac:dyDescent="0.4">
      <c r="A22" s="58" t="s">
        <v>182</v>
      </c>
      <c r="B22" s="80">
        <f>'４月(上旬)'!B22+'４月(中旬)'!B22</f>
        <v>4817</v>
      </c>
      <c r="C22" s="80">
        <f>'４月(上旬)'!C22+'４月(中旬)'!C22</f>
        <v>3125</v>
      </c>
      <c r="D22" s="53">
        <f t="shared" si="0"/>
        <v>1.5414399999999999</v>
      </c>
      <c r="E22" s="54">
        <f t="shared" si="1"/>
        <v>1692</v>
      </c>
      <c r="F22" s="80">
        <f>'４月(上旬)'!F22+'４月(中旬)'!F22</f>
        <v>5920</v>
      </c>
      <c r="G22" s="80">
        <f>'４月(上旬)'!G22+'４月(中旬)'!G22</f>
        <v>5925</v>
      </c>
      <c r="H22" s="53">
        <f t="shared" si="2"/>
        <v>0.99915611814345995</v>
      </c>
      <c r="I22" s="54">
        <f t="shared" si="3"/>
        <v>-5</v>
      </c>
      <c r="J22" s="53">
        <f t="shared" si="4"/>
        <v>0.81368243243243243</v>
      </c>
      <c r="K22" s="53">
        <f t="shared" si="5"/>
        <v>0.52742616033755274</v>
      </c>
      <c r="L22" s="52">
        <f t="shared" si="6"/>
        <v>0.28625627209487969</v>
      </c>
    </row>
    <row r="23" spans="1:12" x14ac:dyDescent="0.4">
      <c r="A23" s="58" t="s">
        <v>181</v>
      </c>
      <c r="B23" s="80">
        <f>'４月(上旬)'!B23+'４月(中旬)'!B23</f>
        <v>2400</v>
      </c>
      <c r="C23" s="80">
        <f>'４月(上旬)'!C23+'４月(中旬)'!C23</f>
        <v>1781</v>
      </c>
      <c r="D23" s="67">
        <f t="shared" si="0"/>
        <v>1.3475575519371139</v>
      </c>
      <c r="E23" s="68">
        <f t="shared" si="1"/>
        <v>619</v>
      </c>
      <c r="F23" s="80">
        <f>'４月(上旬)'!F23+'４月(中旬)'!F23</f>
        <v>2965</v>
      </c>
      <c r="G23" s="80">
        <f>'４月(上旬)'!G23+'４月(中旬)'!G23</f>
        <v>2905</v>
      </c>
      <c r="H23" s="67">
        <f t="shared" si="2"/>
        <v>1.0206540447504302</v>
      </c>
      <c r="I23" s="68">
        <f t="shared" si="3"/>
        <v>60</v>
      </c>
      <c r="J23" s="67">
        <f t="shared" si="4"/>
        <v>0.8094435075885329</v>
      </c>
      <c r="K23" s="67">
        <f t="shared" si="5"/>
        <v>0.61308089500860585</v>
      </c>
      <c r="L23" s="66">
        <f t="shared" si="6"/>
        <v>0.19636261257992704</v>
      </c>
    </row>
    <row r="24" spans="1:12" x14ac:dyDescent="0.4">
      <c r="A24" s="70" t="s">
        <v>180</v>
      </c>
      <c r="B24" s="80">
        <f>'４月(上旬)'!B24+'４月(中旬)'!B24</f>
        <v>0</v>
      </c>
      <c r="C24" s="80">
        <f>'４月(上旬)'!C24+'４月(中旬)'!C24</f>
        <v>0</v>
      </c>
      <c r="D24" s="53" t="e">
        <f t="shared" si="0"/>
        <v>#DIV/0!</v>
      </c>
      <c r="E24" s="54">
        <f t="shared" si="1"/>
        <v>0</v>
      </c>
      <c r="F24" s="80">
        <f>'４月(上旬)'!F24+'４月(中旬)'!F24</f>
        <v>0</v>
      </c>
      <c r="G24" s="80">
        <f>'４月(上旬)'!G24+'４月(中旬)'!G24</f>
        <v>0</v>
      </c>
      <c r="H24" s="53" t="e">
        <f t="shared" si="2"/>
        <v>#DIV/0!</v>
      </c>
      <c r="I24" s="54">
        <f t="shared" si="3"/>
        <v>0</v>
      </c>
      <c r="J24" s="53" t="e">
        <f t="shared" si="4"/>
        <v>#DIV/0!</v>
      </c>
      <c r="K24" s="53" t="e">
        <f t="shared" si="5"/>
        <v>#DIV/0!</v>
      </c>
      <c r="L24" s="52" t="e">
        <f t="shared" si="6"/>
        <v>#DIV/0!</v>
      </c>
    </row>
    <row r="25" spans="1:12" x14ac:dyDescent="0.4">
      <c r="A25" s="70" t="s">
        <v>179</v>
      </c>
      <c r="B25" s="80">
        <f>'４月(上旬)'!B25+'４月(中旬)'!B25</f>
        <v>2586</v>
      </c>
      <c r="C25" s="80">
        <f>'４月(上旬)'!C25+'４月(中旬)'!C25</f>
        <v>1707</v>
      </c>
      <c r="D25" s="53">
        <f t="shared" si="0"/>
        <v>1.5149384885764499</v>
      </c>
      <c r="E25" s="54">
        <f t="shared" si="1"/>
        <v>879</v>
      </c>
      <c r="F25" s="80">
        <f>'４月(上旬)'!F25+'４月(中旬)'!F25</f>
        <v>2965</v>
      </c>
      <c r="G25" s="80">
        <f>'４月(上旬)'!G25+'４月(中旬)'!G25</f>
        <v>2990</v>
      </c>
      <c r="H25" s="53">
        <f t="shared" si="2"/>
        <v>0.99163879598662208</v>
      </c>
      <c r="I25" s="54">
        <f t="shared" si="3"/>
        <v>-25</v>
      </c>
      <c r="J25" s="53">
        <f t="shared" si="4"/>
        <v>0.87217537942664414</v>
      </c>
      <c r="K25" s="53">
        <f t="shared" si="5"/>
        <v>0.57090301003344479</v>
      </c>
      <c r="L25" s="52">
        <f t="shared" si="6"/>
        <v>0.30127236939319935</v>
      </c>
    </row>
    <row r="26" spans="1:12" s="42" customFormat="1" x14ac:dyDescent="0.4">
      <c r="A26" s="70" t="s">
        <v>178</v>
      </c>
      <c r="B26" s="80">
        <f>'４月(上旬)'!B26+'４月(中旬)'!B26</f>
        <v>0</v>
      </c>
      <c r="C26" s="80">
        <f>'４月(上旬)'!C26+'４月(中旬)'!C26</f>
        <v>0</v>
      </c>
      <c r="D26" s="53" t="e">
        <f t="shared" si="0"/>
        <v>#DIV/0!</v>
      </c>
      <c r="E26" s="54">
        <f t="shared" si="1"/>
        <v>0</v>
      </c>
      <c r="F26" s="80">
        <f>'４月(上旬)'!F26+'４月(中旬)'!F26</f>
        <v>0</v>
      </c>
      <c r="G26" s="80">
        <f>'４月(上旬)'!G26+'４月(中旬)'!G26</f>
        <v>0</v>
      </c>
      <c r="H26" s="53" t="e">
        <f t="shared" si="2"/>
        <v>#DIV/0!</v>
      </c>
      <c r="I26" s="54">
        <f t="shared" si="3"/>
        <v>0</v>
      </c>
      <c r="J26" s="53" t="e">
        <f t="shared" si="4"/>
        <v>#DIV/0!</v>
      </c>
      <c r="K26" s="53" t="e">
        <f t="shared" si="5"/>
        <v>#DIV/0!</v>
      </c>
      <c r="L26" s="52" t="e">
        <f t="shared" si="6"/>
        <v>#DIV/0!</v>
      </c>
    </row>
    <row r="27" spans="1:12" s="42" customFormat="1" x14ac:dyDescent="0.4">
      <c r="A27" s="58" t="s">
        <v>177</v>
      </c>
      <c r="B27" s="80">
        <f>'４月(上旬)'!B27+'４月(中旬)'!B27</f>
        <v>0</v>
      </c>
      <c r="C27" s="80">
        <f>'４月(上旬)'!C27+'４月(中旬)'!C27</f>
        <v>0</v>
      </c>
      <c r="D27" s="53" t="e">
        <f t="shared" si="0"/>
        <v>#DIV/0!</v>
      </c>
      <c r="E27" s="54">
        <f t="shared" si="1"/>
        <v>0</v>
      </c>
      <c r="F27" s="80">
        <f>'４月(上旬)'!F27+'４月(中旬)'!F27</f>
        <v>0</v>
      </c>
      <c r="G27" s="80">
        <f>'４月(上旬)'!G27+'４月(中旬)'!G27</f>
        <v>0</v>
      </c>
      <c r="H27" s="53" t="e">
        <f t="shared" si="2"/>
        <v>#DIV/0!</v>
      </c>
      <c r="I27" s="54">
        <f t="shared" si="3"/>
        <v>0</v>
      </c>
      <c r="J27" s="53" t="e">
        <f t="shared" si="4"/>
        <v>#DIV/0!</v>
      </c>
      <c r="K27" s="53" t="e">
        <f t="shared" si="5"/>
        <v>#DIV/0!</v>
      </c>
      <c r="L27" s="52" t="e">
        <f t="shared" si="6"/>
        <v>#DIV/0!</v>
      </c>
    </row>
    <row r="28" spans="1:12" s="42" customFormat="1" x14ac:dyDescent="0.4">
      <c r="A28" s="58" t="s">
        <v>176</v>
      </c>
      <c r="B28" s="80">
        <f>'４月(上旬)'!B28+'４月(中旬)'!B28</f>
        <v>0</v>
      </c>
      <c r="C28" s="80">
        <f>'４月(上旬)'!C28+'４月(中旬)'!C28</f>
        <v>2097</v>
      </c>
      <c r="D28" s="53">
        <f t="shared" si="0"/>
        <v>0</v>
      </c>
      <c r="E28" s="54">
        <f t="shared" si="1"/>
        <v>-2097</v>
      </c>
      <c r="F28" s="80">
        <f>'４月(上旬)'!F28+'４月(中旬)'!F28</f>
        <v>0</v>
      </c>
      <c r="G28" s="80">
        <f>'４月(上旬)'!G28+'４月(中旬)'!G28</f>
        <v>2975</v>
      </c>
      <c r="H28" s="53">
        <f t="shared" si="2"/>
        <v>0</v>
      </c>
      <c r="I28" s="54">
        <f t="shared" si="3"/>
        <v>-2975</v>
      </c>
      <c r="J28" s="53" t="e">
        <f t="shared" si="4"/>
        <v>#DIV/0!</v>
      </c>
      <c r="K28" s="53">
        <f t="shared" si="5"/>
        <v>0.70487394957983196</v>
      </c>
      <c r="L28" s="52" t="e">
        <f t="shared" si="6"/>
        <v>#DIV/0!</v>
      </c>
    </row>
    <row r="29" spans="1:12" s="42" customFormat="1" x14ac:dyDescent="0.4">
      <c r="A29" s="58" t="s">
        <v>175</v>
      </c>
      <c r="B29" s="80">
        <f>'４月(上旬)'!B29+'４月(中旬)'!B29</f>
        <v>0</v>
      </c>
      <c r="C29" s="80">
        <f>'４月(上旬)'!C29+'４月(中旬)'!C29</f>
        <v>0</v>
      </c>
      <c r="D29" s="53" t="e">
        <f t="shared" si="0"/>
        <v>#DIV/0!</v>
      </c>
      <c r="E29" s="54">
        <f t="shared" si="1"/>
        <v>0</v>
      </c>
      <c r="F29" s="80">
        <f>'４月(上旬)'!F29+'４月(中旬)'!F29</f>
        <v>0</v>
      </c>
      <c r="G29" s="80">
        <f>'４月(上旬)'!G29+'４月(中旬)'!G29</f>
        <v>0</v>
      </c>
      <c r="H29" s="53" t="e">
        <f t="shared" si="2"/>
        <v>#DIV/0!</v>
      </c>
      <c r="I29" s="54">
        <f t="shared" si="3"/>
        <v>0</v>
      </c>
      <c r="J29" s="53" t="e">
        <f t="shared" si="4"/>
        <v>#DIV/0!</v>
      </c>
      <c r="K29" s="53" t="e">
        <f t="shared" si="5"/>
        <v>#DIV/0!</v>
      </c>
      <c r="L29" s="52" t="e">
        <f t="shared" si="6"/>
        <v>#DIV/0!</v>
      </c>
    </row>
    <row r="30" spans="1:12" s="42" customFormat="1" x14ac:dyDescent="0.4">
      <c r="A30" s="58" t="s">
        <v>174</v>
      </c>
      <c r="B30" s="80">
        <f>'４月(上旬)'!B30+'４月(中旬)'!B30</f>
        <v>0</v>
      </c>
      <c r="C30" s="80">
        <f>'４月(上旬)'!C30+'４月(中旬)'!C30</f>
        <v>0</v>
      </c>
      <c r="D30" s="67" t="e">
        <f t="shared" si="0"/>
        <v>#DIV/0!</v>
      </c>
      <c r="E30" s="68">
        <f t="shared" si="1"/>
        <v>0</v>
      </c>
      <c r="F30" s="80">
        <f>'４月(上旬)'!F30+'４月(中旬)'!F30</f>
        <v>0</v>
      </c>
      <c r="G30" s="80">
        <f>'４月(上旬)'!G30+'４月(中旬)'!G30</f>
        <v>0</v>
      </c>
      <c r="H30" s="67" t="e">
        <f t="shared" si="2"/>
        <v>#DIV/0!</v>
      </c>
      <c r="I30" s="68">
        <f t="shared" si="3"/>
        <v>0</v>
      </c>
      <c r="J30" s="67" t="e">
        <f t="shared" si="4"/>
        <v>#DIV/0!</v>
      </c>
      <c r="K30" s="67" t="e">
        <f t="shared" si="5"/>
        <v>#DIV/0!</v>
      </c>
      <c r="L30" s="66" t="e">
        <f t="shared" si="6"/>
        <v>#DIV/0!</v>
      </c>
    </row>
    <row r="31" spans="1:12" s="42" customFormat="1" x14ac:dyDescent="0.4">
      <c r="A31" s="70" t="s">
        <v>173</v>
      </c>
      <c r="B31" s="80">
        <f>'４月(上旬)'!B31+'４月(中旬)'!B31</f>
        <v>0</v>
      </c>
      <c r="C31" s="80">
        <f>'４月(上旬)'!C31+'４月(中旬)'!C31</f>
        <v>0</v>
      </c>
      <c r="D31" s="53" t="e">
        <f t="shared" si="0"/>
        <v>#DIV/0!</v>
      </c>
      <c r="E31" s="54">
        <f t="shared" si="1"/>
        <v>0</v>
      </c>
      <c r="F31" s="80">
        <f>'４月(上旬)'!F31+'４月(中旬)'!F31</f>
        <v>0</v>
      </c>
      <c r="G31" s="80">
        <f>'４月(上旬)'!G31+'４月(中旬)'!G31</f>
        <v>0</v>
      </c>
      <c r="H31" s="53" t="e">
        <f t="shared" si="2"/>
        <v>#DIV/0!</v>
      </c>
      <c r="I31" s="54">
        <f t="shared" si="3"/>
        <v>0</v>
      </c>
      <c r="J31" s="53" t="e">
        <f t="shared" si="4"/>
        <v>#DIV/0!</v>
      </c>
      <c r="K31" s="53" t="e">
        <f t="shared" si="5"/>
        <v>#DIV/0!</v>
      </c>
      <c r="L31" s="52" t="e">
        <f t="shared" si="6"/>
        <v>#DIV/0!</v>
      </c>
    </row>
    <row r="32" spans="1:12" s="42" customFormat="1" x14ac:dyDescent="0.4">
      <c r="A32" s="58" t="s">
        <v>172</v>
      </c>
      <c r="B32" s="80">
        <f>'４月(上旬)'!B32+'４月(中旬)'!B32</f>
        <v>2613</v>
      </c>
      <c r="C32" s="80">
        <f>'４月(上旬)'!C32+'４月(中旬)'!C32</f>
        <v>2743</v>
      </c>
      <c r="D32" s="53">
        <f t="shared" si="0"/>
        <v>0.95260663507109</v>
      </c>
      <c r="E32" s="54">
        <f t="shared" si="1"/>
        <v>-130</v>
      </c>
      <c r="F32" s="80">
        <f>'４月(上旬)'!F32+'４月(中旬)'!F32</f>
        <v>3195</v>
      </c>
      <c r="G32" s="80">
        <f>'４月(上旬)'!G32+'４月(中旬)'!G32</f>
        <v>3275</v>
      </c>
      <c r="H32" s="53">
        <f t="shared" si="2"/>
        <v>0.97557251908396947</v>
      </c>
      <c r="I32" s="54">
        <f t="shared" si="3"/>
        <v>-80</v>
      </c>
      <c r="J32" s="53">
        <f t="shared" si="4"/>
        <v>0.81784037558685441</v>
      </c>
      <c r="K32" s="53">
        <f t="shared" si="5"/>
        <v>0.83755725190839692</v>
      </c>
      <c r="L32" s="52">
        <f t="shared" si="6"/>
        <v>-1.9716876321542509E-2</v>
      </c>
    </row>
    <row r="33" spans="1:12" s="42" customFormat="1" x14ac:dyDescent="0.4">
      <c r="A33" s="70" t="s">
        <v>171</v>
      </c>
      <c r="B33" s="80">
        <f>'４月(上旬)'!B33+'４月(中旬)'!B33</f>
        <v>0</v>
      </c>
      <c r="C33" s="80">
        <f>'４月(上旬)'!C33+'４月(中旬)'!C33</f>
        <v>0</v>
      </c>
      <c r="D33" s="67" t="e">
        <f t="shared" si="0"/>
        <v>#DIV/0!</v>
      </c>
      <c r="E33" s="68">
        <f t="shared" si="1"/>
        <v>0</v>
      </c>
      <c r="F33" s="80">
        <f>'４月(上旬)'!F33+'４月(中旬)'!F33</f>
        <v>0</v>
      </c>
      <c r="G33" s="80">
        <f>'４月(上旬)'!G33+'４月(中旬)'!G33</f>
        <v>0</v>
      </c>
      <c r="H33" s="67" t="e">
        <f t="shared" si="2"/>
        <v>#DIV/0!</v>
      </c>
      <c r="I33" s="68">
        <f t="shared" si="3"/>
        <v>0</v>
      </c>
      <c r="J33" s="67" t="e">
        <f t="shared" si="4"/>
        <v>#DIV/0!</v>
      </c>
      <c r="K33" s="67" t="e">
        <f t="shared" si="5"/>
        <v>#DIV/0!</v>
      </c>
      <c r="L33" s="66" t="e">
        <f t="shared" si="6"/>
        <v>#DIV/0!</v>
      </c>
    </row>
    <row r="34" spans="1:12" s="42" customFormat="1" x14ac:dyDescent="0.4">
      <c r="A34" s="70" t="s">
        <v>170</v>
      </c>
      <c r="B34" s="107">
        <f>'４月(上旬)'!B34+'４月(中旬)'!B34</f>
        <v>2360</v>
      </c>
      <c r="C34" s="107">
        <f>'４月(上旬)'!C34+'４月(中旬)'!C34</f>
        <v>1934</v>
      </c>
      <c r="D34" s="67">
        <f t="shared" si="0"/>
        <v>1.220268872802482</v>
      </c>
      <c r="E34" s="68">
        <f t="shared" si="1"/>
        <v>426</v>
      </c>
      <c r="F34" s="107">
        <f>'４月(上旬)'!F34+'４月(中旬)'!F34</f>
        <v>2900</v>
      </c>
      <c r="G34" s="107">
        <f>'４月(上旬)'!G34+'４月(中旬)'!G34</f>
        <v>2975</v>
      </c>
      <c r="H34" s="67">
        <f t="shared" si="2"/>
        <v>0.97478991596638653</v>
      </c>
      <c r="I34" s="68">
        <f t="shared" si="3"/>
        <v>-75</v>
      </c>
      <c r="J34" s="67">
        <f t="shared" si="4"/>
        <v>0.81379310344827582</v>
      </c>
      <c r="K34" s="67">
        <f t="shared" si="5"/>
        <v>0.65008403361344536</v>
      </c>
      <c r="L34" s="66">
        <f t="shared" si="6"/>
        <v>0.16370906983483047</v>
      </c>
    </row>
    <row r="35" spans="1:12" s="42" customFormat="1" x14ac:dyDescent="0.4">
      <c r="A35" s="58" t="s">
        <v>169</v>
      </c>
      <c r="B35" s="55">
        <f>'４月(上旬)'!B35+'４月(中旬)'!B35</f>
        <v>0</v>
      </c>
      <c r="C35" s="55">
        <f>'４月(上旬)'!C35+'４月(中旬)'!C35</f>
        <v>0</v>
      </c>
      <c r="D35" s="53" t="e">
        <f t="shared" si="0"/>
        <v>#DIV/0!</v>
      </c>
      <c r="E35" s="54">
        <f t="shared" si="1"/>
        <v>0</v>
      </c>
      <c r="F35" s="55">
        <f>'４月(上旬)'!F35+'４月(中旬)'!F35</f>
        <v>0</v>
      </c>
      <c r="G35" s="55">
        <f>'４月(上旬)'!G35+'４月(中旬)'!G35</f>
        <v>0</v>
      </c>
      <c r="H35" s="53" t="e">
        <f t="shared" si="2"/>
        <v>#DIV/0!</v>
      </c>
      <c r="I35" s="54">
        <f t="shared" si="3"/>
        <v>0</v>
      </c>
      <c r="J35" s="53" t="e">
        <f t="shared" si="4"/>
        <v>#DIV/0!</v>
      </c>
      <c r="K35" s="53" t="e">
        <f t="shared" si="5"/>
        <v>#DIV/0!</v>
      </c>
      <c r="L35" s="52" t="e">
        <f t="shared" si="6"/>
        <v>#DIV/0!</v>
      </c>
    </row>
    <row r="36" spans="1:12" s="42" customFormat="1" x14ac:dyDescent="0.4">
      <c r="A36" s="70" t="s">
        <v>89</v>
      </c>
      <c r="B36" s="107">
        <f>'４月(上旬)'!B36+'４月(中旬)'!B36</f>
        <v>0</v>
      </c>
      <c r="C36" s="107">
        <f>'４月(上旬)'!C36+'４月(中旬)'!C36</f>
        <v>0</v>
      </c>
      <c r="D36" s="67" t="e">
        <f t="shared" si="0"/>
        <v>#DIV/0!</v>
      </c>
      <c r="E36" s="68">
        <f t="shared" si="1"/>
        <v>0</v>
      </c>
      <c r="F36" s="107">
        <f>'４月(上旬)'!F36+'４月(中旬)'!F36</f>
        <v>0</v>
      </c>
      <c r="G36" s="107">
        <f>'４月(上旬)'!G36+'４月(中旬)'!G36</f>
        <v>0</v>
      </c>
      <c r="H36" s="67" t="e">
        <f t="shared" si="2"/>
        <v>#DIV/0!</v>
      </c>
      <c r="I36" s="68">
        <f t="shared" si="3"/>
        <v>0</v>
      </c>
      <c r="J36" s="67" t="e">
        <f t="shared" si="4"/>
        <v>#DIV/0!</v>
      </c>
      <c r="K36" s="67" t="e">
        <f t="shared" si="5"/>
        <v>#DIV/0!</v>
      </c>
      <c r="L36" s="66" t="e">
        <f t="shared" si="6"/>
        <v>#DIV/0!</v>
      </c>
    </row>
    <row r="37" spans="1:12" s="42" customFormat="1" x14ac:dyDescent="0.4">
      <c r="A37" s="51" t="s">
        <v>168</v>
      </c>
      <c r="B37" s="49">
        <f>'４月(上旬)'!B37+'４月(中旬)'!B37</f>
        <v>10215</v>
      </c>
      <c r="C37" s="49">
        <f>'４月(上旬)'!C37+'４月(中旬)'!C37</f>
        <v>7762</v>
      </c>
      <c r="D37" s="47">
        <f t="shared" si="0"/>
        <v>1.3160267972172122</v>
      </c>
      <c r="E37" s="48">
        <f t="shared" si="1"/>
        <v>2453</v>
      </c>
      <c r="F37" s="49">
        <f>'４月(上旬)'!F37+'４月(中旬)'!F37</f>
        <v>11825</v>
      </c>
      <c r="G37" s="55">
        <f>'４月(上旬)'!G37+'４月(中旬)'!G37</f>
        <v>11655</v>
      </c>
      <c r="H37" s="53">
        <f t="shared" si="2"/>
        <v>1.0145860145860146</v>
      </c>
      <c r="I37" s="54">
        <f t="shared" si="3"/>
        <v>170</v>
      </c>
      <c r="J37" s="53">
        <f t="shared" si="4"/>
        <v>0.86384778012684993</v>
      </c>
      <c r="K37" s="53">
        <f t="shared" si="5"/>
        <v>0.66598026598026594</v>
      </c>
      <c r="L37" s="52">
        <f t="shared" si="6"/>
        <v>0.19786751414658399</v>
      </c>
    </row>
    <row r="38" spans="1:12" x14ac:dyDescent="0.4">
      <c r="A38" s="277" t="s">
        <v>167</v>
      </c>
      <c r="B38" s="259">
        <f>SUM(B39:B40)</f>
        <v>855</v>
      </c>
      <c r="C38" s="259">
        <f>SUM(C39:C40)</f>
        <v>768</v>
      </c>
      <c r="D38" s="256">
        <f t="shared" ref="D38:D66" si="7">+B38/C38</f>
        <v>1.11328125</v>
      </c>
      <c r="E38" s="281">
        <f t="shared" ref="E38:E66" si="8">+B38-C38</f>
        <v>87</v>
      </c>
      <c r="F38" s="259">
        <f>SUM(F39:F40)</f>
        <v>1571</v>
      </c>
      <c r="G38" s="259">
        <f>SUM(G39:G40)</f>
        <v>1780</v>
      </c>
      <c r="H38" s="256">
        <f t="shared" ref="H38:H66" si="9">+F38/G38</f>
        <v>0.88258426966292136</v>
      </c>
      <c r="I38" s="281">
        <f t="shared" ref="I38:I66" si="10">+F38-G38</f>
        <v>-209</v>
      </c>
      <c r="J38" s="256">
        <f t="shared" ref="J38:J66" si="11">+B38/F38</f>
        <v>0.54423933800127311</v>
      </c>
      <c r="K38" s="256">
        <f t="shared" ref="K38:K66" si="12">+C38/G38</f>
        <v>0.43146067415730338</v>
      </c>
      <c r="L38" s="280">
        <f t="shared" ref="L38:L66" si="13">+J38-K38</f>
        <v>0.11277866384396973</v>
      </c>
    </row>
    <row r="39" spans="1:12" x14ac:dyDescent="0.4">
      <c r="A39" s="57" t="s">
        <v>166</v>
      </c>
      <c r="B39" s="80">
        <f>'４月(上旬)'!B39+'４月(中旬)'!B39</f>
        <v>462</v>
      </c>
      <c r="C39" s="80">
        <f>'４月(上旬)'!C39+'４月(中旬)'!C39</f>
        <v>459</v>
      </c>
      <c r="D39" s="73">
        <f t="shared" si="7"/>
        <v>1.0065359477124183</v>
      </c>
      <c r="E39" s="81">
        <f t="shared" si="8"/>
        <v>3</v>
      </c>
      <c r="F39" s="80">
        <f>'４月(上旬)'!F39+'４月(中旬)'!F39</f>
        <v>780</v>
      </c>
      <c r="G39" s="80">
        <f>'４月(上旬)'!G39+'４月(中旬)'!G39</f>
        <v>1000</v>
      </c>
      <c r="H39" s="73">
        <f t="shared" si="9"/>
        <v>0.78</v>
      </c>
      <c r="I39" s="81">
        <f t="shared" si="10"/>
        <v>-220</v>
      </c>
      <c r="J39" s="73">
        <f t="shared" si="11"/>
        <v>0.59230769230769231</v>
      </c>
      <c r="K39" s="73">
        <f t="shared" si="12"/>
        <v>0.45900000000000002</v>
      </c>
      <c r="L39" s="90">
        <f t="shared" si="13"/>
        <v>0.13330769230769229</v>
      </c>
    </row>
    <row r="40" spans="1:12" x14ac:dyDescent="0.4">
      <c r="A40" s="58" t="s">
        <v>165</v>
      </c>
      <c r="B40" s="80">
        <f>'４月(上旬)'!B40+'４月(中旬)'!B40</f>
        <v>393</v>
      </c>
      <c r="C40" s="80">
        <f>'４月(上旬)'!C40+'４月(中旬)'!C40</f>
        <v>309</v>
      </c>
      <c r="D40" s="53">
        <f t="shared" si="7"/>
        <v>1.2718446601941749</v>
      </c>
      <c r="E40" s="54">
        <f t="shared" si="8"/>
        <v>84</v>
      </c>
      <c r="F40" s="80">
        <f>'４月(上旬)'!F40+'４月(中旬)'!F40</f>
        <v>791</v>
      </c>
      <c r="G40" s="80">
        <f>'４月(上旬)'!G40+'４月(中旬)'!G40</f>
        <v>780</v>
      </c>
      <c r="H40" s="53">
        <f t="shared" si="9"/>
        <v>1.0141025641025641</v>
      </c>
      <c r="I40" s="54">
        <f t="shared" si="10"/>
        <v>11</v>
      </c>
      <c r="J40" s="53">
        <f t="shared" si="11"/>
        <v>0.4968394437420986</v>
      </c>
      <c r="K40" s="53">
        <f t="shared" si="12"/>
        <v>0.39615384615384613</v>
      </c>
      <c r="L40" s="52">
        <f t="shared" si="13"/>
        <v>0.10068559758825246</v>
      </c>
    </row>
    <row r="41" spans="1:12" s="89" customFormat="1" x14ac:dyDescent="0.4">
      <c r="A41" s="249" t="s">
        <v>88</v>
      </c>
      <c r="B41" s="248">
        <f>B42+B62</f>
        <v>152322</v>
      </c>
      <c r="C41" s="248">
        <f>C42+C62</f>
        <v>123501</v>
      </c>
      <c r="D41" s="245">
        <f t="shared" si="7"/>
        <v>1.2333665314450895</v>
      </c>
      <c r="E41" s="289">
        <f t="shared" si="8"/>
        <v>28821</v>
      </c>
      <c r="F41" s="248">
        <f>F42+F62</f>
        <v>220674</v>
      </c>
      <c r="G41" s="248">
        <f>G42+G62</f>
        <v>219902</v>
      </c>
      <c r="H41" s="245">
        <f t="shared" si="9"/>
        <v>1.0035106547462052</v>
      </c>
      <c r="I41" s="289">
        <f t="shared" si="10"/>
        <v>772</v>
      </c>
      <c r="J41" s="245">
        <f t="shared" si="11"/>
        <v>0.69025802767883848</v>
      </c>
      <c r="K41" s="245">
        <f t="shared" si="12"/>
        <v>0.56161835726823772</v>
      </c>
      <c r="L41" s="283">
        <f t="shared" si="13"/>
        <v>0.12863967041060076</v>
      </c>
    </row>
    <row r="42" spans="1:12" s="89" customFormat="1" x14ac:dyDescent="0.4">
      <c r="A42" s="277" t="s">
        <v>164</v>
      </c>
      <c r="B42" s="248">
        <f>SUM(B43:B61)</f>
        <v>150060</v>
      </c>
      <c r="C42" s="248">
        <f>SUM(C43:C61)</f>
        <v>121937</v>
      </c>
      <c r="D42" s="245">
        <f t="shared" si="7"/>
        <v>1.2306354920983786</v>
      </c>
      <c r="E42" s="289">
        <f t="shared" si="8"/>
        <v>28123</v>
      </c>
      <c r="F42" s="248">
        <f>SUM(F43:F61)</f>
        <v>216976</v>
      </c>
      <c r="G42" s="248">
        <f>SUM(G43:G61)</f>
        <v>216878</v>
      </c>
      <c r="H42" s="245">
        <f t="shared" si="9"/>
        <v>1.0004518669482383</v>
      </c>
      <c r="I42" s="289">
        <f t="shared" si="10"/>
        <v>98</v>
      </c>
      <c r="J42" s="245">
        <f t="shared" si="11"/>
        <v>0.69159722734311624</v>
      </c>
      <c r="K42" s="245">
        <f t="shared" si="12"/>
        <v>0.56223775578896895</v>
      </c>
      <c r="L42" s="283">
        <f t="shared" si="13"/>
        <v>0.12935947155414729</v>
      </c>
    </row>
    <row r="43" spans="1:12" x14ac:dyDescent="0.4">
      <c r="A43" s="58" t="s">
        <v>87</v>
      </c>
      <c r="B43" s="63">
        <v>56297</v>
      </c>
      <c r="C43" s="63">
        <v>42554</v>
      </c>
      <c r="D43" s="60">
        <f t="shared" si="7"/>
        <v>1.3229543638670864</v>
      </c>
      <c r="E43" s="68">
        <f t="shared" si="8"/>
        <v>13743</v>
      </c>
      <c r="F43" s="63">
        <v>83650</v>
      </c>
      <c r="G43" s="63">
        <v>86242</v>
      </c>
      <c r="H43" s="67">
        <f t="shared" si="9"/>
        <v>0.96994503838037149</v>
      </c>
      <c r="I43" s="54">
        <f t="shared" si="10"/>
        <v>-2592</v>
      </c>
      <c r="J43" s="53">
        <f t="shared" si="11"/>
        <v>0.67300657501494321</v>
      </c>
      <c r="K43" s="53">
        <f t="shared" si="12"/>
        <v>0.49342547714570628</v>
      </c>
      <c r="L43" s="52">
        <f t="shared" si="13"/>
        <v>0.17958109786923693</v>
      </c>
    </row>
    <row r="44" spans="1:12" x14ac:dyDescent="0.4">
      <c r="A44" s="58" t="s">
        <v>163</v>
      </c>
      <c r="B44" s="56">
        <v>8893</v>
      </c>
      <c r="C44" s="56">
        <v>7318</v>
      </c>
      <c r="D44" s="73">
        <f t="shared" si="7"/>
        <v>1.2152227384531293</v>
      </c>
      <c r="E44" s="68">
        <f t="shared" si="8"/>
        <v>1575</v>
      </c>
      <c r="F44" s="56">
        <v>10280</v>
      </c>
      <c r="G44" s="56">
        <v>10280</v>
      </c>
      <c r="H44" s="67">
        <f t="shared" si="9"/>
        <v>1</v>
      </c>
      <c r="I44" s="54">
        <f t="shared" si="10"/>
        <v>0</v>
      </c>
      <c r="J44" s="53">
        <f t="shared" si="11"/>
        <v>0.86507782101167319</v>
      </c>
      <c r="K44" s="53">
        <f t="shared" si="12"/>
        <v>0.71186770428015567</v>
      </c>
      <c r="L44" s="52">
        <f t="shared" si="13"/>
        <v>0.15321011673151752</v>
      </c>
    </row>
    <row r="45" spans="1:12" x14ac:dyDescent="0.4">
      <c r="A45" s="70" t="s">
        <v>162</v>
      </c>
      <c r="B45" s="56">
        <v>14074</v>
      </c>
      <c r="C45" s="56">
        <v>11938</v>
      </c>
      <c r="D45" s="73">
        <f t="shared" si="7"/>
        <v>1.178924442955269</v>
      </c>
      <c r="E45" s="68">
        <f t="shared" si="8"/>
        <v>2136</v>
      </c>
      <c r="F45" s="56">
        <v>18289</v>
      </c>
      <c r="G45" s="56">
        <v>19396</v>
      </c>
      <c r="H45" s="67">
        <f t="shared" si="9"/>
        <v>0.94292637657248912</v>
      </c>
      <c r="I45" s="54">
        <f t="shared" si="10"/>
        <v>-1107</v>
      </c>
      <c r="J45" s="53">
        <f t="shared" si="11"/>
        <v>0.76953359943135213</v>
      </c>
      <c r="K45" s="53">
        <f t="shared" si="12"/>
        <v>0.61548772942874819</v>
      </c>
      <c r="L45" s="52">
        <f t="shared" si="13"/>
        <v>0.15404587000260395</v>
      </c>
    </row>
    <row r="46" spans="1:12" x14ac:dyDescent="0.4">
      <c r="A46" s="70" t="s">
        <v>161</v>
      </c>
      <c r="B46" s="56">
        <v>7927</v>
      </c>
      <c r="C46" s="56">
        <v>8349</v>
      </c>
      <c r="D46" s="73">
        <f t="shared" si="7"/>
        <v>0.94945502455383879</v>
      </c>
      <c r="E46" s="68">
        <f t="shared" si="8"/>
        <v>-422</v>
      </c>
      <c r="F46" s="56">
        <v>12184</v>
      </c>
      <c r="G46" s="56">
        <v>14359</v>
      </c>
      <c r="H46" s="67">
        <f t="shared" si="9"/>
        <v>0.84852705620168534</v>
      </c>
      <c r="I46" s="54">
        <f t="shared" si="10"/>
        <v>-2175</v>
      </c>
      <c r="J46" s="53">
        <f t="shared" si="11"/>
        <v>0.65060735390676294</v>
      </c>
      <c r="K46" s="53">
        <f t="shared" si="12"/>
        <v>0.58144717598718576</v>
      </c>
      <c r="L46" s="52">
        <f t="shared" si="13"/>
        <v>6.9160177919577182E-2</v>
      </c>
    </row>
    <row r="47" spans="1:12" x14ac:dyDescent="0.4">
      <c r="A47" s="58" t="s">
        <v>85</v>
      </c>
      <c r="B47" s="56">
        <v>20412</v>
      </c>
      <c r="C47" s="56">
        <v>20726</v>
      </c>
      <c r="D47" s="73">
        <f t="shared" si="7"/>
        <v>0.98484994692656569</v>
      </c>
      <c r="E47" s="68">
        <f t="shared" si="8"/>
        <v>-314</v>
      </c>
      <c r="F47" s="56">
        <v>30319</v>
      </c>
      <c r="G47" s="56">
        <v>35331</v>
      </c>
      <c r="H47" s="67">
        <f t="shared" si="9"/>
        <v>0.85814157538705382</v>
      </c>
      <c r="I47" s="54">
        <f t="shared" si="10"/>
        <v>-5012</v>
      </c>
      <c r="J47" s="53">
        <f t="shared" si="11"/>
        <v>0.67324120188660574</v>
      </c>
      <c r="K47" s="53">
        <f t="shared" si="12"/>
        <v>0.58662364495768593</v>
      </c>
      <c r="L47" s="52">
        <f t="shared" si="13"/>
        <v>8.6617556928919814E-2</v>
      </c>
    </row>
    <row r="48" spans="1:12" x14ac:dyDescent="0.4">
      <c r="A48" s="58" t="s">
        <v>160</v>
      </c>
      <c r="B48" s="56">
        <v>2659</v>
      </c>
      <c r="C48" s="56">
        <v>2731</v>
      </c>
      <c r="D48" s="73">
        <f t="shared" si="7"/>
        <v>0.97363603075796412</v>
      </c>
      <c r="E48" s="68">
        <f t="shared" si="8"/>
        <v>-72</v>
      </c>
      <c r="F48" s="56">
        <v>4860</v>
      </c>
      <c r="G48" s="56">
        <v>5400</v>
      </c>
      <c r="H48" s="67">
        <f t="shared" si="9"/>
        <v>0.9</v>
      </c>
      <c r="I48" s="54">
        <f t="shared" si="10"/>
        <v>-540</v>
      </c>
      <c r="J48" s="53">
        <f t="shared" si="11"/>
        <v>0.54711934156378605</v>
      </c>
      <c r="K48" s="53">
        <f t="shared" si="12"/>
        <v>0.50574074074074071</v>
      </c>
      <c r="L48" s="52">
        <f t="shared" si="13"/>
        <v>4.1378600823045342E-2</v>
      </c>
    </row>
    <row r="49" spans="1:12" x14ac:dyDescent="0.4">
      <c r="A49" s="58" t="s">
        <v>86</v>
      </c>
      <c r="B49" s="56">
        <v>13352</v>
      </c>
      <c r="C49" s="56">
        <v>11144</v>
      </c>
      <c r="D49" s="73">
        <f t="shared" si="7"/>
        <v>1.1981335247666907</v>
      </c>
      <c r="E49" s="68">
        <f t="shared" si="8"/>
        <v>2208</v>
      </c>
      <c r="F49" s="56">
        <v>16924</v>
      </c>
      <c r="G49" s="56">
        <v>17586</v>
      </c>
      <c r="H49" s="67">
        <f t="shared" si="9"/>
        <v>0.96235641987944953</v>
      </c>
      <c r="I49" s="54">
        <f t="shared" si="10"/>
        <v>-662</v>
      </c>
      <c r="J49" s="53">
        <f t="shared" si="11"/>
        <v>0.78893878515717319</v>
      </c>
      <c r="K49" s="53">
        <f t="shared" si="12"/>
        <v>0.63368588650062552</v>
      </c>
      <c r="L49" s="52">
        <f t="shared" si="13"/>
        <v>0.15525289865654768</v>
      </c>
    </row>
    <row r="50" spans="1:12" x14ac:dyDescent="0.4">
      <c r="A50" s="58" t="s">
        <v>84</v>
      </c>
      <c r="B50" s="56">
        <v>4444</v>
      </c>
      <c r="C50" s="56"/>
      <c r="D50" s="73" t="e">
        <f t="shared" si="7"/>
        <v>#DIV/0!</v>
      </c>
      <c r="E50" s="68">
        <f t="shared" si="8"/>
        <v>4444</v>
      </c>
      <c r="F50" s="56">
        <v>5400</v>
      </c>
      <c r="G50" s="56"/>
      <c r="H50" s="67" t="e">
        <f t="shared" si="9"/>
        <v>#DIV/0!</v>
      </c>
      <c r="I50" s="54">
        <f t="shared" si="10"/>
        <v>5400</v>
      </c>
      <c r="J50" s="53">
        <f t="shared" si="11"/>
        <v>0.82296296296296301</v>
      </c>
      <c r="K50" s="53" t="e">
        <f t="shared" si="12"/>
        <v>#DIV/0!</v>
      </c>
      <c r="L50" s="52" t="e">
        <f t="shared" si="13"/>
        <v>#DIV/0!</v>
      </c>
    </row>
    <row r="51" spans="1:12" x14ac:dyDescent="0.4">
      <c r="A51" s="58" t="s">
        <v>159</v>
      </c>
      <c r="B51" s="56">
        <v>1765</v>
      </c>
      <c r="C51" s="56">
        <v>1169</v>
      </c>
      <c r="D51" s="73">
        <f t="shared" si="7"/>
        <v>1.5098374679213002</v>
      </c>
      <c r="E51" s="68">
        <f t="shared" si="8"/>
        <v>596</v>
      </c>
      <c r="F51" s="56">
        <v>2520</v>
      </c>
      <c r="G51" s="56">
        <v>2520</v>
      </c>
      <c r="H51" s="67">
        <f t="shared" si="9"/>
        <v>1</v>
      </c>
      <c r="I51" s="54">
        <f t="shared" si="10"/>
        <v>0</v>
      </c>
      <c r="J51" s="53">
        <f t="shared" si="11"/>
        <v>0.70039682539682535</v>
      </c>
      <c r="K51" s="53">
        <f t="shared" si="12"/>
        <v>0.46388888888888891</v>
      </c>
      <c r="L51" s="52">
        <f t="shared" si="13"/>
        <v>0.23650793650793644</v>
      </c>
    </row>
    <row r="52" spans="1:12" x14ac:dyDescent="0.4">
      <c r="A52" s="58" t="s">
        <v>158</v>
      </c>
      <c r="B52" s="56">
        <v>2035</v>
      </c>
      <c r="C52" s="88">
        <v>1643</v>
      </c>
      <c r="D52" s="73">
        <f t="shared" si="7"/>
        <v>1.238587948874011</v>
      </c>
      <c r="E52" s="68">
        <f t="shared" si="8"/>
        <v>392</v>
      </c>
      <c r="F52" s="56">
        <v>2400</v>
      </c>
      <c r="G52" s="88">
        <v>2400</v>
      </c>
      <c r="H52" s="67">
        <f t="shared" si="9"/>
        <v>1</v>
      </c>
      <c r="I52" s="54">
        <f t="shared" si="10"/>
        <v>0</v>
      </c>
      <c r="J52" s="53">
        <f t="shared" si="11"/>
        <v>0.84791666666666665</v>
      </c>
      <c r="K52" s="53">
        <f t="shared" si="12"/>
        <v>0.68458333333333332</v>
      </c>
      <c r="L52" s="52">
        <f t="shared" si="13"/>
        <v>0.16333333333333333</v>
      </c>
    </row>
    <row r="53" spans="1:12" x14ac:dyDescent="0.4">
      <c r="A53" s="58" t="s">
        <v>83</v>
      </c>
      <c r="B53" s="56">
        <v>4496</v>
      </c>
      <c r="C53" s="88">
        <v>3200</v>
      </c>
      <c r="D53" s="73">
        <f t="shared" si="7"/>
        <v>1.405</v>
      </c>
      <c r="E53" s="68">
        <f t="shared" si="8"/>
        <v>1296</v>
      </c>
      <c r="F53" s="56">
        <v>6640</v>
      </c>
      <c r="G53" s="88">
        <v>3424</v>
      </c>
      <c r="H53" s="67">
        <f t="shared" si="9"/>
        <v>1.9392523364485981</v>
      </c>
      <c r="I53" s="54">
        <f t="shared" si="10"/>
        <v>3216</v>
      </c>
      <c r="J53" s="53">
        <f t="shared" si="11"/>
        <v>0.67710843373493979</v>
      </c>
      <c r="K53" s="53">
        <f t="shared" si="12"/>
        <v>0.93457943925233644</v>
      </c>
      <c r="L53" s="52">
        <f t="shared" si="13"/>
        <v>-0.25747100551739666</v>
      </c>
    </row>
    <row r="54" spans="1:12" x14ac:dyDescent="0.4">
      <c r="A54" s="58" t="s">
        <v>82</v>
      </c>
      <c r="B54" s="56">
        <v>3633</v>
      </c>
      <c r="C54" s="56">
        <v>4525</v>
      </c>
      <c r="D54" s="73">
        <f t="shared" si="7"/>
        <v>0.80287292817679556</v>
      </c>
      <c r="E54" s="54">
        <f t="shared" si="8"/>
        <v>-892</v>
      </c>
      <c r="F54" s="56">
        <v>5643</v>
      </c>
      <c r="G54" s="56">
        <v>5400</v>
      </c>
      <c r="H54" s="53">
        <f t="shared" si="9"/>
        <v>1.0449999999999999</v>
      </c>
      <c r="I54" s="54">
        <f t="shared" si="10"/>
        <v>243</v>
      </c>
      <c r="J54" s="53">
        <f t="shared" si="11"/>
        <v>0.64380648591174905</v>
      </c>
      <c r="K54" s="53">
        <f t="shared" si="12"/>
        <v>0.83796296296296291</v>
      </c>
      <c r="L54" s="52">
        <f t="shared" si="13"/>
        <v>-0.19415647705121386</v>
      </c>
    </row>
    <row r="55" spans="1:12" x14ac:dyDescent="0.4">
      <c r="A55" s="58" t="s">
        <v>157</v>
      </c>
      <c r="B55" s="56">
        <v>1966</v>
      </c>
      <c r="C55" s="92"/>
      <c r="D55" s="73" t="e">
        <f t="shared" si="7"/>
        <v>#DIV/0!</v>
      </c>
      <c r="E55" s="54">
        <f t="shared" si="8"/>
        <v>1966</v>
      </c>
      <c r="F55" s="56">
        <v>2400</v>
      </c>
      <c r="G55" s="92"/>
      <c r="H55" s="53" t="e">
        <f t="shared" si="9"/>
        <v>#DIV/0!</v>
      </c>
      <c r="I55" s="54">
        <f t="shared" si="10"/>
        <v>2400</v>
      </c>
      <c r="J55" s="53">
        <f t="shared" si="11"/>
        <v>0.81916666666666671</v>
      </c>
      <c r="K55" s="53" t="e">
        <f t="shared" si="12"/>
        <v>#DIV/0!</v>
      </c>
      <c r="L55" s="52" t="e">
        <f t="shared" si="13"/>
        <v>#DIV/0!</v>
      </c>
    </row>
    <row r="56" spans="1:12" x14ac:dyDescent="0.4">
      <c r="A56" s="70" t="s">
        <v>81</v>
      </c>
      <c r="B56" s="56">
        <v>1392</v>
      </c>
      <c r="C56" s="56">
        <v>1212</v>
      </c>
      <c r="D56" s="73">
        <f t="shared" si="7"/>
        <v>1.1485148514851484</v>
      </c>
      <c r="E56" s="68">
        <f t="shared" si="8"/>
        <v>180</v>
      </c>
      <c r="F56" s="56">
        <v>2401</v>
      </c>
      <c r="G56" s="56">
        <v>2393</v>
      </c>
      <c r="H56" s="67">
        <f t="shared" si="9"/>
        <v>1.0033430839949853</v>
      </c>
      <c r="I56" s="54">
        <f t="shared" si="10"/>
        <v>8</v>
      </c>
      <c r="J56" s="53">
        <f t="shared" si="11"/>
        <v>0.57975843398583926</v>
      </c>
      <c r="K56" s="67">
        <f t="shared" si="12"/>
        <v>0.50647722524028416</v>
      </c>
      <c r="L56" s="66">
        <f t="shared" si="13"/>
        <v>7.3281208745555104E-2</v>
      </c>
    </row>
    <row r="57" spans="1:12" x14ac:dyDescent="0.4">
      <c r="A57" s="58" t="s">
        <v>80</v>
      </c>
      <c r="B57" s="56">
        <v>1244</v>
      </c>
      <c r="C57" s="56">
        <v>939</v>
      </c>
      <c r="D57" s="73">
        <f t="shared" si="7"/>
        <v>1.3248136315228967</v>
      </c>
      <c r="E57" s="54">
        <f t="shared" si="8"/>
        <v>305</v>
      </c>
      <c r="F57" s="56">
        <v>2400</v>
      </c>
      <c r="G57" s="56">
        <v>2391</v>
      </c>
      <c r="H57" s="53">
        <f t="shared" si="9"/>
        <v>1.0037641154328734</v>
      </c>
      <c r="I57" s="54">
        <f t="shared" si="10"/>
        <v>9</v>
      </c>
      <c r="J57" s="53">
        <f t="shared" si="11"/>
        <v>0.51833333333333331</v>
      </c>
      <c r="K57" s="53">
        <f t="shared" si="12"/>
        <v>0.39272271016311167</v>
      </c>
      <c r="L57" s="52">
        <f t="shared" si="13"/>
        <v>0.12561062317022165</v>
      </c>
    </row>
    <row r="58" spans="1:12" x14ac:dyDescent="0.4">
      <c r="A58" s="58" t="s">
        <v>79</v>
      </c>
      <c r="B58" s="56">
        <v>1447</v>
      </c>
      <c r="C58" s="56">
        <v>1327</v>
      </c>
      <c r="D58" s="73">
        <f t="shared" si="7"/>
        <v>1.0904295403165034</v>
      </c>
      <c r="E58" s="54">
        <f t="shared" si="8"/>
        <v>120</v>
      </c>
      <c r="F58" s="56">
        <v>2396</v>
      </c>
      <c r="G58" s="56">
        <v>2387</v>
      </c>
      <c r="H58" s="53">
        <f t="shared" si="9"/>
        <v>1.0037704231252618</v>
      </c>
      <c r="I58" s="54">
        <f t="shared" si="10"/>
        <v>9</v>
      </c>
      <c r="J58" s="53">
        <f t="shared" si="11"/>
        <v>0.60392320534223709</v>
      </c>
      <c r="K58" s="53">
        <f t="shared" si="12"/>
        <v>0.55592794302471726</v>
      </c>
      <c r="L58" s="52">
        <f t="shared" si="13"/>
        <v>4.7995262317519827E-2</v>
      </c>
    </row>
    <row r="59" spans="1:12" x14ac:dyDescent="0.4">
      <c r="A59" s="58" t="s">
        <v>78</v>
      </c>
      <c r="B59" s="56">
        <v>4024</v>
      </c>
      <c r="C59" s="56">
        <v>3162</v>
      </c>
      <c r="D59" s="73">
        <f t="shared" si="7"/>
        <v>1.2726122707147376</v>
      </c>
      <c r="E59" s="54">
        <f t="shared" si="8"/>
        <v>862</v>
      </c>
      <c r="F59" s="56">
        <v>8270</v>
      </c>
      <c r="G59" s="56">
        <v>7369</v>
      </c>
      <c r="H59" s="53">
        <f t="shared" si="9"/>
        <v>1.1222689645813544</v>
      </c>
      <c r="I59" s="54">
        <f t="shared" si="10"/>
        <v>901</v>
      </c>
      <c r="J59" s="53">
        <f t="shared" si="11"/>
        <v>0.48657799274486097</v>
      </c>
      <c r="K59" s="53">
        <f t="shared" si="12"/>
        <v>0.42909485683267745</v>
      </c>
      <c r="L59" s="52">
        <f t="shared" si="13"/>
        <v>5.7483135912183514E-2</v>
      </c>
    </row>
    <row r="60" spans="1:12" x14ac:dyDescent="0.4">
      <c r="A60" s="64" t="s">
        <v>156</v>
      </c>
      <c r="B60" s="92"/>
      <c r="C60" s="93"/>
      <c r="D60" s="95" t="e">
        <f t="shared" si="7"/>
        <v>#DIV/0!</v>
      </c>
      <c r="E60" s="68">
        <f t="shared" si="8"/>
        <v>0</v>
      </c>
      <c r="F60" s="92"/>
      <c r="G60" s="93"/>
      <c r="H60" s="67" t="e">
        <f t="shared" si="9"/>
        <v>#DIV/0!</v>
      </c>
      <c r="I60" s="68">
        <f t="shared" si="10"/>
        <v>0</v>
      </c>
      <c r="J60" s="67" t="e">
        <f t="shared" si="11"/>
        <v>#DIV/0!</v>
      </c>
      <c r="K60" s="67" t="e">
        <f t="shared" si="12"/>
        <v>#DIV/0!</v>
      </c>
      <c r="L60" s="66" t="e">
        <f t="shared" si="13"/>
        <v>#DIV/0!</v>
      </c>
    </row>
    <row r="61" spans="1:12" x14ac:dyDescent="0.4">
      <c r="A61" s="51" t="s">
        <v>155</v>
      </c>
      <c r="B61" s="65"/>
      <c r="C61" s="65"/>
      <c r="D61" s="47" t="e">
        <f t="shared" si="7"/>
        <v>#DIV/0!</v>
      </c>
      <c r="E61" s="48">
        <f t="shared" si="8"/>
        <v>0</v>
      </c>
      <c r="F61" s="65"/>
      <c r="G61" s="65"/>
      <c r="H61" s="47" t="e">
        <f t="shared" si="9"/>
        <v>#DIV/0!</v>
      </c>
      <c r="I61" s="48">
        <f t="shared" si="10"/>
        <v>0</v>
      </c>
      <c r="J61" s="47" t="e">
        <f t="shared" si="11"/>
        <v>#DIV/0!</v>
      </c>
      <c r="K61" s="47" t="e">
        <f t="shared" si="12"/>
        <v>#DIV/0!</v>
      </c>
      <c r="L61" s="46" t="e">
        <f t="shared" si="13"/>
        <v>#DIV/0!</v>
      </c>
    </row>
    <row r="62" spans="1:12" x14ac:dyDescent="0.4">
      <c r="A62" s="277" t="s">
        <v>154</v>
      </c>
      <c r="B62" s="259">
        <f>SUM(B63:B66)</f>
        <v>2262</v>
      </c>
      <c r="C62" s="259">
        <f>SUM(C63:C66)</f>
        <v>1564</v>
      </c>
      <c r="D62" s="256">
        <f t="shared" si="7"/>
        <v>1.4462915601023019</v>
      </c>
      <c r="E62" s="281">
        <f t="shared" si="8"/>
        <v>698</v>
      </c>
      <c r="F62" s="259">
        <f>SUM(F63:F66)</f>
        <v>3698</v>
      </c>
      <c r="G62" s="259">
        <f>SUM(G63:G66)</f>
        <v>3024</v>
      </c>
      <c r="H62" s="256">
        <f t="shared" si="9"/>
        <v>1.2228835978835979</v>
      </c>
      <c r="I62" s="281">
        <f t="shared" si="10"/>
        <v>674</v>
      </c>
      <c r="J62" s="256">
        <f t="shared" si="11"/>
        <v>0.61168199026500814</v>
      </c>
      <c r="K62" s="256">
        <f t="shared" si="12"/>
        <v>0.51719576719576721</v>
      </c>
      <c r="L62" s="280">
        <f t="shared" si="13"/>
        <v>9.4486223069240927E-2</v>
      </c>
    </row>
    <row r="63" spans="1:12" x14ac:dyDescent="0.4">
      <c r="A63" s="64" t="s">
        <v>77</v>
      </c>
      <c r="B63" s="107">
        <f>'４月(上旬)'!B63+'４月(中旬)'!B63</f>
        <v>509</v>
      </c>
      <c r="C63" s="107">
        <f>'４月(上旬)'!C63+'４月(中旬)'!C63</f>
        <v>380</v>
      </c>
      <c r="D63" s="95">
        <f t="shared" si="7"/>
        <v>1.3394736842105264</v>
      </c>
      <c r="E63" s="140">
        <f t="shared" si="8"/>
        <v>129</v>
      </c>
      <c r="F63" s="107">
        <f>'４月(上旬)'!F63+'４月(中旬)'!F63</f>
        <v>634</v>
      </c>
      <c r="G63" s="107">
        <f>'４月(上旬)'!G63+'４月(中旬)'!G63</f>
        <v>605</v>
      </c>
      <c r="H63" s="73">
        <f t="shared" si="9"/>
        <v>1.0479338842975208</v>
      </c>
      <c r="I63" s="81">
        <f t="shared" si="10"/>
        <v>29</v>
      </c>
      <c r="J63" s="73">
        <f t="shared" si="11"/>
        <v>0.80283911671924291</v>
      </c>
      <c r="K63" s="73">
        <f t="shared" si="12"/>
        <v>0.62809917355371903</v>
      </c>
      <c r="L63" s="90">
        <f t="shared" si="13"/>
        <v>0.17473994316552388</v>
      </c>
    </row>
    <row r="64" spans="1:12" x14ac:dyDescent="0.4">
      <c r="A64" s="58" t="s">
        <v>153</v>
      </c>
      <c r="B64" s="55">
        <f>'４月(上旬)'!B64+'４月(中旬)'!B64</f>
        <v>533</v>
      </c>
      <c r="C64" s="55">
        <f>'４月(上旬)'!C64+'４月(中旬)'!C64</f>
        <v>354</v>
      </c>
      <c r="D64" s="53">
        <f t="shared" si="7"/>
        <v>1.5056497175141244</v>
      </c>
      <c r="E64" s="54">
        <f t="shared" si="8"/>
        <v>179</v>
      </c>
      <c r="F64" s="55">
        <f>'４月(上旬)'!F64+'４月(中旬)'!F64</f>
        <v>1133</v>
      </c>
      <c r="G64" s="55">
        <f>'４月(上旬)'!G64+'４月(中旬)'!G64</f>
        <v>603</v>
      </c>
      <c r="H64" s="73">
        <f t="shared" si="9"/>
        <v>1.87893864013267</v>
      </c>
      <c r="I64" s="81">
        <f t="shared" si="10"/>
        <v>530</v>
      </c>
      <c r="J64" s="73">
        <f t="shared" si="11"/>
        <v>0.47043248014121802</v>
      </c>
      <c r="K64" s="73">
        <f t="shared" si="12"/>
        <v>0.58706467661691542</v>
      </c>
      <c r="L64" s="90">
        <f t="shared" si="13"/>
        <v>-0.11663219647569739</v>
      </c>
    </row>
    <row r="65" spans="1:12" x14ac:dyDescent="0.4">
      <c r="A65" s="57" t="s">
        <v>152</v>
      </c>
      <c r="B65" s="107">
        <f>'４月(上旬)'!B65+'４月(中旬)'!B65</f>
        <v>371</v>
      </c>
      <c r="C65" s="107">
        <f>'４月(上旬)'!C65+'４月(中旬)'!C65</f>
        <v>241</v>
      </c>
      <c r="D65" s="73">
        <f t="shared" si="7"/>
        <v>1.5394190871369295</v>
      </c>
      <c r="E65" s="81">
        <f t="shared" si="8"/>
        <v>130</v>
      </c>
      <c r="F65" s="107">
        <f>'４月(上旬)'!F65+'４月(中旬)'!F65</f>
        <v>630</v>
      </c>
      <c r="G65" s="107">
        <f>'４月(上旬)'!G65+'４月(中旬)'!G65</f>
        <v>603</v>
      </c>
      <c r="H65" s="73">
        <f t="shared" si="9"/>
        <v>1.044776119402985</v>
      </c>
      <c r="I65" s="81">
        <f t="shared" si="10"/>
        <v>27</v>
      </c>
      <c r="J65" s="73">
        <f t="shared" si="11"/>
        <v>0.58888888888888891</v>
      </c>
      <c r="K65" s="73">
        <f t="shared" si="12"/>
        <v>0.39966832504145938</v>
      </c>
      <c r="L65" s="90">
        <f t="shared" si="13"/>
        <v>0.18922056384742952</v>
      </c>
    </row>
    <row r="66" spans="1:12" x14ac:dyDescent="0.4">
      <c r="A66" s="51" t="s">
        <v>151</v>
      </c>
      <c r="B66" s="49">
        <f>'４月(上旬)'!B66+'４月(中旬)'!B66</f>
        <v>849</v>
      </c>
      <c r="C66" s="49">
        <f>'４月(上旬)'!C66+'４月(中旬)'!C66</f>
        <v>589</v>
      </c>
      <c r="D66" s="73">
        <f t="shared" si="7"/>
        <v>1.4414261460101867</v>
      </c>
      <c r="E66" s="54">
        <f t="shared" si="8"/>
        <v>260</v>
      </c>
      <c r="F66" s="49">
        <f>'４月(上旬)'!F66+'４月(中旬)'!F66</f>
        <v>1301</v>
      </c>
      <c r="G66" s="49">
        <f>'４月(上旬)'!G66+'４月(中旬)'!G66</f>
        <v>1213</v>
      </c>
      <c r="H66" s="53">
        <f t="shared" si="9"/>
        <v>1.0725474031327287</v>
      </c>
      <c r="I66" s="54">
        <f t="shared" si="10"/>
        <v>88</v>
      </c>
      <c r="J66" s="53">
        <f t="shared" si="11"/>
        <v>0.65257494235203695</v>
      </c>
      <c r="K66" s="53">
        <f t="shared" si="12"/>
        <v>0.48557295960428687</v>
      </c>
      <c r="L66" s="52">
        <f t="shared" si="13"/>
        <v>0.16700198274775008</v>
      </c>
    </row>
    <row r="67" spans="1:12" x14ac:dyDescent="0.4">
      <c r="A67" s="249" t="s">
        <v>103</v>
      </c>
      <c r="B67" s="380"/>
      <c r="C67" s="398"/>
      <c r="D67" s="378"/>
      <c r="E67" s="379"/>
      <c r="F67" s="380"/>
      <c r="G67" s="398"/>
      <c r="H67" s="378"/>
      <c r="I67" s="379"/>
      <c r="J67" s="378"/>
      <c r="K67" s="378"/>
      <c r="L67" s="377"/>
    </row>
    <row r="68" spans="1:12" x14ac:dyDescent="0.4">
      <c r="A68" s="337" t="s">
        <v>150</v>
      </c>
      <c r="B68" s="375"/>
      <c r="C68" s="396"/>
      <c r="D68" s="373"/>
      <c r="E68" s="372"/>
      <c r="F68" s="375"/>
      <c r="G68" s="396"/>
      <c r="H68" s="373"/>
      <c r="I68" s="372"/>
      <c r="J68" s="371"/>
      <c r="K68" s="371"/>
      <c r="L68" s="370"/>
    </row>
    <row r="69" spans="1:12" x14ac:dyDescent="0.4">
      <c r="A69" s="58" t="s">
        <v>149</v>
      </c>
      <c r="B69" s="369"/>
      <c r="C69" s="369"/>
      <c r="D69" s="368"/>
      <c r="E69" s="367"/>
      <c r="F69" s="369"/>
      <c r="G69" s="369"/>
      <c r="H69" s="368"/>
      <c r="I69" s="367"/>
      <c r="J69" s="366"/>
      <c r="K69" s="366"/>
      <c r="L69" s="365"/>
    </row>
    <row r="70" spans="1:12" s="42" customFormat="1" x14ac:dyDescent="0.4">
      <c r="A70" s="70" t="s">
        <v>183</v>
      </c>
      <c r="B70" s="364"/>
      <c r="C70" s="388"/>
      <c r="D70" s="359"/>
      <c r="E70" s="358"/>
      <c r="F70" s="364"/>
      <c r="G70" s="388"/>
      <c r="H70" s="359"/>
      <c r="I70" s="358"/>
      <c r="J70" s="357"/>
      <c r="K70" s="357"/>
      <c r="L70" s="356"/>
    </row>
    <row r="71" spans="1:12" s="42" customFormat="1" x14ac:dyDescent="0.4">
      <c r="A71" s="70" t="s">
        <v>147</v>
      </c>
      <c r="B71" s="364"/>
      <c r="C71" s="388"/>
      <c r="D71" s="359"/>
      <c r="E71" s="358"/>
      <c r="F71" s="364"/>
      <c r="G71" s="388"/>
      <c r="H71" s="359"/>
      <c r="I71" s="358"/>
      <c r="J71" s="357"/>
      <c r="K71" s="357"/>
      <c r="L71" s="356"/>
    </row>
    <row r="72" spans="1:12" s="42" customFormat="1" x14ac:dyDescent="0.4">
      <c r="A72" s="70" t="s">
        <v>102</v>
      </c>
      <c r="B72" s="364"/>
      <c r="C72" s="388"/>
      <c r="D72" s="359"/>
      <c r="E72" s="358"/>
      <c r="F72" s="364"/>
      <c r="G72" s="388"/>
      <c r="H72" s="359"/>
      <c r="I72" s="358"/>
      <c r="J72" s="357"/>
      <c r="K72" s="357"/>
      <c r="L72" s="356"/>
    </row>
    <row r="73" spans="1:12" s="42" customFormat="1" x14ac:dyDescent="0.4">
      <c r="A73" s="70" t="s">
        <v>197</v>
      </c>
      <c r="B73" s="364"/>
      <c r="C73" s="388"/>
      <c r="D73" s="359"/>
      <c r="E73" s="358"/>
      <c r="F73" s="364"/>
      <c r="G73" s="388"/>
      <c r="H73" s="359"/>
      <c r="I73" s="358"/>
      <c r="J73" s="357"/>
      <c r="K73" s="357"/>
      <c r="L73" s="356"/>
    </row>
    <row r="74" spans="1:12" s="42" customFormat="1" x14ac:dyDescent="0.4">
      <c r="A74" s="51" t="s">
        <v>101</v>
      </c>
      <c r="B74" s="361"/>
      <c r="C74" s="386"/>
      <c r="D74" s="359"/>
      <c r="E74" s="358"/>
      <c r="F74" s="361"/>
      <c r="G74" s="386"/>
      <c r="H74" s="359"/>
      <c r="I74" s="358">
        <f>+F74-G74</f>
        <v>0</v>
      </c>
      <c r="J74" s="357"/>
      <c r="K74" s="357"/>
      <c r="L74" s="356"/>
    </row>
    <row r="75" spans="1:12" s="42" customFormat="1" x14ac:dyDescent="0.4">
      <c r="A75" s="249" t="s">
        <v>145</v>
      </c>
      <c r="B75" s="353"/>
      <c r="C75" s="383"/>
      <c r="D75" s="351"/>
      <c r="E75" s="350"/>
      <c r="F75" s="353"/>
      <c r="G75" s="383"/>
      <c r="H75" s="351"/>
      <c r="I75" s="350"/>
      <c r="J75" s="349"/>
      <c r="K75" s="349"/>
      <c r="L75" s="348"/>
    </row>
    <row r="76" spans="1:12" s="42" customFormat="1" x14ac:dyDescent="0.4">
      <c r="A76" s="325" t="s">
        <v>144</v>
      </c>
      <c r="B76" s="355"/>
      <c r="C76" s="383"/>
      <c r="D76" s="351"/>
      <c r="E76" s="350"/>
      <c r="F76" s="353"/>
      <c r="G76" s="383"/>
      <c r="H76" s="351"/>
      <c r="I76" s="350"/>
      <c r="J76" s="349"/>
      <c r="K76" s="349"/>
      <c r="L76" s="348"/>
    </row>
    <row r="77" spans="1:12" x14ac:dyDescent="0.4">
      <c r="A77" s="42" t="s">
        <v>143</v>
      </c>
      <c r="B77" s="43"/>
      <c r="C77" s="42"/>
      <c r="D77" s="42"/>
      <c r="E77" s="43"/>
      <c r="F77" s="43"/>
      <c r="G77" s="42"/>
      <c r="H77" s="42"/>
      <c r="I77" s="43"/>
      <c r="J77" s="43"/>
      <c r="K77" s="42"/>
      <c r="L77" s="42"/>
    </row>
    <row r="78" spans="1:12" x14ac:dyDescent="0.4">
      <c r="A78" s="44" t="s">
        <v>142</v>
      </c>
      <c r="B78" s="43"/>
      <c r="C78" s="42"/>
      <c r="D78" s="42"/>
      <c r="E78" s="43"/>
      <c r="F78" s="43"/>
      <c r="G78" s="42"/>
      <c r="H78" s="42"/>
      <c r="I78" s="43"/>
      <c r="J78" s="43"/>
      <c r="K78" s="42"/>
      <c r="L78" s="42"/>
    </row>
    <row r="79" spans="1:12" s="42" customFormat="1" x14ac:dyDescent="0.4">
      <c r="A79" s="42" t="s">
        <v>141</v>
      </c>
      <c r="B79" s="43"/>
      <c r="C79" s="43"/>
      <c r="F79" s="43"/>
      <c r="G79" s="43"/>
      <c r="J79" s="43"/>
      <c r="K79" s="43"/>
    </row>
    <row r="80" spans="1:12" x14ac:dyDescent="0.4">
      <c r="A80" s="42" t="s">
        <v>98</v>
      </c>
      <c r="B80" s="43"/>
      <c r="D80" s="42"/>
      <c r="E80" s="42"/>
      <c r="F80" s="43"/>
      <c r="G80" s="43"/>
      <c r="H80" s="42"/>
      <c r="I80" s="42"/>
      <c r="J80" s="43"/>
      <c r="K80" s="43"/>
      <c r="L80" s="42"/>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 xml:space="preserve">&amp;C&amp;16 2011年&amp;A航空旅客輸送実績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1"/>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98"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10月(中旬)</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s="42" customFormat="1" x14ac:dyDescent="0.4">
      <c r="A4" s="653"/>
      <c r="B4" s="659" t="s">
        <v>137</v>
      </c>
      <c r="C4" s="655" t="s">
        <v>291</v>
      </c>
      <c r="D4" s="653" t="s">
        <v>95</v>
      </c>
      <c r="E4" s="653"/>
      <c r="F4" s="649" t="str">
        <f>+B4</f>
        <v>(12'10/11～20)</v>
      </c>
      <c r="G4" s="649" t="str">
        <f>+C4</f>
        <v>(11'10/11～20)</v>
      </c>
      <c r="H4" s="653" t="s">
        <v>95</v>
      </c>
      <c r="I4" s="653"/>
      <c r="J4" s="649" t="str">
        <f>+B4</f>
        <v>(12'10/11～20)</v>
      </c>
      <c r="K4" s="649" t="str">
        <f>+C4</f>
        <v>(11'10/11～20)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92</v>
      </c>
      <c r="B6" s="248">
        <f>+B7+B41</f>
        <v>143812</v>
      </c>
      <c r="C6" s="248">
        <f>+C7+C41</f>
        <v>153351</v>
      </c>
      <c r="D6" s="245">
        <f t="shared" ref="D6:D37" si="0">+B6/C6</f>
        <v>0.93779629738312764</v>
      </c>
      <c r="E6" s="289">
        <f t="shared" ref="E6:E37" si="1">+B6-C6</f>
        <v>-9539</v>
      </c>
      <c r="F6" s="248">
        <f>+F7+F41</f>
        <v>210876</v>
      </c>
      <c r="G6" s="248">
        <f>+G7+G41</f>
        <v>208599</v>
      </c>
      <c r="H6" s="245">
        <f t="shared" ref="H6:H37" si="2">+F6/G6</f>
        <v>1.0109156803244503</v>
      </c>
      <c r="I6" s="289">
        <f t="shared" ref="I6:I37" si="3">+F6-G6</f>
        <v>2277</v>
      </c>
      <c r="J6" s="245">
        <f t="shared" ref="J6:J37" si="4">+B6/F6</f>
        <v>0.6819742407860544</v>
      </c>
      <c r="K6" s="245">
        <f t="shared" ref="K6:K37" si="5">+C6/G6</f>
        <v>0.73514734011188931</v>
      </c>
      <c r="L6" s="283">
        <f t="shared" ref="L6:L37" si="6">+J6-K6</f>
        <v>-5.3173099325834916E-2</v>
      </c>
    </row>
    <row r="7" spans="1:12" s="44" customFormat="1" x14ac:dyDescent="0.4">
      <c r="A7" s="249" t="s">
        <v>91</v>
      </c>
      <c r="B7" s="248">
        <f>+B8+B18+B38</f>
        <v>65150</v>
      </c>
      <c r="C7" s="248">
        <f>+C8+C18+C38</f>
        <v>66125</v>
      </c>
      <c r="D7" s="245">
        <f t="shared" si="0"/>
        <v>0.9852551984877127</v>
      </c>
      <c r="E7" s="289">
        <f t="shared" si="1"/>
        <v>-975</v>
      </c>
      <c r="F7" s="248">
        <f>+F8+F18+F38</f>
        <v>92770</v>
      </c>
      <c r="G7" s="248">
        <f>+G8+G18+G38</f>
        <v>87602</v>
      </c>
      <c r="H7" s="245">
        <f t="shared" si="2"/>
        <v>1.0589940868929932</v>
      </c>
      <c r="I7" s="289">
        <f t="shared" si="3"/>
        <v>5168</v>
      </c>
      <c r="J7" s="245">
        <f t="shared" si="4"/>
        <v>0.70227444216880452</v>
      </c>
      <c r="K7" s="245">
        <f t="shared" si="5"/>
        <v>0.75483436451222574</v>
      </c>
      <c r="L7" s="283">
        <f t="shared" si="6"/>
        <v>-5.2559922343421217E-2</v>
      </c>
    </row>
    <row r="8" spans="1:12" x14ac:dyDescent="0.4">
      <c r="A8" s="277" t="s">
        <v>190</v>
      </c>
      <c r="B8" s="259">
        <f>SUM(B9:B17)</f>
        <v>44233</v>
      </c>
      <c r="C8" s="259">
        <f>SUM(C9:C17)</f>
        <v>47025</v>
      </c>
      <c r="D8" s="256">
        <f t="shared" si="0"/>
        <v>0.94062732589048381</v>
      </c>
      <c r="E8" s="281">
        <f t="shared" si="1"/>
        <v>-2792</v>
      </c>
      <c r="F8" s="259">
        <f>SUM(F9:F17)</f>
        <v>63044</v>
      </c>
      <c r="G8" s="259">
        <f>SUM(G9:G17)</f>
        <v>61217</v>
      </c>
      <c r="H8" s="256">
        <f t="shared" si="2"/>
        <v>1.0298446509956385</v>
      </c>
      <c r="I8" s="281">
        <f t="shared" si="3"/>
        <v>1827</v>
      </c>
      <c r="J8" s="256">
        <f t="shared" si="4"/>
        <v>0.7016210900323584</v>
      </c>
      <c r="K8" s="256">
        <f t="shared" si="5"/>
        <v>0.76816897267099005</v>
      </c>
      <c r="L8" s="280">
        <f t="shared" si="6"/>
        <v>-6.654788263863165E-2</v>
      </c>
    </row>
    <row r="9" spans="1:12" x14ac:dyDescent="0.4">
      <c r="A9" s="57" t="s">
        <v>87</v>
      </c>
      <c r="B9" s="88">
        <v>39278</v>
      </c>
      <c r="C9" s="88">
        <v>36977</v>
      </c>
      <c r="D9" s="73">
        <f t="shared" si="0"/>
        <v>1.0622278713795061</v>
      </c>
      <c r="E9" s="81">
        <f t="shared" si="1"/>
        <v>2301</v>
      </c>
      <c r="F9" s="88">
        <v>54947</v>
      </c>
      <c r="G9" s="88">
        <v>48833</v>
      </c>
      <c r="H9" s="73">
        <f t="shared" si="2"/>
        <v>1.1252022198103742</v>
      </c>
      <c r="I9" s="81">
        <f t="shared" si="3"/>
        <v>6114</v>
      </c>
      <c r="J9" s="73">
        <f t="shared" si="4"/>
        <v>0.71483429486596173</v>
      </c>
      <c r="K9" s="73">
        <f t="shared" si="5"/>
        <v>0.75721335981815574</v>
      </c>
      <c r="L9" s="90">
        <f t="shared" si="6"/>
        <v>-4.2379064952194012E-2</v>
      </c>
    </row>
    <row r="10" spans="1:12" x14ac:dyDescent="0.4">
      <c r="A10" s="58" t="s">
        <v>90</v>
      </c>
      <c r="B10" s="88">
        <v>3034</v>
      </c>
      <c r="C10" s="88">
        <v>4170</v>
      </c>
      <c r="D10" s="53">
        <f t="shared" si="0"/>
        <v>0.7275779376498801</v>
      </c>
      <c r="E10" s="54">
        <f t="shared" si="1"/>
        <v>-1136</v>
      </c>
      <c r="F10" s="88">
        <v>5000</v>
      </c>
      <c r="G10" s="88">
        <v>5000</v>
      </c>
      <c r="H10" s="53">
        <f t="shared" si="2"/>
        <v>1</v>
      </c>
      <c r="I10" s="54">
        <f t="shared" si="3"/>
        <v>0</v>
      </c>
      <c r="J10" s="53">
        <f t="shared" si="4"/>
        <v>0.60680000000000001</v>
      </c>
      <c r="K10" s="53">
        <f t="shared" si="5"/>
        <v>0.83399999999999996</v>
      </c>
      <c r="L10" s="52">
        <f t="shared" si="6"/>
        <v>-0.22719999999999996</v>
      </c>
    </row>
    <row r="11" spans="1:12" x14ac:dyDescent="0.4">
      <c r="A11" s="58" t="s">
        <v>162</v>
      </c>
      <c r="B11" s="88">
        <v>1117</v>
      </c>
      <c r="C11" s="88">
        <v>5097</v>
      </c>
      <c r="D11" s="53">
        <f t="shared" si="0"/>
        <v>0.21914851873651167</v>
      </c>
      <c r="E11" s="54">
        <f t="shared" si="1"/>
        <v>-3980</v>
      </c>
      <c r="F11" s="88">
        <v>1717</v>
      </c>
      <c r="G11" s="88">
        <v>5934</v>
      </c>
      <c r="H11" s="53">
        <f t="shared" si="2"/>
        <v>0.28934951129086617</v>
      </c>
      <c r="I11" s="54">
        <f t="shared" si="3"/>
        <v>-4217</v>
      </c>
      <c r="J11" s="53">
        <f t="shared" si="4"/>
        <v>0.65055329062318001</v>
      </c>
      <c r="K11" s="53">
        <f t="shared" si="5"/>
        <v>0.85894843276036403</v>
      </c>
      <c r="L11" s="52">
        <f t="shared" si="6"/>
        <v>-0.20839514213718402</v>
      </c>
    </row>
    <row r="12" spans="1:12" x14ac:dyDescent="0.4">
      <c r="A12" s="58" t="s">
        <v>85</v>
      </c>
      <c r="B12" s="94"/>
      <c r="C12" s="88"/>
      <c r="D12" s="53" t="e">
        <f t="shared" si="0"/>
        <v>#DIV/0!</v>
      </c>
      <c r="E12" s="54">
        <f t="shared" si="1"/>
        <v>0</v>
      </c>
      <c r="F12" s="94"/>
      <c r="G12" s="88"/>
      <c r="H12" s="53" t="e">
        <f t="shared" si="2"/>
        <v>#DIV/0!</v>
      </c>
      <c r="I12" s="54">
        <f t="shared" si="3"/>
        <v>0</v>
      </c>
      <c r="J12" s="53" t="e">
        <f t="shared" si="4"/>
        <v>#DIV/0!</v>
      </c>
      <c r="K12" s="53" t="e">
        <f t="shared" si="5"/>
        <v>#DIV/0!</v>
      </c>
      <c r="L12" s="52" t="e">
        <f t="shared" si="6"/>
        <v>#DIV/0!</v>
      </c>
    </row>
    <row r="13" spans="1:12" x14ac:dyDescent="0.4">
      <c r="A13" s="58" t="s">
        <v>86</v>
      </c>
      <c r="B13" s="94"/>
      <c r="C13" s="88"/>
      <c r="D13" s="53" t="e">
        <f t="shared" si="0"/>
        <v>#DIV/0!</v>
      </c>
      <c r="E13" s="54">
        <f t="shared" si="1"/>
        <v>0</v>
      </c>
      <c r="F13" s="94"/>
      <c r="G13" s="88"/>
      <c r="H13" s="53" t="e">
        <f t="shared" si="2"/>
        <v>#DIV/0!</v>
      </c>
      <c r="I13" s="54">
        <f t="shared" si="3"/>
        <v>0</v>
      </c>
      <c r="J13" s="53" t="e">
        <f t="shared" si="4"/>
        <v>#DIV/0!</v>
      </c>
      <c r="K13" s="53" t="e">
        <f t="shared" si="5"/>
        <v>#DIV/0!</v>
      </c>
      <c r="L13" s="52" t="e">
        <f t="shared" si="6"/>
        <v>#DIV/0!</v>
      </c>
    </row>
    <row r="14" spans="1:12" x14ac:dyDescent="0.4">
      <c r="A14" s="64" t="s">
        <v>189</v>
      </c>
      <c r="B14" s="112">
        <v>804</v>
      </c>
      <c r="C14" s="112">
        <v>781</v>
      </c>
      <c r="D14" s="67">
        <f t="shared" si="0"/>
        <v>1.0294494238156211</v>
      </c>
      <c r="E14" s="68">
        <f t="shared" si="1"/>
        <v>23</v>
      </c>
      <c r="F14" s="112">
        <v>1380</v>
      </c>
      <c r="G14" s="112">
        <v>1450</v>
      </c>
      <c r="H14" s="67">
        <f t="shared" si="2"/>
        <v>0.9517241379310345</v>
      </c>
      <c r="I14" s="68">
        <f t="shared" si="3"/>
        <v>-70</v>
      </c>
      <c r="J14" s="67">
        <f t="shared" si="4"/>
        <v>0.58260869565217388</v>
      </c>
      <c r="K14" s="67">
        <f t="shared" si="5"/>
        <v>0.5386206896551724</v>
      </c>
      <c r="L14" s="66">
        <f t="shared" si="6"/>
        <v>4.3988005997001478E-2</v>
      </c>
    </row>
    <row r="15" spans="1:12" x14ac:dyDescent="0.4">
      <c r="A15" s="58" t="s">
        <v>188</v>
      </c>
      <c r="B15" s="92"/>
      <c r="C15" s="92"/>
      <c r="D15" s="53" t="e">
        <f t="shared" si="0"/>
        <v>#DIV/0!</v>
      </c>
      <c r="E15" s="54">
        <f t="shared" si="1"/>
        <v>0</v>
      </c>
      <c r="F15" s="92"/>
      <c r="G15" s="92"/>
      <c r="H15" s="53" t="e">
        <f t="shared" si="2"/>
        <v>#DIV/0!</v>
      </c>
      <c r="I15" s="54">
        <f t="shared" si="3"/>
        <v>0</v>
      </c>
      <c r="J15" s="53" t="e">
        <f t="shared" si="4"/>
        <v>#DIV/0!</v>
      </c>
      <c r="K15" s="53" t="e">
        <f t="shared" si="5"/>
        <v>#DIV/0!</v>
      </c>
      <c r="L15" s="52" t="e">
        <f t="shared" si="6"/>
        <v>#DIV/0!</v>
      </c>
    </row>
    <row r="16" spans="1:12" x14ac:dyDescent="0.4">
      <c r="A16" s="70" t="s">
        <v>187</v>
      </c>
      <c r="B16" s="94"/>
      <c r="C16" s="94"/>
      <c r="D16" s="53" t="e">
        <f t="shared" si="0"/>
        <v>#DIV/0!</v>
      </c>
      <c r="E16" s="54">
        <f t="shared" si="1"/>
        <v>0</v>
      </c>
      <c r="F16" s="94"/>
      <c r="G16" s="94"/>
      <c r="H16" s="73" t="e">
        <f t="shared" si="2"/>
        <v>#DIV/0!</v>
      </c>
      <c r="I16" s="81">
        <f t="shared" si="3"/>
        <v>0</v>
      </c>
      <c r="J16" s="95" t="e">
        <f t="shared" si="4"/>
        <v>#DIV/0!</v>
      </c>
      <c r="K16" s="95" t="e">
        <f t="shared" si="5"/>
        <v>#DIV/0!</v>
      </c>
      <c r="L16" s="66" t="e">
        <f t="shared" si="6"/>
        <v>#DIV/0!</v>
      </c>
    </row>
    <row r="17" spans="1:12" x14ac:dyDescent="0.4">
      <c r="A17" s="70" t="s">
        <v>186</v>
      </c>
      <c r="B17" s="93"/>
      <c r="C17" s="93"/>
      <c r="D17" s="95" t="e">
        <f t="shared" si="0"/>
        <v>#DIV/0!</v>
      </c>
      <c r="E17" s="68">
        <f t="shared" si="1"/>
        <v>0</v>
      </c>
      <c r="F17" s="93"/>
      <c r="G17" s="93"/>
      <c r="H17" s="95" t="e">
        <f t="shared" si="2"/>
        <v>#DIV/0!</v>
      </c>
      <c r="I17" s="140">
        <f t="shared" si="3"/>
        <v>0</v>
      </c>
      <c r="J17" s="67" t="e">
        <f t="shared" si="4"/>
        <v>#DIV/0!</v>
      </c>
      <c r="K17" s="67" t="e">
        <f t="shared" si="5"/>
        <v>#DIV/0!</v>
      </c>
      <c r="L17" s="66" t="e">
        <f t="shared" si="6"/>
        <v>#DIV/0!</v>
      </c>
    </row>
    <row r="18" spans="1:12" x14ac:dyDescent="0.4">
      <c r="A18" s="277" t="s">
        <v>185</v>
      </c>
      <c r="B18" s="259">
        <f>SUM(B19:B37)</f>
        <v>20279</v>
      </c>
      <c r="C18" s="259">
        <f>SUM(C19:C37)</f>
        <v>18580</v>
      </c>
      <c r="D18" s="256">
        <f t="shared" si="0"/>
        <v>1.0914424111948331</v>
      </c>
      <c r="E18" s="281">
        <f t="shared" si="1"/>
        <v>1699</v>
      </c>
      <c r="F18" s="259">
        <f>SUM(F19:F37)</f>
        <v>28875</v>
      </c>
      <c r="G18" s="259">
        <f>SUM(G19:G37)</f>
        <v>25495</v>
      </c>
      <c r="H18" s="256">
        <f t="shared" si="2"/>
        <v>1.1325750147087663</v>
      </c>
      <c r="I18" s="281">
        <f t="shared" si="3"/>
        <v>3380</v>
      </c>
      <c r="J18" s="256">
        <f t="shared" si="4"/>
        <v>0.70230303030303032</v>
      </c>
      <c r="K18" s="256">
        <f t="shared" si="5"/>
        <v>0.7287703471268876</v>
      </c>
      <c r="L18" s="280">
        <f t="shared" si="6"/>
        <v>-2.6467316823857279E-2</v>
      </c>
    </row>
    <row r="19" spans="1:12" x14ac:dyDescent="0.4">
      <c r="A19" s="57" t="s">
        <v>184</v>
      </c>
      <c r="B19" s="92"/>
      <c r="C19" s="94"/>
      <c r="D19" s="73" t="e">
        <f t="shared" si="0"/>
        <v>#DIV/0!</v>
      </c>
      <c r="E19" s="81">
        <f t="shared" si="1"/>
        <v>0</v>
      </c>
      <c r="F19" s="94"/>
      <c r="G19" s="94"/>
      <c r="H19" s="73" t="e">
        <f t="shared" si="2"/>
        <v>#DIV/0!</v>
      </c>
      <c r="I19" s="81">
        <f t="shared" si="3"/>
        <v>0</v>
      </c>
      <c r="J19" s="73" t="e">
        <f t="shared" si="4"/>
        <v>#DIV/0!</v>
      </c>
      <c r="K19" s="73" t="e">
        <f t="shared" si="5"/>
        <v>#DIV/0!</v>
      </c>
      <c r="L19" s="90" t="e">
        <f t="shared" si="6"/>
        <v>#DIV/0!</v>
      </c>
    </row>
    <row r="20" spans="1:12" x14ac:dyDescent="0.4">
      <c r="A20" s="58" t="s">
        <v>244</v>
      </c>
      <c r="B20" s="340">
        <v>3373</v>
      </c>
      <c r="C20" s="88"/>
      <c r="D20" s="53" t="e">
        <f t="shared" si="0"/>
        <v>#DIV/0!</v>
      </c>
      <c r="E20" s="54">
        <f t="shared" si="1"/>
        <v>3373</v>
      </c>
      <c r="F20" s="88">
        <v>4665</v>
      </c>
      <c r="G20" s="88"/>
      <c r="H20" s="53" t="e">
        <f t="shared" si="2"/>
        <v>#DIV/0!</v>
      </c>
      <c r="I20" s="54">
        <f t="shared" si="3"/>
        <v>4665</v>
      </c>
      <c r="J20" s="53">
        <f t="shared" si="4"/>
        <v>0.7230439442658092</v>
      </c>
      <c r="K20" s="53" t="e">
        <f t="shared" si="5"/>
        <v>#DIV/0!</v>
      </c>
      <c r="L20" s="52" t="e">
        <f t="shared" si="6"/>
        <v>#DIV/0!</v>
      </c>
    </row>
    <row r="21" spans="1:12" x14ac:dyDescent="0.4">
      <c r="A21" s="58" t="s">
        <v>183</v>
      </c>
      <c r="B21" s="56">
        <v>5466</v>
      </c>
      <c r="C21" s="88">
        <v>6332</v>
      </c>
      <c r="D21" s="53">
        <f t="shared" si="0"/>
        <v>0.86323436512950091</v>
      </c>
      <c r="E21" s="54">
        <f t="shared" si="1"/>
        <v>-866</v>
      </c>
      <c r="F21" s="88">
        <v>8700</v>
      </c>
      <c r="G21" s="88">
        <v>8720</v>
      </c>
      <c r="H21" s="53">
        <f t="shared" si="2"/>
        <v>0.99770642201834858</v>
      </c>
      <c r="I21" s="54">
        <f t="shared" si="3"/>
        <v>-20</v>
      </c>
      <c r="J21" s="53">
        <f t="shared" si="4"/>
        <v>0.62827586206896546</v>
      </c>
      <c r="K21" s="53">
        <f t="shared" si="5"/>
        <v>0.72614678899082574</v>
      </c>
      <c r="L21" s="52">
        <f t="shared" si="6"/>
        <v>-9.787092692186028E-2</v>
      </c>
    </row>
    <row r="22" spans="1:12" x14ac:dyDescent="0.4">
      <c r="A22" s="58" t="s">
        <v>182</v>
      </c>
      <c r="B22" s="56">
        <v>2362</v>
      </c>
      <c r="C22" s="88">
        <v>2232</v>
      </c>
      <c r="D22" s="53">
        <f t="shared" si="0"/>
        <v>1.0582437275985663</v>
      </c>
      <c r="E22" s="54">
        <f t="shared" si="1"/>
        <v>130</v>
      </c>
      <c r="F22" s="88">
        <v>2950</v>
      </c>
      <c r="G22" s="88">
        <v>2965</v>
      </c>
      <c r="H22" s="53">
        <f t="shared" si="2"/>
        <v>0.99494097807757165</v>
      </c>
      <c r="I22" s="54">
        <f t="shared" si="3"/>
        <v>-15</v>
      </c>
      <c r="J22" s="53">
        <f t="shared" si="4"/>
        <v>0.80067796610169495</v>
      </c>
      <c r="K22" s="53">
        <f t="shared" si="5"/>
        <v>0.75278246205733557</v>
      </c>
      <c r="L22" s="52">
        <f t="shared" si="6"/>
        <v>4.7895504044359383E-2</v>
      </c>
    </row>
    <row r="23" spans="1:12" x14ac:dyDescent="0.4">
      <c r="A23" s="58" t="s">
        <v>181</v>
      </c>
      <c r="B23" s="69">
        <v>1262</v>
      </c>
      <c r="C23" s="88">
        <v>1406</v>
      </c>
      <c r="D23" s="67">
        <f t="shared" si="0"/>
        <v>0.89758179231863444</v>
      </c>
      <c r="E23" s="68">
        <f t="shared" si="1"/>
        <v>-144</v>
      </c>
      <c r="F23" s="88">
        <v>1480</v>
      </c>
      <c r="G23" s="88">
        <v>1495</v>
      </c>
      <c r="H23" s="67">
        <f t="shared" si="2"/>
        <v>0.98996655518394649</v>
      </c>
      <c r="I23" s="68">
        <f t="shared" si="3"/>
        <v>-15</v>
      </c>
      <c r="J23" s="67">
        <f t="shared" si="4"/>
        <v>0.85270270270270265</v>
      </c>
      <c r="K23" s="67">
        <f t="shared" si="5"/>
        <v>0.94046822742474911</v>
      </c>
      <c r="L23" s="66">
        <f t="shared" si="6"/>
        <v>-8.7765524722046462E-2</v>
      </c>
    </row>
    <row r="24" spans="1:12" s="42" customFormat="1" x14ac:dyDescent="0.4">
      <c r="A24" s="70" t="s">
        <v>180</v>
      </c>
      <c r="B24" s="56"/>
      <c r="C24" s="88"/>
      <c r="D24" s="53" t="e">
        <f t="shared" si="0"/>
        <v>#DIV/0!</v>
      </c>
      <c r="E24" s="54">
        <f t="shared" si="1"/>
        <v>0</v>
      </c>
      <c r="F24" s="88"/>
      <c r="G24" s="88"/>
      <c r="H24" s="53" t="e">
        <f t="shared" si="2"/>
        <v>#DIV/0!</v>
      </c>
      <c r="I24" s="54">
        <f t="shared" si="3"/>
        <v>0</v>
      </c>
      <c r="J24" s="53" t="e">
        <f t="shared" si="4"/>
        <v>#DIV/0!</v>
      </c>
      <c r="K24" s="53" t="e">
        <f t="shared" si="5"/>
        <v>#DIV/0!</v>
      </c>
      <c r="L24" s="52" t="e">
        <f t="shared" si="6"/>
        <v>#DIV/0!</v>
      </c>
    </row>
    <row r="25" spans="1:12" x14ac:dyDescent="0.4">
      <c r="A25" s="70" t="s">
        <v>179</v>
      </c>
      <c r="B25" s="158">
        <v>1084</v>
      </c>
      <c r="C25" s="88">
        <v>1013</v>
      </c>
      <c r="D25" s="53">
        <f t="shared" si="0"/>
        <v>1.0700888450148076</v>
      </c>
      <c r="E25" s="54">
        <f t="shared" si="1"/>
        <v>71</v>
      </c>
      <c r="F25" s="88">
        <v>1480</v>
      </c>
      <c r="G25" s="88">
        <v>1495</v>
      </c>
      <c r="H25" s="53">
        <f t="shared" si="2"/>
        <v>0.98996655518394649</v>
      </c>
      <c r="I25" s="54">
        <f t="shared" si="3"/>
        <v>-15</v>
      </c>
      <c r="J25" s="53">
        <f t="shared" si="4"/>
        <v>0.73243243243243239</v>
      </c>
      <c r="K25" s="53">
        <f t="shared" si="5"/>
        <v>0.67759197324414711</v>
      </c>
      <c r="L25" s="52">
        <f t="shared" si="6"/>
        <v>5.4840459188285284E-2</v>
      </c>
    </row>
    <row r="26" spans="1:12" s="42" customFormat="1" x14ac:dyDescent="0.4">
      <c r="A26" s="70" t="s">
        <v>178</v>
      </c>
      <c r="B26" s="157"/>
      <c r="C26" s="56"/>
      <c r="D26" s="53" t="e">
        <f t="shared" si="0"/>
        <v>#DIV/0!</v>
      </c>
      <c r="E26" s="54">
        <f t="shared" si="1"/>
        <v>0</v>
      </c>
      <c r="F26" s="92"/>
      <c r="G26" s="56"/>
      <c r="H26" s="53" t="e">
        <f t="shared" si="2"/>
        <v>#DIV/0!</v>
      </c>
      <c r="I26" s="54">
        <f t="shared" si="3"/>
        <v>0</v>
      </c>
      <c r="J26" s="53" t="e">
        <f t="shared" si="4"/>
        <v>#DIV/0!</v>
      </c>
      <c r="K26" s="53" t="e">
        <f t="shared" si="5"/>
        <v>#DIV/0!</v>
      </c>
      <c r="L26" s="52" t="e">
        <f t="shared" si="6"/>
        <v>#DIV/0!</v>
      </c>
    </row>
    <row r="27" spans="1:12" x14ac:dyDescent="0.4">
      <c r="A27" s="58" t="s">
        <v>177</v>
      </c>
      <c r="B27" s="92"/>
      <c r="C27" s="94"/>
      <c r="D27" s="53" t="e">
        <f t="shared" si="0"/>
        <v>#DIV/0!</v>
      </c>
      <c r="E27" s="54">
        <f t="shared" si="1"/>
        <v>0</v>
      </c>
      <c r="F27" s="94"/>
      <c r="G27" s="94"/>
      <c r="H27" s="53" t="e">
        <f t="shared" si="2"/>
        <v>#DIV/0!</v>
      </c>
      <c r="I27" s="54">
        <f t="shared" si="3"/>
        <v>0</v>
      </c>
      <c r="J27" s="53" t="e">
        <f t="shared" si="4"/>
        <v>#DIV/0!</v>
      </c>
      <c r="K27" s="53" t="e">
        <f t="shared" si="5"/>
        <v>#DIV/0!</v>
      </c>
      <c r="L27" s="52" t="e">
        <f t="shared" si="6"/>
        <v>#DIV/0!</v>
      </c>
    </row>
    <row r="28" spans="1:12" x14ac:dyDescent="0.4">
      <c r="A28" s="58" t="s">
        <v>176</v>
      </c>
      <c r="B28" s="94"/>
      <c r="C28" s="88">
        <v>856</v>
      </c>
      <c r="D28" s="53">
        <f t="shared" si="0"/>
        <v>0</v>
      </c>
      <c r="E28" s="54">
        <f t="shared" si="1"/>
        <v>-856</v>
      </c>
      <c r="F28" s="88"/>
      <c r="G28" s="88">
        <v>1460</v>
      </c>
      <c r="H28" s="53">
        <f t="shared" si="2"/>
        <v>0</v>
      </c>
      <c r="I28" s="54">
        <f t="shared" si="3"/>
        <v>-1460</v>
      </c>
      <c r="J28" s="53" t="e">
        <f t="shared" si="4"/>
        <v>#DIV/0!</v>
      </c>
      <c r="K28" s="53">
        <f t="shared" si="5"/>
        <v>0.58630136986301373</v>
      </c>
      <c r="L28" s="52" t="e">
        <f t="shared" si="6"/>
        <v>#DIV/0!</v>
      </c>
    </row>
    <row r="29" spans="1:12" x14ac:dyDescent="0.4">
      <c r="A29" s="58" t="s">
        <v>175</v>
      </c>
      <c r="B29" s="93"/>
      <c r="C29" s="94"/>
      <c r="D29" s="53" t="e">
        <f t="shared" si="0"/>
        <v>#DIV/0!</v>
      </c>
      <c r="E29" s="54">
        <f t="shared" si="1"/>
        <v>0</v>
      </c>
      <c r="F29" s="94"/>
      <c r="G29" s="94"/>
      <c r="H29" s="53" t="e">
        <f t="shared" si="2"/>
        <v>#DIV/0!</v>
      </c>
      <c r="I29" s="54">
        <f t="shared" si="3"/>
        <v>0</v>
      </c>
      <c r="J29" s="53" t="e">
        <f t="shared" si="4"/>
        <v>#DIV/0!</v>
      </c>
      <c r="K29" s="53" t="e">
        <f t="shared" si="5"/>
        <v>#DIV/0!</v>
      </c>
      <c r="L29" s="52" t="e">
        <f t="shared" si="6"/>
        <v>#DIV/0!</v>
      </c>
    </row>
    <row r="30" spans="1:12" x14ac:dyDescent="0.4">
      <c r="A30" s="58" t="s">
        <v>174</v>
      </c>
      <c r="B30" s="91"/>
      <c r="C30" s="94"/>
      <c r="D30" s="67" t="e">
        <f t="shared" si="0"/>
        <v>#DIV/0!</v>
      </c>
      <c r="E30" s="68">
        <f t="shared" si="1"/>
        <v>0</v>
      </c>
      <c r="F30" s="94"/>
      <c r="G30" s="94"/>
      <c r="H30" s="67" t="e">
        <f t="shared" si="2"/>
        <v>#DIV/0!</v>
      </c>
      <c r="I30" s="68">
        <f t="shared" si="3"/>
        <v>0</v>
      </c>
      <c r="J30" s="67" t="e">
        <f t="shared" si="4"/>
        <v>#DIV/0!</v>
      </c>
      <c r="K30" s="67" t="e">
        <f t="shared" si="5"/>
        <v>#DIV/0!</v>
      </c>
      <c r="L30" s="66" t="e">
        <f t="shared" si="6"/>
        <v>#DIV/0!</v>
      </c>
    </row>
    <row r="31" spans="1:12" x14ac:dyDescent="0.4">
      <c r="A31" s="70" t="s">
        <v>173</v>
      </c>
      <c r="B31" s="92"/>
      <c r="C31" s="94"/>
      <c r="D31" s="53" t="e">
        <f t="shared" si="0"/>
        <v>#DIV/0!</v>
      </c>
      <c r="E31" s="54">
        <f t="shared" si="1"/>
        <v>0</v>
      </c>
      <c r="F31" s="94"/>
      <c r="G31" s="94"/>
      <c r="H31" s="53" t="e">
        <f t="shared" si="2"/>
        <v>#DIV/0!</v>
      </c>
      <c r="I31" s="54">
        <f t="shared" si="3"/>
        <v>0</v>
      </c>
      <c r="J31" s="53" t="e">
        <f t="shared" si="4"/>
        <v>#DIV/0!</v>
      </c>
      <c r="K31" s="53" t="e">
        <f t="shared" si="5"/>
        <v>#DIV/0!</v>
      </c>
      <c r="L31" s="52" t="e">
        <f t="shared" si="6"/>
        <v>#DIV/0!</v>
      </c>
    </row>
    <row r="32" spans="1:12" x14ac:dyDescent="0.4">
      <c r="A32" s="58" t="s">
        <v>172</v>
      </c>
      <c r="B32" s="56">
        <v>1085</v>
      </c>
      <c r="C32" s="88">
        <v>1277</v>
      </c>
      <c r="D32" s="53">
        <f t="shared" si="0"/>
        <v>0.84964761158966329</v>
      </c>
      <c r="E32" s="54">
        <f t="shared" si="1"/>
        <v>-192</v>
      </c>
      <c r="F32" s="88">
        <v>1450</v>
      </c>
      <c r="G32" s="88">
        <v>1620</v>
      </c>
      <c r="H32" s="53">
        <f t="shared" si="2"/>
        <v>0.89506172839506171</v>
      </c>
      <c r="I32" s="54">
        <f t="shared" si="3"/>
        <v>-170</v>
      </c>
      <c r="J32" s="53">
        <f t="shared" si="4"/>
        <v>0.74827586206896557</v>
      </c>
      <c r="K32" s="53">
        <f t="shared" si="5"/>
        <v>0.78827160493827164</v>
      </c>
      <c r="L32" s="52">
        <f t="shared" si="6"/>
        <v>-3.9995742869306072E-2</v>
      </c>
    </row>
    <row r="33" spans="1:12" x14ac:dyDescent="0.4">
      <c r="A33" s="70" t="s">
        <v>171</v>
      </c>
      <c r="B33" s="91"/>
      <c r="C33" s="94"/>
      <c r="D33" s="67" t="e">
        <f t="shared" si="0"/>
        <v>#DIV/0!</v>
      </c>
      <c r="E33" s="68">
        <f t="shared" si="1"/>
        <v>0</v>
      </c>
      <c r="F33" s="94"/>
      <c r="G33" s="94"/>
      <c r="H33" s="67" t="e">
        <f t="shared" si="2"/>
        <v>#DIV/0!</v>
      </c>
      <c r="I33" s="68">
        <f t="shared" si="3"/>
        <v>0</v>
      </c>
      <c r="J33" s="67" t="e">
        <f t="shared" si="4"/>
        <v>#DIV/0!</v>
      </c>
      <c r="K33" s="67" t="e">
        <f t="shared" si="5"/>
        <v>#DIV/0!</v>
      </c>
      <c r="L33" s="66" t="e">
        <f t="shared" si="6"/>
        <v>#DIV/0!</v>
      </c>
    </row>
    <row r="34" spans="1:12" x14ac:dyDescent="0.4">
      <c r="A34" s="70" t="s">
        <v>170</v>
      </c>
      <c r="B34" s="69">
        <v>1079</v>
      </c>
      <c r="C34" s="112">
        <v>1457</v>
      </c>
      <c r="D34" s="67">
        <f t="shared" si="0"/>
        <v>0.74056280027453669</v>
      </c>
      <c r="E34" s="68">
        <f t="shared" si="1"/>
        <v>-378</v>
      </c>
      <c r="F34" s="112">
        <v>2350</v>
      </c>
      <c r="G34" s="112">
        <v>1905</v>
      </c>
      <c r="H34" s="67">
        <f t="shared" si="2"/>
        <v>1.2335958005249343</v>
      </c>
      <c r="I34" s="68">
        <f t="shared" si="3"/>
        <v>445</v>
      </c>
      <c r="J34" s="67">
        <f t="shared" si="4"/>
        <v>0.45914893617021274</v>
      </c>
      <c r="K34" s="67">
        <f t="shared" si="5"/>
        <v>0.76482939632545932</v>
      </c>
      <c r="L34" s="66">
        <f t="shared" si="6"/>
        <v>-0.30568046015524658</v>
      </c>
    </row>
    <row r="35" spans="1:12" x14ac:dyDescent="0.4">
      <c r="A35" s="58" t="s">
        <v>169</v>
      </c>
      <c r="B35" s="92"/>
      <c r="C35" s="92"/>
      <c r="D35" s="53" t="e">
        <f t="shared" si="0"/>
        <v>#DIV/0!</v>
      </c>
      <c r="E35" s="54">
        <f t="shared" si="1"/>
        <v>0</v>
      </c>
      <c r="F35" s="92"/>
      <c r="G35" s="92"/>
      <c r="H35" s="53" t="e">
        <f t="shared" si="2"/>
        <v>#DIV/0!</v>
      </c>
      <c r="I35" s="54">
        <f t="shared" si="3"/>
        <v>0</v>
      </c>
      <c r="J35" s="53" t="e">
        <f t="shared" si="4"/>
        <v>#DIV/0!</v>
      </c>
      <c r="K35" s="53" t="e">
        <f t="shared" si="5"/>
        <v>#DIV/0!</v>
      </c>
      <c r="L35" s="52" t="e">
        <f t="shared" si="6"/>
        <v>#DIV/0!</v>
      </c>
    </row>
    <row r="36" spans="1:12" x14ac:dyDescent="0.4">
      <c r="A36" s="70" t="s">
        <v>89</v>
      </c>
      <c r="B36" s="91"/>
      <c r="C36" s="93"/>
      <c r="D36" s="67" t="e">
        <f t="shared" si="0"/>
        <v>#DIV/0!</v>
      </c>
      <c r="E36" s="68">
        <f t="shared" si="1"/>
        <v>0</v>
      </c>
      <c r="F36" s="93"/>
      <c r="G36" s="93"/>
      <c r="H36" s="67" t="e">
        <f t="shared" si="2"/>
        <v>#DIV/0!</v>
      </c>
      <c r="I36" s="68">
        <f t="shared" si="3"/>
        <v>0</v>
      </c>
      <c r="J36" s="67" t="e">
        <f t="shared" si="4"/>
        <v>#DIV/0!</v>
      </c>
      <c r="K36" s="67" t="e">
        <f t="shared" si="5"/>
        <v>#DIV/0!</v>
      </c>
      <c r="L36" s="66" t="e">
        <f t="shared" si="6"/>
        <v>#DIV/0!</v>
      </c>
    </row>
    <row r="37" spans="1:12" x14ac:dyDescent="0.4">
      <c r="A37" s="51" t="s">
        <v>168</v>
      </c>
      <c r="B37" s="50">
        <v>4568</v>
      </c>
      <c r="C37" s="50">
        <v>4007</v>
      </c>
      <c r="D37" s="67">
        <f t="shared" si="0"/>
        <v>1.1400049912652856</v>
      </c>
      <c r="E37" s="68">
        <f t="shared" si="1"/>
        <v>561</v>
      </c>
      <c r="F37" s="50">
        <v>5800</v>
      </c>
      <c r="G37" s="50">
        <v>5835</v>
      </c>
      <c r="H37" s="67">
        <f t="shared" si="2"/>
        <v>0.99400171379605828</v>
      </c>
      <c r="I37" s="68">
        <f t="shared" si="3"/>
        <v>-35</v>
      </c>
      <c r="J37" s="67">
        <f t="shared" si="4"/>
        <v>0.78758620689655168</v>
      </c>
      <c r="K37" s="67">
        <f t="shared" si="5"/>
        <v>0.68671808054841477</v>
      </c>
      <c r="L37" s="66">
        <f t="shared" si="6"/>
        <v>0.10086812634813691</v>
      </c>
    </row>
    <row r="38" spans="1:12" x14ac:dyDescent="0.4">
      <c r="A38" s="277" t="s">
        <v>167</v>
      </c>
      <c r="B38" s="259">
        <f>SUM(B39:B40)</f>
        <v>638</v>
      </c>
      <c r="C38" s="259">
        <f>SUM(C39:C40)</f>
        <v>520</v>
      </c>
      <c r="D38" s="256">
        <f t="shared" ref="D38:D66" si="7">+B38/C38</f>
        <v>1.226923076923077</v>
      </c>
      <c r="E38" s="281">
        <f t="shared" ref="E38:E66" si="8">+B38-C38</f>
        <v>118</v>
      </c>
      <c r="F38" s="259">
        <f>SUM(F39:F40)</f>
        <v>851</v>
      </c>
      <c r="G38" s="259">
        <f>SUM(G39:G40)</f>
        <v>890</v>
      </c>
      <c r="H38" s="256">
        <f t="shared" ref="H38:H66" si="9">+F38/G38</f>
        <v>0.95617977528089892</v>
      </c>
      <c r="I38" s="281">
        <f t="shared" ref="I38:I66" si="10">+F38-G38</f>
        <v>-39</v>
      </c>
      <c r="J38" s="256">
        <f t="shared" ref="J38:J66" si="11">+B38/F38</f>
        <v>0.74970622796709752</v>
      </c>
      <c r="K38" s="256">
        <f t="shared" ref="K38:K66" si="12">+C38/G38</f>
        <v>0.5842696629213483</v>
      </c>
      <c r="L38" s="280">
        <f t="shared" ref="L38:L66" si="13">+J38-K38</f>
        <v>0.16543656504574922</v>
      </c>
    </row>
    <row r="39" spans="1:12" x14ac:dyDescent="0.4">
      <c r="A39" s="57" t="s">
        <v>166</v>
      </c>
      <c r="B39" s="88">
        <v>417</v>
      </c>
      <c r="C39" s="88">
        <v>346</v>
      </c>
      <c r="D39" s="73">
        <f t="shared" si="7"/>
        <v>1.2052023121387283</v>
      </c>
      <c r="E39" s="81">
        <f t="shared" si="8"/>
        <v>71</v>
      </c>
      <c r="F39" s="88">
        <v>500</v>
      </c>
      <c r="G39" s="88">
        <v>500</v>
      </c>
      <c r="H39" s="73">
        <f t="shared" si="9"/>
        <v>1</v>
      </c>
      <c r="I39" s="81">
        <f t="shared" si="10"/>
        <v>0</v>
      </c>
      <c r="J39" s="73">
        <f t="shared" si="11"/>
        <v>0.83399999999999996</v>
      </c>
      <c r="K39" s="73">
        <f t="shared" si="12"/>
        <v>0.69199999999999995</v>
      </c>
      <c r="L39" s="90">
        <f t="shared" si="13"/>
        <v>0.14200000000000002</v>
      </c>
    </row>
    <row r="40" spans="1:12" x14ac:dyDescent="0.4">
      <c r="A40" s="58" t="s">
        <v>165</v>
      </c>
      <c r="B40" s="88">
        <v>221</v>
      </c>
      <c r="C40" s="88">
        <v>174</v>
      </c>
      <c r="D40" s="53">
        <f t="shared" si="7"/>
        <v>1.2701149425287357</v>
      </c>
      <c r="E40" s="54">
        <f t="shared" si="8"/>
        <v>47</v>
      </c>
      <c r="F40" s="88">
        <v>351</v>
      </c>
      <c r="G40" s="88">
        <v>390</v>
      </c>
      <c r="H40" s="53">
        <f t="shared" si="9"/>
        <v>0.9</v>
      </c>
      <c r="I40" s="54">
        <f t="shared" si="10"/>
        <v>-39</v>
      </c>
      <c r="J40" s="53">
        <f t="shared" si="11"/>
        <v>0.62962962962962965</v>
      </c>
      <c r="K40" s="53">
        <f t="shared" si="12"/>
        <v>0.44615384615384618</v>
      </c>
      <c r="L40" s="52">
        <f t="shared" si="13"/>
        <v>0.18347578347578347</v>
      </c>
    </row>
    <row r="41" spans="1:12" s="89" customFormat="1" x14ac:dyDescent="0.4">
      <c r="A41" s="249" t="s">
        <v>88</v>
      </c>
      <c r="B41" s="248">
        <f>B42+B62</f>
        <v>78662</v>
      </c>
      <c r="C41" s="248">
        <f>C42+C62</f>
        <v>87226</v>
      </c>
      <c r="D41" s="245">
        <f t="shared" si="7"/>
        <v>0.90181826519615715</v>
      </c>
      <c r="E41" s="289">
        <f t="shared" si="8"/>
        <v>-8564</v>
      </c>
      <c r="F41" s="248">
        <f>F42+F62</f>
        <v>118106</v>
      </c>
      <c r="G41" s="248">
        <f>G42+G62</f>
        <v>120997</v>
      </c>
      <c r="H41" s="245">
        <f t="shared" si="9"/>
        <v>0.97610684562427164</v>
      </c>
      <c r="I41" s="289">
        <f t="shared" si="10"/>
        <v>-2891</v>
      </c>
      <c r="J41" s="245">
        <f t="shared" si="11"/>
        <v>0.66602882156706689</v>
      </c>
      <c r="K41" s="245">
        <f t="shared" si="12"/>
        <v>0.72089390646049079</v>
      </c>
      <c r="L41" s="283">
        <f t="shared" si="13"/>
        <v>-5.4865084893423899E-2</v>
      </c>
    </row>
    <row r="42" spans="1:12" s="89" customFormat="1" x14ac:dyDescent="0.4">
      <c r="A42" s="277" t="s">
        <v>164</v>
      </c>
      <c r="B42" s="248">
        <f>SUM(B43:B61)</f>
        <v>77696</v>
      </c>
      <c r="C42" s="248">
        <f>SUM(C43:C61)</f>
        <v>86466</v>
      </c>
      <c r="D42" s="245">
        <f t="shared" si="7"/>
        <v>0.89857284944371196</v>
      </c>
      <c r="E42" s="289">
        <f t="shared" si="8"/>
        <v>-8770</v>
      </c>
      <c r="F42" s="248">
        <f>SUM(F43:F61)</f>
        <v>116339</v>
      </c>
      <c r="G42" s="248">
        <f>SUM(G43:G61)</f>
        <v>119498</v>
      </c>
      <c r="H42" s="245">
        <f t="shared" si="9"/>
        <v>0.97356441111985137</v>
      </c>
      <c r="I42" s="289">
        <f t="shared" si="10"/>
        <v>-3159</v>
      </c>
      <c r="J42" s="245">
        <f t="shared" si="11"/>
        <v>0.66784139454525138</v>
      </c>
      <c r="K42" s="245">
        <f t="shared" si="12"/>
        <v>0.72357696363119051</v>
      </c>
      <c r="L42" s="283">
        <f t="shared" si="13"/>
        <v>-5.573556908593913E-2</v>
      </c>
    </row>
    <row r="43" spans="1:12" x14ac:dyDescent="0.4">
      <c r="A43" s="58" t="s">
        <v>87</v>
      </c>
      <c r="B43" s="160">
        <f>'10月(上旬～中旬)'!B43-'10月(上旬)'!B43</f>
        <v>33605</v>
      </c>
      <c r="C43" s="160">
        <f>'10月(上旬～中旬)'!C43-'10月(上旬)'!C43</f>
        <v>36556</v>
      </c>
      <c r="D43" s="400">
        <f t="shared" si="7"/>
        <v>0.91927453769559031</v>
      </c>
      <c r="E43" s="68">
        <f t="shared" si="8"/>
        <v>-2951</v>
      </c>
      <c r="F43" s="160">
        <f>'10月(上旬～中旬)'!F43-'10月(上旬)'!F43</f>
        <v>42394</v>
      </c>
      <c r="G43" s="160">
        <f>'10月(上旬～中旬)'!G43-'10月(上旬)'!G43</f>
        <v>46800</v>
      </c>
      <c r="H43" s="67">
        <f t="shared" si="9"/>
        <v>0.90585470085470088</v>
      </c>
      <c r="I43" s="68">
        <f t="shared" si="10"/>
        <v>-4406</v>
      </c>
      <c r="J43" s="67">
        <f t="shared" si="11"/>
        <v>0.79268292682926833</v>
      </c>
      <c r="K43" s="67">
        <f t="shared" si="12"/>
        <v>0.78111111111111109</v>
      </c>
      <c r="L43" s="66">
        <f t="shared" si="13"/>
        <v>1.1571815718157241E-2</v>
      </c>
    </row>
    <row r="44" spans="1:12" x14ac:dyDescent="0.4">
      <c r="A44" s="58" t="s">
        <v>163</v>
      </c>
      <c r="B44" s="55">
        <f>'10月(上旬～中旬)'!B44-'10月(上旬)'!B44</f>
        <v>3696</v>
      </c>
      <c r="C44" s="55">
        <f>'10月(上旬～中旬)'!C44-'10月(上旬)'!C44</f>
        <v>4557</v>
      </c>
      <c r="D44" s="53">
        <f t="shared" si="7"/>
        <v>0.81105990783410142</v>
      </c>
      <c r="E44" s="54">
        <f t="shared" si="8"/>
        <v>-861</v>
      </c>
      <c r="F44" s="55">
        <f>'10月(上旬～中旬)'!F44-'10月(上旬)'!F44</f>
        <v>5031</v>
      </c>
      <c r="G44" s="55">
        <f>'10月(上旬～中旬)'!G44-'10月(上旬)'!G44</f>
        <v>5140</v>
      </c>
      <c r="H44" s="79">
        <f t="shared" si="9"/>
        <v>0.97879377431906611</v>
      </c>
      <c r="I44" s="54">
        <f t="shared" si="10"/>
        <v>-109</v>
      </c>
      <c r="J44" s="53">
        <f t="shared" si="11"/>
        <v>0.7346451997614788</v>
      </c>
      <c r="K44" s="53">
        <f t="shared" si="12"/>
        <v>0.88657587548638128</v>
      </c>
      <c r="L44" s="52">
        <f t="shared" si="13"/>
        <v>-0.15193067572490249</v>
      </c>
    </row>
    <row r="45" spans="1:12" x14ac:dyDescent="0.4">
      <c r="A45" s="70" t="s">
        <v>162</v>
      </c>
      <c r="B45" s="55">
        <f>'10月(上旬～中旬)'!B45-'10月(上旬)'!B45</f>
        <v>6574</v>
      </c>
      <c r="C45" s="55">
        <f>'10月(上旬～中旬)'!C45-'10月(上旬)'!C45</f>
        <v>8425</v>
      </c>
      <c r="D45" s="78">
        <f t="shared" si="7"/>
        <v>0.78029673590504456</v>
      </c>
      <c r="E45" s="77">
        <f t="shared" si="8"/>
        <v>-1851</v>
      </c>
      <c r="F45" s="55">
        <f>'10月(上旬～中旬)'!F45-'10月(上旬)'!F45</f>
        <v>10718</v>
      </c>
      <c r="G45" s="55">
        <f>'10月(上旬～中旬)'!G45-'10月(上旬)'!G45</f>
        <v>11120</v>
      </c>
      <c r="H45" s="79">
        <f t="shared" si="9"/>
        <v>0.96384892086330931</v>
      </c>
      <c r="I45" s="54">
        <f t="shared" si="10"/>
        <v>-402</v>
      </c>
      <c r="J45" s="53">
        <f t="shared" si="11"/>
        <v>0.61336070162343725</v>
      </c>
      <c r="K45" s="53">
        <f t="shared" si="12"/>
        <v>0.75764388489208634</v>
      </c>
      <c r="L45" s="52">
        <f t="shared" si="13"/>
        <v>-0.14428318326864908</v>
      </c>
    </row>
    <row r="46" spans="1:12" x14ac:dyDescent="0.4">
      <c r="A46" s="70" t="s">
        <v>161</v>
      </c>
      <c r="B46" s="55">
        <f>'10月(上旬～中旬)'!B46-'10月(上旬)'!B46</f>
        <v>3330</v>
      </c>
      <c r="C46" s="55">
        <f>'10月(上旬～中旬)'!C46-'10月(上旬)'!C46</f>
        <v>4600</v>
      </c>
      <c r="D46" s="78">
        <f t="shared" si="7"/>
        <v>0.72391304347826091</v>
      </c>
      <c r="E46" s="77">
        <f t="shared" si="8"/>
        <v>-1270</v>
      </c>
      <c r="F46" s="55">
        <f>'10月(上旬～中旬)'!F46-'10月(上旬)'!F46</f>
        <v>6124</v>
      </c>
      <c r="G46" s="55">
        <f>'10月(上旬～中旬)'!G46-'10月(上旬)'!G46</f>
        <v>7164</v>
      </c>
      <c r="H46" s="79">
        <f t="shared" si="9"/>
        <v>0.85482970407593528</v>
      </c>
      <c r="I46" s="54">
        <f t="shared" si="10"/>
        <v>-1040</v>
      </c>
      <c r="J46" s="53">
        <f t="shared" si="11"/>
        <v>0.54376224689745267</v>
      </c>
      <c r="K46" s="53">
        <f t="shared" si="12"/>
        <v>0.64209938581797876</v>
      </c>
      <c r="L46" s="52">
        <f t="shared" si="13"/>
        <v>-9.833713892052609E-2</v>
      </c>
    </row>
    <row r="47" spans="1:12" x14ac:dyDescent="0.4">
      <c r="A47" s="58" t="s">
        <v>86</v>
      </c>
      <c r="B47" s="55">
        <f>'10月(上旬～中旬)'!B47-'10月(上旬)'!B47</f>
        <v>6048</v>
      </c>
      <c r="C47" s="55">
        <f>'10月(上旬～中旬)'!C47-'10月(上旬)'!C47</f>
        <v>6888</v>
      </c>
      <c r="D47" s="78">
        <f t="shared" si="7"/>
        <v>0.87804878048780488</v>
      </c>
      <c r="E47" s="68">
        <f t="shared" si="8"/>
        <v>-840</v>
      </c>
      <c r="F47" s="55">
        <f>'10月(上旬～中旬)'!F47-'10月(上旬)'!F47</f>
        <v>9510</v>
      </c>
      <c r="G47" s="55">
        <f>'10月(上旬～中旬)'!G47-'10月(上旬)'!G47</f>
        <v>9700</v>
      </c>
      <c r="H47" s="79">
        <f t="shared" si="9"/>
        <v>0.98041237113402058</v>
      </c>
      <c r="I47" s="54">
        <f t="shared" si="10"/>
        <v>-190</v>
      </c>
      <c r="J47" s="53">
        <f t="shared" si="11"/>
        <v>0.63596214511041005</v>
      </c>
      <c r="K47" s="53">
        <f t="shared" si="12"/>
        <v>0.71010309278350514</v>
      </c>
      <c r="L47" s="52">
        <f t="shared" si="13"/>
        <v>-7.4140947673095092E-2</v>
      </c>
    </row>
    <row r="48" spans="1:12" x14ac:dyDescent="0.4">
      <c r="A48" s="58" t="s">
        <v>85</v>
      </c>
      <c r="B48" s="55">
        <f>'10月(上旬～中旬)'!B48-'10月(上旬)'!B48</f>
        <v>11095</v>
      </c>
      <c r="C48" s="55">
        <f>'10月(上旬～中旬)'!C48-'10月(上旬)'!C48</f>
        <v>12037</v>
      </c>
      <c r="D48" s="78">
        <f t="shared" si="7"/>
        <v>0.92174129766553126</v>
      </c>
      <c r="E48" s="77">
        <f t="shared" si="8"/>
        <v>-942</v>
      </c>
      <c r="F48" s="55">
        <f>'10月(上旬～中旬)'!F48-'10月(上旬)'!F48</f>
        <v>17419</v>
      </c>
      <c r="G48" s="55">
        <f>'10月(上旬～中旬)'!G48-'10月(上旬)'!G48</f>
        <v>18705</v>
      </c>
      <c r="H48" s="79">
        <f t="shared" si="9"/>
        <v>0.93124832932371027</v>
      </c>
      <c r="I48" s="54">
        <f t="shared" si="10"/>
        <v>-1286</v>
      </c>
      <c r="J48" s="53">
        <f t="shared" si="11"/>
        <v>0.63694816005511223</v>
      </c>
      <c r="K48" s="53">
        <f t="shared" si="12"/>
        <v>0.64351777599572302</v>
      </c>
      <c r="L48" s="52">
        <f t="shared" si="13"/>
        <v>-6.5696159406107846E-3</v>
      </c>
    </row>
    <row r="49" spans="1:12" x14ac:dyDescent="0.4">
      <c r="A49" s="58" t="s">
        <v>160</v>
      </c>
      <c r="B49" s="55">
        <f>'10月(上旬～中旬)'!B49-'10月(上旬)'!B49</f>
        <v>1412</v>
      </c>
      <c r="C49" s="55">
        <f>'10月(上旬～中旬)'!C49-'10月(上旬)'!C49</f>
        <v>1298</v>
      </c>
      <c r="D49" s="53">
        <f t="shared" si="7"/>
        <v>1.0878274268104777</v>
      </c>
      <c r="E49" s="54">
        <f t="shared" si="8"/>
        <v>114</v>
      </c>
      <c r="F49" s="55">
        <f>'10月(上旬～中旬)'!F49-'10月(上旬)'!F49</f>
        <v>2970</v>
      </c>
      <c r="G49" s="55">
        <f>'10月(上旬～中旬)'!G49-'10月(上旬)'!G49</f>
        <v>2549</v>
      </c>
      <c r="H49" s="53">
        <f t="shared" si="9"/>
        <v>1.1651628089446842</v>
      </c>
      <c r="I49" s="54">
        <f t="shared" si="10"/>
        <v>421</v>
      </c>
      <c r="J49" s="53">
        <f t="shared" si="11"/>
        <v>0.47542087542087541</v>
      </c>
      <c r="K49" s="53">
        <f t="shared" si="12"/>
        <v>0.50921930168693608</v>
      </c>
      <c r="L49" s="52">
        <f t="shared" si="13"/>
        <v>-3.3798426266060666E-2</v>
      </c>
    </row>
    <row r="50" spans="1:12" x14ac:dyDescent="0.4">
      <c r="A50" s="58" t="s">
        <v>84</v>
      </c>
      <c r="B50" s="55">
        <f>'10月(上旬～中旬)'!B50-'10月(上旬)'!B50</f>
        <v>2042</v>
      </c>
      <c r="C50" s="55">
        <f>'10月(上旬～中旬)'!C50-'10月(上旬)'!C50</f>
        <v>1681</v>
      </c>
      <c r="D50" s="78">
        <f t="shared" si="7"/>
        <v>1.2147531231409876</v>
      </c>
      <c r="E50" s="68">
        <f t="shared" si="8"/>
        <v>361</v>
      </c>
      <c r="F50" s="55">
        <f>'10月(上旬～中旬)'!F50-'10月(上旬)'!F50</f>
        <v>2597</v>
      </c>
      <c r="G50" s="55">
        <f>'10月(上旬～中旬)'!G50-'10月(上旬)'!G50</f>
        <v>2700</v>
      </c>
      <c r="H50" s="76">
        <f t="shared" si="9"/>
        <v>0.96185185185185185</v>
      </c>
      <c r="I50" s="54">
        <f t="shared" si="10"/>
        <v>-103</v>
      </c>
      <c r="J50" s="53">
        <f t="shared" si="11"/>
        <v>0.78629187524066235</v>
      </c>
      <c r="K50" s="53">
        <f t="shared" si="12"/>
        <v>0.62259259259259259</v>
      </c>
      <c r="L50" s="52">
        <f t="shared" si="13"/>
        <v>0.16369928264806977</v>
      </c>
    </row>
    <row r="51" spans="1:12" x14ac:dyDescent="0.4">
      <c r="A51" s="58" t="s">
        <v>159</v>
      </c>
      <c r="B51" s="55">
        <f>'10月(上旬～中旬)'!B51-'10月(上旬)'!B51</f>
        <v>674</v>
      </c>
      <c r="C51" s="55">
        <f>'10月(上旬～中旬)'!C51-'10月(上旬)'!C51</f>
        <v>1177</v>
      </c>
      <c r="D51" s="78">
        <f t="shared" si="7"/>
        <v>0.57264231096006801</v>
      </c>
      <c r="E51" s="68">
        <f t="shared" si="8"/>
        <v>-503</v>
      </c>
      <c r="F51" s="55">
        <f>'10月(上旬～中旬)'!F51-'10月(上旬)'!F51</f>
        <v>1260</v>
      </c>
      <c r="G51" s="55">
        <f>'10月(上旬～中旬)'!G51-'10月(上旬)'!G51</f>
        <v>1760</v>
      </c>
      <c r="H51" s="87">
        <f t="shared" si="9"/>
        <v>0.71590909090909094</v>
      </c>
      <c r="I51" s="54">
        <f t="shared" si="10"/>
        <v>-500</v>
      </c>
      <c r="J51" s="53">
        <f t="shared" si="11"/>
        <v>0.53492063492063491</v>
      </c>
      <c r="K51" s="53">
        <f t="shared" si="12"/>
        <v>0.66874999999999996</v>
      </c>
      <c r="L51" s="52">
        <f t="shared" si="13"/>
        <v>-0.13382936507936505</v>
      </c>
    </row>
    <row r="52" spans="1:12" x14ac:dyDescent="0.4">
      <c r="A52" s="58" t="s">
        <v>158</v>
      </c>
      <c r="B52" s="55">
        <f>'10月(上旬～中旬)'!B52-'10月(上旬)'!B52</f>
        <v>808</v>
      </c>
      <c r="C52" s="55">
        <f>'10月(上旬～中旬)'!C52-'10月(上旬)'!C52</f>
        <v>1022</v>
      </c>
      <c r="D52" s="78">
        <f t="shared" si="7"/>
        <v>0.79060665362035221</v>
      </c>
      <c r="E52" s="68">
        <f t="shared" si="8"/>
        <v>-214</v>
      </c>
      <c r="F52" s="55">
        <f>'10月(上旬～中旬)'!F52-'10月(上旬)'!F52</f>
        <v>1200</v>
      </c>
      <c r="G52" s="55">
        <f>'10月(上旬～中旬)'!G52-'10月(上旬)'!G52</f>
        <v>1200</v>
      </c>
      <c r="H52" s="76">
        <f t="shared" si="9"/>
        <v>1</v>
      </c>
      <c r="I52" s="54">
        <f t="shared" si="10"/>
        <v>0</v>
      </c>
      <c r="J52" s="53">
        <f t="shared" si="11"/>
        <v>0.67333333333333334</v>
      </c>
      <c r="K52" s="53">
        <f t="shared" si="12"/>
        <v>0.85166666666666668</v>
      </c>
      <c r="L52" s="52">
        <f t="shared" si="13"/>
        <v>-0.17833333333333334</v>
      </c>
    </row>
    <row r="53" spans="1:12" x14ac:dyDescent="0.4">
      <c r="A53" s="58" t="s">
        <v>83</v>
      </c>
      <c r="B53" s="55">
        <f>'10月(上旬～中旬)'!B53-'10月(上旬)'!B53</f>
        <v>1962</v>
      </c>
      <c r="C53" s="55">
        <f>'10月(上旬～中旬)'!C53-'10月(上旬)'!C53</f>
        <v>2304</v>
      </c>
      <c r="D53" s="78">
        <f t="shared" si="7"/>
        <v>0.8515625</v>
      </c>
      <c r="E53" s="68">
        <f t="shared" si="8"/>
        <v>-342</v>
      </c>
      <c r="F53" s="55">
        <f>'10月(上旬～中旬)'!F53-'10月(上旬)'!F53</f>
        <v>5400</v>
      </c>
      <c r="G53" s="55">
        <f>'10月(上旬～中旬)'!G53-'10月(上旬)'!G53</f>
        <v>2700</v>
      </c>
      <c r="H53" s="79">
        <f t="shared" si="9"/>
        <v>2</v>
      </c>
      <c r="I53" s="54">
        <f t="shared" si="10"/>
        <v>2700</v>
      </c>
      <c r="J53" s="53">
        <f t="shared" si="11"/>
        <v>0.36333333333333334</v>
      </c>
      <c r="K53" s="53">
        <f t="shared" si="12"/>
        <v>0.85333333333333339</v>
      </c>
      <c r="L53" s="52">
        <f t="shared" si="13"/>
        <v>-0.49000000000000005</v>
      </c>
    </row>
    <row r="54" spans="1:12" x14ac:dyDescent="0.4">
      <c r="A54" s="58" t="s">
        <v>82</v>
      </c>
      <c r="B54" s="55">
        <f>'10月(上旬～中旬)'!B54-'10月(上旬)'!B54</f>
        <v>1440</v>
      </c>
      <c r="C54" s="55">
        <f>'10月(上旬～中旬)'!C54-'10月(上旬)'!C54</f>
        <v>2069</v>
      </c>
      <c r="D54" s="78">
        <f t="shared" si="7"/>
        <v>0.69598840019333008</v>
      </c>
      <c r="E54" s="54">
        <f t="shared" si="8"/>
        <v>-629</v>
      </c>
      <c r="F54" s="55">
        <f>'10月(上旬～中旬)'!F54-'10月(上旬)'!F54</f>
        <v>2700</v>
      </c>
      <c r="G54" s="55">
        <f>'10月(上旬～中旬)'!G54-'10月(上旬)'!G54</f>
        <v>2700</v>
      </c>
      <c r="H54" s="76">
        <f t="shared" si="9"/>
        <v>1</v>
      </c>
      <c r="I54" s="54">
        <f t="shared" si="10"/>
        <v>0</v>
      </c>
      <c r="J54" s="53">
        <f t="shared" si="11"/>
        <v>0.53333333333333333</v>
      </c>
      <c r="K54" s="53">
        <f t="shared" si="12"/>
        <v>0.76629629629629625</v>
      </c>
      <c r="L54" s="52">
        <f t="shared" si="13"/>
        <v>-0.23296296296296293</v>
      </c>
    </row>
    <row r="55" spans="1:12" x14ac:dyDescent="0.4">
      <c r="A55" s="58" t="s">
        <v>157</v>
      </c>
      <c r="B55" s="55">
        <f>'10月(上旬～中旬)'!B55-'10月(上旬)'!B55</f>
        <v>957</v>
      </c>
      <c r="C55" s="55">
        <f>'10月(上旬～中旬)'!C55-'10月(上旬)'!C55</f>
        <v>0</v>
      </c>
      <c r="D55" s="78" t="e">
        <f t="shared" si="7"/>
        <v>#DIV/0!</v>
      </c>
      <c r="E55" s="54">
        <f t="shared" si="8"/>
        <v>957</v>
      </c>
      <c r="F55" s="55">
        <f>'10月(上旬～中旬)'!F55-'10月(上旬)'!F55</f>
        <v>1259</v>
      </c>
      <c r="G55" s="55">
        <f>'10月(上旬～中旬)'!G55-'10月(上旬)'!G55</f>
        <v>0</v>
      </c>
      <c r="H55" s="76" t="e">
        <f t="shared" si="9"/>
        <v>#DIV/0!</v>
      </c>
      <c r="I55" s="54">
        <f t="shared" si="10"/>
        <v>1259</v>
      </c>
      <c r="J55" s="53">
        <f t="shared" si="11"/>
        <v>0.76012708498808579</v>
      </c>
      <c r="K55" s="53" t="e">
        <f t="shared" si="12"/>
        <v>#DIV/0!</v>
      </c>
      <c r="L55" s="52" t="e">
        <f t="shared" si="13"/>
        <v>#DIV/0!</v>
      </c>
    </row>
    <row r="56" spans="1:12" x14ac:dyDescent="0.4">
      <c r="A56" s="70" t="s">
        <v>81</v>
      </c>
      <c r="B56" s="55">
        <f>'10月(上旬～中旬)'!B56-'10月(上旬)'!B56</f>
        <v>671</v>
      </c>
      <c r="C56" s="55">
        <f>'10月(上旬～中旬)'!C56-'10月(上旬)'!C56</f>
        <v>627</v>
      </c>
      <c r="D56" s="78">
        <f t="shared" si="7"/>
        <v>1.0701754385964912</v>
      </c>
      <c r="E56" s="68">
        <f t="shared" si="8"/>
        <v>44</v>
      </c>
      <c r="F56" s="55">
        <f>'10月(上旬～中旬)'!F56-'10月(上旬)'!F56</f>
        <v>1210</v>
      </c>
      <c r="G56" s="55">
        <f>'10月(上旬～中旬)'!G56-'10月(上旬)'!G56</f>
        <v>1200</v>
      </c>
      <c r="H56" s="79">
        <f t="shared" si="9"/>
        <v>1.0083333333333333</v>
      </c>
      <c r="I56" s="54">
        <f t="shared" si="10"/>
        <v>10</v>
      </c>
      <c r="J56" s="53">
        <f t="shared" si="11"/>
        <v>0.55454545454545456</v>
      </c>
      <c r="K56" s="67">
        <f t="shared" si="12"/>
        <v>0.52249999999999996</v>
      </c>
      <c r="L56" s="66">
        <f t="shared" si="13"/>
        <v>3.2045454545454599E-2</v>
      </c>
    </row>
    <row r="57" spans="1:12" x14ac:dyDescent="0.4">
      <c r="A57" s="58" t="s">
        <v>80</v>
      </c>
      <c r="B57" s="55">
        <f>'10月(上旬～中旬)'!B57-'10月(上旬)'!B57</f>
        <v>467</v>
      </c>
      <c r="C57" s="55">
        <f>'10月(上旬～中旬)'!C57-'10月(上旬)'!C57</f>
        <v>557</v>
      </c>
      <c r="D57" s="73">
        <f t="shared" si="7"/>
        <v>0.83842010771992814</v>
      </c>
      <c r="E57" s="54">
        <f t="shared" si="8"/>
        <v>-90</v>
      </c>
      <c r="F57" s="55">
        <f>'10月(上旬～中旬)'!F57-'10月(上旬)'!F57</f>
        <v>1199</v>
      </c>
      <c r="G57" s="55">
        <f>'10月(上旬～中旬)'!G57-'10月(上旬)'!G57</f>
        <v>1200</v>
      </c>
      <c r="H57" s="53">
        <f t="shared" si="9"/>
        <v>0.99916666666666665</v>
      </c>
      <c r="I57" s="54">
        <f t="shared" si="10"/>
        <v>-1</v>
      </c>
      <c r="J57" s="53">
        <f t="shared" si="11"/>
        <v>0.38949124270225188</v>
      </c>
      <c r="K57" s="53">
        <f t="shared" si="12"/>
        <v>0.46416666666666667</v>
      </c>
      <c r="L57" s="52">
        <f t="shared" si="13"/>
        <v>-7.4675423964414789E-2</v>
      </c>
    </row>
    <row r="58" spans="1:12" x14ac:dyDescent="0.4">
      <c r="A58" s="58" t="s">
        <v>79</v>
      </c>
      <c r="B58" s="55">
        <f>'10月(上旬～中旬)'!B58-'10月(上旬)'!B58</f>
        <v>771</v>
      </c>
      <c r="C58" s="55">
        <f>'10月(上旬～中旬)'!C58-'10月(上旬)'!C58</f>
        <v>715</v>
      </c>
      <c r="D58" s="73">
        <f t="shared" si="7"/>
        <v>1.0783216783216782</v>
      </c>
      <c r="E58" s="54">
        <f t="shared" si="8"/>
        <v>56</v>
      </c>
      <c r="F58" s="55">
        <f>'10月(上旬～中旬)'!F58-'10月(上旬)'!F58</f>
        <v>1193</v>
      </c>
      <c r="G58" s="55">
        <f>'10月(上旬～中旬)'!G58-'10月(上旬)'!G58</f>
        <v>1200</v>
      </c>
      <c r="H58" s="53">
        <f t="shared" si="9"/>
        <v>0.99416666666666664</v>
      </c>
      <c r="I58" s="54">
        <f t="shared" si="10"/>
        <v>-7</v>
      </c>
      <c r="J58" s="53">
        <f t="shared" si="11"/>
        <v>0.64626990779547355</v>
      </c>
      <c r="K58" s="53">
        <f t="shared" si="12"/>
        <v>0.59583333333333333</v>
      </c>
      <c r="L58" s="52">
        <f t="shared" si="13"/>
        <v>5.0436574462140227E-2</v>
      </c>
    </row>
    <row r="59" spans="1:12" x14ac:dyDescent="0.4">
      <c r="A59" s="58" t="s">
        <v>78</v>
      </c>
      <c r="B59" s="55">
        <f>'10月(上旬～中旬)'!B59-'10月(上旬)'!B59</f>
        <v>2144</v>
      </c>
      <c r="C59" s="55">
        <f>'10月(上旬～中旬)'!C59-'10月(上旬)'!C59</f>
        <v>1953</v>
      </c>
      <c r="D59" s="78">
        <f t="shared" si="7"/>
        <v>1.0977982590885818</v>
      </c>
      <c r="E59" s="54">
        <f t="shared" si="8"/>
        <v>191</v>
      </c>
      <c r="F59" s="55">
        <f>'10月(上旬～中旬)'!F59-'10月(上旬)'!F59</f>
        <v>4155</v>
      </c>
      <c r="G59" s="55">
        <f>'10月(上旬～中旬)'!G59-'10月(上旬)'!G59</f>
        <v>3660</v>
      </c>
      <c r="H59" s="76">
        <f t="shared" si="9"/>
        <v>1.1352459016393444</v>
      </c>
      <c r="I59" s="54">
        <f t="shared" si="10"/>
        <v>495</v>
      </c>
      <c r="J59" s="53">
        <f t="shared" si="11"/>
        <v>0.51600481347773763</v>
      </c>
      <c r="K59" s="53">
        <f t="shared" si="12"/>
        <v>0.53360655737704921</v>
      </c>
      <c r="L59" s="52">
        <f t="shared" si="13"/>
        <v>-1.7601743899311573E-2</v>
      </c>
    </row>
    <row r="60" spans="1:12" x14ac:dyDescent="0.4">
      <c r="A60" s="70" t="s">
        <v>155</v>
      </c>
      <c r="B60" s="72">
        <f>'10月(上旬～中旬)'!B60-'10月(上旬)'!B60</f>
        <v>0</v>
      </c>
      <c r="C60" s="72">
        <f>'10月(上旬～中旬)'!C60-'10月(上旬)'!C60</f>
        <v>0</v>
      </c>
      <c r="D60" s="67" t="e">
        <f t="shared" si="7"/>
        <v>#DIV/0!</v>
      </c>
      <c r="E60" s="68">
        <f t="shared" si="8"/>
        <v>0</v>
      </c>
      <c r="F60" s="72">
        <f>'10月(上旬～中旬)'!F60-'10月(上旬)'!F60</f>
        <v>0</v>
      </c>
      <c r="G60" s="72">
        <f>'10月(上旬～中旬)'!G60-'10月(上旬)'!G60</f>
        <v>0</v>
      </c>
      <c r="H60" s="67" t="e">
        <f t="shared" si="9"/>
        <v>#DIV/0!</v>
      </c>
      <c r="I60" s="68">
        <f t="shared" si="10"/>
        <v>0</v>
      </c>
      <c r="J60" s="67" t="e">
        <f t="shared" si="11"/>
        <v>#DIV/0!</v>
      </c>
      <c r="K60" s="67" t="e">
        <f t="shared" si="12"/>
        <v>#DIV/0!</v>
      </c>
      <c r="L60" s="66" t="e">
        <f t="shared" si="13"/>
        <v>#DIV/0!</v>
      </c>
    </row>
    <row r="61" spans="1:12" x14ac:dyDescent="0.4">
      <c r="A61" s="51" t="s">
        <v>156</v>
      </c>
      <c r="B61" s="49">
        <f>'10月(上旬～中旬)'!B61-'10月(上旬)'!B61</f>
        <v>0</v>
      </c>
      <c r="C61" s="49">
        <f>'10月(上旬～中旬)'!C61-'10月(上旬)'!C61</f>
        <v>0</v>
      </c>
      <c r="D61" s="47" t="e">
        <f t="shared" si="7"/>
        <v>#DIV/0!</v>
      </c>
      <c r="E61" s="48">
        <f t="shared" si="8"/>
        <v>0</v>
      </c>
      <c r="F61" s="49">
        <f>'10月(上旬～中旬)'!F61-'10月(上旬)'!F61</f>
        <v>0</v>
      </c>
      <c r="G61" s="49">
        <f>'10月(上旬～中旬)'!G61-'10月(上旬)'!G61</f>
        <v>0</v>
      </c>
      <c r="H61" s="47" t="e">
        <f t="shared" si="9"/>
        <v>#DIV/0!</v>
      </c>
      <c r="I61" s="48">
        <f t="shared" si="10"/>
        <v>0</v>
      </c>
      <c r="J61" s="47" t="e">
        <f t="shared" si="11"/>
        <v>#DIV/0!</v>
      </c>
      <c r="K61" s="47" t="e">
        <f t="shared" si="12"/>
        <v>#DIV/0!</v>
      </c>
      <c r="L61" s="46" t="e">
        <f t="shared" si="13"/>
        <v>#DIV/0!</v>
      </c>
    </row>
    <row r="62" spans="1:12" x14ac:dyDescent="0.4">
      <c r="A62" s="277" t="s">
        <v>154</v>
      </c>
      <c r="B62" s="259">
        <f>SUM(B63:B66)</f>
        <v>966</v>
      </c>
      <c r="C62" s="259">
        <f>SUM(C63:C66)</f>
        <v>760</v>
      </c>
      <c r="D62" s="256">
        <f t="shared" si="7"/>
        <v>1.2710526315789474</v>
      </c>
      <c r="E62" s="281">
        <f t="shared" si="8"/>
        <v>206</v>
      </c>
      <c r="F62" s="259">
        <f>SUM(F63:F66)</f>
        <v>1767</v>
      </c>
      <c r="G62" s="259">
        <f>SUM(G63:G66)</f>
        <v>1499</v>
      </c>
      <c r="H62" s="256">
        <f t="shared" si="9"/>
        <v>1.1787858572381589</v>
      </c>
      <c r="I62" s="281">
        <f t="shared" si="10"/>
        <v>268</v>
      </c>
      <c r="J62" s="256">
        <f t="shared" si="11"/>
        <v>0.54668930390492365</v>
      </c>
      <c r="K62" s="256">
        <f t="shared" si="12"/>
        <v>0.50700466977985326</v>
      </c>
      <c r="L62" s="280">
        <f t="shared" si="13"/>
        <v>3.9684634125070395E-2</v>
      </c>
    </row>
    <row r="63" spans="1:12" x14ac:dyDescent="0.4">
      <c r="A63" s="64" t="s">
        <v>77</v>
      </c>
      <c r="B63" s="112">
        <v>229</v>
      </c>
      <c r="C63" s="112">
        <v>212</v>
      </c>
      <c r="D63" s="95">
        <f t="shared" si="7"/>
        <v>1.0801886792452831</v>
      </c>
      <c r="E63" s="140">
        <f t="shared" si="8"/>
        <v>17</v>
      </c>
      <c r="F63" s="112">
        <v>307</v>
      </c>
      <c r="G63" s="112">
        <v>300</v>
      </c>
      <c r="H63" s="95">
        <f t="shared" si="9"/>
        <v>1.0233333333333334</v>
      </c>
      <c r="I63" s="140">
        <f t="shared" si="10"/>
        <v>7</v>
      </c>
      <c r="J63" s="95">
        <f t="shared" si="11"/>
        <v>0.74592833876221498</v>
      </c>
      <c r="K63" s="95">
        <f t="shared" si="12"/>
        <v>0.70666666666666667</v>
      </c>
      <c r="L63" s="399">
        <f t="shared" si="13"/>
        <v>3.9261672095548317E-2</v>
      </c>
    </row>
    <row r="64" spans="1:12" x14ac:dyDescent="0.4">
      <c r="A64" s="58" t="s">
        <v>153</v>
      </c>
      <c r="B64" s="56">
        <v>189</v>
      </c>
      <c r="C64" s="56">
        <v>143</v>
      </c>
      <c r="D64" s="53">
        <f t="shared" si="7"/>
        <v>1.3216783216783217</v>
      </c>
      <c r="E64" s="54">
        <f t="shared" si="8"/>
        <v>46</v>
      </c>
      <c r="F64" s="56">
        <v>530</v>
      </c>
      <c r="G64" s="56">
        <v>300</v>
      </c>
      <c r="H64" s="53">
        <f t="shared" si="9"/>
        <v>1.7666666666666666</v>
      </c>
      <c r="I64" s="54">
        <f t="shared" si="10"/>
        <v>230</v>
      </c>
      <c r="J64" s="53">
        <f t="shared" si="11"/>
        <v>0.35660377358490564</v>
      </c>
      <c r="K64" s="53">
        <f t="shared" si="12"/>
        <v>0.47666666666666668</v>
      </c>
      <c r="L64" s="52">
        <f t="shared" si="13"/>
        <v>-0.12006289308176105</v>
      </c>
    </row>
    <row r="65" spans="1:12" x14ac:dyDescent="0.4">
      <c r="A65" s="57" t="s">
        <v>152</v>
      </c>
      <c r="B65" s="112">
        <v>182</v>
      </c>
      <c r="C65" s="112">
        <v>107</v>
      </c>
      <c r="D65" s="53">
        <f t="shared" si="7"/>
        <v>1.7009345794392523</v>
      </c>
      <c r="E65" s="54">
        <f t="shared" si="8"/>
        <v>75</v>
      </c>
      <c r="F65" s="56">
        <v>301</v>
      </c>
      <c r="G65" s="56">
        <v>300</v>
      </c>
      <c r="H65" s="53">
        <f t="shared" si="9"/>
        <v>1.0033333333333334</v>
      </c>
      <c r="I65" s="54">
        <f t="shared" si="10"/>
        <v>1</v>
      </c>
      <c r="J65" s="53">
        <f t="shared" si="11"/>
        <v>0.60465116279069764</v>
      </c>
      <c r="K65" s="53">
        <f t="shared" si="12"/>
        <v>0.35666666666666669</v>
      </c>
      <c r="L65" s="52">
        <f t="shared" si="13"/>
        <v>0.24798449612403095</v>
      </c>
    </row>
    <row r="66" spans="1:12" x14ac:dyDescent="0.4">
      <c r="A66" s="51" t="s">
        <v>151</v>
      </c>
      <c r="B66" s="50">
        <v>366</v>
      </c>
      <c r="C66" s="50">
        <v>298</v>
      </c>
      <c r="D66" s="47">
        <f t="shared" si="7"/>
        <v>1.2281879194630871</v>
      </c>
      <c r="E66" s="48">
        <f t="shared" si="8"/>
        <v>68</v>
      </c>
      <c r="F66" s="50">
        <v>629</v>
      </c>
      <c r="G66" s="50">
        <v>599</v>
      </c>
      <c r="H66" s="47">
        <f t="shared" si="9"/>
        <v>1.0500834724540902</v>
      </c>
      <c r="I66" s="48">
        <f t="shared" si="10"/>
        <v>30</v>
      </c>
      <c r="J66" s="47">
        <f t="shared" si="11"/>
        <v>0.58187599364069953</v>
      </c>
      <c r="K66" s="47">
        <f t="shared" si="12"/>
        <v>0.4974958263772955</v>
      </c>
      <c r="L66" s="46">
        <f t="shared" si="13"/>
        <v>8.4380167263404027E-2</v>
      </c>
    </row>
    <row r="67" spans="1:12" x14ac:dyDescent="0.4">
      <c r="A67" s="42" t="s">
        <v>143</v>
      </c>
      <c r="B67" s="43"/>
      <c r="C67" s="42"/>
      <c r="D67" s="42"/>
      <c r="E67" s="43"/>
      <c r="F67" s="43"/>
      <c r="G67" s="42"/>
      <c r="H67" s="42"/>
      <c r="I67" s="43"/>
      <c r="J67" s="43"/>
      <c r="K67" s="42"/>
      <c r="L67" s="42"/>
    </row>
    <row r="68" spans="1:12" x14ac:dyDescent="0.4">
      <c r="A68" s="44" t="s">
        <v>142</v>
      </c>
      <c r="B68" s="43"/>
      <c r="C68" s="42"/>
      <c r="D68" s="42"/>
      <c r="E68" s="43"/>
      <c r="F68" s="43"/>
      <c r="G68" s="42"/>
      <c r="H68" s="42"/>
      <c r="I68" s="43"/>
      <c r="J68" s="43"/>
      <c r="K68" s="42"/>
      <c r="L68" s="42"/>
    </row>
    <row r="69" spans="1:12" s="42" customFormat="1" x14ac:dyDescent="0.4">
      <c r="A69" s="42" t="s">
        <v>141</v>
      </c>
      <c r="B69" s="43"/>
      <c r="C69" s="43"/>
      <c r="F69" s="43"/>
      <c r="G69" s="43"/>
      <c r="J69" s="43"/>
      <c r="K69" s="43"/>
    </row>
    <row r="70" spans="1:12" x14ac:dyDescent="0.4">
      <c r="A70" s="42" t="s">
        <v>98</v>
      </c>
      <c r="B70" s="43"/>
      <c r="C70" s="43"/>
      <c r="D70" s="42"/>
      <c r="E70" s="42"/>
      <c r="F70" s="43"/>
      <c r="G70" s="43"/>
      <c r="H70" s="42"/>
      <c r="I70" s="42"/>
      <c r="J70" s="43"/>
      <c r="K70" s="43"/>
      <c r="L70" s="42"/>
    </row>
    <row r="71" spans="1:12" x14ac:dyDescent="0.4">
      <c r="A71" s="42" t="s">
        <v>287</v>
      </c>
      <c r="B71" s="43"/>
      <c r="C71" s="43"/>
      <c r="D71" s="42"/>
      <c r="E71" s="42"/>
      <c r="F71" s="43"/>
      <c r="G71" s="43"/>
      <c r="H71" s="42"/>
      <c r="I71" s="42"/>
      <c r="J71" s="43"/>
      <c r="K71" s="43"/>
      <c r="L71" s="42"/>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dataValidations count="1">
    <dataValidation allowBlank="1" showInputMessage="1" showErrorMessage="1" sqref="A2:L70 IW2:JH70 SS2:TD70 ACO2:ACZ70 AMK2:AMV70 AWG2:AWR70 BGC2:BGN70 BPY2:BQJ70 BZU2:CAF70 CJQ2:CKB70 CTM2:CTX70 DDI2:DDT70 DNE2:DNP70 DXA2:DXL70 EGW2:EHH70 EQS2:ERD70 FAO2:FAZ70 FKK2:FKV70 FUG2:FUR70 GEC2:GEN70 GNY2:GOJ70 GXU2:GYF70 HHQ2:HIB70 HRM2:HRX70 IBI2:IBT70 ILE2:ILP70 IVA2:IVL70 JEW2:JFH70 JOS2:JPD70 JYO2:JYZ70 KIK2:KIV70 KSG2:KSR70 LCC2:LCN70 LLY2:LMJ70 LVU2:LWF70 MFQ2:MGB70 MPM2:MPX70 MZI2:MZT70 NJE2:NJP70 NTA2:NTL70 OCW2:ODH70 OMS2:OND70 OWO2:OWZ70 PGK2:PGV70 PQG2:PQR70 QAC2:QAN70 QJY2:QKJ70 QTU2:QUF70 RDQ2:REB70 RNM2:RNX70 RXI2:RXT70 SHE2:SHP70 SRA2:SRL70 TAW2:TBH70 TKS2:TLD70 TUO2:TUZ70 UEK2:UEV70 UOG2:UOR70 UYC2:UYN70 VHY2:VIJ70 VRU2:VSF70 WBQ2:WCB70 WLM2:WLX70 WVI2:WVT70 A65538:L65606 IW65538:JH65606 SS65538:TD65606 ACO65538:ACZ65606 AMK65538:AMV65606 AWG65538:AWR65606 BGC65538:BGN65606 BPY65538:BQJ65606 BZU65538:CAF65606 CJQ65538:CKB65606 CTM65538:CTX65606 DDI65538:DDT65606 DNE65538:DNP65606 DXA65538:DXL65606 EGW65538:EHH65606 EQS65538:ERD65606 FAO65538:FAZ65606 FKK65538:FKV65606 FUG65538:FUR65606 GEC65538:GEN65606 GNY65538:GOJ65606 GXU65538:GYF65606 HHQ65538:HIB65606 HRM65538:HRX65606 IBI65538:IBT65606 ILE65538:ILP65606 IVA65538:IVL65606 JEW65538:JFH65606 JOS65538:JPD65606 JYO65538:JYZ65606 KIK65538:KIV65606 KSG65538:KSR65606 LCC65538:LCN65606 LLY65538:LMJ65606 LVU65538:LWF65606 MFQ65538:MGB65606 MPM65538:MPX65606 MZI65538:MZT65606 NJE65538:NJP65606 NTA65538:NTL65606 OCW65538:ODH65606 OMS65538:OND65606 OWO65538:OWZ65606 PGK65538:PGV65606 PQG65538:PQR65606 QAC65538:QAN65606 QJY65538:QKJ65606 QTU65538:QUF65606 RDQ65538:REB65606 RNM65538:RNX65606 RXI65538:RXT65606 SHE65538:SHP65606 SRA65538:SRL65606 TAW65538:TBH65606 TKS65538:TLD65606 TUO65538:TUZ65606 UEK65538:UEV65606 UOG65538:UOR65606 UYC65538:UYN65606 VHY65538:VIJ65606 VRU65538:VSF65606 WBQ65538:WCB65606 WLM65538:WLX65606 WVI65538:WVT65606 A131074:L131142 IW131074:JH131142 SS131074:TD131142 ACO131074:ACZ131142 AMK131074:AMV131142 AWG131074:AWR131142 BGC131074:BGN131142 BPY131074:BQJ131142 BZU131074:CAF131142 CJQ131074:CKB131142 CTM131074:CTX131142 DDI131074:DDT131142 DNE131074:DNP131142 DXA131074:DXL131142 EGW131074:EHH131142 EQS131074:ERD131142 FAO131074:FAZ131142 FKK131074:FKV131142 FUG131074:FUR131142 GEC131074:GEN131142 GNY131074:GOJ131142 GXU131074:GYF131142 HHQ131074:HIB131142 HRM131074:HRX131142 IBI131074:IBT131142 ILE131074:ILP131142 IVA131074:IVL131142 JEW131074:JFH131142 JOS131074:JPD131142 JYO131074:JYZ131142 KIK131074:KIV131142 KSG131074:KSR131142 LCC131074:LCN131142 LLY131074:LMJ131142 LVU131074:LWF131142 MFQ131074:MGB131142 MPM131074:MPX131142 MZI131074:MZT131142 NJE131074:NJP131142 NTA131074:NTL131142 OCW131074:ODH131142 OMS131074:OND131142 OWO131074:OWZ131142 PGK131074:PGV131142 PQG131074:PQR131142 QAC131074:QAN131142 QJY131074:QKJ131142 QTU131074:QUF131142 RDQ131074:REB131142 RNM131074:RNX131142 RXI131074:RXT131142 SHE131074:SHP131142 SRA131074:SRL131142 TAW131074:TBH131142 TKS131074:TLD131142 TUO131074:TUZ131142 UEK131074:UEV131142 UOG131074:UOR131142 UYC131074:UYN131142 VHY131074:VIJ131142 VRU131074:VSF131142 WBQ131074:WCB131142 WLM131074:WLX131142 WVI131074:WVT131142 A196610:L196678 IW196610:JH196678 SS196610:TD196678 ACO196610:ACZ196678 AMK196610:AMV196678 AWG196610:AWR196678 BGC196610:BGN196678 BPY196610:BQJ196678 BZU196610:CAF196678 CJQ196610:CKB196678 CTM196610:CTX196678 DDI196610:DDT196678 DNE196610:DNP196678 DXA196610:DXL196678 EGW196610:EHH196678 EQS196610:ERD196678 FAO196610:FAZ196678 FKK196610:FKV196678 FUG196610:FUR196678 GEC196610:GEN196678 GNY196610:GOJ196678 GXU196610:GYF196678 HHQ196610:HIB196678 HRM196610:HRX196678 IBI196610:IBT196678 ILE196610:ILP196678 IVA196610:IVL196678 JEW196610:JFH196678 JOS196610:JPD196678 JYO196610:JYZ196678 KIK196610:KIV196678 KSG196610:KSR196678 LCC196610:LCN196678 LLY196610:LMJ196678 LVU196610:LWF196678 MFQ196610:MGB196678 MPM196610:MPX196678 MZI196610:MZT196678 NJE196610:NJP196678 NTA196610:NTL196678 OCW196610:ODH196678 OMS196610:OND196678 OWO196610:OWZ196678 PGK196610:PGV196678 PQG196610:PQR196678 QAC196610:QAN196678 QJY196610:QKJ196678 QTU196610:QUF196678 RDQ196610:REB196678 RNM196610:RNX196678 RXI196610:RXT196678 SHE196610:SHP196678 SRA196610:SRL196678 TAW196610:TBH196678 TKS196610:TLD196678 TUO196610:TUZ196678 UEK196610:UEV196678 UOG196610:UOR196678 UYC196610:UYN196678 VHY196610:VIJ196678 VRU196610:VSF196678 WBQ196610:WCB196678 WLM196610:WLX196678 WVI196610:WVT196678 A262146:L262214 IW262146:JH262214 SS262146:TD262214 ACO262146:ACZ262214 AMK262146:AMV262214 AWG262146:AWR262214 BGC262146:BGN262214 BPY262146:BQJ262214 BZU262146:CAF262214 CJQ262146:CKB262214 CTM262146:CTX262214 DDI262146:DDT262214 DNE262146:DNP262214 DXA262146:DXL262214 EGW262146:EHH262214 EQS262146:ERD262214 FAO262146:FAZ262214 FKK262146:FKV262214 FUG262146:FUR262214 GEC262146:GEN262214 GNY262146:GOJ262214 GXU262146:GYF262214 HHQ262146:HIB262214 HRM262146:HRX262214 IBI262146:IBT262214 ILE262146:ILP262214 IVA262146:IVL262214 JEW262146:JFH262214 JOS262146:JPD262214 JYO262146:JYZ262214 KIK262146:KIV262214 KSG262146:KSR262214 LCC262146:LCN262214 LLY262146:LMJ262214 LVU262146:LWF262214 MFQ262146:MGB262214 MPM262146:MPX262214 MZI262146:MZT262214 NJE262146:NJP262214 NTA262146:NTL262214 OCW262146:ODH262214 OMS262146:OND262214 OWO262146:OWZ262214 PGK262146:PGV262214 PQG262146:PQR262214 QAC262146:QAN262214 QJY262146:QKJ262214 QTU262146:QUF262214 RDQ262146:REB262214 RNM262146:RNX262214 RXI262146:RXT262214 SHE262146:SHP262214 SRA262146:SRL262214 TAW262146:TBH262214 TKS262146:TLD262214 TUO262146:TUZ262214 UEK262146:UEV262214 UOG262146:UOR262214 UYC262146:UYN262214 VHY262146:VIJ262214 VRU262146:VSF262214 WBQ262146:WCB262214 WLM262146:WLX262214 WVI262146:WVT262214 A327682:L327750 IW327682:JH327750 SS327682:TD327750 ACO327682:ACZ327750 AMK327682:AMV327750 AWG327682:AWR327750 BGC327682:BGN327750 BPY327682:BQJ327750 BZU327682:CAF327750 CJQ327682:CKB327750 CTM327682:CTX327750 DDI327682:DDT327750 DNE327682:DNP327750 DXA327682:DXL327750 EGW327682:EHH327750 EQS327682:ERD327750 FAO327682:FAZ327750 FKK327682:FKV327750 FUG327682:FUR327750 GEC327682:GEN327750 GNY327682:GOJ327750 GXU327682:GYF327750 HHQ327682:HIB327750 HRM327682:HRX327750 IBI327682:IBT327750 ILE327682:ILP327750 IVA327682:IVL327750 JEW327682:JFH327750 JOS327682:JPD327750 JYO327682:JYZ327750 KIK327682:KIV327750 KSG327682:KSR327750 LCC327682:LCN327750 LLY327682:LMJ327750 LVU327682:LWF327750 MFQ327682:MGB327750 MPM327682:MPX327750 MZI327682:MZT327750 NJE327682:NJP327750 NTA327682:NTL327750 OCW327682:ODH327750 OMS327682:OND327750 OWO327682:OWZ327750 PGK327682:PGV327750 PQG327682:PQR327750 QAC327682:QAN327750 QJY327682:QKJ327750 QTU327682:QUF327750 RDQ327682:REB327750 RNM327682:RNX327750 RXI327682:RXT327750 SHE327682:SHP327750 SRA327682:SRL327750 TAW327682:TBH327750 TKS327682:TLD327750 TUO327682:TUZ327750 UEK327682:UEV327750 UOG327682:UOR327750 UYC327682:UYN327750 VHY327682:VIJ327750 VRU327682:VSF327750 WBQ327682:WCB327750 WLM327682:WLX327750 WVI327682:WVT327750 A393218:L393286 IW393218:JH393286 SS393218:TD393286 ACO393218:ACZ393286 AMK393218:AMV393286 AWG393218:AWR393286 BGC393218:BGN393286 BPY393218:BQJ393286 BZU393218:CAF393286 CJQ393218:CKB393286 CTM393218:CTX393286 DDI393218:DDT393286 DNE393218:DNP393286 DXA393218:DXL393286 EGW393218:EHH393286 EQS393218:ERD393286 FAO393218:FAZ393286 FKK393218:FKV393286 FUG393218:FUR393286 GEC393218:GEN393286 GNY393218:GOJ393286 GXU393218:GYF393286 HHQ393218:HIB393286 HRM393218:HRX393286 IBI393218:IBT393286 ILE393218:ILP393286 IVA393218:IVL393286 JEW393218:JFH393286 JOS393218:JPD393286 JYO393218:JYZ393286 KIK393218:KIV393286 KSG393218:KSR393286 LCC393218:LCN393286 LLY393218:LMJ393286 LVU393218:LWF393286 MFQ393218:MGB393286 MPM393218:MPX393286 MZI393218:MZT393286 NJE393218:NJP393286 NTA393218:NTL393286 OCW393218:ODH393286 OMS393218:OND393286 OWO393218:OWZ393286 PGK393218:PGV393286 PQG393218:PQR393286 QAC393218:QAN393286 QJY393218:QKJ393286 QTU393218:QUF393286 RDQ393218:REB393286 RNM393218:RNX393286 RXI393218:RXT393286 SHE393218:SHP393286 SRA393218:SRL393286 TAW393218:TBH393286 TKS393218:TLD393286 TUO393218:TUZ393286 UEK393218:UEV393286 UOG393218:UOR393286 UYC393218:UYN393286 VHY393218:VIJ393286 VRU393218:VSF393286 WBQ393218:WCB393286 WLM393218:WLX393286 WVI393218:WVT393286 A458754:L458822 IW458754:JH458822 SS458754:TD458822 ACO458754:ACZ458822 AMK458754:AMV458822 AWG458754:AWR458822 BGC458754:BGN458822 BPY458754:BQJ458822 BZU458754:CAF458822 CJQ458754:CKB458822 CTM458754:CTX458822 DDI458754:DDT458822 DNE458754:DNP458822 DXA458754:DXL458822 EGW458754:EHH458822 EQS458754:ERD458822 FAO458754:FAZ458822 FKK458754:FKV458822 FUG458754:FUR458822 GEC458754:GEN458822 GNY458754:GOJ458822 GXU458754:GYF458822 HHQ458754:HIB458822 HRM458754:HRX458822 IBI458754:IBT458822 ILE458754:ILP458822 IVA458754:IVL458822 JEW458754:JFH458822 JOS458754:JPD458822 JYO458754:JYZ458822 KIK458754:KIV458822 KSG458754:KSR458822 LCC458754:LCN458822 LLY458754:LMJ458822 LVU458754:LWF458822 MFQ458754:MGB458822 MPM458754:MPX458822 MZI458754:MZT458822 NJE458754:NJP458822 NTA458754:NTL458822 OCW458754:ODH458822 OMS458754:OND458822 OWO458754:OWZ458822 PGK458754:PGV458822 PQG458754:PQR458822 QAC458754:QAN458822 QJY458754:QKJ458822 QTU458754:QUF458822 RDQ458754:REB458822 RNM458754:RNX458822 RXI458754:RXT458822 SHE458754:SHP458822 SRA458754:SRL458822 TAW458754:TBH458822 TKS458754:TLD458822 TUO458754:TUZ458822 UEK458754:UEV458822 UOG458754:UOR458822 UYC458754:UYN458822 VHY458754:VIJ458822 VRU458754:VSF458822 WBQ458754:WCB458822 WLM458754:WLX458822 WVI458754:WVT458822 A524290:L524358 IW524290:JH524358 SS524290:TD524358 ACO524290:ACZ524358 AMK524290:AMV524358 AWG524290:AWR524358 BGC524290:BGN524358 BPY524290:BQJ524358 BZU524290:CAF524358 CJQ524290:CKB524358 CTM524290:CTX524358 DDI524290:DDT524358 DNE524290:DNP524358 DXA524290:DXL524358 EGW524290:EHH524358 EQS524290:ERD524358 FAO524290:FAZ524358 FKK524290:FKV524358 FUG524290:FUR524358 GEC524290:GEN524358 GNY524290:GOJ524358 GXU524290:GYF524358 HHQ524290:HIB524358 HRM524290:HRX524358 IBI524290:IBT524358 ILE524290:ILP524358 IVA524290:IVL524358 JEW524290:JFH524358 JOS524290:JPD524358 JYO524290:JYZ524358 KIK524290:KIV524358 KSG524290:KSR524358 LCC524290:LCN524358 LLY524290:LMJ524358 LVU524290:LWF524358 MFQ524290:MGB524358 MPM524290:MPX524358 MZI524290:MZT524358 NJE524290:NJP524358 NTA524290:NTL524358 OCW524290:ODH524358 OMS524290:OND524358 OWO524290:OWZ524358 PGK524290:PGV524358 PQG524290:PQR524358 QAC524290:QAN524358 QJY524290:QKJ524358 QTU524290:QUF524358 RDQ524290:REB524358 RNM524290:RNX524358 RXI524290:RXT524358 SHE524290:SHP524358 SRA524290:SRL524358 TAW524290:TBH524358 TKS524290:TLD524358 TUO524290:TUZ524358 UEK524290:UEV524358 UOG524290:UOR524358 UYC524290:UYN524358 VHY524290:VIJ524358 VRU524290:VSF524358 WBQ524290:WCB524358 WLM524290:WLX524358 WVI524290:WVT524358 A589826:L589894 IW589826:JH589894 SS589826:TD589894 ACO589826:ACZ589894 AMK589826:AMV589894 AWG589826:AWR589894 BGC589826:BGN589894 BPY589826:BQJ589894 BZU589826:CAF589894 CJQ589826:CKB589894 CTM589826:CTX589894 DDI589826:DDT589894 DNE589826:DNP589894 DXA589826:DXL589894 EGW589826:EHH589894 EQS589826:ERD589894 FAO589826:FAZ589894 FKK589826:FKV589894 FUG589826:FUR589894 GEC589826:GEN589894 GNY589826:GOJ589894 GXU589826:GYF589894 HHQ589826:HIB589894 HRM589826:HRX589894 IBI589826:IBT589894 ILE589826:ILP589894 IVA589826:IVL589894 JEW589826:JFH589894 JOS589826:JPD589894 JYO589826:JYZ589894 KIK589826:KIV589894 KSG589826:KSR589894 LCC589826:LCN589894 LLY589826:LMJ589894 LVU589826:LWF589894 MFQ589826:MGB589894 MPM589826:MPX589894 MZI589826:MZT589894 NJE589826:NJP589894 NTA589826:NTL589894 OCW589826:ODH589894 OMS589826:OND589894 OWO589826:OWZ589894 PGK589826:PGV589894 PQG589826:PQR589894 QAC589826:QAN589894 QJY589826:QKJ589894 QTU589826:QUF589894 RDQ589826:REB589894 RNM589826:RNX589894 RXI589826:RXT589894 SHE589826:SHP589894 SRA589826:SRL589894 TAW589826:TBH589894 TKS589826:TLD589894 TUO589826:TUZ589894 UEK589826:UEV589894 UOG589826:UOR589894 UYC589826:UYN589894 VHY589826:VIJ589894 VRU589826:VSF589894 WBQ589826:WCB589894 WLM589826:WLX589894 WVI589826:WVT589894 A655362:L655430 IW655362:JH655430 SS655362:TD655430 ACO655362:ACZ655430 AMK655362:AMV655430 AWG655362:AWR655430 BGC655362:BGN655430 BPY655362:BQJ655430 BZU655362:CAF655430 CJQ655362:CKB655430 CTM655362:CTX655430 DDI655362:DDT655430 DNE655362:DNP655430 DXA655362:DXL655430 EGW655362:EHH655430 EQS655362:ERD655430 FAO655362:FAZ655430 FKK655362:FKV655430 FUG655362:FUR655430 GEC655362:GEN655430 GNY655362:GOJ655430 GXU655362:GYF655430 HHQ655362:HIB655430 HRM655362:HRX655430 IBI655362:IBT655430 ILE655362:ILP655430 IVA655362:IVL655430 JEW655362:JFH655430 JOS655362:JPD655430 JYO655362:JYZ655430 KIK655362:KIV655430 KSG655362:KSR655430 LCC655362:LCN655430 LLY655362:LMJ655430 LVU655362:LWF655430 MFQ655362:MGB655430 MPM655362:MPX655430 MZI655362:MZT655430 NJE655362:NJP655430 NTA655362:NTL655430 OCW655362:ODH655430 OMS655362:OND655430 OWO655362:OWZ655430 PGK655362:PGV655430 PQG655362:PQR655430 QAC655362:QAN655430 QJY655362:QKJ655430 QTU655362:QUF655430 RDQ655362:REB655430 RNM655362:RNX655430 RXI655362:RXT655430 SHE655362:SHP655430 SRA655362:SRL655430 TAW655362:TBH655430 TKS655362:TLD655430 TUO655362:TUZ655430 UEK655362:UEV655430 UOG655362:UOR655430 UYC655362:UYN655430 VHY655362:VIJ655430 VRU655362:VSF655430 WBQ655362:WCB655430 WLM655362:WLX655430 WVI655362:WVT655430 A720898:L720966 IW720898:JH720966 SS720898:TD720966 ACO720898:ACZ720966 AMK720898:AMV720966 AWG720898:AWR720966 BGC720898:BGN720966 BPY720898:BQJ720966 BZU720898:CAF720966 CJQ720898:CKB720966 CTM720898:CTX720966 DDI720898:DDT720966 DNE720898:DNP720966 DXA720898:DXL720966 EGW720898:EHH720966 EQS720898:ERD720966 FAO720898:FAZ720966 FKK720898:FKV720966 FUG720898:FUR720966 GEC720898:GEN720966 GNY720898:GOJ720966 GXU720898:GYF720966 HHQ720898:HIB720966 HRM720898:HRX720966 IBI720898:IBT720966 ILE720898:ILP720966 IVA720898:IVL720966 JEW720898:JFH720966 JOS720898:JPD720966 JYO720898:JYZ720966 KIK720898:KIV720966 KSG720898:KSR720966 LCC720898:LCN720966 LLY720898:LMJ720966 LVU720898:LWF720966 MFQ720898:MGB720966 MPM720898:MPX720966 MZI720898:MZT720966 NJE720898:NJP720966 NTA720898:NTL720966 OCW720898:ODH720966 OMS720898:OND720966 OWO720898:OWZ720966 PGK720898:PGV720966 PQG720898:PQR720966 QAC720898:QAN720966 QJY720898:QKJ720966 QTU720898:QUF720966 RDQ720898:REB720966 RNM720898:RNX720966 RXI720898:RXT720966 SHE720898:SHP720966 SRA720898:SRL720966 TAW720898:TBH720966 TKS720898:TLD720966 TUO720898:TUZ720966 UEK720898:UEV720966 UOG720898:UOR720966 UYC720898:UYN720966 VHY720898:VIJ720966 VRU720898:VSF720966 WBQ720898:WCB720966 WLM720898:WLX720966 WVI720898:WVT720966 A786434:L786502 IW786434:JH786502 SS786434:TD786502 ACO786434:ACZ786502 AMK786434:AMV786502 AWG786434:AWR786502 BGC786434:BGN786502 BPY786434:BQJ786502 BZU786434:CAF786502 CJQ786434:CKB786502 CTM786434:CTX786502 DDI786434:DDT786502 DNE786434:DNP786502 DXA786434:DXL786502 EGW786434:EHH786502 EQS786434:ERD786502 FAO786434:FAZ786502 FKK786434:FKV786502 FUG786434:FUR786502 GEC786434:GEN786502 GNY786434:GOJ786502 GXU786434:GYF786502 HHQ786434:HIB786502 HRM786434:HRX786502 IBI786434:IBT786502 ILE786434:ILP786502 IVA786434:IVL786502 JEW786434:JFH786502 JOS786434:JPD786502 JYO786434:JYZ786502 KIK786434:KIV786502 KSG786434:KSR786502 LCC786434:LCN786502 LLY786434:LMJ786502 LVU786434:LWF786502 MFQ786434:MGB786502 MPM786434:MPX786502 MZI786434:MZT786502 NJE786434:NJP786502 NTA786434:NTL786502 OCW786434:ODH786502 OMS786434:OND786502 OWO786434:OWZ786502 PGK786434:PGV786502 PQG786434:PQR786502 QAC786434:QAN786502 QJY786434:QKJ786502 QTU786434:QUF786502 RDQ786434:REB786502 RNM786434:RNX786502 RXI786434:RXT786502 SHE786434:SHP786502 SRA786434:SRL786502 TAW786434:TBH786502 TKS786434:TLD786502 TUO786434:TUZ786502 UEK786434:UEV786502 UOG786434:UOR786502 UYC786434:UYN786502 VHY786434:VIJ786502 VRU786434:VSF786502 WBQ786434:WCB786502 WLM786434:WLX786502 WVI786434:WVT786502 A851970:L852038 IW851970:JH852038 SS851970:TD852038 ACO851970:ACZ852038 AMK851970:AMV852038 AWG851970:AWR852038 BGC851970:BGN852038 BPY851970:BQJ852038 BZU851970:CAF852038 CJQ851970:CKB852038 CTM851970:CTX852038 DDI851970:DDT852038 DNE851970:DNP852038 DXA851970:DXL852038 EGW851970:EHH852038 EQS851970:ERD852038 FAO851970:FAZ852038 FKK851970:FKV852038 FUG851970:FUR852038 GEC851970:GEN852038 GNY851970:GOJ852038 GXU851970:GYF852038 HHQ851970:HIB852038 HRM851970:HRX852038 IBI851970:IBT852038 ILE851970:ILP852038 IVA851970:IVL852038 JEW851970:JFH852038 JOS851970:JPD852038 JYO851970:JYZ852038 KIK851970:KIV852038 KSG851970:KSR852038 LCC851970:LCN852038 LLY851970:LMJ852038 LVU851970:LWF852038 MFQ851970:MGB852038 MPM851970:MPX852038 MZI851970:MZT852038 NJE851970:NJP852038 NTA851970:NTL852038 OCW851970:ODH852038 OMS851970:OND852038 OWO851970:OWZ852038 PGK851970:PGV852038 PQG851970:PQR852038 QAC851970:QAN852038 QJY851970:QKJ852038 QTU851970:QUF852038 RDQ851970:REB852038 RNM851970:RNX852038 RXI851970:RXT852038 SHE851970:SHP852038 SRA851970:SRL852038 TAW851970:TBH852038 TKS851970:TLD852038 TUO851970:TUZ852038 UEK851970:UEV852038 UOG851970:UOR852038 UYC851970:UYN852038 VHY851970:VIJ852038 VRU851970:VSF852038 WBQ851970:WCB852038 WLM851970:WLX852038 WVI851970:WVT852038 A917506:L917574 IW917506:JH917574 SS917506:TD917574 ACO917506:ACZ917574 AMK917506:AMV917574 AWG917506:AWR917574 BGC917506:BGN917574 BPY917506:BQJ917574 BZU917506:CAF917574 CJQ917506:CKB917574 CTM917506:CTX917574 DDI917506:DDT917574 DNE917506:DNP917574 DXA917506:DXL917574 EGW917506:EHH917574 EQS917506:ERD917574 FAO917506:FAZ917574 FKK917506:FKV917574 FUG917506:FUR917574 GEC917506:GEN917574 GNY917506:GOJ917574 GXU917506:GYF917574 HHQ917506:HIB917574 HRM917506:HRX917574 IBI917506:IBT917574 ILE917506:ILP917574 IVA917506:IVL917574 JEW917506:JFH917574 JOS917506:JPD917574 JYO917506:JYZ917574 KIK917506:KIV917574 KSG917506:KSR917574 LCC917506:LCN917574 LLY917506:LMJ917574 LVU917506:LWF917574 MFQ917506:MGB917574 MPM917506:MPX917574 MZI917506:MZT917574 NJE917506:NJP917574 NTA917506:NTL917574 OCW917506:ODH917574 OMS917506:OND917574 OWO917506:OWZ917574 PGK917506:PGV917574 PQG917506:PQR917574 QAC917506:QAN917574 QJY917506:QKJ917574 QTU917506:QUF917574 RDQ917506:REB917574 RNM917506:RNX917574 RXI917506:RXT917574 SHE917506:SHP917574 SRA917506:SRL917574 TAW917506:TBH917574 TKS917506:TLD917574 TUO917506:TUZ917574 UEK917506:UEV917574 UOG917506:UOR917574 UYC917506:UYN917574 VHY917506:VIJ917574 VRU917506:VSF917574 WBQ917506:WCB917574 WLM917506:WLX917574 WVI917506:WVT917574 A983042:L983110 IW983042:JH983110 SS983042:TD983110 ACO983042:ACZ983110 AMK983042:AMV983110 AWG983042:AWR983110 BGC983042:BGN983110 BPY983042:BQJ983110 BZU983042:CAF983110 CJQ983042:CKB983110 CTM983042:CTX983110 DDI983042:DDT983110 DNE983042:DNP983110 DXA983042:DXL983110 EGW983042:EHH983110 EQS983042:ERD983110 FAO983042:FAZ983110 FKK983042:FKV983110 FUG983042:FUR983110 GEC983042:GEN983110 GNY983042:GOJ983110 GXU983042:GYF983110 HHQ983042:HIB983110 HRM983042:HRX983110 IBI983042:IBT983110 ILE983042:ILP983110 IVA983042:IVL983110 JEW983042:JFH983110 JOS983042:JPD983110 JYO983042:JYZ983110 KIK983042:KIV983110 KSG983042:KSR983110 LCC983042:LCN983110 LLY983042:LMJ983110 LVU983042:LWF983110 MFQ983042:MGB983110 MPM983042:MPX983110 MZI983042:MZT983110 NJE983042:NJP983110 NTA983042:NTL983110 OCW983042:ODH983110 OMS983042:OND983110 OWO983042:OWZ983110 PGK983042:PGV983110 PQG983042:PQR983110 QAC983042:QAN983110 QJY983042:QKJ983110 QTU983042:QUF983110 RDQ983042:REB983110 RNM983042:RNX983110 RXI983042:RXT983110 SHE983042:SHP983110 SRA983042:SRL983110 TAW983042:TBH983110 TKS983042:TLD983110 TUO983042:TUZ983110 UEK983042:UEV983110 UOG983042:UOR983110 UYC983042:UYN983110 VHY983042:VIJ983110 VRU983042:VSF983110 WBQ983042:WCB983110 WLM983042:WLX983110 WVI983042:WVT983110"/>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1"/>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2" width="11" style="98" customWidth="1"/>
    <col min="3" max="3" width="11" style="43"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10月(上旬～中旬)</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s="42" customFormat="1" x14ac:dyDescent="0.4">
      <c r="A4" s="653"/>
      <c r="B4" s="659" t="s">
        <v>138</v>
      </c>
      <c r="C4" s="655" t="s">
        <v>292</v>
      </c>
      <c r="D4" s="653" t="s">
        <v>95</v>
      </c>
      <c r="E4" s="653"/>
      <c r="F4" s="649" t="str">
        <f>+B4</f>
        <v>(12'10/1～20)</v>
      </c>
      <c r="G4" s="649" t="str">
        <f>+C4</f>
        <v>(11'10/1～20)</v>
      </c>
      <c r="H4" s="653" t="s">
        <v>95</v>
      </c>
      <c r="I4" s="653"/>
      <c r="J4" s="649" t="str">
        <f>+B4</f>
        <v>(12'10/1～20)</v>
      </c>
      <c r="K4" s="649" t="str">
        <f>+C4</f>
        <v>(11'10/1～20)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92</v>
      </c>
      <c r="B6" s="248">
        <f>+B7+B41</f>
        <v>307815</v>
      </c>
      <c r="C6" s="248">
        <f>+C7+C41</f>
        <v>313103</v>
      </c>
      <c r="D6" s="245">
        <f t="shared" ref="D6:D37" si="0">+B6/C6</f>
        <v>0.98311098903555694</v>
      </c>
      <c r="E6" s="289">
        <f t="shared" ref="E6:E37" si="1">+B6-C6</f>
        <v>-5288</v>
      </c>
      <c r="F6" s="248">
        <f>+F7+F41</f>
        <v>421850</v>
      </c>
      <c r="G6" s="248">
        <f>+G7+G41</f>
        <v>417166</v>
      </c>
      <c r="H6" s="245">
        <f t="shared" ref="H6:H37" si="2">+F6/G6</f>
        <v>1.0112281441920004</v>
      </c>
      <c r="I6" s="289">
        <f t="shared" ref="I6:I37" si="3">+F6-G6</f>
        <v>4684</v>
      </c>
      <c r="J6" s="245">
        <f t="shared" ref="J6:J37" si="4">+B6/F6</f>
        <v>0.72967879578049066</v>
      </c>
      <c r="K6" s="245">
        <f t="shared" ref="K6:K37" si="5">+C6/G6</f>
        <v>0.75054774358408882</v>
      </c>
      <c r="L6" s="283">
        <f t="shared" ref="L6:L37" si="6">+J6-K6</f>
        <v>-2.0868947803598159E-2</v>
      </c>
    </row>
    <row r="7" spans="1:12" s="44" customFormat="1" x14ac:dyDescent="0.4">
      <c r="A7" s="249" t="s">
        <v>91</v>
      </c>
      <c r="B7" s="248">
        <f>+B8+B18+B38</f>
        <v>137775</v>
      </c>
      <c r="C7" s="248">
        <f>+C8+C18+C38</f>
        <v>136733</v>
      </c>
      <c r="D7" s="245">
        <f t="shared" si="0"/>
        <v>1.0076206914205057</v>
      </c>
      <c r="E7" s="289">
        <f t="shared" si="1"/>
        <v>1042</v>
      </c>
      <c r="F7" s="248">
        <f>+F8+F18+F38</f>
        <v>185697</v>
      </c>
      <c r="G7" s="248">
        <f>+G8+G18+G38</f>
        <v>176084</v>
      </c>
      <c r="H7" s="245">
        <f t="shared" si="2"/>
        <v>1.0545932623066263</v>
      </c>
      <c r="I7" s="289">
        <f t="shared" si="3"/>
        <v>9613</v>
      </c>
      <c r="J7" s="245">
        <f t="shared" si="4"/>
        <v>0.74193444159033262</v>
      </c>
      <c r="K7" s="245">
        <f t="shared" si="5"/>
        <v>0.77652143295245446</v>
      </c>
      <c r="L7" s="283">
        <f t="shared" si="6"/>
        <v>-3.4586991362121844E-2</v>
      </c>
    </row>
    <row r="8" spans="1:12" x14ac:dyDescent="0.4">
      <c r="A8" s="277" t="s">
        <v>190</v>
      </c>
      <c r="B8" s="259">
        <f>SUM(B9:B17)</f>
        <v>94174</v>
      </c>
      <c r="C8" s="259">
        <f>SUM(C9:C17)</f>
        <v>98066</v>
      </c>
      <c r="D8" s="256">
        <f t="shared" si="0"/>
        <v>0.96031244264067062</v>
      </c>
      <c r="E8" s="281">
        <f t="shared" si="1"/>
        <v>-3892</v>
      </c>
      <c r="F8" s="259">
        <f>SUM(F9:F17)</f>
        <v>126681</v>
      </c>
      <c r="G8" s="259">
        <f>SUM(G9:G17)</f>
        <v>123221</v>
      </c>
      <c r="H8" s="256">
        <f t="shared" si="2"/>
        <v>1.0280796292839693</v>
      </c>
      <c r="I8" s="281">
        <f t="shared" si="3"/>
        <v>3460</v>
      </c>
      <c r="J8" s="256">
        <f t="shared" si="4"/>
        <v>0.74339482637491017</v>
      </c>
      <c r="K8" s="256">
        <f t="shared" si="5"/>
        <v>0.79585460270570763</v>
      </c>
      <c r="L8" s="280">
        <f t="shared" si="6"/>
        <v>-5.2459776330797458E-2</v>
      </c>
    </row>
    <row r="9" spans="1:12" x14ac:dyDescent="0.4">
      <c r="A9" s="57" t="s">
        <v>87</v>
      </c>
      <c r="B9" s="80">
        <f>'10月(上旬)'!B9+'10月(中旬)'!B9</f>
        <v>82896</v>
      </c>
      <c r="C9" s="80">
        <f>'10月(上旬)'!C9+'10月(中旬)'!C9</f>
        <v>77429</v>
      </c>
      <c r="D9" s="73">
        <f t="shared" si="0"/>
        <v>1.0706066202585593</v>
      </c>
      <c r="E9" s="81">
        <f t="shared" si="1"/>
        <v>5467</v>
      </c>
      <c r="F9" s="80">
        <f>'10月(上旬)'!F9+'10月(中旬)'!F9</f>
        <v>110447</v>
      </c>
      <c r="G9" s="80">
        <f>'10月(上旬)'!G9+'10月(中旬)'!G9</f>
        <v>98453</v>
      </c>
      <c r="H9" s="73">
        <f t="shared" si="2"/>
        <v>1.1218246269793708</v>
      </c>
      <c r="I9" s="81">
        <f t="shared" si="3"/>
        <v>11994</v>
      </c>
      <c r="J9" s="73">
        <f t="shared" si="4"/>
        <v>0.75055003757458327</v>
      </c>
      <c r="K9" s="73">
        <f t="shared" si="5"/>
        <v>0.78645648177302874</v>
      </c>
      <c r="L9" s="90">
        <f t="shared" si="6"/>
        <v>-3.5906444198445464E-2</v>
      </c>
    </row>
    <row r="10" spans="1:12" x14ac:dyDescent="0.4">
      <c r="A10" s="58" t="s">
        <v>90</v>
      </c>
      <c r="B10" s="80">
        <f>'10月(上旬)'!B10+'10月(中旬)'!B10</f>
        <v>6913</v>
      </c>
      <c r="C10" s="80">
        <f>'10月(上旬)'!C10+'10月(中旬)'!C10</f>
        <v>8486</v>
      </c>
      <c r="D10" s="53">
        <f t="shared" si="0"/>
        <v>0.81463587084609945</v>
      </c>
      <c r="E10" s="54">
        <f t="shared" si="1"/>
        <v>-1573</v>
      </c>
      <c r="F10" s="80">
        <f>'10月(上旬)'!F10+'10月(中旬)'!F10</f>
        <v>9761</v>
      </c>
      <c r="G10" s="80">
        <f>'10月(上旬)'!G10+'10月(中旬)'!G10</f>
        <v>10000</v>
      </c>
      <c r="H10" s="53">
        <f t="shared" si="2"/>
        <v>0.97609999999999997</v>
      </c>
      <c r="I10" s="54">
        <f t="shared" si="3"/>
        <v>-239</v>
      </c>
      <c r="J10" s="53">
        <f t="shared" si="4"/>
        <v>0.70822661612539695</v>
      </c>
      <c r="K10" s="53">
        <f t="shared" si="5"/>
        <v>0.84860000000000002</v>
      </c>
      <c r="L10" s="52">
        <f t="shared" si="6"/>
        <v>-0.14037338387460307</v>
      </c>
    </row>
    <row r="11" spans="1:12" x14ac:dyDescent="0.4">
      <c r="A11" s="58" t="s">
        <v>162</v>
      </c>
      <c r="B11" s="80">
        <f>'10月(上旬)'!B11+'10月(中旬)'!B11</f>
        <v>2712</v>
      </c>
      <c r="C11" s="80">
        <f>'10月(上旬)'!C11+'10月(中旬)'!C11</f>
        <v>10237</v>
      </c>
      <c r="D11" s="53">
        <f t="shared" si="0"/>
        <v>0.26492136368076585</v>
      </c>
      <c r="E11" s="54">
        <f t="shared" si="1"/>
        <v>-7525</v>
      </c>
      <c r="F11" s="80">
        <f>'10月(上旬)'!F11+'10月(中旬)'!F11</f>
        <v>3713</v>
      </c>
      <c r="G11" s="80">
        <f>'10月(上旬)'!G11+'10月(中旬)'!G11</f>
        <v>11868</v>
      </c>
      <c r="H11" s="53">
        <f t="shared" si="2"/>
        <v>0.31285810583080553</v>
      </c>
      <c r="I11" s="54">
        <f t="shared" si="3"/>
        <v>-8155</v>
      </c>
      <c r="J11" s="53">
        <f t="shared" si="4"/>
        <v>0.73040667923511982</v>
      </c>
      <c r="K11" s="53">
        <f t="shared" si="5"/>
        <v>0.86257162116616115</v>
      </c>
      <c r="L11" s="52">
        <f t="shared" si="6"/>
        <v>-0.13216494193104134</v>
      </c>
    </row>
    <row r="12" spans="1:12" x14ac:dyDescent="0.4">
      <c r="A12" s="58" t="s">
        <v>85</v>
      </c>
      <c r="B12" s="80">
        <f>'10月(上旬)'!B12+'10月(中旬)'!B12</f>
        <v>0</v>
      </c>
      <c r="C12" s="80">
        <f>'10月(上旬)'!C12+'10月(中旬)'!C12</f>
        <v>0</v>
      </c>
      <c r="D12" s="53" t="e">
        <f t="shared" si="0"/>
        <v>#DIV/0!</v>
      </c>
      <c r="E12" s="54">
        <f t="shared" si="1"/>
        <v>0</v>
      </c>
      <c r="F12" s="80">
        <f>'10月(上旬)'!F12+'10月(中旬)'!F12</f>
        <v>0</v>
      </c>
      <c r="G12" s="80">
        <f>'10月(上旬)'!G12+'10月(中旬)'!G12</f>
        <v>0</v>
      </c>
      <c r="H12" s="53" t="e">
        <f t="shared" si="2"/>
        <v>#DIV/0!</v>
      </c>
      <c r="I12" s="54">
        <f t="shared" si="3"/>
        <v>0</v>
      </c>
      <c r="J12" s="53" t="e">
        <f t="shared" si="4"/>
        <v>#DIV/0!</v>
      </c>
      <c r="K12" s="53" t="e">
        <f t="shared" si="5"/>
        <v>#DIV/0!</v>
      </c>
      <c r="L12" s="52" t="e">
        <f t="shared" si="6"/>
        <v>#DIV/0!</v>
      </c>
    </row>
    <row r="13" spans="1:12" x14ac:dyDescent="0.4">
      <c r="A13" s="58" t="s">
        <v>86</v>
      </c>
      <c r="B13" s="80">
        <f>'10月(上旬)'!B13+'10月(中旬)'!B13</f>
        <v>0</v>
      </c>
      <c r="C13" s="80">
        <f>'10月(上旬)'!C13+'10月(中旬)'!C13</f>
        <v>0</v>
      </c>
      <c r="D13" s="53" t="e">
        <f t="shared" si="0"/>
        <v>#DIV/0!</v>
      </c>
      <c r="E13" s="54">
        <f t="shared" si="1"/>
        <v>0</v>
      </c>
      <c r="F13" s="80">
        <f>'10月(上旬)'!F13+'10月(中旬)'!F13</f>
        <v>0</v>
      </c>
      <c r="G13" s="80">
        <f>'10月(上旬)'!G13+'10月(中旬)'!G13</f>
        <v>0</v>
      </c>
      <c r="H13" s="53" t="e">
        <f t="shared" si="2"/>
        <v>#DIV/0!</v>
      </c>
      <c r="I13" s="54">
        <f t="shared" si="3"/>
        <v>0</v>
      </c>
      <c r="J13" s="53" t="e">
        <f t="shared" si="4"/>
        <v>#DIV/0!</v>
      </c>
      <c r="K13" s="53" t="e">
        <f t="shared" si="5"/>
        <v>#DIV/0!</v>
      </c>
      <c r="L13" s="52" t="e">
        <f t="shared" si="6"/>
        <v>#DIV/0!</v>
      </c>
    </row>
    <row r="14" spans="1:12" x14ac:dyDescent="0.4">
      <c r="A14" s="64" t="s">
        <v>189</v>
      </c>
      <c r="B14" s="107">
        <f>'10月(上旬)'!B14+'10月(中旬)'!B14</f>
        <v>1653</v>
      </c>
      <c r="C14" s="107">
        <f>'10月(上旬)'!C14+'10月(中旬)'!C14</f>
        <v>1914</v>
      </c>
      <c r="D14" s="67">
        <f t="shared" si="0"/>
        <v>0.86363636363636365</v>
      </c>
      <c r="E14" s="68">
        <f t="shared" si="1"/>
        <v>-261</v>
      </c>
      <c r="F14" s="107">
        <f>'10月(上旬)'!F14+'10月(中旬)'!F14</f>
        <v>2760</v>
      </c>
      <c r="G14" s="107">
        <f>'10月(上旬)'!G14+'10月(中旬)'!G14</f>
        <v>2900</v>
      </c>
      <c r="H14" s="67">
        <f t="shared" si="2"/>
        <v>0.9517241379310345</v>
      </c>
      <c r="I14" s="68">
        <f t="shared" si="3"/>
        <v>-140</v>
      </c>
      <c r="J14" s="67">
        <f t="shared" si="4"/>
        <v>0.59891304347826091</v>
      </c>
      <c r="K14" s="67">
        <f t="shared" si="5"/>
        <v>0.66</v>
      </c>
      <c r="L14" s="66">
        <f t="shared" si="6"/>
        <v>-6.1086956521739122E-2</v>
      </c>
    </row>
    <row r="15" spans="1:12" x14ac:dyDescent="0.4">
      <c r="A15" s="58" t="s">
        <v>188</v>
      </c>
      <c r="B15" s="55">
        <f>'10月(上旬)'!B15+'10月(中旬)'!B15</f>
        <v>0</v>
      </c>
      <c r="C15" s="55">
        <f>'10月(上旬)'!C15+'10月(中旬)'!C15</f>
        <v>0</v>
      </c>
      <c r="D15" s="53" t="e">
        <f t="shared" si="0"/>
        <v>#DIV/0!</v>
      </c>
      <c r="E15" s="54">
        <f t="shared" si="1"/>
        <v>0</v>
      </c>
      <c r="F15" s="55">
        <f>'10月(上旬)'!F15+'10月(中旬)'!F15</f>
        <v>0</v>
      </c>
      <c r="G15" s="55">
        <f>'10月(上旬)'!G15+'10月(中旬)'!G15</f>
        <v>0</v>
      </c>
      <c r="H15" s="53" t="e">
        <f t="shared" si="2"/>
        <v>#DIV/0!</v>
      </c>
      <c r="I15" s="54">
        <f t="shared" si="3"/>
        <v>0</v>
      </c>
      <c r="J15" s="53" t="e">
        <f t="shared" si="4"/>
        <v>#DIV/0!</v>
      </c>
      <c r="K15" s="53" t="e">
        <f t="shared" si="5"/>
        <v>#DIV/0!</v>
      </c>
      <c r="L15" s="52" t="e">
        <f t="shared" si="6"/>
        <v>#DIV/0!</v>
      </c>
    </row>
    <row r="16" spans="1:12" x14ac:dyDescent="0.4">
      <c r="A16" s="70" t="s">
        <v>187</v>
      </c>
      <c r="B16" s="80">
        <f>'10月(上旬)'!B16+'10月(中旬)'!B16</f>
        <v>0</v>
      </c>
      <c r="C16" s="80">
        <f>'10月(上旬)'!C16+'10月(中旬)'!C16</f>
        <v>0</v>
      </c>
      <c r="D16" s="53" t="e">
        <f t="shared" si="0"/>
        <v>#DIV/0!</v>
      </c>
      <c r="E16" s="54">
        <f t="shared" si="1"/>
        <v>0</v>
      </c>
      <c r="F16" s="80">
        <f>'10月(上旬)'!F16+'10月(中旬)'!F16</f>
        <v>0</v>
      </c>
      <c r="G16" s="80">
        <f>'10月(上旬)'!G16+'10月(中旬)'!G16</f>
        <v>0</v>
      </c>
      <c r="H16" s="53" t="e">
        <f t="shared" si="2"/>
        <v>#DIV/0!</v>
      </c>
      <c r="I16" s="54">
        <f t="shared" si="3"/>
        <v>0</v>
      </c>
      <c r="J16" s="53" t="e">
        <f t="shared" si="4"/>
        <v>#DIV/0!</v>
      </c>
      <c r="K16" s="53" t="e">
        <f t="shared" si="5"/>
        <v>#DIV/0!</v>
      </c>
      <c r="L16" s="52" t="e">
        <f t="shared" si="6"/>
        <v>#DIV/0!</v>
      </c>
    </row>
    <row r="17" spans="1:12" x14ac:dyDescent="0.4">
      <c r="A17" s="70" t="s">
        <v>186</v>
      </c>
      <c r="B17" s="72">
        <f>'10月(上旬)'!B17+'10月(中旬)'!B17</f>
        <v>0</v>
      </c>
      <c r="C17" s="72">
        <f>'10月(上旬)'!C17+'10月(中旬)'!C17</f>
        <v>0</v>
      </c>
      <c r="D17" s="67" t="e">
        <f t="shared" si="0"/>
        <v>#DIV/0!</v>
      </c>
      <c r="E17" s="68">
        <f t="shared" si="1"/>
        <v>0</v>
      </c>
      <c r="F17" s="72">
        <f>'10月(上旬)'!F17+'10月(中旬)'!F17</f>
        <v>0</v>
      </c>
      <c r="G17" s="72">
        <f>'10月(上旬)'!G17+'10月(中旬)'!G17</f>
        <v>0</v>
      </c>
      <c r="H17" s="67" t="e">
        <f t="shared" si="2"/>
        <v>#DIV/0!</v>
      </c>
      <c r="I17" s="68">
        <f t="shared" si="3"/>
        <v>0</v>
      </c>
      <c r="J17" s="95" t="e">
        <f t="shared" si="4"/>
        <v>#DIV/0!</v>
      </c>
      <c r="K17" s="53" t="e">
        <f t="shared" si="5"/>
        <v>#DIV/0!</v>
      </c>
      <c r="L17" s="52" t="e">
        <f t="shared" si="6"/>
        <v>#DIV/0!</v>
      </c>
    </row>
    <row r="18" spans="1:12" x14ac:dyDescent="0.4">
      <c r="A18" s="277" t="s">
        <v>185</v>
      </c>
      <c r="B18" s="259">
        <f>SUM(B19:B37)</f>
        <v>42334</v>
      </c>
      <c r="C18" s="259">
        <f>SUM(C19:C37)</f>
        <v>37570</v>
      </c>
      <c r="D18" s="256">
        <f t="shared" si="0"/>
        <v>1.1268033005057227</v>
      </c>
      <c r="E18" s="281">
        <f t="shared" si="1"/>
        <v>4764</v>
      </c>
      <c r="F18" s="259">
        <f>SUM(F19:F37)</f>
        <v>57275</v>
      </c>
      <c r="G18" s="259">
        <f>SUM(G19:G37)</f>
        <v>51105</v>
      </c>
      <c r="H18" s="256">
        <f t="shared" si="2"/>
        <v>1.120731826631445</v>
      </c>
      <c r="I18" s="281">
        <f t="shared" si="3"/>
        <v>6170</v>
      </c>
      <c r="J18" s="256">
        <f t="shared" si="4"/>
        <v>0.73913574858140552</v>
      </c>
      <c r="K18" s="256">
        <f t="shared" si="5"/>
        <v>0.73515311613345069</v>
      </c>
      <c r="L18" s="280">
        <f t="shared" si="6"/>
        <v>3.9826324479548258E-3</v>
      </c>
    </row>
    <row r="19" spans="1:12" x14ac:dyDescent="0.4">
      <c r="A19" s="57" t="s">
        <v>184</v>
      </c>
      <c r="B19" s="80">
        <f>'10月(上旬)'!B19+'10月(中旬)'!B19</f>
        <v>0</v>
      </c>
      <c r="C19" s="80">
        <f>'10月(上旬)'!C19+'10月(中旬)'!C19</f>
        <v>0</v>
      </c>
      <c r="D19" s="73" t="e">
        <f t="shared" si="0"/>
        <v>#DIV/0!</v>
      </c>
      <c r="E19" s="81">
        <f t="shared" si="1"/>
        <v>0</v>
      </c>
      <c r="F19" s="80">
        <f>'10月(上旬)'!F19+'10月(中旬)'!F19</f>
        <v>0</v>
      </c>
      <c r="G19" s="80">
        <f>'10月(上旬)'!G19+'10月(中旬)'!G19</f>
        <v>0</v>
      </c>
      <c r="H19" s="73" t="e">
        <f t="shared" si="2"/>
        <v>#DIV/0!</v>
      </c>
      <c r="I19" s="81">
        <f t="shared" si="3"/>
        <v>0</v>
      </c>
      <c r="J19" s="73" t="e">
        <f t="shared" si="4"/>
        <v>#DIV/0!</v>
      </c>
      <c r="K19" s="73" t="e">
        <f t="shared" si="5"/>
        <v>#DIV/0!</v>
      </c>
      <c r="L19" s="90" t="e">
        <f t="shared" si="6"/>
        <v>#DIV/0!</v>
      </c>
    </row>
    <row r="20" spans="1:12" x14ac:dyDescent="0.4">
      <c r="A20" s="58" t="s">
        <v>244</v>
      </c>
      <c r="B20" s="80">
        <f>'10月(上旬)'!B20+'10月(中旬)'!B20</f>
        <v>6998</v>
      </c>
      <c r="C20" s="80">
        <f>'10月(上旬)'!C20+'10月(中旬)'!C20</f>
        <v>0</v>
      </c>
      <c r="D20" s="53" t="e">
        <f t="shared" si="0"/>
        <v>#DIV/0!</v>
      </c>
      <c r="E20" s="54">
        <f t="shared" si="1"/>
        <v>6998</v>
      </c>
      <c r="F20" s="80">
        <f>'10月(上旬)'!F20+'10月(中旬)'!F20</f>
        <v>9035</v>
      </c>
      <c r="G20" s="80">
        <f>'10月(上旬)'!G20+'10月(中旬)'!G20</f>
        <v>0</v>
      </c>
      <c r="H20" s="53" t="e">
        <f t="shared" si="2"/>
        <v>#DIV/0!</v>
      </c>
      <c r="I20" s="54">
        <f t="shared" si="3"/>
        <v>9035</v>
      </c>
      <c r="J20" s="53">
        <f t="shared" si="4"/>
        <v>0.77454344216934146</v>
      </c>
      <c r="K20" s="53" t="e">
        <f t="shared" si="5"/>
        <v>#DIV/0!</v>
      </c>
      <c r="L20" s="52" t="e">
        <f t="shared" si="6"/>
        <v>#DIV/0!</v>
      </c>
    </row>
    <row r="21" spans="1:12" x14ac:dyDescent="0.4">
      <c r="A21" s="58" t="s">
        <v>183</v>
      </c>
      <c r="B21" s="80">
        <f>'10月(上旬)'!B21+'10月(中旬)'!B21</f>
        <v>11392</v>
      </c>
      <c r="C21" s="80">
        <f>'10月(上旬)'!C21+'10月(中旬)'!C21</f>
        <v>12977</v>
      </c>
      <c r="D21" s="53">
        <f t="shared" si="0"/>
        <v>0.87786083070047005</v>
      </c>
      <c r="E21" s="54">
        <f t="shared" si="1"/>
        <v>-1585</v>
      </c>
      <c r="F21" s="80">
        <f>'10月(上旬)'!F21+'10月(中旬)'!F21</f>
        <v>17255</v>
      </c>
      <c r="G21" s="80">
        <f>'10月(上旬)'!G21+'10月(中旬)'!G21</f>
        <v>17580</v>
      </c>
      <c r="H21" s="53">
        <f t="shared" si="2"/>
        <v>0.98151308304891927</v>
      </c>
      <c r="I21" s="54">
        <f t="shared" si="3"/>
        <v>-325</v>
      </c>
      <c r="J21" s="53">
        <f t="shared" si="4"/>
        <v>0.6602144305998261</v>
      </c>
      <c r="K21" s="53">
        <f t="shared" si="5"/>
        <v>0.73816837315130834</v>
      </c>
      <c r="L21" s="52">
        <f t="shared" si="6"/>
        <v>-7.7953942551482247E-2</v>
      </c>
    </row>
    <row r="22" spans="1:12" x14ac:dyDescent="0.4">
      <c r="A22" s="58" t="s">
        <v>182</v>
      </c>
      <c r="B22" s="80">
        <f>'10月(上旬)'!B22+'10月(中旬)'!B22</f>
        <v>4846</v>
      </c>
      <c r="C22" s="80">
        <f>'10月(上旬)'!C22+'10月(中旬)'!C22</f>
        <v>4539</v>
      </c>
      <c r="D22" s="53">
        <f t="shared" si="0"/>
        <v>1.0676360431813174</v>
      </c>
      <c r="E22" s="54">
        <f t="shared" si="1"/>
        <v>307</v>
      </c>
      <c r="F22" s="80">
        <f>'10月(上旬)'!F22+'10月(中旬)'!F22</f>
        <v>5745</v>
      </c>
      <c r="G22" s="80">
        <f>'10月(上旬)'!G22+'10月(中旬)'!G22</f>
        <v>5920</v>
      </c>
      <c r="H22" s="53">
        <f t="shared" si="2"/>
        <v>0.97043918918918914</v>
      </c>
      <c r="I22" s="54">
        <f t="shared" si="3"/>
        <v>-175</v>
      </c>
      <c r="J22" s="53">
        <f t="shared" si="4"/>
        <v>0.84351610095735419</v>
      </c>
      <c r="K22" s="53">
        <f t="shared" si="5"/>
        <v>0.76672297297297298</v>
      </c>
      <c r="L22" s="52">
        <f t="shared" si="6"/>
        <v>7.6793127984381204E-2</v>
      </c>
    </row>
    <row r="23" spans="1:12" x14ac:dyDescent="0.4">
      <c r="A23" s="58" t="s">
        <v>181</v>
      </c>
      <c r="B23" s="80">
        <f>'10月(上旬)'!B23+'10月(中旬)'!B23</f>
        <v>2511</v>
      </c>
      <c r="C23" s="80">
        <f>'10月(上旬)'!C23+'10月(中旬)'!C23</f>
        <v>2766</v>
      </c>
      <c r="D23" s="67">
        <f t="shared" si="0"/>
        <v>0.90780911062906722</v>
      </c>
      <c r="E23" s="68">
        <f t="shared" si="1"/>
        <v>-255</v>
      </c>
      <c r="F23" s="80">
        <f>'10月(上旬)'!F23+'10月(中旬)'!F23</f>
        <v>2800</v>
      </c>
      <c r="G23" s="80">
        <f>'10月(上旬)'!G23+'10月(中旬)'!G23</f>
        <v>2970</v>
      </c>
      <c r="H23" s="67">
        <f t="shared" si="2"/>
        <v>0.9427609427609428</v>
      </c>
      <c r="I23" s="68">
        <f t="shared" si="3"/>
        <v>-170</v>
      </c>
      <c r="J23" s="67">
        <f t="shared" si="4"/>
        <v>0.8967857142857143</v>
      </c>
      <c r="K23" s="67">
        <f t="shared" si="5"/>
        <v>0.93131313131313131</v>
      </c>
      <c r="L23" s="66">
        <f t="shared" si="6"/>
        <v>-3.4527417027417018E-2</v>
      </c>
    </row>
    <row r="24" spans="1:12" x14ac:dyDescent="0.4">
      <c r="A24" s="70" t="s">
        <v>180</v>
      </c>
      <c r="B24" s="80">
        <f>'10月(上旬)'!B24+'10月(中旬)'!B24</f>
        <v>0</v>
      </c>
      <c r="C24" s="80">
        <f>'10月(上旬)'!C24+'10月(中旬)'!C24</f>
        <v>0</v>
      </c>
      <c r="D24" s="53" t="e">
        <f t="shared" si="0"/>
        <v>#DIV/0!</v>
      </c>
      <c r="E24" s="54">
        <f t="shared" si="1"/>
        <v>0</v>
      </c>
      <c r="F24" s="80">
        <f>'10月(上旬)'!F24+'10月(中旬)'!F24</f>
        <v>0</v>
      </c>
      <c r="G24" s="80">
        <f>'10月(上旬)'!G24+'10月(中旬)'!G24</f>
        <v>0</v>
      </c>
      <c r="H24" s="53" t="e">
        <f t="shared" si="2"/>
        <v>#DIV/0!</v>
      </c>
      <c r="I24" s="54">
        <f t="shared" si="3"/>
        <v>0</v>
      </c>
      <c r="J24" s="53" t="e">
        <f t="shared" si="4"/>
        <v>#DIV/0!</v>
      </c>
      <c r="K24" s="53" t="e">
        <f t="shared" si="5"/>
        <v>#DIV/0!</v>
      </c>
      <c r="L24" s="52" t="e">
        <f t="shared" si="6"/>
        <v>#DIV/0!</v>
      </c>
    </row>
    <row r="25" spans="1:12" x14ac:dyDescent="0.4">
      <c r="A25" s="70" t="s">
        <v>179</v>
      </c>
      <c r="B25" s="80">
        <f>'10月(上旬)'!B25+'10月(中旬)'!B25</f>
        <v>2237</v>
      </c>
      <c r="C25" s="80">
        <f>'10月(上旬)'!C25+'10月(中旬)'!C25</f>
        <v>2115</v>
      </c>
      <c r="D25" s="53">
        <f t="shared" si="0"/>
        <v>1.0576832151300237</v>
      </c>
      <c r="E25" s="54">
        <f t="shared" si="1"/>
        <v>122</v>
      </c>
      <c r="F25" s="80">
        <f>'10月(上旬)'!F25+'10月(中旬)'!F25</f>
        <v>2950</v>
      </c>
      <c r="G25" s="80">
        <f>'10月(上旬)'!G25+'10月(中旬)'!G25</f>
        <v>2990</v>
      </c>
      <c r="H25" s="53">
        <f t="shared" si="2"/>
        <v>0.98662207357859533</v>
      </c>
      <c r="I25" s="54">
        <f t="shared" si="3"/>
        <v>-40</v>
      </c>
      <c r="J25" s="53">
        <f t="shared" si="4"/>
        <v>0.75830508474576275</v>
      </c>
      <c r="K25" s="53">
        <f t="shared" si="5"/>
        <v>0.70735785953177255</v>
      </c>
      <c r="L25" s="52">
        <f t="shared" si="6"/>
        <v>5.0947225213990199E-2</v>
      </c>
    </row>
    <row r="26" spans="1:12" s="42" customFormat="1" x14ac:dyDescent="0.4">
      <c r="A26" s="70" t="s">
        <v>178</v>
      </c>
      <c r="B26" s="80">
        <f>'10月(上旬)'!B26+'10月(中旬)'!B26</f>
        <v>0</v>
      </c>
      <c r="C26" s="80">
        <f>'10月(上旬)'!C26+'10月(中旬)'!C26</f>
        <v>0</v>
      </c>
      <c r="D26" s="53" t="e">
        <f t="shared" si="0"/>
        <v>#DIV/0!</v>
      </c>
      <c r="E26" s="54">
        <f t="shared" si="1"/>
        <v>0</v>
      </c>
      <c r="F26" s="80">
        <f>'10月(上旬)'!F26+'10月(中旬)'!F26</f>
        <v>0</v>
      </c>
      <c r="G26" s="80">
        <f>'10月(上旬)'!G26+'10月(中旬)'!G26</f>
        <v>0</v>
      </c>
      <c r="H26" s="53" t="e">
        <f t="shared" si="2"/>
        <v>#DIV/0!</v>
      </c>
      <c r="I26" s="54">
        <f t="shared" si="3"/>
        <v>0</v>
      </c>
      <c r="J26" s="53" t="e">
        <f t="shared" si="4"/>
        <v>#DIV/0!</v>
      </c>
      <c r="K26" s="53" t="e">
        <f t="shared" si="5"/>
        <v>#DIV/0!</v>
      </c>
      <c r="L26" s="52" t="e">
        <f t="shared" si="6"/>
        <v>#DIV/0!</v>
      </c>
    </row>
    <row r="27" spans="1:12" s="42" customFormat="1" x14ac:dyDescent="0.4">
      <c r="A27" s="58" t="s">
        <v>177</v>
      </c>
      <c r="B27" s="80">
        <f>'10月(上旬)'!B27+'10月(中旬)'!B27</f>
        <v>0</v>
      </c>
      <c r="C27" s="80">
        <f>'10月(上旬)'!C27+'10月(中旬)'!C27</f>
        <v>0</v>
      </c>
      <c r="D27" s="53" t="e">
        <f t="shared" si="0"/>
        <v>#DIV/0!</v>
      </c>
      <c r="E27" s="54">
        <f t="shared" si="1"/>
        <v>0</v>
      </c>
      <c r="F27" s="80">
        <f>'10月(上旬)'!F27+'10月(中旬)'!F27</f>
        <v>0</v>
      </c>
      <c r="G27" s="80">
        <f>'10月(上旬)'!G27+'10月(中旬)'!G27</f>
        <v>0</v>
      </c>
      <c r="H27" s="53" t="e">
        <f t="shared" si="2"/>
        <v>#DIV/0!</v>
      </c>
      <c r="I27" s="54">
        <f t="shared" si="3"/>
        <v>0</v>
      </c>
      <c r="J27" s="53" t="e">
        <f t="shared" si="4"/>
        <v>#DIV/0!</v>
      </c>
      <c r="K27" s="53" t="e">
        <f t="shared" si="5"/>
        <v>#DIV/0!</v>
      </c>
      <c r="L27" s="52" t="e">
        <f t="shared" si="6"/>
        <v>#DIV/0!</v>
      </c>
    </row>
    <row r="28" spans="1:12" s="42" customFormat="1" x14ac:dyDescent="0.4">
      <c r="A28" s="58" t="s">
        <v>176</v>
      </c>
      <c r="B28" s="80">
        <f>'10月(上旬)'!B28+'10月(中旬)'!B28</f>
        <v>0</v>
      </c>
      <c r="C28" s="80">
        <f>'10月(上旬)'!C28+'10月(中旬)'!C28</f>
        <v>1810</v>
      </c>
      <c r="D28" s="53">
        <f t="shared" si="0"/>
        <v>0</v>
      </c>
      <c r="E28" s="54">
        <f t="shared" si="1"/>
        <v>-1810</v>
      </c>
      <c r="F28" s="80">
        <f>'10月(上旬)'!F28+'10月(中旬)'!F28</f>
        <v>0</v>
      </c>
      <c r="G28" s="80">
        <f>'10月(上旬)'!G28+'10月(中旬)'!G28</f>
        <v>2930</v>
      </c>
      <c r="H28" s="53">
        <f t="shared" si="2"/>
        <v>0</v>
      </c>
      <c r="I28" s="54">
        <f t="shared" si="3"/>
        <v>-2930</v>
      </c>
      <c r="J28" s="53" t="e">
        <f t="shared" si="4"/>
        <v>#DIV/0!</v>
      </c>
      <c r="K28" s="53">
        <f t="shared" si="5"/>
        <v>0.61774744027303752</v>
      </c>
      <c r="L28" s="52" t="e">
        <f t="shared" si="6"/>
        <v>#DIV/0!</v>
      </c>
    </row>
    <row r="29" spans="1:12" s="42" customFormat="1" x14ac:dyDescent="0.4">
      <c r="A29" s="58" t="s">
        <v>175</v>
      </c>
      <c r="B29" s="80">
        <f>'10月(上旬)'!B29+'10月(中旬)'!B29</f>
        <v>0</v>
      </c>
      <c r="C29" s="80">
        <f>'10月(上旬)'!C29+'10月(中旬)'!C29</f>
        <v>0</v>
      </c>
      <c r="D29" s="53" t="e">
        <f t="shared" si="0"/>
        <v>#DIV/0!</v>
      </c>
      <c r="E29" s="54">
        <f t="shared" si="1"/>
        <v>0</v>
      </c>
      <c r="F29" s="80">
        <f>'10月(上旬)'!F29+'10月(中旬)'!F29</f>
        <v>0</v>
      </c>
      <c r="G29" s="80">
        <f>'10月(上旬)'!G29+'10月(中旬)'!G29</f>
        <v>0</v>
      </c>
      <c r="H29" s="53" t="e">
        <f t="shared" si="2"/>
        <v>#DIV/0!</v>
      </c>
      <c r="I29" s="54">
        <f t="shared" si="3"/>
        <v>0</v>
      </c>
      <c r="J29" s="53" t="e">
        <f t="shared" si="4"/>
        <v>#DIV/0!</v>
      </c>
      <c r="K29" s="53" t="e">
        <f t="shared" si="5"/>
        <v>#DIV/0!</v>
      </c>
      <c r="L29" s="52" t="e">
        <f t="shared" si="6"/>
        <v>#DIV/0!</v>
      </c>
    </row>
    <row r="30" spans="1:12" s="42" customFormat="1" x14ac:dyDescent="0.4">
      <c r="A30" s="58" t="s">
        <v>174</v>
      </c>
      <c r="B30" s="80">
        <f>'10月(上旬)'!B30+'10月(中旬)'!B30</f>
        <v>0</v>
      </c>
      <c r="C30" s="80">
        <f>'10月(上旬)'!C30+'10月(中旬)'!C30</f>
        <v>0</v>
      </c>
      <c r="D30" s="67" t="e">
        <f t="shared" si="0"/>
        <v>#DIV/0!</v>
      </c>
      <c r="E30" s="68">
        <f t="shared" si="1"/>
        <v>0</v>
      </c>
      <c r="F30" s="80">
        <f>'10月(上旬)'!F30+'10月(中旬)'!F30</f>
        <v>0</v>
      </c>
      <c r="G30" s="80">
        <f>'10月(上旬)'!G30+'10月(中旬)'!G30</f>
        <v>0</v>
      </c>
      <c r="H30" s="67" t="e">
        <f t="shared" si="2"/>
        <v>#DIV/0!</v>
      </c>
      <c r="I30" s="68">
        <f t="shared" si="3"/>
        <v>0</v>
      </c>
      <c r="J30" s="67" t="e">
        <f t="shared" si="4"/>
        <v>#DIV/0!</v>
      </c>
      <c r="K30" s="67" t="e">
        <f t="shared" si="5"/>
        <v>#DIV/0!</v>
      </c>
      <c r="L30" s="66" t="e">
        <f t="shared" si="6"/>
        <v>#DIV/0!</v>
      </c>
    </row>
    <row r="31" spans="1:12" s="42" customFormat="1" x14ac:dyDescent="0.4">
      <c r="A31" s="70" t="s">
        <v>173</v>
      </c>
      <c r="B31" s="80">
        <f>'10月(上旬)'!B31+'10月(中旬)'!B31</f>
        <v>0</v>
      </c>
      <c r="C31" s="80">
        <f>'10月(上旬)'!C31+'10月(中旬)'!C31</f>
        <v>0</v>
      </c>
      <c r="D31" s="53" t="e">
        <f t="shared" si="0"/>
        <v>#DIV/0!</v>
      </c>
      <c r="E31" s="54">
        <f t="shared" si="1"/>
        <v>0</v>
      </c>
      <c r="F31" s="80">
        <f>'10月(上旬)'!F31+'10月(中旬)'!F31</f>
        <v>0</v>
      </c>
      <c r="G31" s="80">
        <f>'10月(上旬)'!G31+'10月(中旬)'!G31</f>
        <v>0</v>
      </c>
      <c r="H31" s="53" t="e">
        <f t="shared" si="2"/>
        <v>#DIV/0!</v>
      </c>
      <c r="I31" s="54">
        <f t="shared" si="3"/>
        <v>0</v>
      </c>
      <c r="J31" s="53" t="e">
        <f t="shared" si="4"/>
        <v>#DIV/0!</v>
      </c>
      <c r="K31" s="53" t="e">
        <f t="shared" si="5"/>
        <v>#DIV/0!</v>
      </c>
      <c r="L31" s="52" t="e">
        <f t="shared" si="6"/>
        <v>#DIV/0!</v>
      </c>
    </row>
    <row r="32" spans="1:12" s="42" customFormat="1" x14ac:dyDescent="0.4">
      <c r="A32" s="58" t="s">
        <v>172</v>
      </c>
      <c r="B32" s="80">
        <f>'10月(上旬)'!B32+'10月(中旬)'!B32</f>
        <v>2268</v>
      </c>
      <c r="C32" s="80">
        <f>'10月(上旬)'!C32+'10月(中旬)'!C32</f>
        <v>2607</v>
      </c>
      <c r="D32" s="53">
        <f t="shared" si="0"/>
        <v>0.86996547756041431</v>
      </c>
      <c r="E32" s="54">
        <f t="shared" si="1"/>
        <v>-339</v>
      </c>
      <c r="F32" s="80">
        <f>'10月(上旬)'!F32+'10月(中旬)'!F32</f>
        <v>2900</v>
      </c>
      <c r="G32" s="80">
        <f>'10月(上旬)'!G32+'10月(中旬)'!G32</f>
        <v>3235</v>
      </c>
      <c r="H32" s="53">
        <f t="shared" si="2"/>
        <v>0.89644513137557957</v>
      </c>
      <c r="I32" s="54">
        <f t="shared" si="3"/>
        <v>-335</v>
      </c>
      <c r="J32" s="53">
        <f t="shared" si="4"/>
        <v>0.78206896551724137</v>
      </c>
      <c r="K32" s="53">
        <f t="shared" si="5"/>
        <v>0.80587326120556413</v>
      </c>
      <c r="L32" s="52">
        <f t="shared" si="6"/>
        <v>-2.3804295688322763E-2</v>
      </c>
    </row>
    <row r="33" spans="1:12" s="42" customFormat="1" x14ac:dyDescent="0.4">
      <c r="A33" s="70" t="s">
        <v>171</v>
      </c>
      <c r="B33" s="80">
        <f>'10月(上旬)'!B33+'10月(中旬)'!B33</f>
        <v>0</v>
      </c>
      <c r="C33" s="80">
        <f>'10月(上旬)'!C33+'10月(中旬)'!C33</f>
        <v>0</v>
      </c>
      <c r="D33" s="67" t="e">
        <f t="shared" si="0"/>
        <v>#DIV/0!</v>
      </c>
      <c r="E33" s="68">
        <f t="shared" si="1"/>
        <v>0</v>
      </c>
      <c r="F33" s="80">
        <f>'10月(上旬)'!F33+'10月(中旬)'!F33</f>
        <v>0</v>
      </c>
      <c r="G33" s="80">
        <f>'10月(上旬)'!G33+'10月(中旬)'!G33</f>
        <v>0</v>
      </c>
      <c r="H33" s="67" t="e">
        <f t="shared" si="2"/>
        <v>#DIV/0!</v>
      </c>
      <c r="I33" s="68">
        <f t="shared" si="3"/>
        <v>0</v>
      </c>
      <c r="J33" s="67" t="e">
        <f t="shared" si="4"/>
        <v>#DIV/0!</v>
      </c>
      <c r="K33" s="67" t="e">
        <f t="shared" si="5"/>
        <v>#DIV/0!</v>
      </c>
      <c r="L33" s="66" t="e">
        <f t="shared" si="6"/>
        <v>#DIV/0!</v>
      </c>
    </row>
    <row r="34" spans="1:12" s="42" customFormat="1" x14ac:dyDescent="0.4">
      <c r="A34" s="70" t="s">
        <v>170</v>
      </c>
      <c r="B34" s="107">
        <f>'10月(上旬)'!B34+'10月(中旬)'!B34</f>
        <v>2479</v>
      </c>
      <c r="C34" s="107">
        <f>'10月(上旬)'!C34+'10月(中旬)'!C34</f>
        <v>2779</v>
      </c>
      <c r="D34" s="67">
        <f t="shared" si="0"/>
        <v>0.89204749910039582</v>
      </c>
      <c r="E34" s="68">
        <f t="shared" si="1"/>
        <v>-300</v>
      </c>
      <c r="F34" s="107">
        <f>'10月(上旬)'!F34+'10月(中旬)'!F34</f>
        <v>4690</v>
      </c>
      <c r="G34" s="107">
        <f>'10月(上旬)'!G34+'10月(中旬)'!G34</f>
        <v>3820</v>
      </c>
      <c r="H34" s="67">
        <f t="shared" si="2"/>
        <v>1.2277486910994764</v>
      </c>
      <c r="I34" s="68">
        <f t="shared" si="3"/>
        <v>870</v>
      </c>
      <c r="J34" s="67">
        <f t="shared" si="4"/>
        <v>0.52857142857142858</v>
      </c>
      <c r="K34" s="67">
        <f t="shared" si="5"/>
        <v>0.72748691099476437</v>
      </c>
      <c r="L34" s="66">
        <f t="shared" si="6"/>
        <v>-0.19891548242333579</v>
      </c>
    </row>
    <row r="35" spans="1:12" s="42" customFormat="1" x14ac:dyDescent="0.4">
      <c r="A35" s="58" t="s">
        <v>169</v>
      </c>
      <c r="B35" s="55">
        <f>'10月(上旬)'!B35+'10月(中旬)'!B35</f>
        <v>0</v>
      </c>
      <c r="C35" s="55">
        <f>'10月(上旬)'!C35+'10月(中旬)'!C35</f>
        <v>0</v>
      </c>
      <c r="D35" s="53" t="e">
        <f t="shared" si="0"/>
        <v>#DIV/0!</v>
      </c>
      <c r="E35" s="54">
        <f t="shared" si="1"/>
        <v>0</v>
      </c>
      <c r="F35" s="55">
        <f>'10月(上旬)'!F35+'10月(中旬)'!F35</f>
        <v>0</v>
      </c>
      <c r="G35" s="55">
        <f>'10月(上旬)'!G35+'10月(中旬)'!G35</f>
        <v>0</v>
      </c>
      <c r="H35" s="53" t="e">
        <f t="shared" si="2"/>
        <v>#DIV/0!</v>
      </c>
      <c r="I35" s="54">
        <f t="shared" si="3"/>
        <v>0</v>
      </c>
      <c r="J35" s="53" t="e">
        <f t="shared" si="4"/>
        <v>#DIV/0!</v>
      </c>
      <c r="K35" s="53" t="e">
        <f t="shared" si="5"/>
        <v>#DIV/0!</v>
      </c>
      <c r="L35" s="52" t="e">
        <f t="shared" si="6"/>
        <v>#DIV/0!</v>
      </c>
    </row>
    <row r="36" spans="1:12" s="42" customFormat="1" x14ac:dyDescent="0.4">
      <c r="A36" s="70" t="s">
        <v>89</v>
      </c>
      <c r="B36" s="107">
        <f>'10月(上旬)'!B36+'10月(中旬)'!B36</f>
        <v>0</v>
      </c>
      <c r="C36" s="107">
        <f>'10月(上旬)'!C36+'10月(中旬)'!C36</f>
        <v>0</v>
      </c>
      <c r="D36" s="67" t="e">
        <f t="shared" si="0"/>
        <v>#DIV/0!</v>
      </c>
      <c r="E36" s="68">
        <f t="shared" si="1"/>
        <v>0</v>
      </c>
      <c r="F36" s="107">
        <f>'10月(上旬)'!F36+'10月(中旬)'!F36</f>
        <v>0</v>
      </c>
      <c r="G36" s="107">
        <f>'10月(上旬)'!G36+'10月(中旬)'!G36</f>
        <v>0</v>
      </c>
      <c r="H36" s="67" t="e">
        <f t="shared" si="2"/>
        <v>#DIV/0!</v>
      </c>
      <c r="I36" s="68">
        <f t="shared" si="3"/>
        <v>0</v>
      </c>
      <c r="J36" s="67" t="e">
        <f t="shared" si="4"/>
        <v>#DIV/0!</v>
      </c>
      <c r="K36" s="67" t="e">
        <f t="shared" si="5"/>
        <v>#DIV/0!</v>
      </c>
      <c r="L36" s="66" t="e">
        <f t="shared" si="6"/>
        <v>#DIV/0!</v>
      </c>
    </row>
    <row r="37" spans="1:12" s="42" customFormat="1" x14ac:dyDescent="0.4">
      <c r="A37" s="51" t="s">
        <v>168</v>
      </c>
      <c r="B37" s="49">
        <f>'10月(上旬)'!B37+'10月(中旬)'!B37</f>
        <v>9603</v>
      </c>
      <c r="C37" s="49">
        <f>'10月(上旬)'!C37+'10月(中旬)'!C37</f>
        <v>7977</v>
      </c>
      <c r="D37" s="47">
        <f t="shared" si="0"/>
        <v>1.2038360285821736</v>
      </c>
      <c r="E37" s="48">
        <f t="shared" si="1"/>
        <v>1626</v>
      </c>
      <c r="F37" s="49">
        <f>'10月(上旬)'!F37+'10月(中旬)'!F37</f>
        <v>11900</v>
      </c>
      <c r="G37" s="55">
        <f>'10月(上旬)'!G37+'10月(中旬)'!G37</f>
        <v>11660</v>
      </c>
      <c r="H37" s="53">
        <f t="shared" si="2"/>
        <v>1.0205831903945111</v>
      </c>
      <c r="I37" s="54">
        <f t="shared" si="3"/>
        <v>240</v>
      </c>
      <c r="J37" s="53">
        <f t="shared" si="4"/>
        <v>0.80697478991596638</v>
      </c>
      <c r="K37" s="53">
        <f t="shared" si="5"/>
        <v>0.68413379073756431</v>
      </c>
      <c r="L37" s="52">
        <f t="shared" si="6"/>
        <v>0.12284099917840208</v>
      </c>
    </row>
    <row r="38" spans="1:12" x14ac:dyDescent="0.4">
      <c r="A38" s="277" t="s">
        <v>167</v>
      </c>
      <c r="B38" s="259">
        <f>SUM(B39:B40)</f>
        <v>1267</v>
      </c>
      <c r="C38" s="259">
        <f>SUM(C39:C40)</f>
        <v>1097</v>
      </c>
      <c r="D38" s="256">
        <f t="shared" ref="D38:D66" si="7">+B38/C38</f>
        <v>1.1549680948040109</v>
      </c>
      <c r="E38" s="281">
        <f t="shared" ref="E38:E66" si="8">+B38-C38</f>
        <v>170</v>
      </c>
      <c r="F38" s="259">
        <f>SUM(F39:F40)</f>
        <v>1741</v>
      </c>
      <c r="G38" s="259">
        <f>SUM(G39:G40)</f>
        <v>1758</v>
      </c>
      <c r="H38" s="256">
        <f t="shared" ref="H38:H66" si="9">+F38/G38</f>
        <v>0.9903299203640501</v>
      </c>
      <c r="I38" s="281">
        <f t="shared" ref="I38:I66" si="10">+F38-G38</f>
        <v>-17</v>
      </c>
      <c r="J38" s="256">
        <f t="shared" ref="J38:J66" si="11">+B38/F38</f>
        <v>0.7277426766226307</v>
      </c>
      <c r="K38" s="256">
        <f t="shared" ref="K38:K66" si="12">+C38/G38</f>
        <v>0.62400455062571103</v>
      </c>
      <c r="L38" s="280">
        <f t="shared" ref="L38:L66" si="13">+J38-K38</f>
        <v>0.10373812599691967</v>
      </c>
    </row>
    <row r="39" spans="1:12" x14ac:dyDescent="0.4">
      <c r="A39" s="57" t="s">
        <v>166</v>
      </c>
      <c r="B39" s="80">
        <f>'10月(上旬)'!B39+'10月(中旬)'!B39</f>
        <v>792</v>
      </c>
      <c r="C39" s="80">
        <f>'10月(上旬)'!C39+'10月(中旬)'!C39</f>
        <v>703</v>
      </c>
      <c r="D39" s="73">
        <f t="shared" si="7"/>
        <v>1.1266002844950214</v>
      </c>
      <c r="E39" s="81">
        <f t="shared" si="8"/>
        <v>89</v>
      </c>
      <c r="F39" s="80">
        <f>'10月(上旬)'!F39+'10月(中旬)'!F39</f>
        <v>1000</v>
      </c>
      <c r="G39" s="80">
        <f>'10月(上旬)'!G39+'10月(中旬)'!G39</f>
        <v>978</v>
      </c>
      <c r="H39" s="73">
        <f t="shared" si="9"/>
        <v>1.0224948875255624</v>
      </c>
      <c r="I39" s="81">
        <f t="shared" si="10"/>
        <v>22</v>
      </c>
      <c r="J39" s="73">
        <f t="shared" si="11"/>
        <v>0.79200000000000004</v>
      </c>
      <c r="K39" s="73">
        <f t="shared" si="12"/>
        <v>0.71881390593047034</v>
      </c>
      <c r="L39" s="90">
        <f t="shared" si="13"/>
        <v>7.3186094069529695E-2</v>
      </c>
    </row>
    <row r="40" spans="1:12" x14ac:dyDescent="0.4">
      <c r="A40" s="58" t="s">
        <v>165</v>
      </c>
      <c r="B40" s="80">
        <f>'10月(上旬)'!B40+'10月(中旬)'!B40</f>
        <v>475</v>
      </c>
      <c r="C40" s="80">
        <f>'10月(上旬)'!C40+'10月(中旬)'!C40</f>
        <v>394</v>
      </c>
      <c r="D40" s="53">
        <f t="shared" si="7"/>
        <v>1.2055837563451777</v>
      </c>
      <c r="E40" s="54">
        <f t="shared" si="8"/>
        <v>81</v>
      </c>
      <c r="F40" s="80">
        <f>'10月(上旬)'!F40+'10月(中旬)'!F40</f>
        <v>741</v>
      </c>
      <c r="G40" s="80">
        <f>'10月(上旬)'!G40+'10月(中旬)'!G40</f>
        <v>780</v>
      </c>
      <c r="H40" s="53">
        <f t="shared" si="9"/>
        <v>0.95</v>
      </c>
      <c r="I40" s="54">
        <f t="shared" si="10"/>
        <v>-39</v>
      </c>
      <c r="J40" s="53">
        <f t="shared" si="11"/>
        <v>0.64102564102564108</v>
      </c>
      <c r="K40" s="53">
        <f t="shared" si="12"/>
        <v>0.50512820512820511</v>
      </c>
      <c r="L40" s="52">
        <f t="shared" si="13"/>
        <v>0.13589743589743597</v>
      </c>
    </row>
    <row r="41" spans="1:12" s="89" customFormat="1" x14ac:dyDescent="0.4">
      <c r="A41" s="249" t="s">
        <v>88</v>
      </c>
      <c r="B41" s="248">
        <f>B42+B62</f>
        <v>170040</v>
      </c>
      <c r="C41" s="248">
        <f>C42+C62</f>
        <v>176370</v>
      </c>
      <c r="D41" s="245">
        <f t="shared" si="7"/>
        <v>0.96410954243919034</v>
      </c>
      <c r="E41" s="289">
        <f t="shared" si="8"/>
        <v>-6330</v>
      </c>
      <c r="F41" s="248">
        <f>F42+F62</f>
        <v>236153</v>
      </c>
      <c r="G41" s="248">
        <f>G42+G62</f>
        <v>241082</v>
      </c>
      <c r="H41" s="245">
        <f t="shared" si="9"/>
        <v>0.97955467434316956</v>
      </c>
      <c r="I41" s="289">
        <f t="shared" si="10"/>
        <v>-4929</v>
      </c>
      <c r="J41" s="245">
        <f t="shared" si="11"/>
        <v>0.72004166790174162</v>
      </c>
      <c r="K41" s="245">
        <f t="shared" si="12"/>
        <v>0.73157680789109103</v>
      </c>
      <c r="L41" s="283">
        <f t="shared" si="13"/>
        <v>-1.1535139989349408E-2</v>
      </c>
    </row>
    <row r="42" spans="1:12" s="89" customFormat="1" x14ac:dyDescent="0.4">
      <c r="A42" s="277" t="s">
        <v>164</v>
      </c>
      <c r="B42" s="248">
        <f>SUM(B43:B61)</f>
        <v>167936</v>
      </c>
      <c r="C42" s="248">
        <f>SUM(C43:C61)</f>
        <v>174646</v>
      </c>
      <c r="D42" s="245">
        <f t="shared" si="7"/>
        <v>0.9615794235195767</v>
      </c>
      <c r="E42" s="289">
        <f t="shared" si="8"/>
        <v>-6710</v>
      </c>
      <c r="F42" s="248">
        <f>SUM(F43:F61)</f>
        <v>232665</v>
      </c>
      <c r="G42" s="248">
        <f>SUM(G43:G61)</f>
        <v>238061</v>
      </c>
      <c r="H42" s="245">
        <f t="shared" si="9"/>
        <v>0.97733354056313293</v>
      </c>
      <c r="I42" s="289">
        <f t="shared" si="10"/>
        <v>-5396</v>
      </c>
      <c r="J42" s="245">
        <f t="shared" si="11"/>
        <v>0.72179313605398321</v>
      </c>
      <c r="K42" s="245">
        <f t="shared" si="12"/>
        <v>0.73361869436825011</v>
      </c>
      <c r="L42" s="283">
        <f t="shared" si="13"/>
        <v>-1.1825558314266904E-2</v>
      </c>
    </row>
    <row r="43" spans="1:12" x14ac:dyDescent="0.4">
      <c r="A43" s="58" t="s">
        <v>87</v>
      </c>
      <c r="B43" s="63">
        <v>72878</v>
      </c>
      <c r="C43" s="63">
        <v>75344</v>
      </c>
      <c r="D43" s="60">
        <f t="shared" si="7"/>
        <v>0.96727012104480781</v>
      </c>
      <c r="E43" s="68">
        <f t="shared" si="8"/>
        <v>-2466</v>
      </c>
      <c r="F43" s="63">
        <v>85505</v>
      </c>
      <c r="G43" s="63">
        <v>93764</v>
      </c>
      <c r="H43" s="67">
        <f t="shared" si="9"/>
        <v>0.91191715370504667</v>
      </c>
      <c r="I43" s="54">
        <f t="shared" si="10"/>
        <v>-8259</v>
      </c>
      <c r="J43" s="53">
        <f t="shared" si="11"/>
        <v>0.85232442547219456</v>
      </c>
      <c r="K43" s="53">
        <f t="shared" si="12"/>
        <v>0.80354933663239625</v>
      </c>
      <c r="L43" s="52">
        <f t="shared" si="13"/>
        <v>4.8775088839798308E-2</v>
      </c>
    </row>
    <row r="44" spans="1:12" x14ac:dyDescent="0.4">
      <c r="A44" s="58" t="s">
        <v>163</v>
      </c>
      <c r="B44" s="56">
        <v>8284</v>
      </c>
      <c r="C44" s="56">
        <v>8562</v>
      </c>
      <c r="D44" s="73">
        <f t="shared" si="7"/>
        <v>0.96753095071245032</v>
      </c>
      <c r="E44" s="68">
        <f t="shared" si="8"/>
        <v>-278</v>
      </c>
      <c r="F44" s="56">
        <v>9952</v>
      </c>
      <c r="G44" s="56">
        <v>10058</v>
      </c>
      <c r="H44" s="67">
        <f t="shared" si="9"/>
        <v>0.98946112547226084</v>
      </c>
      <c r="I44" s="54">
        <f t="shared" si="10"/>
        <v>-106</v>
      </c>
      <c r="J44" s="53">
        <f t="shared" si="11"/>
        <v>0.832395498392283</v>
      </c>
      <c r="K44" s="53">
        <f t="shared" si="12"/>
        <v>0.85126267647643672</v>
      </c>
      <c r="L44" s="52">
        <f t="shared" si="13"/>
        <v>-1.8867178084153724E-2</v>
      </c>
    </row>
    <row r="45" spans="1:12" x14ac:dyDescent="0.4">
      <c r="A45" s="70" t="s">
        <v>162</v>
      </c>
      <c r="B45" s="56">
        <v>14202</v>
      </c>
      <c r="C45" s="56">
        <v>16384</v>
      </c>
      <c r="D45" s="73">
        <f t="shared" si="7"/>
        <v>0.8668212890625</v>
      </c>
      <c r="E45" s="68">
        <f t="shared" si="8"/>
        <v>-2182</v>
      </c>
      <c r="F45" s="56">
        <v>21274</v>
      </c>
      <c r="G45" s="56">
        <v>21765</v>
      </c>
      <c r="H45" s="67">
        <f t="shared" si="9"/>
        <v>0.97744084539398113</v>
      </c>
      <c r="I45" s="54">
        <f t="shared" si="10"/>
        <v>-491</v>
      </c>
      <c r="J45" s="53">
        <f t="shared" si="11"/>
        <v>0.6675754442041929</v>
      </c>
      <c r="K45" s="53">
        <f t="shared" si="12"/>
        <v>0.75276820583505633</v>
      </c>
      <c r="L45" s="52">
        <f t="shared" si="13"/>
        <v>-8.5192761630863423E-2</v>
      </c>
    </row>
    <row r="46" spans="1:12" x14ac:dyDescent="0.4">
      <c r="A46" s="70" t="s">
        <v>161</v>
      </c>
      <c r="B46" s="56">
        <v>7078</v>
      </c>
      <c r="C46" s="56">
        <v>9490</v>
      </c>
      <c r="D46" s="73">
        <f t="shared" si="7"/>
        <v>0.74583772391991565</v>
      </c>
      <c r="E46" s="68">
        <f t="shared" si="8"/>
        <v>-2412</v>
      </c>
      <c r="F46" s="56">
        <v>12239</v>
      </c>
      <c r="G46" s="56">
        <v>14328</v>
      </c>
      <c r="H46" s="67">
        <f t="shared" si="9"/>
        <v>0.85420156337241759</v>
      </c>
      <c r="I46" s="54">
        <f t="shared" si="10"/>
        <v>-2089</v>
      </c>
      <c r="J46" s="53">
        <f t="shared" si="11"/>
        <v>0.57831522183184902</v>
      </c>
      <c r="K46" s="53">
        <f t="shared" si="12"/>
        <v>0.66233947515354552</v>
      </c>
      <c r="L46" s="52">
        <f t="shared" si="13"/>
        <v>-8.4024253321696496E-2</v>
      </c>
    </row>
    <row r="47" spans="1:12" x14ac:dyDescent="0.4">
      <c r="A47" s="58" t="s">
        <v>86</v>
      </c>
      <c r="B47" s="56">
        <v>13267</v>
      </c>
      <c r="C47" s="56">
        <v>13257</v>
      </c>
      <c r="D47" s="73">
        <f t="shared" si="7"/>
        <v>1.0007543184732595</v>
      </c>
      <c r="E47" s="68">
        <f t="shared" si="8"/>
        <v>10</v>
      </c>
      <c r="F47" s="56">
        <v>18545</v>
      </c>
      <c r="G47" s="56">
        <v>19786</v>
      </c>
      <c r="H47" s="67">
        <f t="shared" si="9"/>
        <v>0.93727888405943593</v>
      </c>
      <c r="I47" s="54">
        <f t="shared" si="10"/>
        <v>-1241</v>
      </c>
      <c r="J47" s="53">
        <f t="shared" si="11"/>
        <v>0.71539498517120514</v>
      </c>
      <c r="K47" s="53">
        <f t="shared" si="12"/>
        <v>0.67001920549883753</v>
      </c>
      <c r="L47" s="52">
        <f t="shared" si="13"/>
        <v>4.5375779672367611E-2</v>
      </c>
    </row>
    <row r="48" spans="1:12" x14ac:dyDescent="0.4">
      <c r="A48" s="58" t="s">
        <v>85</v>
      </c>
      <c r="B48" s="56">
        <v>22636</v>
      </c>
      <c r="C48" s="56">
        <v>24030</v>
      </c>
      <c r="D48" s="73">
        <f t="shared" si="7"/>
        <v>0.94198918019142741</v>
      </c>
      <c r="E48" s="68">
        <f t="shared" si="8"/>
        <v>-1394</v>
      </c>
      <c r="F48" s="56">
        <v>34986</v>
      </c>
      <c r="G48" s="56">
        <v>36493</v>
      </c>
      <c r="H48" s="67">
        <f t="shared" si="9"/>
        <v>0.95870440906475218</v>
      </c>
      <c r="I48" s="54">
        <f t="shared" si="10"/>
        <v>-1507</v>
      </c>
      <c r="J48" s="53">
        <f t="shared" si="11"/>
        <v>0.64700165780597951</v>
      </c>
      <c r="K48" s="53">
        <f t="shared" si="12"/>
        <v>0.65848244868878958</v>
      </c>
      <c r="L48" s="52">
        <f t="shared" si="13"/>
        <v>-1.1480790882810066E-2</v>
      </c>
    </row>
    <row r="49" spans="1:12" x14ac:dyDescent="0.4">
      <c r="A49" s="58" t="s">
        <v>160</v>
      </c>
      <c r="B49" s="56">
        <v>2831</v>
      </c>
      <c r="C49" s="56">
        <v>3137</v>
      </c>
      <c r="D49" s="73">
        <f t="shared" si="7"/>
        <v>0.90245457443417276</v>
      </c>
      <c r="E49" s="68">
        <f t="shared" si="8"/>
        <v>-306</v>
      </c>
      <c r="F49" s="56">
        <v>5670</v>
      </c>
      <c r="G49" s="56">
        <v>5249</v>
      </c>
      <c r="H49" s="67">
        <f t="shared" si="9"/>
        <v>1.0802057534768528</v>
      </c>
      <c r="I49" s="54">
        <f t="shared" si="10"/>
        <v>421</v>
      </c>
      <c r="J49" s="53">
        <f t="shared" si="11"/>
        <v>0.49929453262786594</v>
      </c>
      <c r="K49" s="53">
        <f t="shared" si="12"/>
        <v>0.59763764526576491</v>
      </c>
      <c r="L49" s="52">
        <f t="shared" si="13"/>
        <v>-9.8343112637898966E-2</v>
      </c>
    </row>
    <row r="50" spans="1:12" x14ac:dyDescent="0.4">
      <c r="A50" s="58" t="s">
        <v>84</v>
      </c>
      <c r="B50" s="56">
        <v>4222</v>
      </c>
      <c r="C50" s="56">
        <v>3557</v>
      </c>
      <c r="D50" s="73">
        <f t="shared" si="7"/>
        <v>1.1869552994096149</v>
      </c>
      <c r="E50" s="68">
        <f t="shared" si="8"/>
        <v>665</v>
      </c>
      <c r="F50" s="56">
        <v>5297</v>
      </c>
      <c r="G50" s="56">
        <v>5400</v>
      </c>
      <c r="H50" s="67">
        <f t="shared" si="9"/>
        <v>0.98092592592592598</v>
      </c>
      <c r="I50" s="54">
        <f t="shared" si="10"/>
        <v>-103</v>
      </c>
      <c r="J50" s="53">
        <f t="shared" si="11"/>
        <v>0.79705493675665473</v>
      </c>
      <c r="K50" s="53">
        <f t="shared" si="12"/>
        <v>0.65870370370370368</v>
      </c>
      <c r="L50" s="52">
        <f t="shared" si="13"/>
        <v>0.13835123305295105</v>
      </c>
    </row>
    <row r="51" spans="1:12" s="42" customFormat="1" x14ac:dyDescent="0.4">
      <c r="A51" s="58" t="s">
        <v>159</v>
      </c>
      <c r="B51" s="56">
        <v>1698</v>
      </c>
      <c r="C51" s="56">
        <v>2257</v>
      </c>
      <c r="D51" s="73">
        <f t="shared" si="7"/>
        <v>0.75232609658839167</v>
      </c>
      <c r="E51" s="68">
        <f t="shared" si="8"/>
        <v>-559</v>
      </c>
      <c r="F51" s="56">
        <v>2602</v>
      </c>
      <c r="G51" s="56">
        <v>3520</v>
      </c>
      <c r="H51" s="67">
        <f t="shared" si="9"/>
        <v>0.7392045454545455</v>
      </c>
      <c r="I51" s="54">
        <f t="shared" si="10"/>
        <v>-918</v>
      </c>
      <c r="J51" s="53">
        <f t="shared" si="11"/>
        <v>0.65257494235203695</v>
      </c>
      <c r="K51" s="53">
        <f t="shared" si="12"/>
        <v>0.64119318181818186</v>
      </c>
      <c r="L51" s="52">
        <f t="shared" si="13"/>
        <v>1.138176053385509E-2</v>
      </c>
    </row>
    <row r="52" spans="1:12" x14ac:dyDescent="0.4">
      <c r="A52" s="58" t="s">
        <v>158</v>
      </c>
      <c r="B52" s="56">
        <v>1711</v>
      </c>
      <c r="C52" s="88">
        <v>1907</v>
      </c>
      <c r="D52" s="73">
        <f t="shared" si="7"/>
        <v>0.89722076560041952</v>
      </c>
      <c r="E52" s="68">
        <f t="shared" si="8"/>
        <v>-196</v>
      </c>
      <c r="F52" s="56">
        <v>2400</v>
      </c>
      <c r="G52" s="88">
        <v>2400</v>
      </c>
      <c r="H52" s="67">
        <f t="shared" si="9"/>
        <v>1</v>
      </c>
      <c r="I52" s="54">
        <f t="shared" si="10"/>
        <v>0</v>
      </c>
      <c r="J52" s="53">
        <f t="shared" si="11"/>
        <v>0.71291666666666664</v>
      </c>
      <c r="K52" s="53">
        <f t="shared" si="12"/>
        <v>0.79458333333333331</v>
      </c>
      <c r="L52" s="52">
        <f t="shared" si="13"/>
        <v>-8.1666666666666665E-2</v>
      </c>
    </row>
    <row r="53" spans="1:12" x14ac:dyDescent="0.4">
      <c r="A53" s="58" t="s">
        <v>83</v>
      </c>
      <c r="B53" s="56">
        <v>4699</v>
      </c>
      <c r="C53" s="88">
        <v>4489</v>
      </c>
      <c r="D53" s="73">
        <f t="shared" si="7"/>
        <v>1.0467810202717756</v>
      </c>
      <c r="E53" s="68">
        <f t="shared" si="8"/>
        <v>210</v>
      </c>
      <c r="F53" s="56">
        <v>10800</v>
      </c>
      <c r="G53" s="88">
        <v>5400</v>
      </c>
      <c r="H53" s="67">
        <f t="shared" si="9"/>
        <v>2</v>
      </c>
      <c r="I53" s="54">
        <f t="shared" si="10"/>
        <v>5400</v>
      </c>
      <c r="J53" s="53">
        <f t="shared" si="11"/>
        <v>0.43509259259259259</v>
      </c>
      <c r="K53" s="53">
        <f t="shared" si="12"/>
        <v>0.83129629629629631</v>
      </c>
      <c r="L53" s="52">
        <f t="shared" si="13"/>
        <v>-0.39620370370370372</v>
      </c>
    </row>
    <row r="54" spans="1:12" x14ac:dyDescent="0.4">
      <c r="A54" s="58" t="s">
        <v>82</v>
      </c>
      <c r="B54" s="56">
        <v>3219</v>
      </c>
      <c r="C54" s="56">
        <v>3996</v>
      </c>
      <c r="D54" s="73">
        <f t="shared" si="7"/>
        <v>0.80555555555555558</v>
      </c>
      <c r="E54" s="54">
        <f t="shared" si="8"/>
        <v>-777</v>
      </c>
      <c r="F54" s="56">
        <v>5400</v>
      </c>
      <c r="G54" s="56">
        <v>5400</v>
      </c>
      <c r="H54" s="53">
        <f t="shared" si="9"/>
        <v>1</v>
      </c>
      <c r="I54" s="54">
        <f t="shared" si="10"/>
        <v>0</v>
      </c>
      <c r="J54" s="53">
        <f t="shared" si="11"/>
        <v>0.59611111111111115</v>
      </c>
      <c r="K54" s="53">
        <f t="shared" si="12"/>
        <v>0.74</v>
      </c>
      <c r="L54" s="52">
        <f t="shared" si="13"/>
        <v>-0.14388888888888884</v>
      </c>
    </row>
    <row r="55" spans="1:12" x14ac:dyDescent="0.4">
      <c r="A55" s="58" t="s">
        <v>157</v>
      </c>
      <c r="B55" s="56">
        <v>2026</v>
      </c>
      <c r="C55" s="92"/>
      <c r="D55" s="73" t="e">
        <f t="shared" si="7"/>
        <v>#DIV/0!</v>
      </c>
      <c r="E55" s="54">
        <f t="shared" si="8"/>
        <v>2026</v>
      </c>
      <c r="F55" s="56">
        <v>2459</v>
      </c>
      <c r="G55" s="92"/>
      <c r="H55" s="53" t="e">
        <f t="shared" si="9"/>
        <v>#DIV/0!</v>
      </c>
      <c r="I55" s="54">
        <f t="shared" si="10"/>
        <v>2459</v>
      </c>
      <c r="J55" s="53">
        <f t="shared" si="11"/>
        <v>0.82391215941439611</v>
      </c>
      <c r="K55" s="53" t="e">
        <f t="shared" si="12"/>
        <v>#DIV/0!</v>
      </c>
      <c r="L55" s="52" t="e">
        <f t="shared" si="13"/>
        <v>#DIV/0!</v>
      </c>
    </row>
    <row r="56" spans="1:12" x14ac:dyDescent="0.4">
      <c r="A56" s="70" t="s">
        <v>81</v>
      </c>
      <c r="B56" s="56">
        <v>1394</v>
      </c>
      <c r="C56" s="56">
        <v>1342</v>
      </c>
      <c r="D56" s="73">
        <f t="shared" si="7"/>
        <v>1.0387481371087928</v>
      </c>
      <c r="E56" s="68">
        <f t="shared" si="8"/>
        <v>52</v>
      </c>
      <c r="F56" s="56">
        <v>2419</v>
      </c>
      <c r="G56" s="56">
        <v>2399</v>
      </c>
      <c r="H56" s="67">
        <f t="shared" si="9"/>
        <v>1.0083368070029179</v>
      </c>
      <c r="I56" s="54">
        <f t="shared" si="10"/>
        <v>20</v>
      </c>
      <c r="J56" s="53">
        <f t="shared" si="11"/>
        <v>0.57627118644067798</v>
      </c>
      <c r="K56" s="67">
        <f t="shared" si="12"/>
        <v>0.55939974989578989</v>
      </c>
      <c r="L56" s="66">
        <f t="shared" si="13"/>
        <v>1.6871436544888097E-2</v>
      </c>
    </row>
    <row r="57" spans="1:12" x14ac:dyDescent="0.4">
      <c r="A57" s="58" t="s">
        <v>80</v>
      </c>
      <c r="B57" s="56">
        <v>1287</v>
      </c>
      <c r="C57" s="56">
        <v>1209</v>
      </c>
      <c r="D57" s="73">
        <f t="shared" si="7"/>
        <v>1.064516129032258</v>
      </c>
      <c r="E57" s="54">
        <f t="shared" si="8"/>
        <v>78</v>
      </c>
      <c r="F57" s="56">
        <v>2399</v>
      </c>
      <c r="G57" s="56">
        <v>2399</v>
      </c>
      <c r="H57" s="53">
        <f t="shared" si="9"/>
        <v>1</v>
      </c>
      <c r="I57" s="54">
        <f t="shared" si="10"/>
        <v>0</v>
      </c>
      <c r="J57" s="53">
        <f t="shared" si="11"/>
        <v>0.53647353063776571</v>
      </c>
      <c r="K57" s="53">
        <f t="shared" si="12"/>
        <v>0.50395998332638603</v>
      </c>
      <c r="L57" s="52">
        <f t="shared" si="13"/>
        <v>3.2513547311379676E-2</v>
      </c>
    </row>
    <row r="58" spans="1:12" x14ac:dyDescent="0.4">
      <c r="A58" s="58" t="s">
        <v>79</v>
      </c>
      <c r="B58" s="56">
        <v>1559</v>
      </c>
      <c r="C58" s="56">
        <v>1562</v>
      </c>
      <c r="D58" s="73">
        <f t="shared" si="7"/>
        <v>0.99807938540332908</v>
      </c>
      <c r="E58" s="54">
        <f t="shared" si="8"/>
        <v>-3</v>
      </c>
      <c r="F58" s="56">
        <v>2392</v>
      </c>
      <c r="G58" s="56">
        <v>2387</v>
      </c>
      <c r="H58" s="53">
        <f t="shared" si="9"/>
        <v>1.0020946795140344</v>
      </c>
      <c r="I58" s="54">
        <f t="shared" si="10"/>
        <v>5</v>
      </c>
      <c r="J58" s="53">
        <f t="shared" si="11"/>
        <v>0.65175585284280935</v>
      </c>
      <c r="K58" s="53">
        <f t="shared" si="12"/>
        <v>0.65437788018433185</v>
      </c>
      <c r="L58" s="52">
        <f t="shared" si="13"/>
        <v>-2.6220273415225037E-3</v>
      </c>
    </row>
    <row r="59" spans="1:12" x14ac:dyDescent="0.4">
      <c r="A59" s="58" t="s">
        <v>78</v>
      </c>
      <c r="B59" s="56">
        <v>4945</v>
      </c>
      <c r="C59" s="56">
        <v>4123</v>
      </c>
      <c r="D59" s="73">
        <f t="shared" si="7"/>
        <v>1.1993693912199854</v>
      </c>
      <c r="E59" s="54">
        <f t="shared" si="8"/>
        <v>822</v>
      </c>
      <c r="F59" s="56">
        <v>8326</v>
      </c>
      <c r="G59" s="56">
        <v>7313</v>
      </c>
      <c r="H59" s="53">
        <f t="shared" si="9"/>
        <v>1.1385204430466294</v>
      </c>
      <c r="I59" s="54">
        <f t="shared" si="10"/>
        <v>1013</v>
      </c>
      <c r="J59" s="53">
        <f t="shared" si="11"/>
        <v>0.59392265193370164</v>
      </c>
      <c r="K59" s="53">
        <f t="shared" si="12"/>
        <v>0.56379051005059488</v>
      </c>
      <c r="L59" s="52">
        <f t="shared" si="13"/>
        <v>3.0132141883106756E-2</v>
      </c>
    </row>
    <row r="60" spans="1:12" s="42" customFormat="1" x14ac:dyDescent="0.4">
      <c r="A60" s="70" t="s">
        <v>155</v>
      </c>
      <c r="B60" s="91"/>
      <c r="C60" s="568"/>
      <c r="D60" s="67" t="e">
        <f t="shared" si="7"/>
        <v>#DIV/0!</v>
      </c>
      <c r="E60" s="68">
        <f t="shared" si="8"/>
        <v>0</v>
      </c>
      <c r="F60" s="91"/>
      <c r="G60" s="69"/>
      <c r="H60" s="67" t="e">
        <f t="shared" si="9"/>
        <v>#DIV/0!</v>
      </c>
      <c r="I60" s="68">
        <f t="shared" si="10"/>
        <v>0</v>
      </c>
      <c r="J60" s="67" t="e">
        <f t="shared" si="11"/>
        <v>#DIV/0!</v>
      </c>
      <c r="K60" s="67" t="e">
        <f t="shared" si="12"/>
        <v>#DIV/0!</v>
      </c>
      <c r="L60" s="66" t="e">
        <f t="shared" si="13"/>
        <v>#DIV/0!</v>
      </c>
    </row>
    <row r="61" spans="1:12" s="42" customFormat="1" x14ac:dyDescent="0.4">
      <c r="A61" s="51" t="s">
        <v>156</v>
      </c>
      <c r="B61" s="65"/>
      <c r="C61" s="50"/>
      <c r="D61" s="47" t="e">
        <f t="shared" si="7"/>
        <v>#DIV/0!</v>
      </c>
      <c r="E61" s="48">
        <f t="shared" si="8"/>
        <v>0</v>
      </c>
      <c r="F61" s="65"/>
      <c r="G61" s="50"/>
      <c r="H61" s="47" t="e">
        <f t="shared" si="9"/>
        <v>#DIV/0!</v>
      </c>
      <c r="I61" s="48">
        <f t="shared" si="10"/>
        <v>0</v>
      </c>
      <c r="J61" s="47" t="e">
        <f t="shared" si="11"/>
        <v>#DIV/0!</v>
      </c>
      <c r="K61" s="47" t="e">
        <f t="shared" si="12"/>
        <v>#DIV/0!</v>
      </c>
      <c r="L61" s="46" t="e">
        <f t="shared" si="13"/>
        <v>#DIV/0!</v>
      </c>
    </row>
    <row r="62" spans="1:12" x14ac:dyDescent="0.4">
      <c r="A62" s="277" t="s">
        <v>154</v>
      </c>
      <c r="B62" s="259">
        <f>SUM(B63:B66)</f>
        <v>2104</v>
      </c>
      <c r="C62" s="259">
        <f>SUM(C63:C66)</f>
        <v>1724</v>
      </c>
      <c r="D62" s="256">
        <f t="shared" si="7"/>
        <v>1.2204176334106729</v>
      </c>
      <c r="E62" s="281">
        <f t="shared" si="8"/>
        <v>380</v>
      </c>
      <c r="F62" s="259">
        <f>SUM(F63:F66)</f>
        <v>3488</v>
      </c>
      <c r="G62" s="259">
        <f>SUM(G63:G66)</f>
        <v>3021</v>
      </c>
      <c r="H62" s="256">
        <f t="shared" si="9"/>
        <v>1.1545845746441576</v>
      </c>
      <c r="I62" s="281">
        <f t="shared" si="10"/>
        <v>467</v>
      </c>
      <c r="J62" s="256">
        <f t="shared" si="11"/>
        <v>0.60321100917431192</v>
      </c>
      <c r="K62" s="256">
        <f t="shared" si="12"/>
        <v>0.57067196292618338</v>
      </c>
      <c r="L62" s="280">
        <f t="shared" si="13"/>
        <v>3.2539046248128534E-2</v>
      </c>
    </row>
    <row r="63" spans="1:12" x14ac:dyDescent="0.4">
      <c r="A63" s="64" t="s">
        <v>77</v>
      </c>
      <c r="B63" s="107">
        <f>'10月(上旬)'!B63+'10月(中旬)'!B63</f>
        <v>478</v>
      </c>
      <c r="C63" s="107">
        <f>'10月(上旬)'!C63+'10月(中旬)'!C63</f>
        <v>441</v>
      </c>
      <c r="D63" s="95">
        <f t="shared" si="7"/>
        <v>1.0839002267573696</v>
      </c>
      <c r="E63" s="140">
        <f t="shared" si="8"/>
        <v>37</v>
      </c>
      <c r="F63" s="107">
        <f>'10月(上旬)'!F63+'10月(中旬)'!F63</f>
        <v>608</v>
      </c>
      <c r="G63" s="107">
        <f>'10月(上旬)'!G63+'10月(中旬)'!G63</f>
        <v>613</v>
      </c>
      <c r="H63" s="73">
        <f t="shared" si="9"/>
        <v>0.99184339314845027</v>
      </c>
      <c r="I63" s="81">
        <f t="shared" si="10"/>
        <v>-5</v>
      </c>
      <c r="J63" s="73">
        <f t="shared" si="11"/>
        <v>0.78618421052631582</v>
      </c>
      <c r="K63" s="73">
        <f t="shared" si="12"/>
        <v>0.71941272430668846</v>
      </c>
      <c r="L63" s="90">
        <f t="shared" si="13"/>
        <v>6.6771486219627363E-2</v>
      </c>
    </row>
    <row r="64" spans="1:12" x14ac:dyDescent="0.4">
      <c r="A64" s="58" t="s">
        <v>153</v>
      </c>
      <c r="B64" s="55">
        <f>'10月(上旬)'!B64+'10月(中旬)'!B64</f>
        <v>485</v>
      </c>
      <c r="C64" s="55">
        <f>'10月(上旬)'!C64+'10月(中旬)'!C64</f>
        <v>314</v>
      </c>
      <c r="D64" s="53">
        <f t="shared" si="7"/>
        <v>1.5445859872611465</v>
      </c>
      <c r="E64" s="54">
        <f t="shared" si="8"/>
        <v>171</v>
      </c>
      <c r="F64" s="55">
        <f>'10月(上旬)'!F64+'10月(中旬)'!F64</f>
        <v>1061</v>
      </c>
      <c r="G64" s="55">
        <f>'10月(上旬)'!G64+'10月(中旬)'!G64</f>
        <v>601</v>
      </c>
      <c r="H64" s="73">
        <f t="shared" si="9"/>
        <v>1.7653910149750416</v>
      </c>
      <c r="I64" s="81">
        <f t="shared" si="10"/>
        <v>460</v>
      </c>
      <c r="J64" s="73">
        <f t="shared" si="11"/>
        <v>0.4571159283694628</v>
      </c>
      <c r="K64" s="73">
        <f t="shared" si="12"/>
        <v>0.52246256239600664</v>
      </c>
      <c r="L64" s="90">
        <f t="shared" si="13"/>
        <v>-6.5346634026543837E-2</v>
      </c>
    </row>
    <row r="65" spans="1:12" x14ac:dyDescent="0.4">
      <c r="A65" s="57" t="s">
        <v>152</v>
      </c>
      <c r="B65" s="107">
        <f>'10月(上旬)'!B65+'10月(中旬)'!B65</f>
        <v>377</v>
      </c>
      <c r="C65" s="107">
        <f>'10月(上旬)'!C65+'10月(中旬)'!C65</f>
        <v>248</v>
      </c>
      <c r="D65" s="73">
        <f t="shared" si="7"/>
        <v>1.5201612903225807</v>
      </c>
      <c r="E65" s="81">
        <f t="shared" si="8"/>
        <v>129</v>
      </c>
      <c r="F65" s="107">
        <f>'10月(上旬)'!F65+'10月(中旬)'!F65</f>
        <v>601</v>
      </c>
      <c r="G65" s="107">
        <f>'10月(上旬)'!G65+'10月(中旬)'!G65</f>
        <v>601</v>
      </c>
      <c r="H65" s="73">
        <f t="shared" si="9"/>
        <v>1</v>
      </c>
      <c r="I65" s="81">
        <f t="shared" si="10"/>
        <v>0</v>
      </c>
      <c r="J65" s="73">
        <f t="shared" si="11"/>
        <v>0.62728785357737105</v>
      </c>
      <c r="K65" s="73">
        <f t="shared" si="12"/>
        <v>0.41264559068219636</v>
      </c>
      <c r="L65" s="90">
        <f t="shared" si="13"/>
        <v>0.21464226289517468</v>
      </c>
    </row>
    <row r="66" spans="1:12" x14ac:dyDescent="0.4">
      <c r="A66" s="51" t="s">
        <v>151</v>
      </c>
      <c r="B66" s="49">
        <f>'10月(上旬)'!B66+'10月(中旬)'!B66</f>
        <v>764</v>
      </c>
      <c r="C66" s="49">
        <f>'10月(上旬)'!C66+'10月(中旬)'!C66</f>
        <v>721</v>
      </c>
      <c r="D66" s="47">
        <f t="shared" si="7"/>
        <v>1.0596393897364771</v>
      </c>
      <c r="E66" s="48">
        <f t="shared" si="8"/>
        <v>43</v>
      </c>
      <c r="F66" s="49">
        <f>'10月(上旬)'!F66+'10月(中旬)'!F66</f>
        <v>1218</v>
      </c>
      <c r="G66" s="49">
        <f>'10月(上旬)'!G66+'10月(中旬)'!G66</f>
        <v>1206</v>
      </c>
      <c r="H66" s="47">
        <f t="shared" si="9"/>
        <v>1.0099502487562189</v>
      </c>
      <c r="I66" s="48">
        <f t="shared" si="10"/>
        <v>12</v>
      </c>
      <c r="J66" s="47">
        <f t="shared" si="11"/>
        <v>0.62725779967159279</v>
      </c>
      <c r="K66" s="47">
        <f t="shared" si="12"/>
        <v>0.5978441127694859</v>
      </c>
      <c r="L66" s="46">
        <f t="shared" si="13"/>
        <v>2.9413686902106884E-2</v>
      </c>
    </row>
    <row r="67" spans="1:12" x14ac:dyDescent="0.4">
      <c r="A67" s="42" t="s">
        <v>143</v>
      </c>
      <c r="B67" s="43"/>
      <c r="C67" s="42"/>
      <c r="D67" s="42"/>
      <c r="E67" s="43"/>
      <c r="F67" s="43"/>
      <c r="G67" s="42"/>
      <c r="H67" s="42"/>
      <c r="I67" s="43"/>
      <c r="J67" s="43"/>
      <c r="K67" s="42"/>
      <c r="L67" s="42"/>
    </row>
    <row r="68" spans="1:12" x14ac:dyDescent="0.4">
      <c r="A68" s="44" t="s">
        <v>142</v>
      </c>
      <c r="B68" s="43"/>
      <c r="C68" s="42"/>
      <c r="D68" s="42"/>
      <c r="E68" s="43"/>
      <c r="F68" s="43"/>
      <c r="G68" s="42"/>
      <c r="H68" s="42"/>
      <c r="I68" s="43"/>
      <c r="J68" s="43"/>
      <c r="K68" s="42"/>
      <c r="L68" s="42"/>
    </row>
    <row r="69" spans="1:12" s="42" customFormat="1" x14ac:dyDescent="0.4">
      <c r="A69" s="42" t="s">
        <v>141</v>
      </c>
      <c r="B69" s="43"/>
      <c r="C69" s="43"/>
      <c r="F69" s="43"/>
      <c r="G69" s="43"/>
      <c r="J69" s="43"/>
      <c r="K69" s="43"/>
    </row>
    <row r="70" spans="1:12" x14ac:dyDescent="0.4">
      <c r="A70" s="42" t="s">
        <v>98</v>
      </c>
      <c r="B70" s="43"/>
      <c r="D70" s="42"/>
      <c r="E70" s="42"/>
      <c r="F70" s="43"/>
      <c r="G70" s="43"/>
      <c r="H70" s="42"/>
      <c r="I70" s="42"/>
      <c r="J70" s="43"/>
      <c r="K70" s="43"/>
      <c r="L70" s="42"/>
    </row>
    <row r="71" spans="1:12" x14ac:dyDescent="0.4">
      <c r="A71" s="42" t="s">
        <v>287</v>
      </c>
      <c r="B71" s="43"/>
      <c r="D71" s="42"/>
      <c r="E71" s="42"/>
      <c r="F71" s="43"/>
      <c r="G71" s="43"/>
      <c r="H71" s="42"/>
      <c r="I71" s="42"/>
      <c r="J71" s="43"/>
      <c r="K71" s="43"/>
      <c r="L71" s="42"/>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dataValidations count="1">
    <dataValidation allowBlank="1" showInputMessage="1" showErrorMessage="1" sqref="A2:G5 IW2:JC5 SS2:SY5 ACO2:ACU5 AMK2:AMQ5 AWG2:AWM5 BGC2:BGI5 BPY2:BQE5 BZU2:CAA5 CJQ2:CJW5 CTM2:CTS5 DDI2:DDO5 DNE2:DNK5 DXA2:DXG5 EGW2:EHC5 EQS2:EQY5 FAO2:FAU5 FKK2:FKQ5 FUG2:FUM5 GEC2:GEI5 GNY2:GOE5 GXU2:GYA5 HHQ2:HHW5 HRM2:HRS5 IBI2:IBO5 ILE2:ILK5 IVA2:IVG5 JEW2:JFC5 JOS2:JOY5 JYO2:JYU5 KIK2:KIQ5 KSG2:KSM5 LCC2:LCI5 LLY2:LME5 LVU2:LWA5 MFQ2:MFW5 MPM2:MPS5 MZI2:MZO5 NJE2:NJK5 NTA2:NTG5 OCW2:ODC5 OMS2:OMY5 OWO2:OWU5 PGK2:PGQ5 PQG2:PQM5 QAC2:QAI5 QJY2:QKE5 QTU2:QUA5 RDQ2:RDW5 RNM2:RNS5 RXI2:RXO5 SHE2:SHK5 SRA2:SRG5 TAW2:TBC5 TKS2:TKY5 TUO2:TUU5 UEK2:UEQ5 UOG2:UOM5 UYC2:UYI5 VHY2:VIE5 VRU2:VSA5 WBQ2:WBW5 WLM2:WLS5 WVI2:WVO5 A65538:G65541 IW65538:JC65541 SS65538:SY65541 ACO65538:ACU65541 AMK65538:AMQ65541 AWG65538:AWM65541 BGC65538:BGI65541 BPY65538:BQE65541 BZU65538:CAA65541 CJQ65538:CJW65541 CTM65538:CTS65541 DDI65538:DDO65541 DNE65538:DNK65541 DXA65538:DXG65541 EGW65538:EHC65541 EQS65538:EQY65541 FAO65538:FAU65541 FKK65538:FKQ65541 FUG65538:FUM65541 GEC65538:GEI65541 GNY65538:GOE65541 GXU65538:GYA65541 HHQ65538:HHW65541 HRM65538:HRS65541 IBI65538:IBO65541 ILE65538:ILK65541 IVA65538:IVG65541 JEW65538:JFC65541 JOS65538:JOY65541 JYO65538:JYU65541 KIK65538:KIQ65541 KSG65538:KSM65541 LCC65538:LCI65541 LLY65538:LME65541 LVU65538:LWA65541 MFQ65538:MFW65541 MPM65538:MPS65541 MZI65538:MZO65541 NJE65538:NJK65541 NTA65538:NTG65541 OCW65538:ODC65541 OMS65538:OMY65541 OWO65538:OWU65541 PGK65538:PGQ65541 PQG65538:PQM65541 QAC65538:QAI65541 QJY65538:QKE65541 QTU65538:QUA65541 RDQ65538:RDW65541 RNM65538:RNS65541 RXI65538:RXO65541 SHE65538:SHK65541 SRA65538:SRG65541 TAW65538:TBC65541 TKS65538:TKY65541 TUO65538:TUU65541 UEK65538:UEQ65541 UOG65538:UOM65541 UYC65538:UYI65541 VHY65538:VIE65541 VRU65538:VSA65541 WBQ65538:WBW65541 WLM65538:WLS65541 WVI65538:WVO65541 A131074:G131077 IW131074:JC131077 SS131074:SY131077 ACO131074:ACU131077 AMK131074:AMQ131077 AWG131074:AWM131077 BGC131074:BGI131077 BPY131074:BQE131077 BZU131074:CAA131077 CJQ131074:CJW131077 CTM131074:CTS131077 DDI131074:DDO131077 DNE131074:DNK131077 DXA131074:DXG131077 EGW131074:EHC131077 EQS131074:EQY131077 FAO131074:FAU131077 FKK131074:FKQ131077 FUG131074:FUM131077 GEC131074:GEI131077 GNY131074:GOE131077 GXU131074:GYA131077 HHQ131074:HHW131077 HRM131074:HRS131077 IBI131074:IBO131077 ILE131074:ILK131077 IVA131074:IVG131077 JEW131074:JFC131077 JOS131074:JOY131077 JYO131074:JYU131077 KIK131074:KIQ131077 KSG131074:KSM131077 LCC131074:LCI131077 LLY131074:LME131077 LVU131074:LWA131077 MFQ131074:MFW131077 MPM131074:MPS131077 MZI131074:MZO131077 NJE131074:NJK131077 NTA131074:NTG131077 OCW131074:ODC131077 OMS131074:OMY131077 OWO131074:OWU131077 PGK131074:PGQ131077 PQG131074:PQM131077 QAC131074:QAI131077 QJY131074:QKE131077 QTU131074:QUA131077 RDQ131074:RDW131077 RNM131074:RNS131077 RXI131074:RXO131077 SHE131074:SHK131077 SRA131074:SRG131077 TAW131074:TBC131077 TKS131074:TKY131077 TUO131074:TUU131077 UEK131074:UEQ131077 UOG131074:UOM131077 UYC131074:UYI131077 VHY131074:VIE131077 VRU131074:VSA131077 WBQ131074:WBW131077 WLM131074:WLS131077 WVI131074:WVO131077 A196610:G196613 IW196610:JC196613 SS196610:SY196613 ACO196610:ACU196613 AMK196610:AMQ196613 AWG196610:AWM196613 BGC196610:BGI196613 BPY196610:BQE196613 BZU196610:CAA196613 CJQ196610:CJW196613 CTM196610:CTS196613 DDI196610:DDO196613 DNE196610:DNK196613 DXA196610:DXG196613 EGW196610:EHC196613 EQS196610:EQY196613 FAO196610:FAU196613 FKK196610:FKQ196613 FUG196610:FUM196613 GEC196610:GEI196613 GNY196610:GOE196613 GXU196610:GYA196613 HHQ196610:HHW196613 HRM196610:HRS196613 IBI196610:IBO196613 ILE196610:ILK196613 IVA196610:IVG196613 JEW196610:JFC196613 JOS196610:JOY196613 JYO196610:JYU196613 KIK196610:KIQ196613 KSG196610:KSM196613 LCC196610:LCI196613 LLY196610:LME196613 LVU196610:LWA196613 MFQ196610:MFW196613 MPM196610:MPS196613 MZI196610:MZO196613 NJE196610:NJK196613 NTA196610:NTG196613 OCW196610:ODC196613 OMS196610:OMY196613 OWO196610:OWU196613 PGK196610:PGQ196613 PQG196610:PQM196613 QAC196610:QAI196613 QJY196610:QKE196613 QTU196610:QUA196613 RDQ196610:RDW196613 RNM196610:RNS196613 RXI196610:RXO196613 SHE196610:SHK196613 SRA196610:SRG196613 TAW196610:TBC196613 TKS196610:TKY196613 TUO196610:TUU196613 UEK196610:UEQ196613 UOG196610:UOM196613 UYC196610:UYI196613 VHY196610:VIE196613 VRU196610:VSA196613 WBQ196610:WBW196613 WLM196610:WLS196613 WVI196610:WVO196613 A262146:G262149 IW262146:JC262149 SS262146:SY262149 ACO262146:ACU262149 AMK262146:AMQ262149 AWG262146:AWM262149 BGC262146:BGI262149 BPY262146:BQE262149 BZU262146:CAA262149 CJQ262146:CJW262149 CTM262146:CTS262149 DDI262146:DDO262149 DNE262146:DNK262149 DXA262146:DXG262149 EGW262146:EHC262149 EQS262146:EQY262149 FAO262146:FAU262149 FKK262146:FKQ262149 FUG262146:FUM262149 GEC262146:GEI262149 GNY262146:GOE262149 GXU262146:GYA262149 HHQ262146:HHW262149 HRM262146:HRS262149 IBI262146:IBO262149 ILE262146:ILK262149 IVA262146:IVG262149 JEW262146:JFC262149 JOS262146:JOY262149 JYO262146:JYU262149 KIK262146:KIQ262149 KSG262146:KSM262149 LCC262146:LCI262149 LLY262146:LME262149 LVU262146:LWA262149 MFQ262146:MFW262149 MPM262146:MPS262149 MZI262146:MZO262149 NJE262146:NJK262149 NTA262146:NTG262149 OCW262146:ODC262149 OMS262146:OMY262149 OWO262146:OWU262149 PGK262146:PGQ262149 PQG262146:PQM262149 QAC262146:QAI262149 QJY262146:QKE262149 QTU262146:QUA262149 RDQ262146:RDW262149 RNM262146:RNS262149 RXI262146:RXO262149 SHE262146:SHK262149 SRA262146:SRG262149 TAW262146:TBC262149 TKS262146:TKY262149 TUO262146:TUU262149 UEK262146:UEQ262149 UOG262146:UOM262149 UYC262146:UYI262149 VHY262146:VIE262149 VRU262146:VSA262149 WBQ262146:WBW262149 WLM262146:WLS262149 WVI262146:WVO262149 A327682:G327685 IW327682:JC327685 SS327682:SY327685 ACO327682:ACU327685 AMK327682:AMQ327685 AWG327682:AWM327685 BGC327682:BGI327685 BPY327682:BQE327685 BZU327682:CAA327685 CJQ327682:CJW327685 CTM327682:CTS327685 DDI327682:DDO327685 DNE327682:DNK327685 DXA327682:DXG327685 EGW327682:EHC327685 EQS327682:EQY327685 FAO327682:FAU327685 FKK327682:FKQ327685 FUG327682:FUM327685 GEC327682:GEI327685 GNY327682:GOE327685 GXU327682:GYA327685 HHQ327682:HHW327685 HRM327682:HRS327685 IBI327682:IBO327685 ILE327682:ILK327685 IVA327682:IVG327685 JEW327682:JFC327685 JOS327682:JOY327685 JYO327682:JYU327685 KIK327682:KIQ327685 KSG327682:KSM327685 LCC327682:LCI327685 LLY327682:LME327685 LVU327682:LWA327685 MFQ327682:MFW327685 MPM327682:MPS327685 MZI327682:MZO327685 NJE327682:NJK327685 NTA327682:NTG327685 OCW327682:ODC327685 OMS327682:OMY327685 OWO327682:OWU327685 PGK327682:PGQ327685 PQG327682:PQM327685 QAC327682:QAI327685 QJY327682:QKE327685 QTU327682:QUA327685 RDQ327682:RDW327685 RNM327682:RNS327685 RXI327682:RXO327685 SHE327682:SHK327685 SRA327682:SRG327685 TAW327682:TBC327685 TKS327682:TKY327685 TUO327682:TUU327685 UEK327682:UEQ327685 UOG327682:UOM327685 UYC327682:UYI327685 VHY327682:VIE327685 VRU327682:VSA327685 WBQ327682:WBW327685 WLM327682:WLS327685 WVI327682:WVO327685 A393218:G393221 IW393218:JC393221 SS393218:SY393221 ACO393218:ACU393221 AMK393218:AMQ393221 AWG393218:AWM393221 BGC393218:BGI393221 BPY393218:BQE393221 BZU393218:CAA393221 CJQ393218:CJW393221 CTM393218:CTS393221 DDI393218:DDO393221 DNE393218:DNK393221 DXA393218:DXG393221 EGW393218:EHC393221 EQS393218:EQY393221 FAO393218:FAU393221 FKK393218:FKQ393221 FUG393218:FUM393221 GEC393218:GEI393221 GNY393218:GOE393221 GXU393218:GYA393221 HHQ393218:HHW393221 HRM393218:HRS393221 IBI393218:IBO393221 ILE393218:ILK393221 IVA393218:IVG393221 JEW393218:JFC393221 JOS393218:JOY393221 JYO393218:JYU393221 KIK393218:KIQ393221 KSG393218:KSM393221 LCC393218:LCI393221 LLY393218:LME393221 LVU393218:LWA393221 MFQ393218:MFW393221 MPM393218:MPS393221 MZI393218:MZO393221 NJE393218:NJK393221 NTA393218:NTG393221 OCW393218:ODC393221 OMS393218:OMY393221 OWO393218:OWU393221 PGK393218:PGQ393221 PQG393218:PQM393221 QAC393218:QAI393221 QJY393218:QKE393221 QTU393218:QUA393221 RDQ393218:RDW393221 RNM393218:RNS393221 RXI393218:RXO393221 SHE393218:SHK393221 SRA393218:SRG393221 TAW393218:TBC393221 TKS393218:TKY393221 TUO393218:TUU393221 UEK393218:UEQ393221 UOG393218:UOM393221 UYC393218:UYI393221 VHY393218:VIE393221 VRU393218:VSA393221 WBQ393218:WBW393221 WLM393218:WLS393221 WVI393218:WVO393221 A458754:G458757 IW458754:JC458757 SS458754:SY458757 ACO458754:ACU458757 AMK458754:AMQ458757 AWG458754:AWM458757 BGC458754:BGI458757 BPY458754:BQE458757 BZU458754:CAA458757 CJQ458754:CJW458757 CTM458754:CTS458757 DDI458754:DDO458757 DNE458754:DNK458757 DXA458754:DXG458757 EGW458754:EHC458757 EQS458754:EQY458757 FAO458754:FAU458757 FKK458754:FKQ458757 FUG458754:FUM458757 GEC458754:GEI458757 GNY458754:GOE458757 GXU458754:GYA458757 HHQ458754:HHW458757 HRM458754:HRS458757 IBI458754:IBO458757 ILE458754:ILK458757 IVA458754:IVG458757 JEW458754:JFC458757 JOS458754:JOY458757 JYO458754:JYU458757 KIK458754:KIQ458757 KSG458754:KSM458757 LCC458754:LCI458757 LLY458754:LME458757 LVU458754:LWA458757 MFQ458754:MFW458757 MPM458754:MPS458757 MZI458754:MZO458757 NJE458754:NJK458757 NTA458754:NTG458757 OCW458754:ODC458757 OMS458754:OMY458757 OWO458754:OWU458757 PGK458754:PGQ458757 PQG458754:PQM458757 QAC458754:QAI458757 QJY458754:QKE458757 QTU458754:QUA458757 RDQ458754:RDW458757 RNM458754:RNS458757 RXI458754:RXO458757 SHE458754:SHK458757 SRA458754:SRG458757 TAW458754:TBC458757 TKS458754:TKY458757 TUO458754:TUU458757 UEK458754:UEQ458757 UOG458754:UOM458757 UYC458754:UYI458757 VHY458754:VIE458757 VRU458754:VSA458757 WBQ458754:WBW458757 WLM458754:WLS458757 WVI458754:WVO458757 A524290:G524293 IW524290:JC524293 SS524290:SY524293 ACO524290:ACU524293 AMK524290:AMQ524293 AWG524290:AWM524293 BGC524290:BGI524293 BPY524290:BQE524293 BZU524290:CAA524293 CJQ524290:CJW524293 CTM524290:CTS524293 DDI524290:DDO524293 DNE524290:DNK524293 DXA524290:DXG524293 EGW524290:EHC524293 EQS524290:EQY524293 FAO524290:FAU524293 FKK524290:FKQ524293 FUG524290:FUM524293 GEC524290:GEI524293 GNY524290:GOE524293 GXU524290:GYA524293 HHQ524290:HHW524293 HRM524290:HRS524293 IBI524290:IBO524293 ILE524290:ILK524293 IVA524290:IVG524293 JEW524290:JFC524293 JOS524290:JOY524293 JYO524290:JYU524293 KIK524290:KIQ524293 KSG524290:KSM524293 LCC524290:LCI524293 LLY524290:LME524293 LVU524290:LWA524293 MFQ524290:MFW524293 MPM524290:MPS524293 MZI524290:MZO524293 NJE524290:NJK524293 NTA524290:NTG524293 OCW524290:ODC524293 OMS524290:OMY524293 OWO524290:OWU524293 PGK524290:PGQ524293 PQG524290:PQM524293 QAC524290:QAI524293 QJY524290:QKE524293 QTU524290:QUA524293 RDQ524290:RDW524293 RNM524290:RNS524293 RXI524290:RXO524293 SHE524290:SHK524293 SRA524290:SRG524293 TAW524290:TBC524293 TKS524290:TKY524293 TUO524290:TUU524293 UEK524290:UEQ524293 UOG524290:UOM524293 UYC524290:UYI524293 VHY524290:VIE524293 VRU524290:VSA524293 WBQ524290:WBW524293 WLM524290:WLS524293 WVI524290:WVO524293 A589826:G589829 IW589826:JC589829 SS589826:SY589829 ACO589826:ACU589829 AMK589826:AMQ589829 AWG589826:AWM589829 BGC589826:BGI589829 BPY589826:BQE589829 BZU589826:CAA589829 CJQ589826:CJW589829 CTM589826:CTS589829 DDI589826:DDO589829 DNE589826:DNK589829 DXA589826:DXG589829 EGW589826:EHC589829 EQS589826:EQY589829 FAO589826:FAU589829 FKK589826:FKQ589829 FUG589826:FUM589829 GEC589826:GEI589829 GNY589826:GOE589829 GXU589826:GYA589829 HHQ589826:HHW589829 HRM589826:HRS589829 IBI589826:IBO589829 ILE589826:ILK589829 IVA589826:IVG589829 JEW589826:JFC589829 JOS589826:JOY589829 JYO589826:JYU589829 KIK589826:KIQ589829 KSG589826:KSM589829 LCC589826:LCI589829 LLY589826:LME589829 LVU589826:LWA589829 MFQ589826:MFW589829 MPM589826:MPS589829 MZI589826:MZO589829 NJE589826:NJK589829 NTA589826:NTG589829 OCW589826:ODC589829 OMS589826:OMY589829 OWO589826:OWU589829 PGK589826:PGQ589829 PQG589826:PQM589829 QAC589826:QAI589829 QJY589826:QKE589829 QTU589826:QUA589829 RDQ589826:RDW589829 RNM589826:RNS589829 RXI589826:RXO589829 SHE589826:SHK589829 SRA589826:SRG589829 TAW589826:TBC589829 TKS589826:TKY589829 TUO589826:TUU589829 UEK589826:UEQ589829 UOG589826:UOM589829 UYC589826:UYI589829 VHY589826:VIE589829 VRU589826:VSA589829 WBQ589826:WBW589829 WLM589826:WLS589829 WVI589826:WVO589829 A655362:G655365 IW655362:JC655365 SS655362:SY655365 ACO655362:ACU655365 AMK655362:AMQ655365 AWG655362:AWM655365 BGC655362:BGI655365 BPY655362:BQE655365 BZU655362:CAA655365 CJQ655362:CJW655365 CTM655362:CTS655365 DDI655362:DDO655365 DNE655362:DNK655365 DXA655362:DXG655365 EGW655362:EHC655365 EQS655362:EQY655365 FAO655362:FAU655365 FKK655362:FKQ655365 FUG655362:FUM655365 GEC655362:GEI655365 GNY655362:GOE655365 GXU655362:GYA655365 HHQ655362:HHW655365 HRM655362:HRS655365 IBI655362:IBO655365 ILE655362:ILK655365 IVA655362:IVG655365 JEW655362:JFC655365 JOS655362:JOY655365 JYO655362:JYU655365 KIK655362:KIQ655365 KSG655362:KSM655365 LCC655362:LCI655365 LLY655362:LME655365 LVU655362:LWA655365 MFQ655362:MFW655365 MPM655362:MPS655365 MZI655362:MZO655365 NJE655362:NJK655365 NTA655362:NTG655365 OCW655362:ODC655365 OMS655362:OMY655365 OWO655362:OWU655365 PGK655362:PGQ655365 PQG655362:PQM655365 QAC655362:QAI655365 QJY655362:QKE655365 QTU655362:QUA655365 RDQ655362:RDW655365 RNM655362:RNS655365 RXI655362:RXO655365 SHE655362:SHK655365 SRA655362:SRG655365 TAW655362:TBC655365 TKS655362:TKY655365 TUO655362:TUU655365 UEK655362:UEQ655365 UOG655362:UOM655365 UYC655362:UYI655365 VHY655362:VIE655365 VRU655362:VSA655365 WBQ655362:WBW655365 WLM655362:WLS655365 WVI655362:WVO655365 A720898:G720901 IW720898:JC720901 SS720898:SY720901 ACO720898:ACU720901 AMK720898:AMQ720901 AWG720898:AWM720901 BGC720898:BGI720901 BPY720898:BQE720901 BZU720898:CAA720901 CJQ720898:CJW720901 CTM720898:CTS720901 DDI720898:DDO720901 DNE720898:DNK720901 DXA720898:DXG720901 EGW720898:EHC720901 EQS720898:EQY720901 FAO720898:FAU720901 FKK720898:FKQ720901 FUG720898:FUM720901 GEC720898:GEI720901 GNY720898:GOE720901 GXU720898:GYA720901 HHQ720898:HHW720901 HRM720898:HRS720901 IBI720898:IBO720901 ILE720898:ILK720901 IVA720898:IVG720901 JEW720898:JFC720901 JOS720898:JOY720901 JYO720898:JYU720901 KIK720898:KIQ720901 KSG720898:KSM720901 LCC720898:LCI720901 LLY720898:LME720901 LVU720898:LWA720901 MFQ720898:MFW720901 MPM720898:MPS720901 MZI720898:MZO720901 NJE720898:NJK720901 NTA720898:NTG720901 OCW720898:ODC720901 OMS720898:OMY720901 OWO720898:OWU720901 PGK720898:PGQ720901 PQG720898:PQM720901 QAC720898:QAI720901 QJY720898:QKE720901 QTU720898:QUA720901 RDQ720898:RDW720901 RNM720898:RNS720901 RXI720898:RXO720901 SHE720898:SHK720901 SRA720898:SRG720901 TAW720898:TBC720901 TKS720898:TKY720901 TUO720898:TUU720901 UEK720898:UEQ720901 UOG720898:UOM720901 UYC720898:UYI720901 VHY720898:VIE720901 VRU720898:VSA720901 WBQ720898:WBW720901 WLM720898:WLS720901 WVI720898:WVO720901 A786434:G786437 IW786434:JC786437 SS786434:SY786437 ACO786434:ACU786437 AMK786434:AMQ786437 AWG786434:AWM786437 BGC786434:BGI786437 BPY786434:BQE786437 BZU786434:CAA786437 CJQ786434:CJW786437 CTM786434:CTS786437 DDI786434:DDO786437 DNE786434:DNK786437 DXA786434:DXG786437 EGW786434:EHC786437 EQS786434:EQY786437 FAO786434:FAU786437 FKK786434:FKQ786437 FUG786434:FUM786437 GEC786434:GEI786437 GNY786434:GOE786437 GXU786434:GYA786437 HHQ786434:HHW786437 HRM786434:HRS786437 IBI786434:IBO786437 ILE786434:ILK786437 IVA786434:IVG786437 JEW786434:JFC786437 JOS786434:JOY786437 JYO786434:JYU786437 KIK786434:KIQ786437 KSG786434:KSM786437 LCC786434:LCI786437 LLY786434:LME786437 LVU786434:LWA786437 MFQ786434:MFW786437 MPM786434:MPS786437 MZI786434:MZO786437 NJE786434:NJK786437 NTA786434:NTG786437 OCW786434:ODC786437 OMS786434:OMY786437 OWO786434:OWU786437 PGK786434:PGQ786437 PQG786434:PQM786437 QAC786434:QAI786437 QJY786434:QKE786437 QTU786434:QUA786437 RDQ786434:RDW786437 RNM786434:RNS786437 RXI786434:RXO786437 SHE786434:SHK786437 SRA786434:SRG786437 TAW786434:TBC786437 TKS786434:TKY786437 TUO786434:TUU786437 UEK786434:UEQ786437 UOG786434:UOM786437 UYC786434:UYI786437 VHY786434:VIE786437 VRU786434:VSA786437 WBQ786434:WBW786437 WLM786434:WLS786437 WVI786434:WVO786437 A851970:G851973 IW851970:JC851973 SS851970:SY851973 ACO851970:ACU851973 AMK851970:AMQ851973 AWG851970:AWM851973 BGC851970:BGI851973 BPY851970:BQE851973 BZU851970:CAA851973 CJQ851970:CJW851973 CTM851970:CTS851973 DDI851970:DDO851973 DNE851970:DNK851973 DXA851970:DXG851973 EGW851970:EHC851973 EQS851970:EQY851973 FAO851970:FAU851973 FKK851970:FKQ851973 FUG851970:FUM851973 GEC851970:GEI851973 GNY851970:GOE851973 GXU851970:GYA851973 HHQ851970:HHW851973 HRM851970:HRS851973 IBI851970:IBO851973 ILE851970:ILK851973 IVA851970:IVG851973 JEW851970:JFC851973 JOS851970:JOY851973 JYO851970:JYU851973 KIK851970:KIQ851973 KSG851970:KSM851973 LCC851970:LCI851973 LLY851970:LME851973 LVU851970:LWA851973 MFQ851970:MFW851973 MPM851970:MPS851973 MZI851970:MZO851973 NJE851970:NJK851973 NTA851970:NTG851973 OCW851970:ODC851973 OMS851970:OMY851973 OWO851970:OWU851973 PGK851970:PGQ851973 PQG851970:PQM851973 QAC851970:QAI851973 QJY851970:QKE851973 QTU851970:QUA851973 RDQ851970:RDW851973 RNM851970:RNS851973 RXI851970:RXO851973 SHE851970:SHK851973 SRA851970:SRG851973 TAW851970:TBC851973 TKS851970:TKY851973 TUO851970:TUU851973 UEK851970:UEQ851973 UOG851970:UOM851973 UYC851970:UYI851973 VHY851970:VIE851973 VRU851970:VSA851973 WBQ851970:WBW851973 WLM851970:WLS851973 WVI851970:WVO851973 A917506:G917509 IW917506:JC917509 SS917506:SY917509 ACO917506:ACU917509 AMK917506:AMQ917509 AWG917506:AWM917509 BGC917506:BGI917509 BPY917506:BQE917509 BZU917506:CAA917509 CJQ917506:CJW917509 CTM917506:CTS917509 DDI917506:DDO917509 DNE917506:DNK917509 DXA917506:DXG917509 EGW917506:EHC917509 EQS917506:EQY917509 FAO917506:FAU917509 FKK917506:FKQ917509 FUG917506:FUM917509 GEC917506:GEI917509 GNY917506:GOE917509 GXU917506:GYA917509 HHQ917506:HHW917509 HRM917506:HRS917509 IBI917506:IBO917509 ILE917506:ILK917509 IVA917506:IVG917509 JEW917506:JFC917509 JOS917506:JOY917509 JYO917506:JYU917509 KIK917506:KIQ917509 KSG917506:KSM917509 LCC917506:LCI917509 LLY917506:LME917509 LVU917506:LWA917509 MFQ917506:MFW917509 MPM917506:MPS917509 MZI917506:MZO917509 NJE917506:NJK917509 NTA917506:NTG917509 OCW917506:ODC917509 OMS917506:OMY917509 OWO917506:OWU917509 PGK917506:PGQ917509 PQG917506:PQM917509 QAC917506:QAI917509 QJY917506:QKE917509 QTU917506:QUA917509 RDQ917506:RDW917509 RNM917506:RNS917509 RXI917506:RXO917509 SHE917506:SHK917509 SRA917506:SRG917509 TAW917506:TBC917509 TKS917506:TKY917509 TUO917506:TUU917509 UEK917506:UEQ917509 UOG917506:UOM917509 UYC917506:UYI917509 VHY917506:VIE917509 VRU917506:VSA917509 WBQ917506:WBW917509 WLM917506:WLS917509 WVI917506:WVO917509 A983042:G983045 IW983042:JC983045 SS983042:SY983045 ACO983042:ACU983045 AMK983042:AMQ983045 AWG983042:AWM983045 BGC983042:BGI983045 BPY983042:BQE983045 BZU983042:CAA983045 CJQ983042:CJW983045 CTM983042:CTS983045 DDI983042:DDO983045 DNE983042:DNK983045 DXA983042:DXG983045 EGW983042:EHC983045 EQS983042:EQY983045 FAO983042:FAU983045 FKK983042:FKQ983045 FUG983042:FUM983045 GEC983042:GEI983045 GNY983042:GOE983045 GXU983042:GYA983045 HHQ983042:HHW983045 HRM983042:HRS983045 IBI983042:IBO983045 ILE983042:ILK983045 IVA983042:IVG983045 JEW983042:JFC983045 JOS983042:JOY983045 JYO983042:JYU983045 KIK983042:KIQ983045 KSG983042:KSM983045 LCC983042:LCI983045 LLY983042:LME983045 LVU983042:LWA983045 MFQ983042:MFW983045 MPM983042:MPS983045 MZI983042:MZO983045 NJE983042:NJK983045 NTA983042:NTG983045 OCW983042:ODC983045 OMS983042:OMY983045 OWO983042:OWU983045 PGK983042:PGQ983045 PQG983042:PQM983045 QAC983042:QAI983045 QJY983042:QKE983045 QTU983042:QUA983045 RDQ983042:RDW983045 RNM983042:RNS983045 RXI983042:RXO983045 SHE983042:SHK983045 SRA983042:SRG983045 TAW983042:TBC983045 TKS983042:TKY983045 TUO983042:TUU983045 UEK983042:UEQ983045 UOG983042:UOM983045 UYC983042:UYI983045 VHY983042:VIE983045 VRU983042:VSA983045 WBQ983042:WBW983045 WLM983042:WLS983045 WVI983042:WVO983045 H2:L49 JD2:JH49 SZ2:TD49 ACV2:ACZ49 AMR2:AMV49 AWN2:AWR49 BGJ2:BGN49 BQF2:BQJ49 CAB2:CAF49 CJX2:CKB49 CTT2:CTX49 DDP2:DDT49 DNL2:DNP49 DXH2:DXL49 EHD2:EHH49 EQZ2:ERD49 FAV2:FAZ49 FKR2:FKV49 FUN2:FUR49 GEJ2:GEN49 GOF2:GOJ49 GYB2:GYF49 HHX2:HIB49 HRT2:HRX49 IBP2:IBT49 ILL2:ILP49 IVH2:IVL49 JFD2:JFH49 JOZ2:JPD49 JYV2:JYZ49 KIR2:KIV49 KSN2:KSR49 LCJ2:LCN49 LMF2:LMJ49 LWB2:LWF49 MFX2:MGB49 MPT2:MPX49 MZP2:MZT49 NJL2:NJP49 NTH2:NTL49 ODD2:ODH49 OMZ2:OND49 OWV2:OWZ49 PGR2:PGV49 PQN2:PQR49 QAJ2:QAN49 QKF2:QKJ49 QUB2:QUF49 RDX2:REB49 RNT2:RNX49 RXP2:RXT49 SHL2:SHP49 SRH2:SRL49 TBD2:TBH49 TKZ2:TLD49 TUV2:TUZ49 UER2:UEV49 UON2:UOR49 UYJ2:UYN49 VIF2:VIJ49 VSB2:VSF49 WBX2:WCB49 WLT2:WLX49 WVP2:WVT49 H65538:L65585 JD65538:JH65585 SZ65538:TD65585 ACV65538:ACZ65585 AMR65538:AMV65585 AWN65538:AWR65585 BGJ65538:BGN65585 BQF65538:BQJ65585 CAB65538:CAF65585 CJX65538:CKB65585 CTT65538:CTX65585 DDP65538:DDT65585 DNL65538:DNP65585 DXH65538:DXL65585 EHD65538:EHH65585 EQZ65538:ERD65585 FAV65538:FAZ65585 FKR65538:FKV65585 FUN65538:FUR65585 GEJ65538:GEN65585 GOF65538:GOJ65585 GYB65538:GYF65585 HHX65538:HIB65585 HRT65538:HRX65585 IBP65538:IBT65585 ILL65538:ILP65585 IVH65538:IVL65585 JFD65538:JFH65585 JOZ65538:JPD65585 JYV65538:JYZ65585 KIR65538:KIV65585 KSN65538:KSR65585 LCJ65538:LCN65585 LMF65538:LMJ65585 LWB65538:LWF65585 MFX65538:MGB65585 MPT65538:MPX65585 MZP65538:MZT65585 NJL65538:NJP65585 NTH65538:NTL65585 ODD65538:ODH65585 OMZ65538:OND65585 OWV65538:OWZ65585 PGR65538:PGV65585 PQN65538:PQR65585 QAJ65538:QAN65585 QKF65538:QKJ65585 QUB65538:QUF65585 RDX65538:REB65585 RNT65538:RNX65585 RXP65538:RXT65585 SHL65538:SHP65585 SRH65538:SRL65585 TBD65538:TBH65585 TKZ65538:TLD65585 TUV65538:TUZ65585 UER65538:UEV65585 UON65538:UOR65585 UYJ65538:UYN65585 VIF65538:VIJ65585 VSB65538:VSF65585 WBX65538:WCB65585 WLT65538:WLX65585 WVP65538:WVT65585 H131074:L131121 JD131074:JH131121 SZ131074:TD131121 ACV131074:ACZ131121 AMR131074:AMV131121 AWN131074:AWR131121 BGJ131074:BGN131121 BQF131074:BQJ131121 CAB131074:CAF131121 CJX131074:CKB131121 CTT131074:CTX131121 DDP131074:DDT131121 DNL131074:DNP131121 DXH131074:DXL131121 EHD131074:EHH131121 EQZ131074:ERD131121 FAV131074:FAZ131121 FKR131074:FKV131121 FUN131074:FUR131121 GEJ131074:GEN131121 GOF131074:GOJ131121 GYB131074:GYF131121 HHX131074:HIB131121 HRT131074:HRX131121 IBP131074:IBT131121 ILL131074:ILP131121 IVH131074:IVL131121 JFD131074:JFH131121 JOZ131074:JPD131121 JYV131074:JYZ131121 KIR131074:KIV131121 KSN131074:KSR131121 LCJ131074:LCN131121 LMF131074:LMJ131121 LWB131074:LWF131121 MFX131074:MGB131121 MPT131074:MPX131121 MZP131074:MZT131121 NJL131074:NJP131121 NTH131074:NTL131121 ODD131074:ODH131121 OMZ131074:OND131121 OWV131074:OWZ131121 PGR131074:PGV131121 PQN131074:PQR131121 QAJ131074:QAN131121 QKF131074:QKJ131121 QUB131074:QUF131121 RDX131074:REB131121 RNT131074:RNX131121 RXP131074:RXT131121 SHL131074:SHP131121 SRH131074:SRL131121 TBD131074:TBH131121 TKZ131074:TLD131121 TUV131074:TUZ131121 UER131074:UEV131121 UON131074:UOR131121 UYJ131074:UYN131121 VIF131074:VIJ131121 VSB131074:VSF131121 WBX131074:WCB131121 WLT131074:WLX131121 WVP131074:WVT131121 H196610:L196657 JD196610:JH196657 SZ196610:TD196657 ACV196610:ACZ196657 AMR196610:AMV196657 AWN196610:AWR196657 BGJ196610:BGN196657 BQF196610:BQJ196657 CAB196610:CAF196657 CJX196610:CKB196657 CTT196610:CTX196657 DDP196610:DDT196657 DNL196610:DNP196657 DXH196610:DXL196657 EHD196610:EHH196657 EQZ196610:ERD196657 FAV196610:FAZ196657 FKR196610:FKV196657 FUN196610:FUR196657 GEJ196610:GEN196657 GOF196610:GOJ196657 GYB196610:GYF196657 HHX196610:HIB196657 HRT196610:HRX196657 IBP196610:IBT196657 ILL196610:ILP196657 IVH196610:IVL196657 JFD196610:JFH196657 JOZ196610:JPD196657 JYV196610:JYZ196657 KIR196610:KIV196657 KSN196610:KSR196657 LCJ196610:LCN196657 LMF196610:LMJ196657 LWB196610:LWF196657 MFX196610:MGB196657 MPT196610:MPX196657 MZP196610:MZT196657 NJL196610:NJP196657 NTH196610:NTL196657 ODD196610:ODH196657 OMZ196610:OND196657 OWV196610:OWZ196657 PGR196610:PGV196657 PQN196610:PQR196657 QAJ196610:QAN196657 QKF196610:QKJ196657 QUB196610:QUF196657 RDX196610:REB196657 RNT196610:RNX196657 RXP196610:RXT196657 SHL196610:SHP196657 SRH196610:SRL196657 TBD196610:TBH196657 TKZ196610:TLD196657 TUV196610:TUZ196657 UER196610:UEV196657 UON196610:UOR196657 UYJ196610:UYN196657 VIF196610:VIJ196657 VSB196610:VSF196657 WBX196610:WCB196657 WLT196610:WLX196657 WVP196610:WVT196657 H262146:L262193 JD262146:JH262193 SZ262146:TD262193 ACV262146:ACZ262193 AMR262146:AMV262193 AWN262146:AWR262193 BGJ262146:BGN262193 BQF262146:BQJ262193 CAB262146:CAF262193 CJX262146:CKB262193 CTT262146:CTX262193 DDP262146:DDT262193 DNL262146:DNP262193 DXH262146:DXL262193 EHD262146:EHH262193 EQZ262146:ERD262193 FAV262146:FAZ262193 FKR262146:FKV262193 FUN262146:FUR262193 GEJ262146:GEN262193 GOF262146:GOJ262193 GYB262146:GYF262193 HHX262146:HIB262193 HRT262146:HRX262193 IBP262146:IBT262193 ILL262146:ILP262193 IVH262146:IVL262193 JFD262146:JFH262193 JOZ262146:JPD262193 JYV262146:JYZ262193 KIR262146:KIV262193 KSN262146:KSR262193 LCJ262146:LCN262193 LMF262146:LMJ262193 LWB262146:LWF262193 MFX262146:MGB262193 MPT262146:MPX262193 MZP262146:MZT262193 NJL262146:NJP262193 NTH262146:NTL262193 ODD262146:ODH262193 OMZ262146:OND262193 OWV262146:OWZ262193 PGR262146:PGV262193 PQN262146:PQR262193 QAJ262146:QAN262193 QKF262146:QKJ262193 QUB262146:QUF262193 RDX262146:REB262193 RNT262146:RNX262193 RXP262146:RXT262193 SHL262146:SHP262193 SRH262146:SRL262193 TBD262146:TBH262193 TKZ262146:TLD262193 TUV262146:TUZ262193 UER262146:UEV262193 UON262146:UOR262193 UYJ262146:UYN262193 VIF262146:VIJ262193 VSB262146:VSF262193 WBX262146:WCB262193 WLT262146:WLX262193 WVP262146:WVT262193 H327682:L327729 JD327682:JH327729 SZ327682:TD327729 ACV327682:ACZ327729 AMR327682:AMV327729 AWN327682:AWR327729 BGJ327682:BGN327729 BQF327682:BQJ327729 CAB327682:CAF327729 CJX327682:CKB327729 CTT327682:CTX327729 DDP327682:DDT327729 DNL327682:DNP327729 DXH327682:DXL327729 EHD327682:EHH327729 EQZ327682:ERD327729 FAV327682:FAZ327729 FKR327682:FKV327729 FUN327682:FUR327729 GEJ327682:GEN327729 GOF327682:GOJ327729 GYB327682:GYF327729 HHX327682:HIB327729 HRT327682:HRX327729 IBP327682:IBT327729 ILL327682:ILP327729 IVH327682:IVL327729 JFD327682:JFH327729 JOZ327682:JPD327729 JYV327682:JYZ327729 KIR327682:KIV327729 KSN327682:KSR327729 LCJ327682:LCN327729 LMF327682:LMJ327729 LWB327682:LWF327729 MFX327682:MGB327729 MPT327682:MPX327729 MZP327682:MZT327729 NJL327682:NJP327729 NTH327682:NTL327729 ODD327682:ODH327729 OMZ327682:OND327729 OWV327682:OWZ327729 PGR327682:PGV327729 PQN327682:PQR327729 QAJ327682:QAN327729 QKF327682:QKJ327729 QUB327682:QUF327729 RDX327682:REB327729 RNT327682:RNX327729 RXP327682:RXT327729 SHL327682:SHP327729 SRH327682:SRL327729 TBD327682:TBH327729 TKZ327682:TLD327729 TUV327682:TUZ327729 UER327682:UEV327729 UON327682:UOR327729 UYJ327682:UYN327729 VIF327682:VIJ327729 VSB327682:VSF327729 WBX327682:WCB327729 WLT327682:WLX327729 WVP327682:WVT327729 H393218:L393265 JD393218:JH393265 SZ393218:TD393265 ACV393218:ACZ393265 AMR393218:AMV393265 AWN393218:AWR393265 BGJ393218:BGN393265 BQF393218:BQJ393265 CAB393218:CAF393265 CJX393218:CKB393265 CTT393218:CTX393265 DDP393218:DDT393265 DNL393218:DNP393265 DXH393218:DXL393265 EHD393218:EHH393265 EQZ393218:ERD393265 FAV393218:FAZ393265 FKR393218:FKV393265 FUN393218:FUR393265 GEJ393218:GEN393265 GOF393218:GOJ393265 GYB393218:GYF393265 HHX393218:HIB393265 HRT393218:HRX393265 IBP393218:IBT393265 ILL393218:ILP393265 IVH393218:IVL393265 JFD393218:JFH393265 JOZ393218:JPD393265 JYV393218:JYZ393265 KIR393218:KIV393265 KSN393218:KSR393265 LCJ393218:LCN393265 LMF393218:LMJ393265 LWB393218:LWF393265 MFX393218:MGB393265 MPT393218:MPX393265 MZP393218:MZT393265 NJL393218:NJP393265 NTH393218:NTL393265 ODD393218:ODH393265 OMZ393218:OND393265 OWV393218:OWZ393265 PGR393218:PGV393265 PQN393218:PQR393265 QAJ393218:QAN393265 QKF393218:QKJ393265 QUB393218:QUF393265 RDX393218:REB393265 RNT393218:RNX393265 RXP393218:RXT393265 SHL393218:SHP393265 SRH393218:SRL393265 TBD393218:TBH393265 TKZ393218:TLD393265 TUV393218:TUZ393265 UER393218:UEV393265 UON393218:UOR393265 UYJ393218:UYN393265 VIF393218:VIJ393265 VSB393218:VSF393265 WBX393218:WCB393265 WLT393218:WLX393265 WVP393218:WVT393265 H458754:L458801 JD458754:JH458801 SZ458754:TD458801 ACV458754:ACZ458801 AMR458754:AMV458801 AWN458754:AWR458801 BGJ458754:BGN458801 BQF458754:BQJ458801 CAB458754:CAF458801 CJX458754:CKB458801 CTT458754:CTX458801 DDP458754:DDT458801 DNL458754:DNP458801 DXH458754:DXL458801 EHD458754:EHH458801 EQZ458754:ERD458801 FAV458754:FAZ458801 FKR458754:FKV458801 FUN458754:FUR458801 GEJ458754:GEN458801 GOF458754:GOJ458801 GYB458754:GYF458801 HHX458754:HIB458801 HRT458754:HRX458801 IBP458754:IBT458801 ILL458754:ILP458801 IVH458754:IVL458801 JFD458754:JFH458801 JOZ458754:JPD458801 JYV458754:JYZ458801 KIR458754:KIV458801 KSN458754:KSR458801 LCJ458754:LCN458801 LMF458754:LMJ458801 LWB458754:LWF458801 MFX458754:MGB458801 MPT458754:MPX458801 MZP458754:MZT458801 NJL458754:NJP458801 NTH458754:NTL458801 ODD458754:ODH458801 OMZ458754:OND458801 OWV458754:OWZ458801 PGR458754:PGV458801 PQN458754:PQR458801 QAJ458754:QAN458801 QKF458754:QKJ458801 QUB458754:QUF458801 RDX458754:REB458801 RNT458754:RNX458801 RXP458754:RXT458801 SHL458754:SHP458801 SRH458754:SRL458801 TBD458754:TBH458801 TKZ458754:TLD458801 TUV458754:TUZ458801 UER458754:UEV458801 UON458754:UOR458801 UYJ458754:UYN458801 VIF458754:VIJ458801 VSB458754:VSF458801 WBX458754:WCB458801 WLT458754:WLX458801 WVP458754:WVT458801 H524290:L524337 JD524290:JH524337 SZ524290:TD524337 ACV524290:ACZ524337 AMR524290:AMV524337 AWN524290:AWR524337 BGJ524290:BGN524337 BQF524290:BQJ524337 CAB524290:CAF524337 CJX524290:CKB524337 CTT524290:CTX524337 DDP524290:DDT524337 DNL524290:DNP524337 DXH524290:DXL524337 EHD524290:EHH524337 EQZ524290:ERD524337 FAV524290:FAZ524337 FKR524290:FKV524337 FUN524290:FUR524337 GEJ524290:GEN524337 GOF524290:GOJ524337 GYB524290:GYF524337 HHX524290:HIB524337 HRT524290:HRX524337 IBP524290:IBT524337 ILL524290:ILP524337 IVH524290:IVL524337 JFD524290:JFH524337 JOZ524290:JPD524337 JYV524290:JYZ524337 KIR524290:KIV524337 KSN524290:KSR524337 LCJ524290:LCN524337 LMF524290:LMJ524337 LWB524290:LWF524337 MFX524290:MGB524337 MPT524290:MPX524337 MZP524290:MZT524337 NJL524290:NJP524337 NTH524290:NTL524337 ODD524290:ODH524337 OMZ524290:OND524337 OWV524290:OWZ524337 PGR524290:PGV524337 PQN524290:PQR524337 QAJ524290:QAN524337 QKF524290:QKJ524337 QUB524290:QUF524337 RDX524290:REB524337 RNT524290:RNX524337 RXP524290:RXT524337 SHL524290:SHP524337 SRH524290:SRL524337 TBD524290:TBH524337 TKZ524290:TLD524337 TUV524290:TUZ524337 UER524290:UEV524337 UON524290:UOR524337 UYJ524290:UYN524337 VIF524290:VIJ524337 VSB524290:VSF524337 WBX524290:WCB524337 WLT524290:WLX524337 WVP524290:WVT524337 H589826:L589873 JD589826:JH589873 SZ589826:TD589873 ACV589826:ACZ589873 AMR589826:AMV589873 AWN589826:AWR589873 BGJ589826:BGN589873 BQF589826:BQJ589873 CAB589826:CAF589873 CJX589826:CKB589873 CTT589826:CTX589873 DDP589826:DDT589873 DNL589826:DNP589873 DXH589826:DXL589873 EHD589826:EHH589873 EQZ589826:ERD589873 FAV589826:FAZ589873 FKR589826:FKV589873 FUN589826:FUR589873 GEJ589826:GEN589873 GOF589826:GOJ589873 GYB589826:GYF589873 HHX589826:HIB589873 HRT589826:HRX589873 IBP589826:IBT589873 ILL589826:ILP589873 IVH589826:IVL589873 JFD589826:JFH589873 JOZ589826:JPD589873 JYV589826:JYZ589873 KIR589826:KIV589873 KSN589826:KSR589873 LCJ589826:LCN589873 LMF589826:LMJ589873 LWB589826:LWF589873 MFX589826:MGB589873 MPT589826:MPX589873 MZP589826:MZT589873 NJL589826:NJP589873 NTH589826:NTL589873 ODD589826:ODH589873 OMZ589826:OND589873 OWV589826:OWZ589873 PGR589826:PGV589873 PQN589826:PQR589873 QAJ589826:QAN589873 QKF589826:QKJ589873 QUB589826:QUF589873 RDX589826:REB589873 RNT589826:RNX589873 RXP589826:RXT589873 SHL589826:SHP589873 SRH589826:SRL589873 TBD589826:TBH589873 TKZ589826:TLD589873 TUV589826:TUZ589873 UER589826:UEV589873 UON589826:UOR589873 UYJ589826:UYN589873 VIF589826:VIJ589873 VSB589826:VSF589873 WBX589826:WCB589873 WLT589826:WLX589873 WVP589826:WVT589873 H655362:L655409 JD655362:JH655409 SZ655362:TD655409 ACV655362:ACZ655409 AMR655362:AMV655409 AWN655362:AWR655409 BGJ655362:BGN655409 BQF655362:BQJ655409 CAB655362:CAF655409 CJX655362:CKB655409 CTT655362:CTX655409 DDP655362:DDT655409 DNL655362:DNP655409 DXH655362:DXL655409 EHD655362:EHH655409 EQZ655362:ERD655409 FAV655362:FAZ655409 FKR655362:FKV655409 FUN655362:FUR655409 GEJ655362:GEN655409 GOF655362:GOJ655409 GYB655362:GYF655409 HHX655362:HIB655409 HRT655362:HRX655409 IBP655362:IBT655409 ILL655362:ILP655409 IVH655362:IVL655409 JFD655362:JFH655409 JOZ655362:JPD655409 JYV655362:JYZ655409 KIR655362:KIV655409 KSN655362:KSR655409 LCJ655362:LCN655409 LMF655362:LMJ655409 LWB655362:LWF655409 MFX655362:MGB655409 MPT655362:MPX655409 MZP655362:MZT655409 NJL655362:NJP655409 NTH655362:NTL655409 ODD655362:ODH655409 OMZ655362:OND655409 OWV655362:OWZ655409 PGR655362:PGV655409 PQN655362:PQR655409 QAJ655362:QAN655409 QKF655362:QKJ655409 QUB655362:QUF655409 RDX655362:REB655409 RNT655362:RNX655409 RXP655362:RXT655409 SHL655362:SHP655409 SRH655362:SRL655409 TBD655362:TBH655409 TKZ655362:TLD655409 TUV655362:TUZ655409 UER655362:UEV655409 UON655362:UOR655409 UYJ655362:UYN655409 VIF655362:VIJ655409 VSB655362:VSF655409 WBX655362:WCB655409 WLT655362:WLX655409 WVP655362:WVT655409 H720898:L720945 JD720898:JH720945 SZ720898:TD720945 ACV720898:ACZ720945 AMR720898:AMV720945 AWN720898:AWR720945 BGJ720898:BGN720945 BQF720898:BQJ720945 CAB720898:CAF720945 CJX720898:CKB720945 CTT720898:CTX720945 DDP720898:DDT720945 DNL720898:DNP720945 DXH720898:DXL720945 EHD720898:EHH720945 EQZ720898:ERD720945 FAV720898:FAZ720945 FKR720898:FKV720945 FUN720898:FUR720945 GEJ720898:GEN720945 GOF720898:GOJ720945 GYB720898:GYF720945 HHX720898:HIB720945 HRT720898:HRX720945 IBP720898:IBT720945 ILL720898:ILP720945 IVH720898:IVL720945 JFD720898:JFH720945 JOZ720898:JPD720945 JYV720898:JYZ720945 KIR720898:KIV720945 KSN720898:KSR720945 LCJ720898:LCN720945 LMF720898:LMJ720945 LWB720898:LWF720945 MFX720898:MGB720945 MPT720898:MPX720945 MZP720898:MZT720945 NJL720898:NJP720945 NTH720898:NTL720945 ODD720898:ODH720945 OMZ720898:OND720945 OWV720898:OWZ720945 PGR720898:PGV720945 PQN720898:PQR720945 QAJ720898:QAN720945 QKF720898:QKJ720945 QUB720898:QUF720945 RDX720898:REB720945 RNT720898:RNX720945 RXP720898:RXT720945 SHL720898:SHP720945 SRH720898:SRL720945 TBD720898:TBH720945 TKZ720898:TLD720945 TUV720898:TUZ720945 UER720898:UEV720945 UON720898:UOR720945 UYJ720898:UYN720945 VIF720898:VIJ720945 VSB720898:VSF720945 WBX720898:WCB720945 WLT720898:WLX720945 WVP720898:WVT720945 H786434:L786481 JD786434:JH786481 SZ786434:TD786481 ACV786434:ACZ786481 AMR786434:AMV786481 AWN786434:AWR786481 BGJ786434:BGN786481 BQF786434:BQJ786481 CAB786434:CAF786481 CJX786434:CKB786481 CTT786434:CTX786481 DDP786434:DDT786481 DNL786434:DNP786481 DXH786434:DXL786481 EHD786434:EHH786481 EQZ786434:ERD786481 FAV786434:FAZ786481 FKR786434:FKV786481 FUN786434:FUR786481 GEJ786434:GEN786481 GOF786434:GOJ786481 GYB786434:GYF786481 HHX786434:HIB786481 HRT786434:HRX786481 IBP786434:IBT786481 ILL786434:ILP786481 IVH786434:IVL786481 JFD786434:JFH786481 JOZ786434:JPD786481 JYV786434:JYZ786481 KIR786434:KIV786481 KSN786434:KSR786481 LCJ786434:LCN786481 LMF786434:LMJ786481 LWB786434:LWF786481 MFX786434:MGB786481 MPT786434:MPX786481 MZP786434:MZT786481 NJL786434:NJP786481 NTH786434:NTL786481 ODD786434:ODH786481 OMZ786434:OND786481 OWV786434:OWZ786481 PGR786434:PGV786481 PQN786434:PQR786481 QAJ786434:QAN786481 QKF786434:QKJ786481 QUB786434:QUF786481 RDX786434:REB786481 RNT786434:RNX786481 RXP786434:RXT786481 SHL786434:SHP786481 SRH786434:SRL786481 TBD786434:TBH786481 TKZ786434:TLD786481 TUV786434:TUZ786481 UER786434:UEV786481 UON786434:UOR786481 UYJ786434:UYN786481 VIF786434:VIJ786481 VSB786434:VSF786481 WBX786434:WCB786481 WLT786434:WLX786481 WVP786434:WVT786481 H851970:L852017 JD851970:JH852017 SZ851970:TD852017 ACV851970:ACZ852017 AMR851970:AMV852017 AWN851970:AWR852017 BGJ851970:BGN852017 BQF851970:BQJ852017 CAB851970:CAF852017 CJX851970:CKB852017 CTT851970:CTX852017 DDP851970:DDT852017 DNL851970:DNP852017 DXH851970:DXL852017 EHD851970:EHH852017 EQZ851970:ERD852017 FAV851970:FAZ852017 FKR851970:FKV852017 FUN851970:FUR852017 GEJ851970:GEN852017 GOF851970:GOJ852017 GYB851970:GYF852017 HHX851970:HIB852017 HRT851970:HRX852017 IBP851970:IBT852017 ILL851970:ILP852017 IVH851970:IVL852017 JFD851970:JFH852017 JOZ851970:JPD852017 JYV851970:JYZ852017 KIR851970:KIV852017 KSN851970:KSR852017 LCJ851970:LCN852017 LMF851970:LMJ852017 LWB851970:LWF852017 MFX851970:MGB852017 MPT851970:MPX852017 MZP851970:MZT852017 NJL851970:NJP852017 NTH851970:NTL852017 ODD851970:ODH852017 OMZ851970:OND852017 OWV851970:OWZ852017 PGR851970:PGV852017 PQN851970:PQR852017 QAJ851970:QAN852017 QKF851970:QKJ852017 QUB851970:QUF852017 RDX851970:REB852017 RNT851970:RNX852017 RXP851970:RXT852017 SHL851970:SHP852017 SRH851970:SRL852017 TBD851970:TBH852017 TKZ851970:TLD852017 TUV851970:TUZ852017 UER851970:UEV852017 UON851970:UOR852017 UYJ851970:UYN852017 VIF851970:VIJ852017 VSB851970:VSF852017 WBX851970:WCB852017 WLT851970:WLX852017 WVP851970:WVT852017 H917506:L917553 JD917506:JH917553 SZ917506:TD917553 ACV917506:ACZ917553 AMR917506:AMV917553 AWN917506:AWR917553 BGJ917506:BGN917553 BQF917506:BQJ917553 CAB917506:CAF917553 CJX917506:CKB917553 CTT917506:CTX917553 DDP917506:DDT917553 DNL917506:DNP917553 DXH917506:DXL917553 EHD917506:EHH917553 EQZ917506:ERD917553 FAV917506:FAZ917553 FKR917506:FKV917553 FUN917506:FUR917553 GEJ917506:GEN917553 GOF917506:GOJ917553 GYB917506:GYF917553 HHX917506:HIB917553 HRT917506:HRX917553 IBP917506:IBT917553 ILL917506:ILP917553 IVH917506:IVL917553 JFD917506:JFH917553 JOZ917506:JPD917553 JYV917506:JYZ917553 KIR917506:KIV917553 KSN917506:KSR917553 LCJ917506:LCN917553 LMF917506:LMJ917553 LWB917506:LWF917553 MFX917506:MGB917553 MPT917506:MPX917553 MZP917506:MZT917553 NJL917506:NJP917553 NTH917506:NTL917553 ODD917506:ODH917553 OMZ917506:OND917553 OWV917506:OWZ917553 PGR917506:PGV917553 PQN917506:PQR917553 QAJ917506:QAN917553 QKF917506:QKJ917553 QUB917506:QUF917553 RDX917506:REB917553 RNT917506:RNX917553 RXP917506:RXT917553 SHL917506:SHP917553 SRH917506:SRL917553 TBD917506:TBH917553 TKZ917506:TLD917553 TUV917506:TUZ917553 UER917506:UEV917553 UON917506:UOR917553 UYJ917506:UYN917553 VIF917506:VIJ917553 VSB917506:VSF917553 WBX917506:WCB917553 WLT917506:WLX917553 WVP917506:WVT917553 H983042:L983089 JD983042:JH983089 SZ983042:TD983089 ACV983042:ACZ983089 AMR983042:AMV983089 AWN983042:AWR983089 BGJ983042:BGN983089 BQF983042:BQJ983089 CAB983042:CAF983089 CJX983042:CKB983089 CTT983042:CTX983089 DDP983042:DDT983089 DNL983042:DNP983089 DXH983042:DXL983089 EHD983042:EHH983089 EQZ983042:ERD983089 FAV983042:FAZ983089 FKR983042:FKV983089 FUN983042:FUR983089 GEJ983042:GEN983089 GOF983042:GOJ983089 GYB983042:GYF983089 HHX983042:HIB983089 HRT983042:HRX983089 IBP983042:IBT983089 ILL983042:ILP983089 IVH983042:IVL983089 JFD983042:JFH983089 JOZ983042:JPD983089 JYV983042:JYZ983089 KIR983042:KIV983089 KSN983042:KSR983089 LCJ983042:LCN983089 LMF983042:LMJ983089 LWB983042:LWF983089 MFX983042:MGB983089 MPT983042:MPX983089 MZP983042:MZT983089 NJL983042:NJP983089 NTH983042:NTL983089 ODD983042:ODH983089 OMZ983042:OND983089 OWV983042:OWZ983089 PGR983042:PGV983089 PQN983042:PQR983089 QAJ983042:QAN983089 QKF983042:QKJ983089 QUB983042:QUF983089 RDX983042:REB983089 RNT983042:RNX983089 RXP983042:RXT983089 SHL983042:SHP983089 SRH983042:SRL983089 TBD983042:TBH983089 TKZ983042:TLD983089 TUV983042:TUZ983089 UER983042:UEV983089 UON983042:UOR983089 UYJ983042:UYN983089 VIF983042:VIJ983089 VSB983042:VSF983089 WBX983042:WCB983089 WLT983042:WLX983089 WVP983042:WVT983089 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A7:G49 IW7:JC49 SS7:SY49 ACO7:ACU49 AMK7:AMQ49 AWG7:AWM49 BGC7:BGI49 BPY7:BQE49 BZU7:CAA49 CJQ7:CJW49 CTM7:CTS49 DDI7:DDO49 DNE7:DNK49 DXA7:DXG49 EGW7:EHC49 EQS7:EQY49 FAO7:FAU49 FKK7:FKQ49 FUG7:FUM49 GEC7:GEI49 GNY7:GOE49 GXU7:GYA49 HHQ7:HHW49 HRM7:HRS49 IBI7:IBO49 ILE7:ILK49 IVA7:IVG49 JEW7:JFC49 JOS7:JOY49 JYO7:JYU49 KIK7:KIQ49 KSG7:KSM49 LCC7:LCI49 LLY7:LME49 LVU7:LWA49 MFQ7:MFW49 MPM7:MPS49 MZI7:MZO49 NJE7:NJK49 NTA7:NTG49 OCW7:ODC49 OMS7:OMY49 OWO7:OWU49 PGK7:PGQ49 PQG7:PQM49 QAC7:QAI49 QJY7:QKE49 QTU7:QUA49 RDQ7:RDW49 RNM7:RNS49 RXI7:RXO49 SHE7:SHK49 SRA7:SRG49 TAW7:TBC49 TKS7:TKY49 TUO7:TUU49 UEK7:UEQ49 UOG7:UOM49 UYC7:UYI49 VHY7:VIE49 VRU7:VSA49 WBQ7:WBW49 WLM7:WLS49 WVI7:WVO49 A65543:G65585 IW65543:JC65585 SS65543:SY65585 ACO65543:ACU65585 AMK65543:AMQ65585 AWG65543:AWM65585 BGC65543:BGI65585 BPY65543:BQE65585 BZU65543:CAA65585 CJQ65543:CJW65585 CTM65543:CTS65585 DDI65543:DDO65585 DNE65543:DNK65585 DXA65543:DXG65585 EGW65543:EHC65585 EQS65543:EQY65585 FAO65543:FAU65585 FKK65543:FKQ65585 FUG65543:FUM65585 GEC65543:GEI65585 GNY65543:GOE65585 GXU65543:GYA65585 HHQ65543:HHW65585 HRM65543:HRS65585 IBI65543:IBO65585 ILE65543:ILK65585 IVA65543:IVG65585 JEW65543:JFC65585 JOS65543:JOY65585 JYO65543:JYU65585 KIK65543:KIQ65585 KSG65543:KSM65585 LCC65543:LCI65585 LLY65543:LME65585 LVU65543:LWA65585 MFQ65543:MFW65585 MPM65543:MPS65585 MZI65543:MZO65585 NJE65543:NJK65585 NTA65543:NTG65585 OCW65543:ODC65585 OMS65543:OMY65585 OWO65543:OWU65585 PGK65543:PGQ65585 PQG65543:PQM65585 QAC65543:QAI65585 QJY65543:QKE65585 QTU65543:QUA65585 RDQ65543:RDW65585 RNM65543:RNS65585 RXI65543:RXO65585 SHE65543:SHK65585 SRA65543:SRG65585 TAW65543:TBC65585 TKS65543:TKY65585 TUO65543:TUU65585 UEK65543:UEQ65585 UOG65543:UOM65585 UYC65543:UYI65585 VHY65543:VIE65585 VRU65543:VSA65585 WBQ65543:WBW65585 WLM65543:WLS65585 WVI65543:WVO65585 A131079:G131121 IW131079:JC131121 SS131079:SY131121 ACO131079:ACU131121 AMK131079:AMQ131121 AWG131079:AWM131121 BGC131079:BGI131121 BPY131079:BQE131121 BZU131079:CAA131121 CJQ131079:CJW131121 CTM131079:CTS131121 DDI131079:DDO131121 DNE131079:DNK131121 DXA131079:DXG131121 EGW131079:EHC131121 EQS131079:EQY131121 FAO131079:FAU131121 FKK131079:FKQ131121 FUG131079:FUM131121 GEC131079:GEI131121 GNY131079:GOE131121 GXU131079:GYA131121 HHQ131079:HHW131121 HRM131079:HRS131121 IBI131079:IBO131121 ILE131079:ILK131121 IVA131079:IVG131121 JEW131079:JFC131121 JOS131079:JOY131121 JYO131079:JYU131121 KIK131079:KIQ131121 KSG131079:KSM131121 LCC131079:LCI131121 LLY131079:LME131121 LVU131079:LWA131121 MFQ131079:MFW131121 MPM131079:MPS131121 MZI131079:MZO131121 NJE131079:NJK131121 NTA131079:NTG131121 OCW131079:ODC131121 OMS131079:OMY131121 OWO131079:OWU131121 PGK131079:PGQ131121 PQG131079:PQM131121 QAC131079:QAI131121 QJY131079:QKE131121 QTU131079:QUA131121 RDQ131079:RDW131121 RNM131079:RNS131121 RXI131079:RXO131121 SHE131079:SHK131121 SRA131079:SRG131121 TAW131079:TBC131121 TKS131079:TKY131121 TUO131079:TUU131121 UEK131079:UEQ131121 UOG131079:UOM131121 UYC131079:UYI131121 VHY131079:VIE131121 VRU131079:VSA131121 WBQ131079:WBW131121 WLM131079:WLS131121 WVI131079:WVO131121 A196615:G196657 IW196615:JC196657 SS196615:SY196657 ACO196615:ACU196657 AMK196615:AMQ196657 AWG196615:AWM196657 BGC196615:BGI196657 BPY196615:BQE196657 BZU196615:CAA196657 CJQ196615:CJW196657 CTM196615:CTS196657 DDI196615:DDO196657 DNE196615:DNK196657 DXA196615:DXG196657 EGW196615:EHC196657 EQS196615:EQY196657 FAO196615:FAU196657 FKK196615:FKQ196657 FUG196615:FUM196657 GEC196615:GEI196657 GNY196615:GOE196657 GXU196615:GYA196657 HHQ196615:HHW196657 HRM196615:HRS196657 IBI196615:IBO196657 ILE196615:ILK196657 IVA196615:IVG196657 JEW196615:JFC196657 JOS196615:JOY196657 JYO196615:JYU196657 KIK196615:KIQ196657 KSG196615:KSM196657 LCC196615:LCI196657 LLY196615:LME196657 LVU196615:LWA196657 MFQ196615:MFW196657 MPM196615:MPS196657 MZI196615:MZO196657 NJE196615:NJK196657 NTA196615:NTG196657 OCW196615:ODC196657 OMS196615:OMY196657 OWO196615:OWU196657 PGK196615:PGQ196657 PQG196615:PQM196657 QAC196615:QAI196657 QJY196615:QKE196657 QTU196615:QUA196657 RDQ196615:RDW196657 RNM196615:RNS196657 RXI196615:RXO196657 SHE196615:SHK196657 SRA196615:SRG196657 TAW196615:TBC196657 TKS196615:TKY196657 TUO196615:TUU196657 UEK196615:UEQ196657 UOG196615:UOM196657 UYC196615:UYI196657 VHY196615:VIE196657 VRU196615:VSA196657 WBQ196615:WBW196657 WLM196615:WLS196657 WVI196615:WVO196657 A262151:G262193 IW262151:JC262193 SS262151:SY262193 ACO262151:ACU262193 AMK262151:AMQ262193 AWG262151:AWM262193 BGC262151:BGI262193 BPY262151:BQE262193 BZU262151:CAA262193 CJQ262151:CJW262193 CTM262151:CTS262193 DDI262151:DDO262193 DNE262151:DNK262193 DXA262151:DXG262193 EGW262151:EHC262193 EQS262151:EQY262193 FAO262151:FAU262193 FKK262151:FKQ262193 FUG262151:FUM262193 GEC262151:GEI262193 GNY262151:GOE262193 GXU262151:GYA262193 HHQ262151:HHW262193 HRM262151:HRS262193 IBI262151:IBO262193 ILE262151:ILK262193 IVA262151:IVG262193 JEW262151:JFC262193 JOS262151:JOY262193 JYO262151:JYU262193 KIK262151:KIQ262193 KSG262151:KSM262193 LCC262151:LCI262193 LLY262151:LME262193 LVU262151:LWA262193 MFQ262151:MFW262193 MPM262151:MPS262193 MZI262151:MZO262193 NJE262151:NJK262193 NTA262151:NTG262193 OCW262151:ODC262193 OMS262151:OMY262193 OWO262151:OWU262193 PGK262151:PGQ262193 PQG262151:PQM262193 QAC262151:QAI262193 QJY262151:QKE262193 QTU262151:QUA262193 RDQ262151:RDW262193 RNM262151:RNS262193 RXI262151:RXO262193 SHE262151:SHK262193 SRA262151:SRG262193 TAW262151:TBC262193 TKS262151:TKY262193 TUO262151:TUU262193 UEK262151:UEQ262193 UOG262151:UOM262193 UYC262151:UYI262193 VHY262151:VIE262193 VRU262151:VSA262193 WBQ262151:WBW262193 WLM262151:WLS262193 WVI262151:WVO262193 A327687:G327729 IW327687:JC327729 SS327687:SY327729 ACO327687:ACU327729 AMK327687:AMQ327729 AWG327687:AWM327729 BGC327687:BGI327729 BPY327687:BQE327729 BZU327687:CAA327729 CJQ327687:CJW327729 CTM327687:CTS327729 DDI327687:DDO327729 DNE327687:DNK327729 DXA327687:DXG327729 EGW327687:EHC327729 EQS327687:EQY327729 FAO327687:FAU327729 FKK327687:FKQ327729 FUG327687:FUM327729 GEC327687:GEI327729 GNY327687:GOE327729 GXU327687:GYA327729 HHQ327687:HHW327729 HRM327687:HRS327729 IBI327687:IBO327729 ILE327687:ILK327729 IVA327687:IVG327729 JEW327687:JFC327729 JOS327687:JOY327729 JYO327687:JYU327729 KIK327687:KIQ327729 KSG327687:KSM327729 LCC327687:LCI327729 LLY327687:LME327729 LVU327687:LWA327729 MFQ327687:MFW327729 MPM327687:MPS327729 MZI327687:MZO327729 NJE327687:NJK327729 NTA327687:NTG327729 OCW327687:ODC327729 OMS327687:OMY327729 OWO327687:OWU327729 PGK327687:PGQ327729 PQG327687:PQM327729 QAC327687:QAI327729 QJY327687:QKE327729 QTU327687:QUA327729 RDQ327687:RDW327729 RNM327687:RNS327729 RXI327687:RXO327729 SHE327687:SHK327729 SRA327687:SRG327729 TAW327687:TBC327729 TKS327687:TKY327729 TUO327687:TUU327729 UEK327687:UEQ327729 UOG327687:UOM327729 UYC327687:UYI327729 VHY327687:VIE327729 VRU327687:VSA327729 WBQ327687:WBW327729 WLM327687:WLS327729 WVI327687:WVO327729 A393223:G393265 IW393223:JC393265 SS393223:SY393265 ACO393223:ACU393265 AMK393223:AMQ393265 AWG393223:AWM393265 BGC393223:BGI393265 BPY393223:BQE393265 BZU393223:CAA393265 CJQ393223:CJW393265 CTM393223:CTS393265 DDI393223:DDO393265 DNE393223:DNK393265 DXA393223:DXG393265 EGW393223:EHC393265 EQS393223:EQY393265 FAO393223:FAU393265 FKK393223:FKQ393265 FUG393223:FUM393265 GEC393223:GEI393265 GNY393223:GOE393265 GXU393223:GYA393265 HHQ393223:HHW393265 HRM393223:HRS393265 IBI393223:IBO393265 ILE393223:ILK393265 IVA393223:IVG393265 JEW393223:JFC393265 JOS393223:JOY393265 JYO393223:JYU393265 KIK393223:KIQ393265 KSG393223:KSM393265 LCC393223:LCI393265 LLY393223:LME393265 LVU393223:LWA393265 MFQ393223:MFW393265 MPM393223:MPS393265 MZI393223:MZO393265 NJE393223:NJK393265 NTA393223:NTG393265 OCW393223:ODC393265 OMS393223:OMY393265 OWO393223:OWU393265 PGK393223:PGQ393265 PQG393223:PQM393265 QAC393223:QAI393265 QJY393223:QKE393265 QTU393223:QUA393265 RDQ393223:RDW393265 RNM393223:RNS393265 RXI393223:RXO393265 SHE393223:SHK393265 SRA393223:SRG393265 TAW393223:TBC393265 TKS393223:TKY393265 TUO393223:TUU393265 UEK393223:UEQ393265 UOG393223:UOM393265 UYC393223:UYI393265 VHY393223:VIE393265 VRU393223:VSA393265 WBQ393223:WBW393265 WLM393223:WLS393265 WVI393223:WVO393265 A458759:G458801 IW458759:JC458801 SS458759:SY458801 ACO458759:ACU458801 AMK458759:AMQ458801 AWG458759:AWM458801 BGC458759:BGI458801 BPY458759:BQE458801 BZU458759:CAA458801 CJQ458759:CJW458801 CTM458759:CTS458801 DDI458759:DDO458801 DNE458759:DNK458801 DXA458759:DXG458801 EGW458759:EHC458801 EQS458759:EQY458801 FAO458759:FAU458801 FKK458759:FKQ458801 FUG458759:FUM458801 GEC458759:GEI458801 GNY458759:GOE458801 GXU458759:GYA458801 HHQ458759:HHW458801 HRM458759:HRS458801 IBI458759:IBO458801 ILE458759:ILK458801 IVA458759:IVG458801 JEW458759:JFC458801 JOS458759:JOY458801 JYO458759:JYU458801 KIK458759:KIQ458801 KSG458759:KSM458801 LCC458759:LCI458801 LLY458759:LME458801 LVU458759:LWA458801 MFQ458759:MFW458801 MPM458759:MPS458801 MZI458759:MZO458801 NJE458759:NJK458801 NTA458759:NTG458801 OCW458759:ODC458801 OMS458759:OMY458801 OWO458759:OWU458801 PGK458759:PGQ458801 PQG458759:PQM458801 QAC458759:QAI458801 QJY458759:QKE458801 QTU458759:QUA458801 RDQ458759:RDW458801 RNM458759:RNS458801 RXI458759:RXO458801 SHE458759:SHK458801 SRA458759:SRG458801 TAW458759:TBC458801 TKS458759:TKY458801 TUO458759:TUU458801 UEK458759:UEQ458801 UOG458759:UOM458801 UYC458759:UYI458801 VHY458759:VIE458801 VRU458759:VSA458801 WBQ458759:WBW458801 WLM458759:WLS458801 WVI458759:WVO458801 A524295:G524337 IW524295:JC524337 SS524295:SY524337 ACO524295:ACU524337 AMK524295:AMQ524337 AWG524295:AWM524337 BGC524295:BGI524337 BPY524295:BQE524337 BZU524295:CAA524337 CJQ524295:CJW524337 CTM524295:CTS524337 DDI524295:DDO524337 DNE524295:DNK524337 DXA524295:DXG524337 EGW524295:EHC524337 EQS524295:EQY524337 FAO524295:FAU524337 FKK524295:FKQ524337 FUG524295:FUM524337 GEC524295:GEI524337 GNY524295:GOE524337 GXU524295:GYA524337 HHQ524295:HHW524337 HRM524295:HRS524337 IBI524295:IBO524337 ILE524295:ILK524337 IVA524295:IVG524337 JEW524295:JFC524337 JOS524295:JOY524337 JYO524295:JYU524337 KIK524295:KIQ524337 KSG524295:KSM524337 LCC524295:LCI524337 LLY524295:LME524337 LVU524295:LWA524337 MFQ524295:MFW524337 MPM524295:MPS524337 MZI524295:MZO524337 NJE524295:NJK524337 NTA524295:NTG524337 OCW524295:ODC524337 OMS524295:OMY524337 OWO524295:OWU524337 PGK524295:PGQ524337 PQG524295:PQM524337 QAC524295:QAI524337 QJY524295:QKE524337 QTU524295:QUA524337 RDQ524295:RDW524337 RNM524295:RNS524337 RXI524295:RXO524337 SHE524295:SHK524337 SRA524295:SRG524337 TAW524295:TBC524337 TKS524295:TKY524337 TUO524295:TUU524337 UEK524295:UEQ524337 UOG524295:UOM524337 UYC524295:UYI524337 VHY524295:VIE524337 VRU524295:VSA524337 WBQ524295:WBW524337 WLM524295:WLS524337 WVI524295:WVO524337 A589831:G589873 IW589831:JC589873 SS589831:SY589873 ACO589831:ACU589873 AMK589831:AMQ589873 AWG589831:AWM589873 BGC589831:BGI589873 BPY589831:BQE589873 BZU589831:CAA589873 CJQ589831:CJW589873 CTM589831:CTS589873 DDI589831:DDO589873 DNE589831:DNK589873 DXA589831:DXG589873 EGW589831:EHC589873 EQS589831:EQY589873 FAO589831:FAU589873 FKK589831:FKQ589873 FUG589831:FUM589873 GEC589831:GEI589873 GNY589831:GOE589873 GXU589831:GYA589873 HHQ589831:HHW589873 HRM589831:HRS589873 IBI589831:IBO589873 ILE589831:ILK589873 IVA589831:IVG589873 JEW589831:JFC589873 JOS589831:JOY589873 JYO589831:JYU589873 KIK589831:KIQ589873 KSG589831:KSM589873 LCC589831:LCI589873 LLY589831:LME589873 LVU589831:LWA589873 MFQ589831:MFW589873 MPM589831:MPS589873 MZI589831:MZO589873 NJE589831:NJK589873 NTA589831:NTG589873 OCW589831:ODC589873 OMS589831:OMY589873 OWO589831:OWU589873 PGK589831:PGQ589873 PQG589831:PQM589873 QAC589831:QAI589873 QJY589831:QKE589873 QTU589831:QUA589873 RDQ589831:RDW589873 RNM589831:RNS589873 RXI589831:RXO589873 SHE589831:SHK589873 SRA589831:SRG589873 TAW589831:TBC589873 TKS589831:TKY589873 TUO589831:TUU589873 UEK589831:UEQ589873 UOG589831:UOM589873 UYC589831:UYI589873 VHY589831:VIE589873 VRU589831:VSA589873 WBQ589831:WBW589873 WLM589831:WLS589873 WVI589831:WVO589873 A655367:G655409 IW655367:JC655409 SS655367:SY655409 ACO655367:ACU655409 AMK655367:AMQ655409 AWG655367:AWM655409 BGC655367:BGI655409 BPY655367:BQE655409 BZU655367:CAA655409 CJQ655367:CJW655409 CTM655367:CTS655409 DDI655367:DDO655409 DNE655367:DNK655409 DXA655367:DXG655409 EGW655367:EHC655409 EQS655367:EQY655409 FAO655367:FAU655409 FKK655367:FKQ655409 FUG655367:FUM655409 GEC655367:GEI655409 GNY655367:GOE655409 GXU655367:GYA655409 HHQ655367:HHW655409 HRM655367:HRS655409 IBI655367:IBO655409 ILE655367:ILK655409 IVA655367:IVG655409 JEW655367:JFC655409 JOS655367:JOY655409 JYO655367:JYU655409 KIK655367:KIQ655409 KSG655367:KSM655409 LCC655367:LCI655409 LLY655367:LME655409 LVU655367:LWA655409 MFQ655367:MFW655409 MPM655367:MPS655409 MZI655367:MZO655409 NJE655367:NJK655409 NTA655367:NTG655409 OCW655367:ODC655409 OMS655367:OMY655409 OWO655367:OWU655409 PGK655367:PGQ655409 PQG655367:PQM655409 QAC655367:QAI655409 QJY655367:QKE655409 QTU655367:QUA655409 RDQ655367:RDW655409 RNM655367:RNS655409 RXI655367:RXO655409 SHE655367:SHK655409 SRA655367:SRG655409 TAW655367:TBC655409 TKS655367:TKY655409 TUO655367:TUU655409 UEK655367:UEQ655409 UOG655367:UOM655409 UYC655367:UYI655409 VHY655367:VIE655409 VRU655367:VSA655409 WBQ655367:WBW655409 WLM655367:WLS655409 WVI655367:WVO655409 A720903:G720945 IW720903:JC720945 SS720903:SY720945 ACO720903:ACU720945 AMK720903:AMQ720945 AWG720903:AWM720945 BGC720903:BGI720945 BPY720903:BQE720945 BZU720903:CAA720945 CJQ720903:CJW720945 CTM720903:CTS720945 DDI720903:DDO720945 DNE720903:DNK720945 DXA720903:DXG720945 EGW720903:EHC720945 EQS720903:EQY720945 FAO720903:FAU720945 FKK720903:FKQ720945 FUG720903:FUM720945 GEC720903:GEI720945 GNY720903:GOE720945 GXU720903:GYA720945 HHQ720903:HHW720945 HRM720903:HRS720945 IBI720903:IBO720945 ILE720903:ILK720945 IVA720903:IVG720945 JEW720903:JFC720945 JOS720903:JOY720945 JYO720903:JYU720945 KIK720903:KIQ720945 KSG720903:KSM720945 LCC720903:LCI720945 LLY720903:LME720945 LVU720903:LWA720945 MFQ720903:MFW720945 MPM720903:MPS720945 MZI720903:MZO720945 NJE720903:NJK720945 NTA720903:NTG720945 OCW720903:ODC720945 OMS720903:OMY720945 OWO720903:OWU720945 PGK720903:PGQ720945 PQG720903:PQM720945 QAC720903:QAI720945 QJY720903:QKE720945 QTU720903:QUA720945 RDQ720903:RDW720945 RNM720903:RNS720945 RXI720903:RXO720945 SHE720903:SHK720945 SRA720903:SRG720945 TAW720903:TBC720945 TKS720903:TKY720945 TUO720903:TUU720945 UEK720903:UEQ720945 UOG720903:UOM720945 UYC720903:UYI720945 VHY720903:VIE720945 VRU720903:VSA720945 WBQ720903:WBW720945 WLM720903:WLS720945 WVI720903:WVO720945 A786439:G786481 IW786439:JC786481 SS786439:SY786481 ACO786439:ACU786481 AMK786439:AMQ786481 AWG786439:AWM786481 BGC786439:BGI786481 BPY786439:BQE786481 BZU786439:CAA786481 CJQ786439:CJW786481 CTM786439:CTS786481 DDI786439:DDO786481 DNE786439:DNK786481 DXA786439:DXG786481 EGW786439:EHC786481 EQS786439:EQY786481 FAO786439:FAU786481 FKK786439:FKQ786481 FUG786439:FUM786481 GEC786439:GEI786481 GNY786439:GOE786481 GXU786439:GYA786481 HHQ786439:HHW786481 HRM786439:HRS786481 IBI786439:IBO786481 ILE786439:ILK786481 IVA786439:IVG786481 JEW786439:JFC786481 JOS786439:JOY786481 JYO786439:JYU786481 KIK786439:KIQ786481 KSG786439:KSM786481 LCC786439:LCI786481 LLY786439:LME786481 LVU786439:LWA786481 MFQ786439:MFW786481 MPM786439:MPS786481 MZI786439:MZO786481 NJE786439:NJK786481 NTA786439:NTG786481 OCW786439:ODC786481 OMS786439:OMY786481 OWO786439:OWU786481 PGK786439:PGQ786481 PQG786439:PQM786481 QAC786439:QAI786481 QJY786439:QKE786481 QTU786439:QUA786481 RDQ786439:RDW786481 RNM786439:RNS786481 RXI786439:RXO786481 SHE786439:SHK786481 SRA786439:SRG786481 TAW786439:TBC786481 TKS786439:TKY786481 TUO786439:TUU786481 UEK786439:UEQ786481 UOG786439:UOM786481 UYC786439:UYI786481 VHY786439:VIE786481 VRU786439:VSA786481 WBQ786439:WBW786481 WLM786439:WLS786481 WVI786439:WVO786481 A851975:G852017 IW851975:JC852017 SS851975:SY852017 ACO851975:ACU852017 AMK851975:AMQ852017 AWG851975:AWM852017 BGC851975:BGI852017 BPY851975:BQE852017 BZU851975:CAA852017 CJQ851975:CJW852017 CTM851975:CTS852017 DDI851975:DDO852017 DNE851975:DNK852017 DXA851975:DXG852017 EGW851975:EHC852017 EQS851975:EQY852017 FAO851975:FAU852017 FKK851975:FKQ852017 FUG851975:FUM852017 GEC851975:GEI852017 GNY851975:GOE852017 GXU851975:GYA852017 HHQ851975:HHW852017 HRM851975:HRS852017 IBI851975:IBO852017 ILE851975:ILK852017 IVA851975:IVG852017 JEW851975:JFC852017 JOS851975:JOY852017 JYO851975:JYU852017 KIK851975:KIQ852017 KSG851975:KSM852017 LCC851975:LCI852017 LLY851975:LME852017 LVU851975:LWA852017 MFQ851975:MFW852017 MPM851975:MPS852017 MZI851975:MZO852017 NJE851975:NJK852017 NTA851975:NTG852017 OCW851975:ODC852017 OMS851975:OMY852017 OWO851975:OWU852017 PGK851975:PGQ852017 PQG851975:PQM852017 QAC851975:QAI852017 QJY851975:QKE852017 QTU851975:QUA852017 RDQ851975:RDW852017 RNM851975:RNS852017 RXI851975:RXO852017 SHE851975:SHK852017 SRA851975:SRG852017 TAW851975:TBC852017 TKS851975:TKY852017 TUO851975:TUU852017 UEK851975:UEQ852017 UOG851975:UOM852017 UYC851975:UYI852017 VHY851975:VIE852017 VRU851975:VSA852017 WBQ851975:WBW852017 WLM851975:WLS852017 WVI851975:WVO852017 A917511:G917553 IW917511:JC917553 SS917511:SY917553 ACO917511:ACU917553 AMK917511:AMQ917553 AWG917511:AWM917553 BGC917511:BGI917553 BPY917511:BQE917553 BZU917511:CAA917553 CJQ917511:CJW917553 CTM917511:CTS917553 DDI917511:DDO917553 DNE917511:DNK917553 DXA917511:DXG917553 EGW917511:EHC917553 EQS917511:EQY917553 FAO917511:FAU917553 FKK917511:FKQ917553 FUG917511:FUM917553 GEC917511:GEI917553 GNY917511:GOE917553 GXU917511:GYA917553 HHQ917511:HHW917553 HRM917511:HRS917553 IBI917511:IBO917553 ILE917511:ILK917553 IVA917511:IVG917553 JEW917511:JFC917553 JOS917511:JOY917553 JYO917511:JYU917553 KIK917511:KIQ917553 KSG917511:KSM917553 LCC917511:LCI917553 LLY917511:LME917553 LVU917511:LWA917553 MFQ917511:MFW917553 MPM917511:MPS917553 MZI917511:MZO917553 NJE917511:NJK917553 NTA917511:NTG917553 OCW917511:ODC917553 OMS917511:OMY917553 OWO917511:OWU917553 PGK917511:PGQ917553 PQG917511:PQM917553 QAC917511:QAI917553 QJY917511:QKE917553 QTU917511:QUA917553 RDQ917511:RDW917553 RNM917511:RNS917553 RXI917511:RXO917553 SHE917511:SHK917553 SRA917511:SRG917553 TAW917511:TBC917553 TKS917511:TKY917553 TUO917511:TUU917553 UEK917511:UEQ917553 UOG917511:UOM917553 UYC917511:UYI917553 VHY917511:VIE917553 VRU917511:VSA917553 WBQ917511:WBW917553 WLM917511:WLS917553 WVI917511:WVO917553 A983047:G983089 IW983047:JC983089 SS983047:SY983089 ACO983047:ACU983089 AMK983047:AMQ983089 AWG983047:AWM983089 BGC983047:BGI983089 BPY983047:BQE983089 BZU983047:CAA983089 CJQ983047:CJW983089 CTM983047:CTS983089 DDI983047:DDO983089 DNE983047:DNK983089 DXA983047:DXG983089 EGW983047:EHC983089 EQS983047:EQY983089 FAO983047:FAU983089 FKK983047:FKQ983089 FUG983047:FUM983089 GEC983047:GEI983089 GNY983047:GOE983089 GXU983047:GYA983089 HHQ983047:HHW983089 HRM983047:HRS983089 IBI983047:IBO983089 ILE983047:ILK983089 IVA983047:IVG983089 JEW983047:JFC983089 JOS983047:JOY983089 JYO983047:JYU983089 KIK983047:KIQ983089 KSG983047:KSM983089 LCC983047:LCI983089 LLY983047:LME983089 LVU983047:LWA983089 MFQ983047:MFW983089 MPM983047:MPS983089 MZI983047:MZO983089 NJE983047:NJK983089 NTA983047:NTG983089 OCW983047:ODC983089 OMS983047:OMY983089 OWO983047:OWU983089 PGK983047:PGQ983089 PQG983047:PQM983089 QAC983047:QAI983089 QJY983047:QKE983089 QTU983047:QUA983089 RDQ983047:RDW983089 RNM983047:RNS983089 RXI983047:RXO983089 SHE983047:SHK983089 SRA983047:SRG983089 TAW983047:TBC983089 TKS983047:TKY983089 TUO983047:TUU983089 UEK983047:UEQ983089 UOG983047:UOM983089 UYC983047:UYI983089 VHY983047:VIE983089 VRU983047:VSA983089 WBQ983047:WBW983089 WLM983047:WLS983089 WVI983047:WVO983089 A50:L70 IW50:JH70 SS50:TD70 ACO50:ACZ70 AMK50:AMV70 AWG50:AWR70 BGC50:BGN70 BPY50:BQJ70 BZU50:CAF70 CJQ50:CKB70 CTM50:CTX70 DDI50:DDT70 DNE50:DNP70 DXA50:DXL70 EGW50:EHH70 EQS50:ERD70 FAO50:FAZ70 FKK50:FKV70 FUG50:FUR70 GEC50:GEN70 GNY50:GOJ70 GXU50:GYF70 HHQ50:HIB70 HRM50:HRX70 IBI50:IBT70 ILE50:ILP70 IVA50:IVL70 JEW50:JFH70 JOS50:JPD70 JYO50:JYZ70 KIK50:KIV70 KSG50:KSR70 LCC50:LCN70 LLY50:LMJ70 LVU50:LWF70 MFQ50:MGB70 MPM50:MPX70 MZI50:MZT70 NJE50:NJP70 NTA50:NTL70 OCW50:ODH70 OMS50:OND70 OWO50:OWZ70 PGK50:PGV70 PQG50:PQR70 QAC50:QAN70 QJY50:QKJ70 QTU50:QUF70 RDQ50:REB70 RNM50:RNX70 RXI50:RXT70 SHE50:SHP70 SRA50:SRL70 TAW50:TBH70 TKS50:TLD70 TUO50:TUZ70 UEK50:UEV70 UOG50:UOR70 UYC50:UYN70 VHY50:VIJ70 VRU50:VSF70 WBQ50:WCB70 WLM50:WLX70 WVI50:WVT70 A65586:L65606 IW65586:JH65606 SS65586:TD65606 ACO65586:ACZ65606 AMK65586:AMV65606 AWG65586:AWR65606 BGC65586:BGN65606 BPY65586:BQJ65606 BZU65586:CAF65606 CJQ65586:CKB65606 CTM65586:CTX65606 DDI65586:DDT65606 DNE65586:DNP65606 DXA65586:DXL65606 EGW65586:EHH65606 EQS65586:ERD65606 FAO65586:FAZ65606 FKK65586:FKV65606 FUG65586:FUR65606 GEC65586:GEN65606 GNY65586:GOJ65606 GXU65586:GYF65606 HHQ65586:HIB65606 HRM65586:HRX65606 IBI65586:IBT65606 ILE65586:ILP65606 IVA65586:IVL65606 JEW65586:JFH65606 JOS65586:JPD65606 JYO65586:JYZ65606 KIK65586:KIV65606 KSG65586:KSR65606 LCC65586:LCN65606 LLY65586:LMJ65606 LVU65586:LWF65606 MFQ65586:MGB65606 MPM65586:MPX65606 MZI65586:MZT65606 NJE65586:NJP65606 NTA65586:NTL65606 OCW65586:ODH65606 OMS65586:OND65606 OWO65586:OWZ65606 PGK65586:PGV65606 PQG65586:PQR65606 QAC65586:QAN65606 QJY65586:QKJ65606 QTU65586:QUF65606 RDQ65586:REB65606 RNM65586:RNX65606 RXI65586:RXT65606 SHE65586:SHP65606 SRA65586:SRL65606 TAW65586:TBH65606 TKS65586:TLD65606 TUO65586:TUZ65606 UEK65586:UEV65606 UOG65586:UOR65606 UYC65586:UYN65606 VHY65586:VIJ65606 VRU65586:VSF65606 WBQ65586:WCB65606 WLM65586:WLX65606 WVI65586:WVT65606 A131122:L131142 IW131122:JH131142 SS131122:TD131142 ACO131122:ACZ131142 AMK131122:AMV131142 AWG131122:AWR131142 BGC131122:BGN131142 BPY131122:BQJ131142 BZU131122:CAF131142 CJQ131122:CKB131142 CTM131122:CTX131142 DDI131122:DDT131142 DNE131122:DNP131142 DXA131122:DXL131142 EGW131122:EHH131142 EQS131122:ERD131142 FAO131122:FAZ131142 FKK131122:FKV131142 FUG131122:FUR131142 GEC131122:GEN131142 GNY131122:GOJ131142 GXU131122:GYF131142 HHQ131122:HIB131142 HRM131122:HRX131142 IBI131122:IBT131142 ILE131122:ILP131142 IVA131122:IVL131142 JEW131122:JFH131142 JOS131122:JPD131142 JYO131122:JYZ131142 KIK131122:KIV131142 KSG131122:KSR131142 LCC131122:LCN131142 LLY131122:LMJ131142 LVU131122:LWF131142 MFQ131122:MGB131142 MPM131122:MPX131142 MZI131122:MZT131142 NJE131122:NJP131142 NTA131122:NTL131142 OCW131122:ODH131142 OMS131122:OND131142 OWO131122:OWZ131142 PGK131122:PGV131142 PQG131122:PQR131142 QAC131122:QAN131142 QJY131122:QKJ131142 QTU131122:QUF131142 RDQ131122:REB131142 RNM131122:RNX131142 RXI131122:RXT131142 SHE131122:SHP131142 SRA131122:SRL131142 TAW131122:TBH131142 TKS131122:TLD131142 TUO131122:TUZ131142 UEK131122:UEV131142 UOG131122:UOR131142 UYC131122:UYN131142 VHY131122:VIJ131142 VRU131122:VSF131142 WBQ131122:WCB131142 WLM131122:WLX131142 WVI131122:WVT131142 A196658:L196678 IW196658:JH196678 SS196658:TD196678 ACO196658:ACZ196678 AMK196658:AMV196678 AWG196658:AWR196678 BGC196658:BGN196678 BPY196658:BQJ196678 BZU196658:CAF196678 CJQ196658:CKB196678 CTM196658:CTX196678 DDI196658:DDT196678 DNE196658:DNP196678 DXA196658:DXL196678 EGW196658:EHH196678 EQS196658:ERD196678 FAO196658:FAZ196678 FKK196658:FKV196678 FUG196658:FUR196678 GEC196658:GEN196678 GNY196658:GOJ196678 GXU196658:GYF196678 HHQ196658:HIB196678 HRM196658:HRX196678 IBI196658:IBT196678 ILE196658:ILP196678 IVA196658:IVL196678 JEW196658:JFH196678 JOS196658:JPD196678 JYO196658:JYZ196678 KIK196658:KIV196678 KSG196658:KSR196678 LCC196658:LCN196678 LLY196658:LMJ196678 LVU196658:LWF196678 MFQ196658:MGB196678 MPM196658:MPX196678 MZI196658:MZT196678 NJE196658:NJP196678 NTA196658:NTL196678 OCW196658:ODH196678 OMS196658:OND196678 OWO196658:OWZ196678 PGK196658:PGV196678 PQG196658:PQR196678 QAC196658:QAN196678 QJY196658:QKJ196678 QTU196658:QUF196678 RDQ196658:REB196678 RNM196658:RNX196678 RXI196658:RXT196678 SHE196658:SHP196678 SRA196658:SRL196678 TAW196658:TBH196678 TKS196658:TLD196678 TUO196658:TUZ196678 UEK196658:UEV196678 UOG196658:UOR196678 UYC196658:UYN196678 VHY196658:VIJ196678 VRU196658:VSF196678 WBQ196658:WCB196678 WLM196658:WLX196678 WVI196658:WVT196678 A262194:L262214 IW262194:JH262214 SS262194:TD262214 ACO262194:ACZ262214 AMK262194:AMV262214 AWG262194:AWR262214 BGC262194:BGN262214 BPY262194:BQJ262214 BZU262194:CAF262214 CJQ262194:CKB262214 CTM262194:CTX262214 DDI262194:DDT262214 DNE262194:DNP262214 DXA262194:DXL262214 EGW262194:EHH262214 EQS262194:ERD262214 FAO262194:FAZ262214 FKK262194:FKV262214 FUG262194:FUR262214 GEC262194:GEN262214 GNY262194:GOJ262214 GXU262194:GYF262214 HHQ262194:HIB262214 HRM262194:HRX262214 IBI262194:IBT262214 ILE262194:ILP262214 IVA262194:IVL262214 JEW262194:JFH262214 JOS262194:JPD262214 JYO262194:JYZ262214 KIK262194:KIV262214 KSG262194:KSR262214 LCC262194:LCN262214 LLY262194:LMJ262214 LVU262194:LWF262214 MFQ262194:MGB262214 MPM262194:MPX262214 MZI262194:MZT262214 NJE262194:NJP262214 NTA262194:NTL262214 OCW262194:ODH262214 OMS262194:OND262214 OWO262194:OWZ262214 PGK262194:PGV262214 PQG262194:PQR262214 QAC262194:QAN262214 QJY262194:QKJ262214 QTU262194:QUF262214 RDQ262194:REB262214 RNM262194:RNX262214 RXI262194:RXT262214 SHE262194:SHP262214 SRA262194:SRL262214 TAW262194:TBH262214 TKS262194:TLD262214 TUO262194:TUZ262214 UEK262194:UEV262214 UOG262194:UOR262214 UYC262194:UYN262214 VHY262194:VIJ262214 VRU262194:VSF262214 WBQ262194:WCB262214 WLM262194:WLX262214 WVI262194:WVT262214 A327730:L327750 IW327730:JH327750 SS327730:TD327750 ACO327730:ACZ327750 AMK327730:AMV327750 AWG327730:AWR327750 BGC327730:BGN327750 BPY327730:BQJ327750 BZU327730:CAF327750 CJQ327730:CKB327750 CTM327730:CTX327750 DDI327730:DDT327750 DNE327730:DNP327750 DXA327730:DXL327750 EGW327730:EHH327750 EQS327730:ERD327750 FAO327730:FAZ327750 FKK327730:FKV327750 FUG327730:FUR327750 GEC327730:GEN327750 GNY327730:GOJ327750 GXU327730:GYF327750 HHQ327730:HIB327750 HRM327730:HRX327750 IBI327730:IBT327750 ILE327730:ILP327750 IVA327730:IVL327750 JEW327730:JFH327750 JOS327730:JPD327750 JYO327730:JYZ327750 KIK327730:KIV327750 KSG327730:KSR327750 LCC327730:LCN327750 LLY327730:LMJ327750 LVU327730:LWF327750 MFQ327730:MGB327750 MPM327730:MPX327750 MZI327730:MZT327750 NJE327730:NJP327750 NTA327730:NTL327750 OCW327730:ODH327750 OMS327730:OND327750 OWO327730:OWZ327750 PGK327730:PGV327750 PQG327730:PQR327750 QAC327730:QAN327750 QJY327730:QKJ327750 QTU327730:QUF327750 RDQ327730:REB327750 RNM327730:RNX327750 RXI327730:RXT327750 SHE327730:SHP327750 SRA327730:SRL327750 TAW327730:TBH327750 TKS327730:TLD327750 TUO327730:TUZ327750 UEK327730:UEV327750 UOG327730:UOR327750 UYC327730:UYN327750 VHY327730:VIJ327750 VRU327730:VSF327750 WBQ327730:WCB327750 WLM327730:WLX327750 WVI327730:WVT327750 A393266:L393286 IW393266:JH393286 SS393266:TD393286 ACO393266:ACZ393286 AMK393266:AMV393286 AWG393266:AWR393286 BGC393266:BGN393286 BPY393266:BQJ393286 BZU393266:CAF393286 CJQ393266:CKB393286 CTM393266:CTX393286 DDI393266:DDT393286 DNE393266:DNP393286 DXA393266:DXL393286 EGW393266:EHH393286 EQS393266:ERD393286 FAO393266:FAZ393286 FKK393266:FKV393286 FUG393266:FUR393286 GEC393266:GEN393286 GNY393266:GOJ393286 GXU393266:GYF393286 HHQ393266:HIB393286 HRM393266:HRX393286 IBI393266:IBT393286 ILE393266:ILP393286 IVA393266:IVL393286 JEW393266:JFH393286 JOS393266:JPD393286 JYO393266:JYZ393286 KIK393266:KIV393286 KSG393266:KSR393286 LCC393266:LCN393286 LLY393266:LMJ393286 LVU393266:LWF393286 MFQ393266:MGB393286 MPM393266:MPX393286 MZI393266:MZT393286 NJE393266:NJP393286 NTA393266:NTL393286 OCW393266:ODH393286 OMS393266:OND393286 OWO393266:OWZ393286 PGK393266:PGV393286 PQG393266:PQR393286 QAC393266:QAN393286 QJY393266:QKJ393286 QTU393266:QUF393286 RDQ393266:REB393286 RNM393266:RNX393286 RXI393266:RXT393286 SHE393266:SHP393286 SRA393266:SRL393286 TAW393266:TBH393286 TKS393266:TLD393286 TUO393266:TUZ393286 UEK393266:UEV393286 UOG393266:UOR393286 UYC393266:UYN393286 VHY393266:VIJ393286 VRU393266:VSF393286 WBQ393266:WCB393286 WLM393266:WLX393286 WVI393266:WVT393286 A458802:L458822 IW458802:JH458822 SS458802:TD458822 ACO458802:ACZ458822 AMK458802:AMV458822 AWG458802:AWR458822 BGC458802:BGN458822 BPY458802:BQJ458822 BZU458802:CAF458822 CJQ458802:CKB458822 CTM458802:CTX458822 DDI458802:DDT458822 DNE458802:DNP458822 DXA458802:DXL458822 EGW458802:EHH458822 EQS458802:ERD458822 FAO458802:FAZ458822 FKK458802:FKV458822 FUG458802:FUR458822 GEC458802:GEN458822 GNY458802:GOJ458822 GXU458802:GYF458822 HHQ458802:HIB458822 HRM458802:HRX458822 IBI458802:IBT458822 ILE458802:ILP458822 IVA458802:IVL458822 JEW458802:JFH458822 JOS458802:JPD458822 JYO458802:JYZ458822 KIK458802:KIV458822 KSG458802:KSR458822 LCC458802:LCN458822 LLY458802:LMJ458822 LVU458802:LWF458822 MFQ458802:MGB458822 MPM458802:MPX458822 MZI458802:MZT458822 NJE458802:NJP458822 NTA458802:NTL458822 OCW458802:ODH458822 OMS458802:OND458822 OWO458802:OWZ458822 PGK458802:PGV458822 PQG458802:PQR458822 QAC458802:QAN458822 QJY458802:QKJ458822 QTU458802:QUF458822 RDQ458802:REB458822 RNM458802:RNX458822 RXI458802:RXT458822 SHE458802:SHP458822 SRA458802:SRL458822 TAW458802:TBH458822 TKS458802:TLD458822 TUO458802:TUZ458822 UEK458802:UEV458822 UOG458802:UOR458822 UYC458802:UYN458822 VHY458802:VIJ458822 VRU458802:VSF458822 WBQ458802:WCB458822 WLM458802:WLX458822 WVI458802:WVT458822 A524338:L524358 IW524338:JH524358 SS524338:TD524358 ACO524338:ACZ524358 AMK524338:AMV524358 AWG524338:AWR524358 BGC524338:BGN524358 BPY524338:BQJ524358 BZU524338:CAF524358 CJQ524338:CKB524358 CTM524338:CTX524358 DDI524338:DDT524358 DNE524338:DNP524358 DXA524338:DXL524358 EGW524338:EHH524358 EQS524338:ERD524358 FAO524338:FAZ524358 FKK524338:FKV524358 FUG524338:FUR524358 GEC524338:GEN524358 GNY524338:GOJ524358 GXU524338:GYF524358 HHQ524338:HIB524358 HRM524338:HRX524358 IBI524338:IBT524358 ILE524338:ILP524358 IVA524338:IVL524358 JEW524338:JFH524358 JOS524338:JPD524358 JYO524338:JYZ524358 KIK524338:KIV524358 KSG524338:KSR524358 LCC524338:LCN524358 LLY524338:LMJ524358 LVU524338:LWF524358 MFQ524338:MGB524358 MPM524338:MPX524358 MZI524338:MZT524358 NJE524338:NJP524358 NTA524338:NTL524358 OCW524338:ODH524358 OMS524338:OND524358 OWO524338:OWZ524358 PGK524338:PGV524358 PQG524338:PQR524358 QAC524338:QAN524358 QJY524338:QKJ524358 QTU524338:QUF524358 RDQ524338:REB524358 RNM524338:RNX524358 RXI524338:RXT524358 SHE524338:SHP524358 SRA524338:SRL524358 TAW524338:TBH524358 TKS524338:TLD524358 TUO524338:TUZ524358 UEK524338:UEV524358 UOG524338:UOR524358 UYC524338:UYN524358 VHY524338:VIJ524358 VRU524338:VSF524358 WBQ524338:WCB524358 WLM524338:WLX524358 WVI524338:WVT524358 A589874:L589894 IW589874:JH589894 SS589874:TD589894 ACO589874:ACZ589894 AMK589874:AMV589894 AWG589874:AWR589894 BGC589874:BGN589894 BPY589874:BQJ589894 BZU589874:CAF589894 CJQ589874:CKB589894 CTM589874:CTX589894 DDI589874:DDT589894 DNE589874:DNP589894 DXA589874:DXL589894 EGW589874:EHH589894 EQS589874:ERD589894 FAO589874:FAZ589894 FKK589874:FKV589894 FUG589874:FUR589894 GEC589874:GEN589894 GNY589874:GOJ589894 GXU589874:GYF589894 HHQ589874:HIB589894 HRM589874:HRX589894 IBI589874:IBT589894 ILE589874:ILP589894 IVA589874:IVL589894 JEW589874:JFH589894 JOS589874:JPD589894 JYO589874:JYZ589894 KIK589874:KIV589894 KSG589874:KSR589894 LCC589874:LCN589894 LLY589874:LMJ589894 LVU589874:LWF589894 MFQ589874:MGB589894 MPM589874:MPX589894 MZI589874:MZT589894 NJE589874:NJP589894 NTA589874:NTL589894 OCW589874:ODH589894 OMS589874:OND589894 OWO589874:OWZ589894 PGK589874:PGV589894 PQG589874:PQR589894 QAC589874:QAN589894 QJY589874:QKJ589894 QTU589874:QUF589894 RDQ589874:REB589894 RNM589874:RNX589894 RXI589874:RXT589894 SHE589874:SHP589894 SRA589874:SRL589894 TAW589874:TBH589894 TKS589874:TLD589894 TUO589874:TUZ589894 UEK589874:UEV589894 UOG589874:UOR589894 UYC589874:UYN589894 VHY589874:VIJ589894 VRU589874:VSF589894 WBQ589874:WCB589894 WLM589874:WLX589894 WVI589874:WVT589894 A655410:L655430 IW655410:JH655430 SS655410:TD655430 ACO655410:ACZ655430 AMK655410:AMV655430 AWG655410:AWR655430 BGC655410:BGN655430 BPY655410:BQJ655430 BZU655410:CAF655430 CJQ655410:CKB655430 CTM655410:CTX655430 DDI655410:DDT655430 DNE655410:DNP655430 DXA655410:DXL655430 EGW655410:EHH655430 EQS655410:ERD655430 FAO655410:FAZ655430 FKK655410:FKV655430 FUG655410:FUR655430 GEC655410:GEN655430 GNY655410:GOJ655430 GXU655410:GYF655430 HHQ655410:HIB655430 HRM655410:HRX655430 IBI655410:IBT655430 ILE655410:ILP655430 IVA655410:IVL655430 JEW655410:JFH655430 JOS655410:JPD655430 JYO655410:JYZ655430 KIK655410:KIV655430 KSG655410:KSR655430 LCC655410:LCN655430 LLY655410:LMJ655430 LVU655410:LWF655430 MFQ655410:MGB655430 MPM655410:MPX655430 MZI655410:MZT655430 NJE655410:NJP655430 NTA655410:NTL655430 OCW655410:ODH655430 OMS655410:OND655430 OWO655410:OWZ655430 PGK655410:PGV655430 PQG655410:PQR655430 QAC655410:QAN655430 QJY655410:QKJ655430 QTU655410:QUF655430 RDQ655410:REB655430 RNM655410:RNX655430 RXI655410:RXT655430 SHE655410:SHP655430 SRA655410:SRL655430 TAW655410:TBH655430 TKS655410:TLD655430 TUO655410:TUZ655430 UEK655410:UEV655430 UOG655410:UOR655430 UYC655410:UYN655430 VHY655410:VIJ655430 VRU655410:VSF655430 WBQ655410:WCB655430 WLM655410:WLX655430 WVI655410:WVT655430 A720946:L720966 IW720946:JH720966 SS720946:TD720966 ACO720946:ACZ720966 AMK720946:AMV720966 AWG720946:AWR720966 BGC720946:BGN720966 BPY720946:BQJ720966 BZU720946:CAF720966 CJQ720946:CKB720966 CTM720946:CTX720966 DDI720946:DDT720966 DNE720946:DNP720966 DXA720946:DXL720966 EGW720946:EHH720966 EQS720946:ERD720966 FAO720946:FAZ720966 FKK720946:FKV720966 FUG720946:FUR720966 GEC720946:GEN720966 GNY720946:GOJ720966 GXU720946:GYF720966 HHQ720946:HIB720966 HRM720946:HRX720966 IBI720946:IBT720966 ILE720946:ILP720966 IVA720946:IVL720966 JEW720946:JFH720966 JOS720946:JPD720966 JYO720946:JYZ720966 KIK720946:KIV720966 KSG720946:KSR720966 LCC720946:LCN720966 LLY720946:LMJ720966 LVU720946:LWF720966 MFQ720946:MGB720966 MPM720946:MPX720966 MZI720946:MZT720966 NJE720946:NJP720966 NTA720946:NTL720966 OCW720946:ODH720966 OMS720946:OND720966 OWO720946:OWZ720966 PGK720946:PGV720966 PQG720946:PQR720966 QAC720946:QAN720966 QJY720946:QKJ720966 QTU720946:QUF720966 RDQ720946:REB720966 RNM720946:RNX720966 RXI720946:RXT720966 SHE720946:SHP720966 SRA720946:SRL720966 TAW720946:TBH720966 TKS720946:TLD720966 TUO720946:TUZ720966 UEK720946:UEV720966 UOG720946:UOR720966 UYC720946:UYN720966 VHY720946:VIJ720966 VRU720946:VSF720966 WBQ720946:WCB720966 WLM720946:WLX720966 WVI720946:WVT720966 A786482:L786502 IW786482:JH786502 SS786482:TD786502 ACO786482:ACZ786502 AMK786482:AMV786502 AWG786482:AWR786502 BGC786482:BGN786502 BPY786482:BQJ786502 BZU786482:CAF786502 CJQ786482:CKB786502 CTM786482:CTX786502 DDI786482:DDT786502 DNE786482:DNP786502 DXA786482:DXL786502 EGW786482:EHH786502 EQS786482:ERD786502 FAO786482:FAZ786502 FKK786482:FKV786502 FUG786482:FUR786502 GEC786482:GEN786502 GNY786482:GOJ786502 GXU786482:GYF786502 HHQ786482:HIB786502 HRM786482:HRX786502 IBI786482:IBT786502 ILE786482:ILP786502 IVA786482:IVL786502 JEW786482:JFH786502 JOS786482:JPD786502 JYO786482:JYZ786502 KIK786482:KIV786502 KSG786482:KSR786502 LCC786482:LCN786502 LLY786482:LMJ786502 LVU786482:LWF786502 MFQ786482:MGB786502 MPM786482:MPX786502 MZI786482:MZT786502 NJE786482:NJP786502 NTA786482:NTL786502 OCW786482:ODH786502 OMS786482:OND786502 OWO786482:OWZ786502 PGK786482:PGV786502 PQG786482:PQR786502 QAC786482:QAN786502 QJY786482:QKJ786502 QTU786482:QUF786502 RDQ786482:REB786502 RNM786482:RNX786502 RXI786482:RXT786502 SHE786482:SHP786502 SRA786482:SRL786502 TAW786482:TBH786502 TKS786482:TLD786502 TUO786482:TUZ786502 UEK786482:UEV786502 UOG786482:UOR786502 UYC786482:UYN786502 VHY786482:VIJ786502 VRU786482:VSF786502 WBQ786482:WCB786502 WLM786482:WLX786502 WVI786482:WVT786502 A852018:L852038 IW852018:JH852038 SS852018:TD852038 ACO852018:ACZ852038 AMK852018:AMV852038 AWG852018:AWR852038 BGC852018:BGN852038 BPY852018:BQJ852038 BZU852018:CAF852038 CJQ852018:CKB852038 CTM852018:CTX852038 DDI852018:DDT852038 DNE852018:DNP852038 DXA852018:DXL852038 EGW852018:EHH852038 EQS852018:ERD852038 FAO852018:FAZ852038 FKK852018:FKV852038 FUG852018:FUR852038 GEC852018:GEN852038 GNY852018:GOJ852038 GXU852018:GYF852038 HHQ852018:HIB852038 HRM852018:HRX852038 IBI852018:IBT852038 ILE852018:ILP852038 IVA852018:IVL852038 JEW852018:JFH852038 JOS852018:JPD852038 JYO852018:JYZ852038 KIK852018:KIV852038 KSG852018:KSR852038 LCC852018:LCN852038 LLY852018:LMJ852038 LVU852018:LWF852038 MFQ852018:MGB852038 MPM852018:MPX852038 MZI852018:MZT852038 NJE852018:NJP852038 NTA852018:NTL852038 OCW852018:ODH852038 OMS852018:OND852038 OWO852018:OWZ852038 PGK852018:PGV852038 PQG852018:PQR852038 QAC852018:QAN852038 QJY852018:QKJ852038 QTU852018:QUF852038 RDQ852018:REB852038 RNM852018:RNX852038 RXI852018:RXT852038 SHE852018:SHP852038 SRA852018:SRL852038 TAW852018:TBH852038 TKS852018:TLD852038 TUO852018:TUZ852038 UEK852018:UEV852038 UOG852018:UOR852038 UYC852018:UYN852038 VHY852018:VIJ852038 VRU852018:VSF852038 WBQ852018:WCB852038 WLM852018:WLX852038 WVI852018:WVT852038 A917554:L917574 IW917554:JH917574 SS917554:TD917574 ACO917554:ACZ917574 AMK917554:AMV917574 AWG917554:AWR917574 BGC917554:BGN917574 BPY917554:BQJ917574 BZU917554:CAF917574 CJQ917554:CKB917574 CTM917554:CTX917574 DDI917554:DDT917574 DNE917554:DNP917574 DXA917554:DXL917574 EGW917554:EHH917574 EQS917554:ERD917574 FAO917554:FAZ917574 FKK917554:FKV917574 FUG917554:FUR917574 GEC917554:GEN917574 GNY917554:GOJ917574 GXU917554:GYF917574 HHQ917554:HIB917574 HRM917554:HRX917574 IBI917554:IBT917574 ILE917554:ILP917574 IVA917554:IVL917574 JEW917554:JFH917574 JOS917554:JPD917574 JYO917554:JYZ917574 KIK917554:KIV917574 KSG917554:KSR917574 LCC917554:LCN917574 LLY917554:LMJ917574 LVU917554:LWF917574 MFQ917554:MGB917574 MPM917554:MPX917574 MZI917554:MZT917574 NJE917554:NJP917574 NTA917554:NTL917574 OCW917554:ODH917574 OMS917554:OND917574 OWO917554:OWZ917574 PGK917554:PGV917574 PQG917554:PQR917574 QAC917554:QAN917574 QJY917554:QKJ917574 QTU917554:QUF917574 RDQ917554:REB917574 RNM917554:RNX917574 RXI917554:RXT917574 SHE917554:SHP917574 SRA917554:SRL917574 TAW917554:TBH917574 TKS917554:TLD917574 TUO917554:TUZ917574 UEK917554:UEV917574 UOG917554:UOR917574 UYC917554:UYN917574 VHY917554:VIJ917574 VRU917554:VSF917574 WBQ917554:WCB917574 WLM917554:WLX917574 WVI917554:WVT917574 A983090:L983110 IW983090:JH983110 SS983090:TD983110 ACO983090:ACZ983110 AMK983090:AMV983110 AWG983090:AWR983110 BGC983090:BGN983110 BPY983090:BQJ983110 BZU983090:CAF983110 CJQ983090:CKB983110 CTM983090:CTX983110 DDI983090:DDT983110 DNE983090:DNP983110 DXA983090:DXL983110 EGW983090:EHH983110 EQS983090:ERD983110 FAO983090:FAZ983110 FKK983090:FKV983110 FUG983090:FUR983110 GEC983090:GEN983110 GNY983090:GOJ983110 GXU983090:GYF983110 HHQ983090:HIB983110 HRM983090:HRX983110 IBI983090:IBT983110 ILE983090:ILP983110 IVA983090:IVL983110 JEW983090:JFH983110 JOS983090:JPD983110 JYO983090:JYZ983110 KIK983090:KIV983110 KSG983090:KSR983110 LCC983090:LCN983110 LLY983090:LMJ983110 LVU983090:LWF983110 MFQ983090:MGB983110 MPM983090:MPX983110 MZI983090:MZT983110 NJE983090:NJP983110 NTA983090:NTL983110 OCW983090:ODH983110 OMS983090:OND983110 OWO983090:OWZ983110 PGK983090:PGV983110 PQG983090:PQR983110 QAC983090:QAN983110 QJY983090:QKJ983110 QTU983090:QUF983110 RDQ983090:REB983110 RNM983090:RNX983110 RXI983090:RXT983110 SHE983090:SHP983110 SRA983090:SRL983110 TAW983090:TBH983110 TKS983090:TLD983110 TUO983090:TUZ983110 UEK983090:UEV983110 UOG983090:UOR983110 UYC983090:UYN983110 VHY983090:VIJ983110 VRU983090:VSF983110 WBQ983090:WCB983110 WLM983090:WLX983110 WVI983090:WVT983110"/>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 xml:space="preserve">&amp;C&amp;16 2012年&amp;A航空旅客輸送実績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1"/>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98"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10月(下旬)</v>
      </c>
      <c r="F1" s="739" t="s">
        <v>70</v>
      </c>
      <c r="G1" s="740"/>
      <c r="H1" s="740"/>
      <c r="I1" s="741"/>
      <c r="J1" s="740"/>
      <c r="K1" s="740"/>
      <c r="L1" s="741"/>
    </row>
    <row r="2" spans="1:12" s="42" customFormat="1" x14ac:dyDescent="0.4">
      <c r="A2" s="658"/>
      <c r="B2" s="733" t="s">
        <v>97</v>
      </c>
      <c r="C2" s="733"/>
      <c r="D2" s="733"/>
      <c r="E2" s="734"/>
      <c r="F2" s="735" t="s">
        <v>195</v>
      </c>
      <c r="G2" s="733"/>
      <c r="H2" s="733"/>
      <c r="I2" s="734"/>
      <c r="J2" s="735" t="s">
        <v>194</v>
      </c>
      <c r="K2" s="733"/>
      <c r="L2" s="734"/>
    </row>
    <row r="3" spans="1:12" s="42" customFormat="1" x14ac:dyDescent="0.4">
      <c r="A3" s="653"/>
      <c r="B3" s="646"/>
      <c r="C3" s="646"/>
      <c r="D3" s="646"/>
      <c r="E3" s="647"/>
      <c r="F3" s="645"/>
      <c r="G3" s="646"/>
      <c r="H3" s="646"/>
      <c r="I3" s="647"/>
      <c r="J3" s="645"/>
      <c r="K3" s="646"/>
      <c r="L3" s="647"/>
    </row>
    <row r="4" spans="1:12" s="42" customFormat="1" x14ac:dyDescent="0.4">
      <c r="A4" s="653"/>
      <c r="B4" s="659" t="s">
        <v>139</v>
      </c>
      <c r="C4" s="655" t="s">
        <v>293</v>
      </c>
      <c r="D4" s="653" t="s">
        <v>95</v>
      </c>
      <c r="E4" s="653"/>
      <c r="F4" s="649" t="str">
        <f>+B4</f>
        <v>(12'10/21～31)</v>
      </c>
      <c r="G4" s="649" t="str">
        <f>+C4</f>
        <v>(11'10/21～31)</v>
      </c>
      <c r="H4" s="653" t="s">
        <v>95</v>
      </c>
      <c r="I4" s="653"/>
      <c r="J4" s="649" t="str">
        <f>+B4</f>
        <v>(12'10/21～31)</v>
      </c>
      <c r="K4" s="649" t="str">
        <f>+C4</f>
        <v>(11'10/21～31)</v>
      </c>
      <c r="L4" s="657" t="s">
        <v>93</v>
      </c>
    </row>
    <row r="5" spans="1:12" s="97" customFormat="1" x14ac:dyDescent="0.4">
      <c r="A5" s="653"/>
      <c r="B5" s="659"/>
      <c r="C5" s="656"/>
      <c r="D5" s="277" t="s">
        <v>94</v>
      </c>
      <c r="E5" s="317" t="s">
        <v>93</v>
      </c>
      <c r="F5" s="649"/>
      <c r="G5" s="649"/>
      <c r="H5" s="277" t="s">
        <v>94</v>
      </c>
      <c r="I5" s="277" t="s">
        <v>93</v>
      </c>
      <c r="J5" s="649"/>
      <c r="K5" s="649"/>
      <c r="L5" s="658"/>
    </row>
    <row r="6" spans="1:12" s="44" customFormat="1" x14ac:dyDescent="0.4">
      <c r="A6" s="249" t="s">
        <v>92</v>
      </c>
      <c r="B6" s="248">
        <f>+B7+B41</f>
        <v>163500</v>
      </c>
      <c r="C6" s="248">
        <f>+C7+C41</f>
        <v>165091</v>
      </c>
      <c r="D6" s="245">
        <f t="shared" ref="D6:D37" si="0">+B6/C6</f>
        <v>0.99036289076933326</v>
      </c>
      <c r="E6" s="289">
        <f t="shared" ref="E6:E37" si="1">+B6-C6</f>
        <v>-1591</v>
      </c>
      <c r="F6" s="248">
        <f>+F7+F41</f>
        <v>227583</v>
      </c>
      <c r="G6" s="248">
        <f>+G7+G41</f>
        <v>229024</v>
      </c>
      <c r="H6" s="245">
        <f t="shared" ref="H6:H37" si="2">+F6/G6</f>
        <v>0.9937080829956686</v>
      </c>
      <c r="I6" s="289">
        <f t="shared" ref="I6:I37" si="3">+F6-G6</f>
        <v>-1441</v>
      </c>
      <c r="J6" s="245">
        <f t="shared" ref="J6:J37" si="4">+B6/F6</f>
        <v>0.71841921408892584</v>
      </c>
      <c r="K6" s="245">
        <f t="shared" ref="K6:K37" si="5">+C6/G6</f>
        <v>0.72084585021657122</v>
      </c>
      <c r="L6" s="283">
        <f t="shared" ref="L6:L37" si="6">+J6-K6</f>
        <v>-2.4266361276453763E-3</v>
      </c>
    </row>
    <row r="7" spans="1:12" s="44" customFormat="1" x14ac:dyDescent="0.4">
      <c r="A7" s="249" t="s">
        <v>91</v>
      </c>
      <c r="B7" s="316">
        <f>+B8+B18+B38</f>
        <v>71682</v>
      </c>
      <c r="C7" s="248">
        <f>+C8+C18+C38</f>
        <v>74331</v>
      </c>
      <c r="D7" s="245">
        <f t="shared" si="0"/>
        <v>0.96436211002139083</v>
      </c>
      <c r="E7" s="289">
        <f t="shared" si="1"/>
        <v>-2649</v>
      </c>
      <c r="F7" s="248">
        <f>+F8+F18+F38</f>
        <v>98503</v>
      </c>
      <c r="G7" s="248">
        <f>+G8+G18+G38</f>
        <v>98255</v>
      </c>
      <c r="H7" s="245">
        <f t="shared" si="2"/>
        <v>1.002524044577884</v>
      </c>
      <c r="I7" s="315">
        <f t="shared" si="3"/>
        <v>248</v>
      </c>
      <c r="J7" s="245">
        <f t="shared" si="4"/>
        <v>0.72771387673471877</v>
      </c>
      <c r="K7" s="245">
        <f t="shared" si="5"/>
        <v>0.75651111902702151</v>
      </c>
      <c r="L7" s="283">
        <f t="shared" si="6"/>
        <v>-2.8797242292302738E-2</v>
      </c>
    </row>
    <row r="8" spans="1:12" x14ac:dyDescent="0.4">
      <c r="A8" s="277" t="s">
        <v>190</v>
      </c>
      <c r="B8" s="403">
        <f>SUM(B9:B17)</f>
        <v>48558</v>
      </c>
      <c r="C8" s="259">
        <f>SUM(C9:C17)</f>
        <v>54171</v>
      </c>
      <c r="D8" s="256">
        <f t="shared" si="0"/>
        <v>0.89638367392147089</v>
      </c>
      <c r="E8" s="402">
        <f t="shared" si="1"/>
        <v>-5613</v>
      </c>
      <c r="F8" s="259">
        <f>SUM(F9:F17)</f>
        <v>66518</v>
      </c>
      <c r="G8" s="259">
        <f>SUM(G9:G17)</f>
        <v>69312</v>
      </c>
      <c r="H8" s="256">
        <f t="shared" si="2"/>
        <v>0.95968951985226225</v>
      </c>
      <c r="I8" s="402">
        <f t="shared" si="3"/>
        <v>-2794</v>
      </c>
      <c r="J8" s="256">
        <f t="shared" si="4"/>
        <v>0.72999789530653358</v>
      </c>
      <c r="K8" s="256">
        <f t="shared" si="5"/>
        <v>0.78155297783933519</v>
      </c>
      <c r="L8" s="280">
        <f t="shared" si="6"/>
        <v>-5.155508253280161E-2</v>
      </c>
    </row>
    <row r="9" spans="1:12" x14ac:dyDescent="0.4">
      <c r="A9" s="57" t="s">
        <v>87</v>
      </c>
      <c r="B9" s="145">
        <f>'10月(月間)'!B9-'10月(上旬～中旬)'!B9</f>
        <v>42026</v>
      </c>
      <c r="C9" s="145">
        <f>'10月(月間)'!C9-'10月(上旬～中旬)'!C9</f>
        <v>43216</v>
      </c>
      <c r="D9" s="73">
        <f t="shared" si="0"/>
        <v>0.97246390225842283</v>
      </c>
      <c r="E9" s="82">
        <f t="shared" si="1"/>
        <v>-1190</v>
      </c>
      <c r="F9" s="80">
        <f>'10月(月間)'!F9-'10月(上旬～中旬)'!F9</f>
        <v>58345</v>
      </c>
      <c r="G9" s="80">
        <f>'10月(月間)'!G9-'10月(上旬～中旬)'!G9</f>
        <v>55308</v>
      </c>
      <c r="H9" s="73">
        <f t="shared" si="2"/>
        <v>1.0549106819989875</v>
      </c>
      <c r="I9" s="82">
        <f t="shared" si="3"/>
        <v>3037</v>
      </c>
      <c r="J9" s="73">
        <f t="shared" si="4"/>
        <v>0.72030165395492329</v>
      </c>
      <c r="K9" s="73">
        <f t="shared" si="5"/>
        <v>0.78136978375641863</v>
      </c>
      <c r="L9" s="90">
        <f t="shared" si="6"/>
        <v>-6.1068129801495341E-2</v>
      </c>
    </row>
    <row r="10" spans="1:12" x14ac:dyDescent="0.4">
      <c r="A10" s="58" t="s">
        <v>90</v>
      </c>
      <c r="B10" s="145">
        <f>'10月(月間)'!B10-'10月(上旬～中旬)'!B10</f>
        <v>4733</v>
      </c>
      <c r="C10" s="145">
        <f>'10月(月間)'!C10-'10月(上旬～中旬)'!C10</f>
        <v>4610</v>
      </c>
      <c r="D10" s="53">
        <f t="shared" si="0"/>
        <v>1.0266811279826464</v>
      </c>
      <c r="E10" s="77">
        <f t="shared" si="1"/>
        <v>123</v>
      </c>
      <c r="F10" s="80">
        <f>'10月(月間)'!F10-'10月(上旬～中旬)'!F10</f>
        <v>5500</v>
      </c>
      <c r="G10" s="80">
        <f>'10月(月間)'!G10-'10月(上旬～中旬)'!G10</f>
        <v>5500</v>
      </c>
      <c r="H10" s="53">
        <f t="shared" si="2"/>
        <v>1</v>
      </c>
      <c r="I10" s="77">
        <f t="shared" si="3"/>
        <v>0</v>
      </c>
      <c r="J10" s="53">
        <f t="shared" si="4"/>
        <v>0.8605454545454545</v>
      </c>
      <c r="K10" s="53">
        <f t="shared" si="5"/>
        <v>0.83818181818181814</v>
      </c>
      <c r="L10" s="52">
        <f t="shared" si="6"/>
        <v>2.2363636363636363E-2</v>
      </c>
    </row>
    <row r="11" spans="1:12" x14ac:dyDescent="0.4">
      <c r="A11" s="58" t="s">
        <v>162</v>
      </c>
      <c r="B11" s="145">
        <f>'10月(月間)'!B11-'10月(上旬～中旬)'!B11</f>
        <v>959</v>
      </c>
      <c r="C11" s="145">
        <f>'10月(月間)'!C11-'10月(上旬～中旬)'!C11</f>
        <v>5558</v>
      </c>
      <c r="D11" s="53">
        <f t="shared" si="0"/>
        <v>0.17254408060453399</v>
      </c>
      <c r="E11" s="77">
        <f t="shared" si="1"/>
        <v>-4599</v>
      </c>
      <c r="F11" s="80">
        <f>'10月(月間)'!F11-'10月(上旬～中旬)'!F11</f>
        <v>1155</v>
      </c>
      <c r="G11" s="80">
        <f>'10月(月間)'!G11-'10月(上旬～中旬)'!G11</f>
        <v>6909</v>
      </c>
      <c r="H11" s="53">
        <f t="shared" si="2"/>
        <v>0.16717325227963525</v>
      </c>
      <c r="I11" s="77">
        <f t="shared" si="3"/>
        <v>-5754</v>
      </c>
      <c r="J11" s="53">
        <f t="shared" si="4"/>
        <v>0.83030303030303032</v>
      </c>
      <c r="K11" s="53">
        <f t="shared" si="5"/>
        <v>0.80445795339412363</v>
      </c>
      <c r="L11" s="52">
        <f t="shared" si="6"/>
        <v>2.5845076908906695E-2</v>
      </c>
    </row>
    <row r="12" spans="1:12" x14ac:dyDescent="0.4">
      <c r="A12" s="58" t="s">
        <v>85</v>
      </c>
      <c r="B12" s="145">
        <f>'10月(月間)'!B12-'10月(上旬～中旬)'!B12</f>
        <v>0</v>
      </c>
      <c r="C12" s="145">
        <f>'10月(月間)'!C12-'10月(上旬～中旬)'!C12</f>
        <v>0</v>
      </c>
      <c r="D12" s="53" t="e">
        <f t="shared" si="0"/>
        <v>#DIV/0!</v>
      </c>
      <c r="E12" s="77">
        <f t="shared" si="1"/>
        <v>0</v>
      </c>
      <c r="F12" s="80">
        <f>'10月(月間)'!F12-'10月(上旬～中旬)'!F12</f>
        <v>0</v>
      </c>
      <c r="G12" s="80">
        <f>'10月(月間)'!G12-'10月(上旬～中旬)'!G12</f>
        <v>0</v>
      </c>
      <c r="H12" s="53" t="e">
        <f t="shared" si="2"/>
        <v>#DIV/0!</v>
      </c>
      <c r="I12" s="77">
        <f t="shared" si="3"/>
        <v>0</v>
      </c>
      <c r="J12" s="53" t="e">
        <f t="shared" si="4"/>
        <v>#DIV/0!</v>
      </c>
      <c r="K12" s="53" t="e">
        <f t="shared" si="5"/>
        <v>#DIV/0!</v>
      </c>
      <c r="L12" s="52" t="e">
        <f t="shared" si="6"/>
        <v>#DIV/0!</v>
      </c>
    </row>
    <row r="13" spans="1:12" x14ac:dyDescent="0.4">
      <c r="A13" s="58" t="s">
        <v>86</v>
      </c>
      <c r="B13" s="145">
        <f>'10月(月間)'!B13-'10月(上旬～中旬)'!B13</f>
        <v>0</v>
      </c>
      <c r="C13" s="145">
        <f>'10月(月間)'!C13-'10月(上旬～中旬)'!C13</f>
        <v>0</v>
      </c>
      <c r="D13" s="53" t="e">
        <f t="shared" si="0"/>
        <v>#DIV/0!</v>
      </c>
      <c r="E13" s="77">
        <f t="shared" si="1"/>
        <v>0</v>
      </c>
      <c r="F13" s="80">
        <f>'10月(月間)'!F13-'10月(上旬～中旬)'!F13</f>
        <v>0</v>
      </c>
      <c r="G13" s="80">
        <f>'10月(月間)'!G13-'10月(上旬～中旬)'!G13</f>
        <v>0</v>
      </c>
      <c r="H13" s="53" t="e">
        <f t="shared" si="2"/>
        <v>#DIV/0!</v>
      </c>
      <c r="I13" s="77">
        <f t="shared" si="3"/>
        <v>0</v>
      </c>
      <c r="J13" s="53" t="e">
        <f t="shared" si="4"/>
        <v>#DIV/0!</v>
      </c>
      <c r="K13" s="53" t="e">
        <f t="shared" si="5"/>
        <v>#DIV/0!</v>
      </c>
      <c r="L13" s="52" t="e">
        <f t="shared" si="6"/>
        <v>#DIV/0!</v>
      </c>
    </row>
    <row r="14" spans="1:12" x14ac:dyDescent="0.4">
      <c r="A14" s="64" t="s">
        <v>189</v>
      </c>
      <c r="B14" s="147">
        <f>'10月(月間)'!B14-'10月(上旬～中旬)'!B14</f>
        <v>840</v>
      </c>
      <c r="C14" s="145">
        <f>'10月(月間)'!C14-'10月(上旬～中旬)'!C14</f>
        <v>787</v>
      </c>
      <c r="D14" s="67">
        <f t="shared" si="0"/>
        <v>1.0673443456162643</v>
      </c>
      <c r="E14" s="84">
        <f t="shared" si="1"/>
        <v>53</v>
      </c>
      <c r="F14" s="107">
        <f>'10月(月間)'!F14-'10月(上旬～中旬)'!F14</f>
        <v>1518</v>
      </c>
      <c r="G14" s="107">
        <f>'10月(月間)'!G14-'10月(上旬～中旬)'!G14</f>
        <v>1595</v>
      </c>
      <c r="H14" s="67">
        <f t="shared" si="2"/>
        <v>0.9517241379310345</v>
      </c>
      <c r="I14" s="84">
        <f t="shared" si="3"/>
        <v>-77</v>
      </c>
      <c r="J14" s="67">
        <f t="shared" si="4"/>
        <v>0.55335968379446643</v>
      </c>
      <c r="K14" s="67">
        <f t="shared" si="5"/>
        <v>0.4934169278996865</v>
      </c>
      <c r="L14" s="66">
        <f t="shared" si="6"/>
        <v>5.9942755894779931E-2</v>
      </c>
    </row>
    <row r="15" spans="1:12" x14ac:dyDescent="0.4">
      <c r="A15" s="58" t="s">
        <v>188</v>
      </c>
      <c r="B15" s="143">
        <f>'10月(月間)'!B15-'10月(上旬～中旬)'!B15</f>
        <v>0</v>
      </c>
      <c r="C15" s="145">
        <f>'10月(月間)'!C15-'10月(上旬～中旬)'!C15</f>
        <v>0</v>
      </c>
      <c r="D15" s="53" t="e">
        <f t="shared" si="0"/>
        <v>#DIV/0!</v>
      </c>
      <c r="E15" s="77">
        <f t="shared" si="1"/>
        <v>0</v>
      </c>
      <c r="F15" s="55">
        <f>'10月(月間)'!F15-'10月(上旬～中旬)'!F15</f>
        <v>0</v>
      </c>
      <c r="G15" s="55">
        <f>'10月(月間)'!G15-'10月(上旬～中旬)'!G15</f>
        <v>0</v>
      </c>
      <c r="H15" s="53" t="e">
        <f t="shared" si="2"/>
        <v>#DIV/0!</v>
      </c>
      <c r="I15" s="77">
        <f t="shared" si="3"/>
        <v>0</v>
      </c>
      <c r="J15" s="53" t="e">
        <f t="shared" si="4"/>
        <v>#DIV/0!</v>
      </c>
      <c r="K15" s="53" t="e">
        <f t="shared" si="5"/>
        <v>#DIV/0!</v>
      </c>
      <c r="L15" s="52" t="e">
        <f t="shared" si="6"/>
        <v>#DIV/0!</v>
      </c>
    </row>
    <row r="16" spans="1:12" s="42" customFormat="1" x14ac:dyDescent="0.4">
      <c r="A16" s="70" t="s">
        <v>187</v>
      </c>
      <c r="B16" s="145">
        <f>'10月(月間)'!B16-'10月(上旬～中旬)'!B16</f>
        <v>0</v>
      </c>
      <c r="C16" s="145">
        <f>'10月(月間)'!C16-'10月(上旬～中旬)'!C16</f>
        <v>0</v>
      </c>
      <c r="D16" s="53" t="e">
        <f t="shared" si="0"/>
        <v>#DIV/0!</v>
      </c>
      <c r="E16" s="77">
        <f t="shared" si="1"/>
        <v>0</v>
      </c>
      <c r="F16" s="80">
        <f>'10月(月間)'!F16-'10月(上旬～中旬)'!F16</f>
        <v>0</v>
      </c>
      <c r="G16" s="80">
        <f>'10月(月間)'!G16-'10月(上旬～中旬)'!G16</f>
        <v>0</v>
      </c>
      <c r="H16" s="53" t="e">
        <f t="shared" si="2"/>
        <v>#DIV/0!</v>
      </c>
      <c r="I16" s="77">
        <f t="shared" si="3"/>
        <v>0</v>
      </c>
      <c r="J16" s="53" t="e">
        <f t="shared" si="4"/>
        <v>#DIV/0!</v>
      </c>
      <c r="K16" s="53" t="e">
        <f t="shared" si="5"/>
        <v>#DIV/0!</v>
      </c>
      <c r="L16" s="52" t="e">
        <f t="shared" si="6"/>
        <v>#DIV/0!</v>
      </c>
    </row>
    <row r="17" spans="1:12" x14ac:dyDescent="0.4">
      <c r="A17" s="70" t="s">
        <v>186</v>
      </c>
      <c r="B17" s="72">
        <f>'10月(月間)'!B17-'10月(上旬～中旬)'!B17</f>
        <v>0</v>
      </c>
      <c r="C17" s="145">
        <f>'10月(月間)'!C17-'10月(上旬～中旬)'!C17</f>
        <v>0</v>
      </c>
      <c r="D17" s="67" t="e">
        <f t="shared" si="0"/>
        <v>#DIV/0!</v>
      </c>
      <c r="E17" s="68">
        <f t="shared" si="1"/>
        <v>0</v>
      </c>
      <c r="F17" s="72">
        <f>'10月(月間)'!F17-'10月(上旬～中旬)'!F17</f>
        <v>0</v>
      </c>
      <c r="G17" s="72">
        <f>'10月(月間)'!G17-'10月(上旬～中旬)'!G17</f>
        <v>0</v>
      </c>
      <c r="H17" s="67" t="e">
        <f t="shared" si="2"/>
        <v>#DIV/0!</v>
      </c>
      <c r="I17" s="84">
        <f t="shared" si="3"/>
        <v>0</v>
      </c>
      <c r="J17" s="67" t="e">
        <f t="shared" si="4"/>
        <v>#DIV/0!</v>
      </c>
      <c r="K17" s="53" t="e">
        <f t="shared" si="5"/>
        <v>#DIV/0!</v>
      </c>
      <c r="L17" s="52" t="e">
        <f t="shared" si="6"/>
        <v>#DIV/0!</v>
      </c>
    </row>
    <row r="18" spans="1:12" x14ac:dyDescent="0.4">
      <c r="A18" s="277" t="s">
        <v>185</v>
      </c>
      <c r="B18" s="403">
        <f>SUM(B19:B37)</f>
        <v>22435</v>
      </c>
      <c r="C18" s="403">
        <f>SUM(C19:C37)</f>
        <v>19519</v>
      </c>
      <c r="D18" s="256">
        <f t="shared" si="0"/>
        <v>1.1493928992263949</v>
      </c>
      <c r="E18" s="402">
        <f t="shared" si="1"/>
        <v>2916</v>
      </c>
      <c r="F18" s="259">
        <f>SUM(F19:F37)</f>
        <v>31050</v>
      </c>
      <c r="G18" s="259">
        <f>SUM(G19:G37)</f>
        <v>27975</v>
      </c>
      <c r="H18" s="256">
        <f t="shared" si="2"/>
        <v>1.1099195710455765</v>
      </c>
      <c r="I18" s="402">
        <f t="shared" si="3"/>
        <v>3075</v>
      </c>
      <c r="J18" s="256">
        <f t="shared" si="4"/>
        <v>0.72254428341384858</v>
      </c>
      <c r="K18" s="256">
        <f t="shared" si="5"/>
        <v>0.69773011617515635</v>
      </c>
      <c r="L18" s="280">
        <f t="shared" si="6"/>
        <v>2.4814167238692231E-2</v>
      </c>
    </row>
    <row r="19" spans="1:12" x14ac:dyDescent="0.4">
      <c r="A19" s="57" t="s">
        <v>184</v>
      </c>
      <c r="B19" s="145">
        <f>'10月(月間)'!B19-'10月(上旬～中旬)'!B19</f>
        <v>0</v>
      </c>
      <c r="C19" s="145">
        <f>'10月(月間)'!C19-'10月(上旬～中旬)'!C19</f>
        <v>0</v>
      </c>
      <c r="D19" s="73" t="e">
        <f t="shared" si="0"/>
        <v>#DIV/0!</v>
      </c>
      <c r="E19" s="82">
        <f t="shared" si="1"/>
        <v>0</v>
      </c>
      <c r="F19" s="80">
        <f>'10月(月間)'!F19-'10月(上旬～中旬)'!F19</f>
        <v>0</v>
      </c>
      <c r="G19" s="80">
        <f>'10月(月間)'!G19-'10月(上旬～中旬)'!G19</f>
        <v>0</v>
      </c>
      <c r="H19" s="73" t="e">
        <f t="shared" si="2"/>
        <v>#DIV/0!</v>
      </c>
      <c r="I19" s="82">
        <f t="shared" si="3"/>
        <v>0</v>
      </c>
      <c r="J19" s="73" t="e">
        <f t="shared" si="4"/>
        <v>#DIV/0!</v>
      </c>
      <c r="K19" s="73" t="e">
        <f t="shared" si="5"/>
        <v>#DIV/0!</v>
      </c>
      <c r="L19" s="90" t="e">
        <f t="shared" si="6"/>
        <v>#DIV/0!</v>
      </c>
    </row>
    <row r="20" spans="1:12" x14ac:dyDescent="0.4">
      <c r="A20" s="58" t="s">
        <v>244</v>
      </c>
      <c r="B20" s="145">
        <f>'10月(月間)'!B20-'10月(上旬～中旬)'!B20</f>
        <v>3847</v>
      </c>
      <c r="C20" s="145">
        <f>'10月(月間)'!C20-'10月(上旬～中旬)'!C20</f>
        <v>0</v>
      </c>
      <c r="D20" s="53" t="e">
        <f t="shared" si="0"/>
        <v>#DIV/0!</v>
      </c>
      <c r="E20" s="77">
        <f t="shared" si="1"/>
        <v>3847</v>
      </c>
      <c r="F20" s="80">
        <f>'10月(月間)'!F20-'10月(上旬～中旬)'!F20</f>
        <v>4810</v>
      </c>
      <c r="G20" s="80">
        <f>'10月(月間)'!G20-'10月(上旬～中旬)'!G20</f>
        <v>0</v>
      </c>
      <c r="H20" s="53" t="e">
        <f t="shared" si="2"/>
        <v>#DIV/0!</v>
      </c>
      <c r="I20" s="77">
        <f t="shared" si="3"/>
        <v>4810</v>
      </c>
      <c r="J20" s="53">
        <f t="shared" si="4"/>
        <v>0.79979209979209975</v>
      </c>
      <c r="K20" s="53" t="e">
        <f t="shared" si="5"/>
        <v>#DIV/0!</v>
      </c>
      <c r="L20" s="52" t="e">
        <f t="shared" si="6"/>
        <v>#DIV/0!</v>
      </c>
    </row>
    <row r="21" spans="1:12" x14ac:dyDescent="0.4">
      <c r="A21" s="58" t="s">
        <v>183</v>
      </c>
      <c r="B21" s="145">
        <f>'10月(月間)'!B21-'10月(上旬～中旬)'!B21</f>
        <v>6520</v>
      </c>
      <c r="C21" s="145">
        <f>'10月(月間)'!C21-'10月(上旬～中旬)'!C21</f>
        <v>7137</v>
      </c>
      <c r="D21" s="53">
        <f t="shared" si="0"/>
        <v>0.91354911027042174</v>
      </c>
      <c r="E21" s="77">
        <f t="shared" si="1"/>
        <v>-617</v>
      </c>
      <c r="F21" s="80">
        <f>'10月(月間)'!F21-'10月(上旬～中旬)'!F21</f>
        <v>9570</v>
      </c>
      <c r="G21" s="80">
        <f>'10月(月間)'!G21-'10月(上旬～中旬)'!G21</f>
        <v>9590</v>
      </c>
      <c r="H21" s="53">
        <f t="shared" si="2"/>
        <v>0.99791449426485923</v>
      </c>
      <c r="I21" s="77">
        <f t="shared" si="3"/>
        <v>-20</v>
      </c>
      <c r="J21" s="53">
        <f t="shared" si="4"/>
        <v>0.68129571577847436</v>
      </c>
      <c r="K21" s="53">
        <f t="shared" si="5"/>
        <v>0.7442127215849843</v>
      </c>
      <c r="L21" s="52">
        <f t="shared" si="6"/>
        <v>-6.291700580650994E-2</v>
      </c>
    </row>
    <row r="22" spans="1:12" x14ac:dyDescent="0.4">
      <c r="A22" s="58" t="s">
        <v>182</v>
      </c>
      <c r="B22" s="145">
        <f>'10月(月間)'!B22-'10月(上旬～中旬)'!B22</f>
        <v>2340</v>
      </c>
      <c r="C22" s="145">
        <f>'10月(月間)'!C22-'10月(上旬～中旬)'!C22</f>
        <v>2241</v>
      </c>
      <c r="D22" s="53">
        <f t="shared" si="0"/>
        <v>1.0441767068273093</v>
      </c>
      <c r="E22" s="77">
        <f t="shared" si="1"/>
        <v>99</v>
      </c>
      <c r="F22" s="80">
        <f>'10月(月間)'!F22-'10月(上旬～中旬)'!F22</f>
        <v>3240</v>
      </c>
      <c r="G22" s="80">
        <f>'10月(月間)'!G22-'10月(上旬～中旬)'!G22</f>
        <v>3250</v>
      </c>
      <c r="H22" s="53">
        <f t="shared" si="2"/>
        <v>0.99692307692307691</v>
      </c>
      <c r="I22" s="77">
        <f t="shared" si="3"/>
        <v>-10</v>
      </c>
      <c r="J22" s="53">
        <f t="shared" si="4"/>
        <v>0.72222222222222221</v>
      </c>
      <c r="K22" s="53">
        <f t="shared" si="5"/>
        <v>0.68953846153846154</v>
      </c>
      <c r="L22" s="52">
        <f t="shared" si="6"/>
        <v>3.2683760683760665E-2</v>
      </c>
    </row>
    <row r="23" spans="1:12" x14ac:dyDescent="0.4">
      <c r="A23" s="58" t="s">
        <v>181</v>
      </c>
      <c r="B23" s="145">
        <f>'10月(月間)'!B23-'10月(上旬～中旬)'!B23</f>
        <v>1280</v>
      </c>
      <c r="C23" s="145">
        <f>'10月(月間)'!C23-'10月(上旬～中旬)'!C23</f>
        <v>1228</v>
      </c>
      <c r="D23" s="67">
        <f t="shared" si="0"/>
        <v>1.0423452768729642</v>
      </c>
      <c r="E23" s="84">
        <f t="shared" si="1"/>
        <v>52</v>
      </c>
      <c r="F23" s="80">
        <f>'10月(月間)'!F23-'10月(上旬～中旬)'!F23</f>
        <v>1630</v>
      </c>
      <c r="G23" s="80">
        <f>'10月(月間)'!G23-'10月(上旬～中旬)'!G23</f>
        <v>1620</v>
      </c>
      <c r="H23" s="67">
        <f t="shared" si="2"/>
        <v>1.0061728395061729</v>
      </c>
      <c r="I23" s="84">
        <f t="shared" si="3"/>
        <v>10</v>
      </c>
      <c r="J23" s="67">
        <f t="shared" si="4"/>
        <v>0.78527607361963192</v>
      </c>
      <c r="K23" s="67">
        <f t="shared" si="5"/>
        <v>0.75802469135802464</v>
      </c>
      <c r="L23" s="66">
        <f t="shared" si="6"/>
        <v>2.7251382261607282E-2</v>
      </c>
    </row>
    <row r="24" spans="1:12" x14ac:dyDescent="0.4">
      <c r="A24" s="70" t="s">
        <v>180</v>
      </c>
      <c r="B24" s="145">
        <f>'10月(月間)'!B24-'10月(上旬～中旬)'!B24</f>
        <v>0</v>
      </c>
      <c r="C24" s="145">
        <f>'10月(月間)'!C24-'10月(上旬～中旬)'!C24</f>
        <v>0</v>
      </c>
      <c r="D24" s="53" t="e">
        <f t="shared" si="0"/>
        <v>#DIV/0!</v>
      </c>
      <c r="E24" s="77">
        <f t="shared" si="1"/>
        <v>0</v>
      </c>
      <c r="F24" s="80">
        <f>'10月(月間)'!F24-'10月(上旬～中旬)'!F24</f>
        <v>0</v>
      </c>
      <c r="G24" s="80">
        <f>'10月(月間)'!G24-'10月(上旬～中旬)'!G24</f>
        <v>0</v>
      </c>
      <c r="H24" s="53" t="e">
        <f t="shared" si="2"/>
        <v>#DIV/0!</v>
      </c>
      <c r="I24" s="77">
        <f t="shared" si="3"/>
        <v>0</v>
      </c>
      <c r="J24" s="53" t="e">
        <f t="shared" si="4"/>
        <v>#DIV/0!</v>
      </c>
      <c r="K24" s="53" t="e">
        <f t="shared" si="5"/>
        <v>#DIV/0!</v>
      </c>
      <c r="L24" s="52" t="e">
        <f t="shared" si="6"/>
        <v>#DIV/0!</v>
      </c>
    </row>
    <row r="25" spans="1:12" x14ac:dyDescent="0.4">
      <c r="A25" s="70" t="s">
        <v>179</v>
      </c>
      <c r="B25" s="145">
        <f>'10月(月間)'!B25-'10月(上旬～中旬)'!B25</f>
        <v>1039</v>
      </c>
      <c r="C25" s="145">
        <f>'10月(月間)'!C25-'10月(上旬～中旬)'!C25</f>
        <v>1151</v>
      </c>
      <c r="D25" s="53">
        <f t="shared" si="0"/>
        <v>0.90269331016507381</v>
      </c>
      <c r="E25" s="77">
        <f t="shared" si="1"/>
        <v>-112</v>
      </c>
      <c r="F25" s="80">
        <f>'10月(月間)'!F25-'10月(上旬～中旬)'!F25</f>
        <v>1620</v>
      </c>
      <c r="G25" s="80">
        <f>'10月(月間)'!G25-'10月(上旬～中旬)'!G25</f>
        <v>1645</v>
      </c>
      <c r="H25" s="53">
        <f t="shared" si="2"/>
        <v>0.98480243161094227</v>
      </c>
      <c r="I25" s="77">
        <f t="shared" si="3"/>
        <v>-25</v>
      </c>
      <c r="J25" s="53">
        <f t="shared" si="4"/>
        <v>0.64135802469135805</v>
      </c>
      <c r="K25" s="53">
        <f t="shared" si="5"/>
        <v>0.69969604863221879</v>
      </c>
      <c r="L25" s="52">
        <f t="shared" si="6"/>
        <v>-5.8338023940860739E-2</v>
      </c>
    </row>
    <row r="26" spans="1:12" s="42" customFormat="1" x14ac:dyDescent="0.4">
      <c r="A26" s="70" t="s">
        <v>178</v>
      </c>
      <c r="B26" s="145">
        <f>'10月(月間)'!B26-'10月(上旬～中旬)'!B26</f>
        <v>0</v>
      </c>
      <c r="C26" s="145">
        <f>'10月(月間)'!C26-'10月(上旬～中旬)'!C26</f>
        <v>0</v>
      </c>
      <c r="D26" s="53" t="e">
        <f t="shared" si="0"/>
        <v>#DIV/0!</v>
      </c>
      <c r="E26" s="54">
        <f t="shared" si="1"/>
        <v>0</v>
      </c>
      <c r="F26" s="80">
        <f>'10月(月間)'!F26-'10月(上旬～中旬)'!F26</f>
        <v>0</v>
      </c>
      <c r="G26" s="80">
        <f>'10月(月間)'!G26-'10月(上旬～中旬)'!G26</f>
        <v>0</v>
      </c>
      <c r="H26" s="53" t="e">
        <f t="shared" si="2"/>
        <v>#DIV/0!</v>
      </c>
      <c r="I26" s="54">
        <f t="shared" si="3"/>
        <v>0</v>
      </c>
      <c r="J26" s="53" t="e">
        <f t="shared" si="4"/>
        <v>#DIV/0!</v>
      </c>
      <c r="K26" s="53" t="e">
        <f t="shared" si="5"/>
        <v>#DIV/0!</v>
      </c>
      <c r="L26" s="52" t="e">
        <f t="shared" si="6"/>
        <v>#DIV/0!</v>
      </c>
    </row>
    <row r="27" spans="1:12" x14ac:dyDescent="0.4">
      <c r="A27" s="58" t="s">
        <v>177</v>
      </c>
      <c r="B27" s="145">
        <f>'10月(月間)'!B27-'10月(上旬～中旬)'!B27</f>
        <v>0</v>
      </c>
      <c r="C27" s="145">
        <f>'10月(月間)'!C27-'10月(上旬～中旬)'!C27</f>
        <v>0</v>
      </c>
      <c r="D27" s="53" t="e">
        <f t="shared" si="0"/>
        <v>#DIV/0!</v>
      </c>
      <c r="E27" s="77">
        <f t="shared" si="1"/>
        <v>0</v>
      </c>
      <c r="F27" s="80">
        <f>'10月(月間)'!F27-'10月(上旬～中旬)'!F27</f>
        <v>0</v>
      </c>
      <c r="G27" s="80">
        <f>'10月(月間)'!G27-'10月(上旬～中旬)'!G27</f>
        <v>0</v>
      </c>
      <c r="H27" s="53" t="e">
        <f t="shared" si="2"/>
        <v>#DIV/0!</v>
      </c>
      <c r="I27" s="77">
        <f t="shared" si="3"/>
        <v>0</v>
      </c>
      <c r="J27" s="53" t="e">
        <f t="shared" si="4"/>
        <v>#DIV/0!</v>
      </c>
      <c r="K27" s="53" t="e">
        <f t="shared" si="5"/>
        <v>#DIV/0!</v>
      </c>
      <c r="L27" s="52" t="e">
        <f t="shared" si="6"/>
        <v>#DIV/0!</v>
      </c>
    </row>
    <row r="28" spans="1:12" x14ac:dyDescent="0.4">
      <c r="A28" s="58" t="s">
        <v>176</v>
      </c>
      <c r="B28" s="145">
        <f>'10月(月間)'!B28-'10月(上旬～中旬)'!B28</f>
        <v>0</v>
      </c>
      <c r="C28" s="145">
        <f>'10月(月間)'!C28-'10月(上旬～中旬)'!C28</f>
        <v>1084</v>
      </c>
      <c r="D28" s="53">
        <f t="shared" si="0"/>
        <v>0</v>
      </c>
      <c r="E28" s="77">
        <f t="shared" si="1"/>
        <v>-1084</v>
      </c>
      <c r="F28" s="80">
        <f>'10月(月間)'!F28-'10月(上旬～中旬)'!F28</f>
        <v>0</v>
      </c>
      <c r="G28" s="80">
        <f>'10月(月間)'!G28-'10月(上旬～中旬)'!G28</f>
        <v>1625</v>
      </c>
      <c r="H28" s="53">
        <f t="shared" si="2"/>
        <v>0</v>
      </c>
      <c r="I28" s="77">
        <f t="shared" si="3"/>
        <v>-1625</v>
      </c>
      <c r="J28" s="53" t="e">
        <f t="shared" si="4"/>
        <v>#DIV/0!</v>
      </c>
      <c r="K28" s="53">
        <f t="shared" si="5"/>
        <v>0.66707692307692312</v>
      </c>
      <c r="L28" s="52" t="e">
        <f t="shared" si="6"/>
        <v>#DIV/0!</v>
      </c>
    </row>
    <row r="29" spans="1:12" x14ac:dyDescent="0.4">
      <c r="A29" s="58" t="s">
        <v>175</v>
      </c>
      <c r="B29" s="145">
        <f>'10月(月間)'!B29-'10月(上旬～中旬)'!B29</f>
        <v>0</v>
      </c>
      <c r="C29" s="145">
        <f>'10月(月間)'!C29-'10月(上旬～中旬)'!C29</f>
        <v>0</v>
      </c>
      <c r="D29" s="53" t="e">
        <f t="shared" si="0"/>
        <v>#DIV/0!</v>
      </c>
      <c r="E29" s="77">
        <f t="shared" si="1"/>
        <v>0</v>
      </c>
      <c r="F29" s="80">
        <f>'10月(月間)'!F29-'10月(上旬～中旬)'!F29</f>
        <v>0</v>
      </c>
      <c r="G29" s="80">
        <f>'10月(月間)'!G29-'10月(上旬～中旬)'!G29</f>
        <v>0</v>
      </c>
      <c r="H29" s="53" t="e">
        <f t="shared" si="2"/>
        <v>#DIV/0!</v>
      </c>
      <c r="I29" s="77">
        <f t="shared" si="3"/>
        <v>0</v>
      </c>
      <c r="J29" s="53" t="e">
        <f t="shared" si="4"/>
        <v>#DIV/0!</v>
      </c>
      <c r="K29" s="53" t="e">
        <f t="shared" si="5"/>
        <v>#DIV/0!</v>
      </c>
      <c r="L29" s="52" t="e">
        <f t="shared" si="6"/>
        <v>#DIV/0!</v>
      </c>
    </row>
    <row r="30" spans="1:12" x14ac:dyDescent="0.4">
      <c r="A30" s="58" t="s">
        <v>174</v>
      </c>
      <c r="B30" s="145">
        <f>'10月(月間)'!B30-'10月(上旬～中旬)'!B30</f>
        <v>0</v>
      </c>
      <c r="C30" s="145">
        <f>'10月(月間)'!C30-'10月(上旬～中旬)'!C30</f>
        <v>0</v>
      </c>
      <c r="D30" s="67" t="e">
        <f t="shared" si="0"/>
        <v>#DIV/0!</v>
      </c>
      <c r="E30" s="84">
        <f t="shared" si="1"/>
        <v>0</v>
      </c>
      <c r="F30" s="80">
        <f>'10月(月間)'!F30-'10月(上旬～中旬)'!F30</f>
        <v>0</v>
      </c>
      <c r="G30" s="80">
        <f>'10月(月間)'!G30-'10月(上旬～中旬)'!G30</f>
        <v>0</v>
      </c>
      <c r="H30" s="67" t="e">
        <f t="shared" si="2"/>
        <v>#DIV/0!</v>
      </c>
      <c r="I30" s="84">
        <f t="shared" si="3"/>
        <v>0</v>
      </c>
      <c r="J30" s="67" t="e">
        <f t="shared" si="4"/>
        <v>#DIV/0!</v>
      </c>
      <c r="K30" s="67" t="e">
        <f t="shared" si="5"/>
        <v>#DIV/0!</v>
      </c>
      <c r="L30" s="66" t="e">
        <f t="shared" si="6"/>
        <v>#DIV/0!</v>
      </c>
    </row>
    <row r="31" spans="1:12" x14ac:dyDescent="0.4">
      <c r="A31" s="70" t="s">
        <v>173</v>
      </c>
      <c r="B31" s="145">
        <f>'10月(月間)'!B31-'10月(上旬～中旬)'!B31</f>
        <v>0</v>
      </c>
      <c r="C31" s="145">
        <f>'10月(月間)'!C31-'10月(上旬～中旬)'!C31</f>
        <v>0</v>
      </c>
      <c r="D31" s="53" t="e">
        <f t="shared" si="0"/>
        <v>#DIV/0!</v>
      </c>
      <c r="E31" s="77">
        <f t="shared" si="1"/>
        <v>0</v>
      </c>
      <c r="F31" s="80">
        <f>'10月(月間)'!F31-'10月(上旬～中旬)'!F31</f>
        <v>0</v>
      </c>
      <c r="G31" s="80">
        <f>'10月(月間)'!G31-'10月(上旬～中旬)'!G31</f>
        <v>0</v>
      </c>
      <c r="H31" s="53" t="e">
        <f t="shared" si="2"/>
        <v>#DIV/0!</v>
      </c>
      <c r="I31" s="77">
        <f t="shared" si="3"/>
        <v>0</v>
      </c>
      <c r="J31" s="53" t="e">
        <f t="shared" si="4"/>
        <v>#DIV/0!</v>
      </c>
      <c r="K31" s="53" t="e">
        <f t="shared" si="5"/>
        <v>#DIV/0!</v>
      </c>
      <c r="L31" s="52" t="e">
        <f t="shared" si="6"/>
        <v>#DIV/0!</v>
      </c>
    </row>
    <row r="32" spans="1:12" x14ac:dyDescent="0.4">
      <c r="A32" s="58" t="s">
        <v>172</v>
      </c>
      <c r="B32" s="145">
        <f>'10月(月間)'!B32-'10月(上旬～中旬)'!B32</f>
        <v>1204</v>
      </c>
      <c r="C32" s="145">
        <f>'10月(月間)'!C32-'10月(上旬～中旬)'!C32</f>
        <v>1251</v>
      </c>
      <c r="D32" s="53">
        <f t="shared" si="0"/>
        <v>0.96243005595523579</v>
      </c>
      <c r="E32" s="77">
        <f t="shared" si="1"/>
        <v>-47</v>
      </c>
      <c r="F32" s="80">
        <f>'10月(月間)'!F32-'10月(上旬～中旬)'!F32</f>
        <v>1595</v>
      </c>
      <c r="G32" s="80">
        <f>'10月(月間)'!G32-'10月(上旬～中旬)'!G32</f>
        <v>1775</v>
      </c>
      <c r="H32" s="53">
        <f t="shared" si="2"/>
        <v>0.89859154929577467</v>
      </c>
      <c r="I32" s="77">
        <f t="shared" si="3"/>
        <v>-180</v>
      </c>
      <c r="J32" s="53">
        <f t="shared" si="4"/>
        <v>0.75485893416927896</v>
      </c>
      <c r="K32" s="53">
        <f t="shared" si="5"/>
        <v>0.70478873239436624</v>
      </c>
      <c r="L32" s="52">
        <f t="shared" si="6"/>
        <v>5.0070201774912726E-2</v>
      </c>
    </row>
    <row r="33" spans="1:12" x14ac:dyDescent="0.4">
      <c r="A33" s="70" t="s">
        <v>171</v>
      </c>
      <c r="B33" s="145">
        <f>'10月(月間)'!B33-'10月(上旬～中旬)'!B33</f>
        <v>0</v>
      </c>
      <c r="C33" s="145">
        <f>'10月(月間)'!C33-'10月(上旬～中旬)'!C33</f>
        <v>0</v>
      </c>
      <c r="D33" s="67" t="e">
        <f t="shared" si="0"/>
        <v>#DIV/0!</v>
      </c>
      <c r="E33" s="84">
        <f t="shared" si="1"/>
        <v>0</v>
      </c>
      <c r="F33" s="80">
        <f>'10月(月間)'!F33-'10月(上旬～中旬)'!F33</f>
        <v>0</v>
      </c>
      <c r="G33" s="80">
        <f>'10月(月間)'!G33-'10月(上旬～中旬)'!G33</f>
        <v>0</v>
      </c>
      <c r="H33" s="67" t="e">
        <f t="shared" si="2"/>
        <v>#DIV/0!</v>
      </c>
      <c r="I33" s="84">
        <f t="shared" si="3"/>
        <v>0</v>
      </c>
      <c r="J33" s="67" t="e">
        <f t="shared" si="4"/>
        <v>#DIV/0!</v>
      </c>
      <c r="K33" s="67" t="e">
        <f t="shared" si="5"/>
        <v>#DIV/0!</v>
      </c>
      <c r="L33" s="66" t="e">
        <f t="shared" si="6"/>
        <v>#DIV/0!</v>
      </c>
    </row>
    <row r="34" spans="1:12" x14ac:dyDescent="0.4">
      <c r="A34" s="70" t="s">
        <v>170</v>
      </c>
      <c r="B34" s="147">
        <f>'10月(月間)'!B34-'10月(上旬～中旬)'!B34</f>
        <v>1053</v>
      </c>
      <c r="C34" s="145">
        <f>'10月(月間)'!C34-'10月(上旬～中旬)'!C34</f>
        <v>1358</v>
      </c>
      <c r="D34" s="67">
        <f t="shared" si="0"/>
        <v>0.77540500736377027</v>
      </c>
      <c r="E34" s="84">
        <f t="shared" si="1"/>
        <v>-305</v>
      </c>
      <c r="F34" s="80">
        <f>'10月(月間)'!F34-'10月(上旬～中旬)'!F34</f>
        <v>2195</v>
      </c>
      <c r="G34" s="107">
        <f>'10月(月間)'!G34-'10月(上旬～中旬)'!G34</f>
        <v>2055</v>
      </c>
      <c r="H34" s="67">
        <f t="shared" si="2"/>
        <v>1.0681265206812651</v>
      </c>
      <c r="I34" s="84">
        <f t="shared" si="3"/>
        <v>140</v>
      </c>
      <c r="J34" s="67">
        <f t="shared" si="4"/>
        <v>0.47972665148063781</v>
      </c>
      <c r="K34" s="67">
        <f t="shared" si="5"/>
        <v>0.66082725060827252</v>
      </c>
      <c r="L34" s="66">
        <f t="shared" si="6"/>
        <v>-0.18110059912763471</v>
      </c>
    </row>
    <row r="35" spans="1:12" x14ac:dyDescent="0.4">
      <c r="A35" s="58" t="s">
        <v>169</v>
      </c>
      <c r="B35" s="143">
        <f>'10月(月間)'!B35-'10月(上旬～中旬)'!B35</f>
        <v>0</v>
      </c>
      <c r="C35" s="145">
        <f>'10月(月間)'!C35-'10月(上旬～中旬)'!C35</f>
        <v>0</v>
      </c>
      <c r="D35" s="53" t="e">
        <f t="shared" si="0"/>
        <v>#DIV/0!</v>
      </c>
      <c r="E35" s="77">
        <f t="shared" si="1"/>
        <v>0</v>
      </c>
      <c r="F35" s="80">
        <f>'10月(月間)'!F35-'10月(上旬～中旬)'!F35</f>
        <v>0</v>
      </c>
      <c r="G35" s="55">
        <f>'10月(月間)'!G35-'10月(上旬～中旬)'!G35</f>
        <v>0</v>
      </c>
      <c r="H35" s="53" t="e">
        <f t="shared" si="2"/>
        <v>#DIV/0!</v>
      </c>
      <c r="I35" s="77">
        <f t="shared" si="3"/>
        <v>0</v>
      </c>
      <c r="J35" s="53" t="e">
        <f t="shared" si="4"/>
        <v>#DIV/0!</v>
      </c>
      <c r="K35" s="53" t="e">
        <f t="shared" si="5"/>
        <v>#DIV/0!</v>
      </c>
      <c r="L35" s="52" t="e">
        <f t="shared" si="6"/>
        <v>#DIV/0!</v>
      </c>
    </row>
    <row r="36" spans="1:12" x14ac:dyDescent="0.4">
      <c r="A36" s="70" t="s">
        <v>89</v>
      </c>
      <c r="B36" s="147">
        <f>'10月(月間)'!B36-'10月(上旬～中旬)'!B36</f>
        <v>0</v>
      </c>
      <c r="C36" s="145">
        <f>'10月(月間)'!C36-'10月(上旬～中旬)'!C36</f>
        <v>0</v>
      </c>
      <c r="D36" s="67" t="e">
        <f t="shared" si="0"/>
        <v>#DIV/0!</v>
      </c>
      <c r="E36" s="84">
        <f t="shared" si="1"/>
        <v>0</v>
      </c>
      <c r="F36" s="107">
        <f>'10月(月間)'!F36-'10月(上旬～中旬)'!F36</f>
        <v>0</v>
      </c>
      <c r="G36" s="107">
        <f>'10月(月間)'!G36-'10月(上旬～中旬)'!G36</f>
        <v>0</v>
      </c>
      <c r="H36" s="67" t="e">
        <f t="shared" si="2"/>
        <v>#DIV/0!</v>
      </c>
      <c r="I36" s="84">
        <f t="shared" si="3"/>
        <v>0</v>
      </c>
      <c r="J36" s="67" t="e">
        <f t="shared" si="4"/>
        <v>#DIV/0!</v>
      </c>
      <c r="K36" s="67" t="e">
        <f t="shared" si="5"/>
        <v>#DIV/0!</v>
      </c>
      <c r="L36" s="66" t="e">
        <f t="shared" si="6"/>
        <v>#DIV/0!</v>
      </c>
    </row>
    <row r="37" spans="1:12" x14ac:dyDescent="0.4">
      <c r="A37" s="51" t="s">
        <v>168</v>
      </c>
      <c r="B37" s="149">
        <f>'10月(月間)'!B37-'10月(上旬～中旬)'!B37</f>
        <v>5152</v>
      </c>
      <c r="C37" s="145">
        <f>'10月(月間)'!C37-'10月(上旬～中旬)'!C37</f>
        <v>4069</v>
      </c>
      <c r="D37" s="47">
        <f t="shared" si="0"/>
        <v>1.2661587613664291</v>
      </c>
      <c r="E37" s="141">
        <f t="shared" si="1"/>
        <v>1083</v>
      </c>
      <c r="F37" s="49">
        <f>'10月(月間)'!F37-'10月(上旬～中旬)'!F37</f>
        <v>6390</v>
      </c>
      <c r="G37" s="49">
        <f>'10月(月間)'!G37-'10月(上旬～中旬)'!G37</f>
        <v>6415</v>
      </c>
      <c r="H37" s="47">
        <f t="shared" si="2"/>
        <v>0.99610288386593926</v>
      </c>
      <c r="I37" s="141">
        <f t="shared" si="3"/>
        <v>-25</v>
      </c>
      <c r="J37" s="47">
        <f t="shared" si="4"/>
        <v>0.80625978090766826</v>
      </c>
      <c r="K37" s="47">
        <f t="shared" si="5"/>
        <v>0.63429462197973496</v>
      </c>
      <c r="L37" s="46">
        <f t="shared" si="6"/>
        <v>0.17196515892793329</v>
      </c>
    </row>
    <row r="38" spans="1:12" x14ac:dyDescent="0.4">
      <c r="A38" s="277" t="s">
        <v>167</v>
      </c>
      <c r="B38" s="403">
        <f>SUM(B39:B40)</f>
        <v>689</v>
      </c>
      <c r="C38" s="259">
        <f>SUM(C39:C40)</f>
        <v>641</v>
      </c>
      <c r="D38" s="256">
        <f t="shared" ref="D38:D66" si="7">+B38/C38</f>
        <v>1.0748829953198127</v>
      </c>
      <c r="E38" s="402">
        <f t="shared" ref="E38:E66" si="8">+B38-C38</f>
        <v>48</v>
      </c>
      <c r="F38" s="259">
        <f>SUM(F39:F40)</f>
        <v>935</v>
      </c>
      <c r="G38" s="259">
        <f>SUM(G39:G40)</f>
        <v>968</v>
      </c>
      <c r="H38" s="256">
        <f t="shared" ref="H38:H66" si="9">+F38/G38</f>
        <v>0.96590909090909094</v>
      </c>
      <c r="I38" s="402">
        <f t="shared" ref="I38:I66" si="10">+F38-G38</f>
        <v>-33</v>
      </c>
      <c r="J38" s="256">
        <f t="shared" ref="J38:J66" si="11">+B38/F38</f>
        <v>0.73689839572192517</v>
      </c>
      <c r="K38" s="256">
        <f t="shared" ref="K38:K66" si="12">+C38/G38</f>
        <v>0.66219008264462809</v>
      </c>
      <c r="L38" s="280">
        <f t="shared" ref="L38:L66" si="13">+J38-K38</f>
        <v>7.4708313077297084E-2</v>
      </c>
    </row>
    <row r="39" spans="1:12" x14ac:dyDescent="0.4">
      <c r="A39" s="57" t="s">
        <v>166</v>
      </c>
      <c r="B39" s="145">
        <f>'10月(月間)'!B39-'10月(上旬～中旬)'!B39</f>
        <v>420</v>
      </c>
      <c r="C39" s="145">
        <f>'10月(月間)'!C39-'10月(上旬～中旬)'!C39</f>
        <v>342</v>
      </c>
      <c r="D39" s="73">
        <f t="shared" si="7"/>
        <v>1.2280701754385965</v>
      </c>
      <c r="E39" s="82">
        <f t="shared" si="8"/>
        <v>78</v>
      </c>
      <c r="F39" s="80">
        <f>'10月(月間)'!F39-'10月(上旬～中旬)'!F39</f>
        <v>506</v>
      </c>
      <c r="G39" s="80">
        <f>'10月(月間)'!G39-'10月(上旬～中旬)'!G39</f>
        <v>539</v>
      </c>
      <c r="H39" s="73">
        <f t="shared" si="9"/>
        <v>0.93877551020408168</v>
      </c>
      <c r="I39" s="82">
        <f t="shared" si="10"/>
        <v>-33</v>
      </c>
      <c r="J39" s="73">
        <f t="shared" si="11"/>
        <v>0.83003952569169959</v>
      </c>
      <c r="K39" s="73">
        <f t="shared" si="12"/>
        <v>0.63450834879406304</v>
      </c>
      <c r="L39" s="90">
        <f t="shared" si="13"/>
        <v>0.19553117689763655</v>
      </c>
    </row>
    <row r="40" spans="1:12" x14ac:dyDescent="0.4">
      <c r="A40" s="58" t="s">
        <v>165</v>
      </c>
      <c r="B40" s="145">
        <f>'10月(月間)'!B40-'10月(上旬～中旬)'!B40</f>
        <v>269</v>
      </c>
      <c r="C40" s="145">
        <f>'10月(月間)'!C40-'10月(上旬～中旬)'!C40</f>
        <v>299</v>
      </c>
      <c r="D40" s="53">
        <f t="shared" si="7"/>
        <v>0.89966555183946484</v>
      </c>
      <c r="E40" s="77">
        <f t="shared" si="8"/>
        <v>-30</v>
      </c>
      <c r="F40" s="80">
        <f>'10月(月間)'!F40-'10月(上旬～中旬)'!F40</f>
        <v>429</v>
      </c>
      <c r="G40" s="80">
        <f>'10月(月間)'!G40-'10月(上旬～中旬)'!G40</f>
        <v>429</v>
      </c>
      <c r="H40" s="53">
        <f t="shared" si="9"/>
        <v>1</v>
      </c>
      <c r="I40" s="77">
        <f t="shared" si="10"/>
        <v>0</v>
      </c>
      <c r="J40" s="53">
        <f t="shared" si="11"/>
        <v>0.62703962703962701</v>
      </c>
      <c r="K40" s="53">
        <f t="shared" si="12"/>
        <v>0.69696969696969702</v>
      </c>
      <c r="L40" s="52">
        <f t="shared" si="13"/>
        <v>-6.9930069930070005E-2</v>
      </c>
    </row>
    <row r="41" spans="1:12" s="89" customFormat="1" x14ac:dyDescent="0.4">
      <c r="A41" s="249" t="s">
        <v>88</v>
      </c>
      <c r="B41" s="248">
        <f>B42+B62</f>
        <v>91818</v>
      </c>
      <c r="C41" s="248">
        <f>C42+C62</f>
        <v>90760</v>
      </c>
      <c r="D41" s="245">
        <f t="shared" si="7"/>
        <v>1.0116571176729836</v>
      </c>
      <c r="E41" s="289">
        <f t="shared" si="8"/>
        <v>1058</v>
      </c>
      <c r="F41" s="248">
        <f>F42+F62</f>
        <v>129080</v>
      </c>
      <c r="G41" s="248">
        <f>G42+G62</f>
        <v>130769</v>
      </c>
      <c r="H41" s="245">
        <f t="shared" si="9"/>
        <v>0.98708409485428505</v>
      </c>
      <c r="I41" s="289">
        <f t="shared" si="10"/>
        <v>-1689</v>
      </c>
      <c r="J41" s="245">
        <f t="shared" si="11"/>
        <v>0.71132630926557172</v>
      </c>
      <c r="K41" s="245">
        <f t="shared" si="12"/>
        <v>0.69404828361461812</v>
      </c>
      <c r="L41" s="283">
        <f t="shared" si="13"/>
        <v>1.7278025650953599E-2</v>
      </c>
    </row>
    <row r="42" spans="1:12" s="89" customFormat="1" x14ac:dyDescent="0.4">
      <c r="A42" s="277" t="s">
        <v>164</v>
      </c>
      <c r="B42" s="248">
        <f>SUM(B43:B61)</f>
        <v>90704</v>
      </c>
      <c r="C42" s="248">
        <f>SUM(C43:C61)</f>
        <v>89785</v>
      </c>
      <c r="D42" s="245">
        <f t="shared" si="7"/>
        <v>1.010235562733196</v>
      </c>
      <c r="E42" s="315">
        <f t="shared" si="8"/>
        <v>919</v>
      </c>
      <c r="F42" s="248">
        <f>SUM(F43:F61)</f>
        <v>127146</v>
      </c>
      <c r="G42" s="248">
        <f>SUM(G43:G61)</f>
        <v>129107</v>
      </c>
      <c r="H42" s="245">
        <f t="shared" si="9"/>
        <v>0.98481104820032994</v>
      </c>
      <c r="I42" s="315">
        <f t="shared" si="10"/>
        <v>-1961</v>
      </c>
      <c r="J42" s="245">
        <f t="shared" si="11"/>
        <v>0.7133846129646233</v>
      </c>
      <c r="K42" s="245">
        <f t="shared" si="12"/>
        <v>0.69543092163864084</v>
      </c>
      <c r="L42" s="283">
        <f t="shared" si="13"/>
        <v>1.7953691325982457E-2</v>
      </c>
    </row>
    <row r="43" spans="1:12" x14ac:dyDescent="0.4">
      <c r="A43" s="58" t="s">
        <v>87</v>
      </c>
      <c r="B43" s="62">
        <f>'10月(月間)'!B43-'10月(上旬～中旬)'!B43</f>
        <v>39528</v>
      </c>
      <c r="C43" s="62">
        <f>'10月(月間)'!C43-'10月(上旬～中旬)'!C43</f>
        <v>39221</v>
      </c>
      <c r="D43" s="60">
        <f t="shared" si="7"/>
        <v>1.0078274393819637</v>
      </c>
      <c r="E43" s="84">
        <f t="shared" si="8"/>
        <v>307</v>
      </c>
      <c r="F43" s="62">
        <f>'10月(月間)'!F43-'10月(上旬～中旬)'!F43</f>
        <v>46964</v>
      </c>
      <c r="G43" s="151">
        <f>'10月(月間)'!G43-'10月(上旬～中旬)'!G43</f>
        <v>50141</v>
      </c>
      <c r="H43" s="67">
        <f t="shared" si="9"/>
        <v>0.93663867892543029</v>
      </c>
      <c r="I43" s="77">
        <f t="shared" si="10"/>
        <v>-3177</v>
      </c>
      <c r="J43" s="53">
        <f t="shared" si="11"/>
        <v>0.84166595690315982</v>
      </c>
      <c r="K43" s="53">
        <f t="shared" si="12"/>
        <v>0.78221415607985478</v>
      </c>
      <c r="L43" s="52">
        <f t="shared" si="13"/>
        <v>5.9451800823305034E-2</v>
      </c>
    </row>
    <row r="44" spans="1:12" x14ac:dyDescent="0.4">
      <c r="A44" s="58" t="s">
        <v>163</v>
      </c>
      <c r="B44" s="55">
        <f>'10月(月間)'!B44-'10月(上旬～中旬)'!B44</f>
        <v>5131</v>
      </c>
      <c r="C44" s="55">
        <f>'10月(月間)'!C44-'10月(上旬～中旬)'!C44</f>
        <v>4701</v>
      </c>
      <c r="D44" s="73">
        <f t="shared" si="7"/>
        <v>1.091469900021272</v>
      </c>
      <c r="E44" s="84">
        <f t="shared" si="8"/>
        <v>430</v>
      </c>
      <c r="F44" s="55">
        <f>'10月(月間)'!F44-'10月(上旬～中旬)'!F44</f>
        <v>5654</v>
      </c>
      <c r="G44" s="143">
        <f>'10月(月間)'!G44-'10月(上旬～中旬)'!G44</f>
        <v>5654</v>
      </c>
      <c r="H44" s="67">
        <f t="shared" si="9"/>
        <v>1</v>
      </c>
      <c r="I44" s="77">
        <f t="shared" si="10"/>
        <v>0</v>
      </c>
      <c r="J44" s="53">
        <f t="shared" si="11"/>
        <v>0.90749911567032193</v>
      </c>
      <c r="K44" s="53">
        <f t="shared" si="12"/>
        <v>0.83144676335337819</v>
      </c>
      <c r="L44" s="52">
        <f t="shared" si="13"/>
        <v>7.6052352316943739E-2</v>
      </c>
    </row>
    <row r="45" spans="1:12" x14ac:dyDescent="0.4">
      <c r="A45" s="70" t="s">
        <v>162</v>
      </c>
      <c r="B45" s="55">
        <f>'10月(月間)'!B45-'10月(上旬～中旬)'!B45</f>
        <v>6831</v>
      </c>
      <c r="C45" s="55">
        <f>'10月(月間)'!C45-'10月(上旬～中旬)'!C45</f>
        <v>8061</v>
      </c>
      <c r="D45" s="73">
        <f t="shared" si="7"/>
        <v>0.84741347227391139</v>
      </c>
      <c r="E45" s="84">
        <f t="shared" si="8"/>
        <v>-1230</v>
      </c>
      <c r="F45" s="55">
        <f>'10月(月間)'!F45-'10月(上旬～中旬)'!F45</f>
        <v>10632</v>
      </c>
      <c r="G45" s="147">
        <f>'10月(月間)'!G45-'10月(上旬～中旬)'!G45</f>
        <v>11266</v>
      </c>
      <c r="H45" s="67">
        <f t="shared" si="9"/>
        <v>0.94372448073850523</v>
      </c>
      <c r="I45" s="77">
        <f t="shared" si="10"/>
        <v>-634</v>
      </c>
      <c r="J45" s="53">
        <f t="shared" si="11"/>
        <v>0.64249435665914223</v>
      </c>
      <c r="K45" s="53">
        <f t="shared" si="12"/>
        <v>0.71551571098881595</v>
      </c>
      <c r="L45" s="52">
        <f t="shared" si="13"/>
        <v>-7.3021354329673716E-2</v>
      </c>
    </row>
    <row r="46" spans="1:12" x14ac:dyDescent="0.4">
      <c r="A46" s="70" t="s">
        <v>161</v>
      </c>
      <c r="B46" s="107">
        <f>'10月(月間)'!B46-'10月(上旬～中旬)'!B46</f>
        <v>3884</v>
      </c>
      <c r="C46" s="107">
        <f>'10月(月間)'!C46-'10月(上旬～中旬)'!C46</f>
        <v>4532</v>
      </c>
      <c r="D46" s="73">
        <f t="shared" si="7"/>
        <v>0.85701676963812889</v>
      </c>
      <c r="E46" s="84">
        <f t="shared" si="8"/>
        <v>-648</v>
      </c>
      <c r="F46" s="107">
        <f>'10月(月間)'!F46-'10月(上旬～中旬)'!F46</f>
        <v>6723</v>
      </c>
      <c r="G46" s="150">
        <f>'10月(月間)'!G46-'10月(上旬～中旬)'!G46</f>
        <v>7672</v>
      </c>
      <c r="H46" s="67">
        <f t="shared" si="9"/>
        <v>0.87630344108446301</v>
      </c>
      <c r="I46" s="77">
        <f t="shared" si="10"/>
        <v>-949</v>
      </c>
      <c r="J46" s="53">
        <f t="shared" si="11"/>
        <v>0.57771828052952556</v>
      </c>
      <c r="K46" s="53">
        <f t="shared" si="12"/>
        <v>0.59071949947862357</v>
      </c>
      <c r="L46" s="52">
        <f t="shared" si="13"/>
        <v>-1.3001218949098003E-2</v>
      </c>
    </row>
    <row r="47" spans="1:12" x14ac:dyDescent="0.4">
      <c r="A47" s="58" t="s">
        <v>86</v>
      </c>
      <c r="B47" s="107">
        <f>'10月(月間)'!B47-'10月(上旬～中旬)'!B47</f>
        <v>7707</v>
      </c>
      <c r="C47" s="107">
        <f>'10月(月間)'!C47-'10月(上旬～中旬)'!C47</f>
        <v>6455</v>
      </c>
      <c r="D47" s="95">
        <f t="shared" si="7"/>
        <v>1.1939581719597212</v>
      </c>
      <c r="E47" s="84">
        <f t="shared" si="8"/>
        <v>1252</v>
      </c>
      <c r="F47" s="107">
        <f>'10月(月間)'!F47-'10月(上旬～中旬)'!F47</f>
        <v>10657</v>
      </c>
      <c r="G47" s="143">
        <f>'10月(月間)'!G47-'10月(上旬～中旬)'!G47</f>
        <v>10637</v>
      </c>
      <c r="H47" s="67">
        <f t="shared" si="9"/>
        <v>1.0018802293879854</v>
      </c>
      <c r="I47" s="77">
        <f t="shared" si="10"/>
        <v>20</v>
      </c>
      <c r="J47" s="53">
        <f t="shared" si="11"/>
        <v>0.72318663789058835</v>
      </c>
      <c r="K47" s="53">
        <f t="shared" si="12"/>
        <v>0.60684403497226658</v>
      </c>
      <c r="L47" s="52">
        <f t="shared" si="13"/>
        <v>0.11634260291832177</v>
      </c>
    </row>
    <row r="48" spans="1:12" x14ac:dyDescent="0.4">
      <c r="A48" s="58" t="s">
        <v>85</v>
      </c>
      <c r="B48" s="55">
        <f>'10月(月間)'!B48-'10月(上旬～中旬)'!B48</f>
        <v>12727</v>
      </c>
      <c r="C48" s="55">
        <f>'10月(月間)'!C48-'10月(上旬～中旬)'!C48</f>
        <v>12813</v>
      </c>
      <c r="D48" s="73">
        <f t="shared" si="7"/>
        <v>0.99328806680714898</v>
      </c>
      <c r="E48" s="84">
        <f t="shared" si="8"/>
        <v>-86</v>
      </c>
      <c r="F48" s="55">
        <f>'10月(月間)'!F48-'10月(上旬～中旬)'!F48</f>
        <v>19449</v>
      </c>
      <c r="G48" s="143">
        <f>'10月(月間)'!G48-'10月(上旬～中旬)'!G48</f>
        <v>20260</v>
      </c>
      <c r="H48" s="67">
        <f t="shared" si="9"/>
        <v>0.95997038499506415</v>
      </c>
      <c r="I48" s="77">
        <f t="shared" si="10"/>
        <v>-811</v>
      </c>
      <c r="J48" s="53">
        <f t="shared" si="11"/>
        <v>0.65437811712684457</v>
      </c>
      <c r="K48" s="53">
        <f t="shared" si="12"/>
        <v>0.6324284304047384</v>
      </c>
      <c r="L48" s="52">
        <f t="shared" si="13"/>
        <v>2.1949686722106176E-2</v>
      </c>
    </row>
    <row r="49" spans="1:12" x14ac:dyDescent="0.4">
      <c r="A49" s="58" t="s">
        <v>160</v>
      </c>
      <c r="B49" s="55">
        <f>'10月(月間)'!B49-'10月(上旬～中旬)'!B49</f>
        <v>1584</v>
      </c>
      <c r="C49" s="55">
        <f>'10月(月間)'!C49-'10月(上旬～中旬)'!C49</f>
        <v>1629</v>
      </c>
      <c r="D49" s="73">
        <f t="shared" si="7"/>
        <v>0.97237569060773477</v>
      </c>
      <c r="E49" s="84">
        <f t="shared" si="8"/>
        <v>-45</v>
      </c>
      <c r="F49" s="55">
        <f>'10月(月間)'!F49-'10月(上旬～中旬)'!F49</f>
        <v>2970</v>
      </c>
      <c r="G49" s="143">
        <f>'10月(月間)'!G49-'10月(上旬～中旬)'!G49</f>
        <v>2970</v>
      </c>
      <c r="H49" s="67">
        <f t="shared" si="9"/>
        <v>1</v>
      </c>
      <c r="I49" s="77">
        <f t="shared" si="10"/>
        <v>0</v>
      </c>
      <c r="J49" s="53">
        <f t="shared" si="11"/>
        <v>0.53333333333333333</v>
      </c>
      <c r="K49" s="53">
        <f t="shared" si="12"/>
        <v>0.54848484848484846</v>
      </c>
      <c r="L49" s="52">
        <f t="shared" si="13"/>
        <v>-1.5151515151515138E-2</v>
      </c>
    </row>
    <row r="50" spans="1:12" x14ac:dyDescent="0.4">
      <c r="A50" s="58" t="s">
        <v>84</v>
      </c>
      <c r="B50" s="55">
        <f>'10月(月間)'!B51-'10月(上旬～中旬)'!B50</f>
        <v>1840</v>
      </c>
      <c r="C50" s="55">
        <f>'10月(月間)'!C51-'10月(上旬～中旬)'!C50</f>
        <v>1772</v>
      </c>
      <c r="D50" s="53">
        <f t="shared" si="7"/>
        <v>1.0383747178329572</v>
      </c>
      <c r="E50" s="84">
        <f t="shared" si="8"/>
        <v>68</v>
      </c>
      <c r="F50" s="55">
        <f>'10月(月間)'!F51-'10月(上旬～中旬)'!F50</f>
        <v>2597</v>
      </c>
      <c r="G50" s="145">
        <f>'10月(月間)'!G51-'10月(上旬～中旬)'!G50</f>
        <v>2970</v>
      </c>
      <c r="H50" s="67">
        <f t="shared" si="9"/>
        <v>0.87441077441077442</v>
      </c>
      <c r="I50" s="77">
        <f t="shared" si="10"/>
        <v>-373</v>
      </c>
      <c r="J50" s="53">
        <f t="shared" si="11"/>
        <v>0.70850981902194843</v>
      </c>
      <c r="K50" s="53">
        <f t="shared" si="12"/>
        <v>0.59663299663299663</v>
      </c>
      <c r="L50" s="52">
        <f t="shared" si="13"/>
        <v>0.1118768223889518</v>
      </c>
    </row>
    <row r="51" spans="1:12" x14ac:dyDescent="0.4">
      <c r="A51" s="58" t="s">
        <v>159</v>
      </c>
      <c r="B51" s="107">
        <f>'10月(月間)'!B52-'10月(上旬～中旬)'!B51</f>
        <v>738</v>
      </c>
      <c r="C51" s="107">
        <f>'10月(月間)'!C52-'10月(上旬～中旬)'!C51</f>
        <v>1048</v>
      </c>
      <c r="D51" s="73">
        <f t="shared" si="7"/>
        <v>0.70419847328244278</v>
      </c>
      <c r="E51" s="84">
        <f t="shared" si="8"/>
        <v>-310</v>
      </c>
      <c r="F51" s="107">
        <f>'10月(月間)'!F52-'10月(上旬～中旬)'!F51</f>
        <v>1386</v>
      </c>
      <c r="G51" s="143">
        <f>'10月(月間)'!G52-'10月(上旬～中旬)'!G51</f>
        <v>1936</v>
      </c>
      <c r="H51" s="67">
        <f t="shared" si="9"/>
        <v>0.71590909090909094</v>
      </c>
      <c r="I51" s="77">
        <f t="shared" si="10"/>
        <v>-550</v>
      </c>
      <c r="J51" s="53">
        <f t="shared" si="11"/>
        <v>0.53246753246753242</v>
      </c>
      <c r="K51" s="53">
        <f t="shared" si="12"/>
        <v>0.54132231404958675</v>
      </c>
      <c r="L51" s="52">
        <f t="shared" si="13"/>
        <v>-8.8547815820543274E-3</v>
      </c>
    </row>
    <row r="52" spans="1:12" x14ac:dyDescent="0.4">
      <c r="A52" s="58" t="s">
        <v>158</v>
      </c>
      <c r="B52" s="55">
        <f>'10月(月間)'!B53-'10月(上旬～中旬)'!B52</f>
        <v>1038</v>
      </c>
      <c r="C52" s="55">
        <f>'10月(月間)'!C53-'10月(上旬～中旬)'!C52</f>
        <v>904</v>
      </c>
      <c r="D52" s="53">
        <f t="shared" si="7"/>
        <v>1.1482300884955752</v>
      </c>
      <c r="E52" s="84">
        <f t="shared" si="8"/>
        <v>134</v>
      </c>
      <c r="F52" s="55">
        <f>'10月(月間)'!F53-'10月(上旬～中旬)'!F52</f>
        <v>1508</v>
      </c>
      <c r="G52" s="150">
        <f>'10月(月間)'!G53-'10月(上旬～中旬)'!G52</f>
        <v>1320</v>
      </c>
      <c r="H52" s="67">
        <f t="shared" si="9"/>
        <v>1.1424242424242423</v>
      </c>
      <c r="I52" s="77">
        <f t="shared" si="10"/>
        <v>188</v>
      </c>
      <c r="J52" s="53">
        <f t="shared" si="11"/>
        <v>0.68832891246684347</v>
      </c>
      <c r="K52" s="53">
        <f t="shared" si="12"/>
        <v>0.68484848484848482</v>
      </c>
      <c r="L52" s="52">
        <f t="shared" si="13"/>
        <v>3.4804276183586502E-3</v>
      </c>
    </row>
    <row r="53" spans="1:12" x14ac:dyDescent="0.4">
      <c r="A53" s="58" t="s">
        <v>83</v>
      </c>
      <c r="B53" s="55">
        <f>'10月(月間)'!B54-'10月(上旬～中旬)'!B53</f>
        <v>2347</v>
      </c>
      <c r="C53" s="55">
        <f>'10月(月間)'!C54-'10月(上旬～中旬)'!C53</f>
        <v>2190</v>
      </c>
      <c r="D53" s="73">
        <f t="shared" si="7"/>
        <v>1.0716894977168949</v>
      </c>
      <c r="E53" s="84">
        <f t="shared" si="8"/>
        <v>157</v>
      </c>
      <c r="F53" s="55">
        <f>'10月(月間)'!F54-'10月(上旬～中旬)'!F53</f>
        <v>5212</v>
      </c>
      <c r="G53" s="143">
        <f>'10月(月間)'!G54-'10月(上旬～中旬)'!G53</f>
        <v>3094</v>
      </c>
      <c r="H53" s="67">
        <f t="shared" si="9"/>
        <v>1.6845507433742728</v>
      </c>
      <c r="I53" s="77">
        <f t="shared" si="10"/>
        <v>2118</v>
      </c>
      <c r="J53" s="53">
        <f t="shared" si="11"/>
        <v>0.45030698388334611</v>
      </c>
      <c r="K53" s="53">
        <f t="shared" si="12"/>
        <v>0.70782159017453139</v>
      </c>
      <c r="L53" s="52">
        <f t="shared" si="13"/>
        <v>-0.25751460629118528</v>
      </c>
    </row>
    <row r="54" spans="1:12" x14ac:dyDescent="0.4">
      <c r="A54" s="58" t="s">
        <v>82</v>
      </c>
      <c r="B54" s="55">
        <f>'10月(月間)'!B55-'10月(上旬～中旬)'!B54</f>
        <v>1224</v>
      </c>
      <c r="C54" s="55">
        <f>'10月(月間)'!C55-'10月(上旬～中旬)'!C54</f>
        <v>1686</v>
      </c>
      <c r="D54" s="73">
        <f t="shared" si="7"/>
        <v>0.72597864768683273</v>
      </c>
      <c r="E54" s="77">
        <f t="shared" si="8"/>
        <v>-462</v>
      </c>
      <c r="F54" s="55">
        <f>'10月(月間)'!F55-'10月(上旬～中旬)'!F54</f>
        <v>2970</v>
      </c>
      <c r="G54" s="147">
        <f>'10月(月間)'!G55-'10月(上旬～中旬)'!G54</f>
        <v>2970</v>
      </c>
      <c r="H54" s="53">
        <f t="shared" si="9"/>
        <v>1</v>
      </c>
      <c r="I54" s="77">
        <f t="shared" si="10"/>
        <v>0</v>
      </c>
      <c r="J54" s="53">
        <f t="shared" si="11"/>
        <v>0.41212121212121211</v>
      </c>
      <c r="K54" s="53">
        <f t="shared" si="12"/>
        <v>0.56767676767676767</v>
      </c>
      <c r="L54" s="52">
        <f t="shared" si="13"/>
        <v>-0.15555555555555556</v>
      </c>
    </row>
    <row r="55" spans="1:12" x14ac:dyDescent="0.4">
      <c r="A55" s="58" t="s">
        <v>157</v>
      </c>
      <c r="B55" s="55">
        <f>'10月(月間)'!B56-'10月(上旬～中旬)'!B55</f>
        <v>930</v>
      </c>
      <c r="C55" s="55">
        <f>'10月(月間)'!C56-'10月(上旬～中旬)'!C55</f>
        <v>235</v>
      </c>
      <c r="D55" s="73">
        <f t="shared" si="7"/>
        <v>3.9574468085106385</v>
      </c>
      <c r="E55" s="77">
        <f t="shared" si="8"/>
        <v>695</v>
      </c>
      <c r="F55" s="55">
        <f>'10月(月間)'!F56-'10月(上旬～中旬)'!F55</f>
        <v>1437</v>
      </c>
      <c r="G55" s="147">
        <f>'10月(月間)'!G56-'10月(上旬～中旬)'!G55</f>
        <v>252</v>
      </c>
      <c r="H55" s="53">
        <f t="shared" si="9"/>
        <v>5.7023809523809526</v>
      </c>
      <c r="I55" s="77">
        <f t="shared" si="10"/>
        <v>1185</v>
      </c>
      <c r="J55" s="53">
        <f t="shared" si="11"/>
        <v>0.64718162839248439</v>
      </c>
      <c r="K55" s="53">
        <f t="shared" si="12"/>
        <v>0.93253968253968256</v>
      </c>
      <c r="L55" s="52">
        <f t="shared" si="13"/>
        <v>-0.28535805414719817</v>
      </c>
    </row>
    <row r="56" spans="1:12" x14ac:dyDescent="0.4">
      <c r="A56" s="70" t="s">
        <v>81</v>
      </c>
      <c r="B56" s="107">
        <f>'10月(月間)'!B57-'10月(上旬～中旬)'!B56</f>
        <v>791</v>
      </c>
      <c r="C56" s="107">
        <f>'10月(月間)'!C57-'10月(上旬～中旬)'!C56</f>
        <v>812</v>
      </c>
      <c r="D56" s="73">
        <f t="shared" si="7"/>
        <v>0.97413793103448276</v>
      </c>
      <c r="E56" s="84">
        <f t="shared" si="8"/>
        <v>-21</v>
      </c>
      <c r="F56" s="107">
        <f>'10月(月間)'!F57-'10月(上旬～中旬)'!F56</f>
        <v>1320</v>
      </c>
      <c r="G56" s="143">
        <f>'10月(月間)'!G57-'10月(上旬～中旬)'!G56</f>
        <v>1315</v>
      </c>
      <c r="H56" s="67">
        <f t="shared" si="9"/>
        <v>1.0038022813688212</v>
      </c>
      <c r="I56" s="77">
        <f t="shared" si="10"/>
        <v>5</v>
      </c>
      <c r="J56" s="53">
        <f t="shared" si="11"/>
        <v>0.59924242424242424</v>
      </c>
      <c r="K56" s="67">
        <f t="shared" si="12"/>
        <v>0.61749049429657799</v>
      </c>
      <c r="L56" s="66">
        <f t="shared" si="13"/>
        <v>-1.8248070054153742E-2</v>
      </c>
    </row>
    <row r="57" spans="1:12" x14ac:dyDescent="0.4">
      <c r="A57" s="58" t="s">
        <v>80</v>
      </c>
      <c r="B57" s="107">
        <f>'10月(月間)'!B58-'10月(上旬～中旬)'!B57</f>
        <v>792</v>
      </c>
      <c r="C57" s="107">
        <f>'10月(月間)'!C58-'10月(上旬～中旬)'!C57</f>
        <v>739</v>
      </c>
      <c r="D57" s="73">
        <f t="shared" si="7"/>
        <v>1.0717185385656292</v>
      </c>
      <c r="E57" s="77">
        <f t="shared" si="8"/>
        <v>53</v>
      </c>
      <c r="F57" s="107">
        <f>'10月(月間)'!F58-'10月(上旬～中旬)'!F57</f>
        <v>1320</v>
      </c>
      <c r="G57" s="143">
        <f>'10月(月間)'!G58-'10月(上旬～中旬)'!G57</f>
        <v>1320</v>
      </c>
      <c r="H57" s="53">
        <f t="shared" si="9"/>
        <v>1</v>
      </c>
      <c r="I57" s="77">
        <f t="shared" si="10"/>
        <v>0</v>
      </c>
      <c r="J57" s="53">
        <f t="shared" si="11"/>
        <v>0.6</v>
      </c>
      <c r="K57" s="53">
        <f t="shared" si="12"/>
        <v>0.55984848484848482</v>
      </c>
      <c r="L57" s="52">
        <f t="shared" si="13"/>
        <v>4.015151515151516E-2</v>
      </c>
    </row>
    <row r="58" spans="1:12" x14ac:dyDescent="0.4">
      <c r="A58" s="58" t="s">
        <v>79</v>
      </c>
      <c r="B58" s="55">
        <f>'10月(月間)'!B59-'10月(上旬～中旬)'!B58</f>
        <v>887</v>
      </c>
      <c r="C58" s="55">
        <f>'10月(月間)'!C59-'10月(上旬～中旬)'!C58</f>
        <v>685</v>
      </c>
      <c r="D58" s="73">
        <f t="shared" si="7"/>
        <v>1.2948905109489051</v>
      </c>
      <c r="E58" s="77">
        <f t="shared" si="8"/>
        <v>202</v>
      </c>
      <c r="F58" s="55">
        <f>'10月(月間)'!F59-'10月(上旬～中旬)'!F58</f>
        <v>1320</v>
      </c>
      <c r="G58" s="147">
        <f>'10月(月間)'!G59-'10月(上旬～中旬)'!G58</f>
        <v>1315</v>
      </c>
      <c r="H58" s="53">
        <f t="shared" si="9"/>
        <v>1.0038022813688212</v>
      </c>
      <c r="I58" s="77">
        <f t="shared" si="10"/>
        <v>5</v>
      </c>
      <c r="J58" s="53">
        <f t="shared" si="11"/>
        <v>0.67196969696969699</v>
      </c>
      <c r="K58" s="53">
        <f t="shared" si="12"/>
        <v>0.52091254752851712</v>
      </c>
      <c r="L58" s="52">
        <f t="shared" si="13"/>
        <v>0.15105714944117987</v>
      </c>
    </row>
    <row r="59" spans="1:12" x14ac:dyDescent="0.4">
      <c r="A59" s="58" t="s">
        <v>78</v>
      </c>
      <c r="B59" s="55">
        <f>'10月(月間)'!B60-'10月(上旬～中旬)'!B59</f>
        <v>2473</v>
      </c>
      <c r="C59" s="55">
        <f>'10月(月間)'!C60-'10月(上旬～中旬)'!C59</f>
        <v>2302</v>
      </c>
      <c r="D59" s="73">
        <f t="shared" si="7"/>
        <v>1.074283231972198</v>
      </c>
      <c r="E59" s="77">
        <f t="shared" si="8"/>
        <v>171</v>
      </c>
      <c r="F59" s="55">
        <f>'10月(月間)'!F60-'10月(上旬～中旬)'!F59</f>
        <v>4547</v>
      </c>
      <c r="G59" s="143">
        <f>'10月(月間)'!G60-'10月(上旬～中旬)'!G59</f>
        <v>4015</v>
      </c>
      <c r="H59" s="53">
        <f t="shared" si="9"/>
        <v>1.1325031133250312</v>
      </c>
      <c r="I59" s="77">
        <f t="shared" si="10"/>
        <v>532</v>
      </c>
      <c r="J59" s="53">
        <f t="shared" si="11"/>
        <v>0.54387508247195948</v>
      </c>
      <c r="K59" s="53">
        <f t="shared" si="12"/>
        <v>0.5733499377334994</v>
      </c>
      <c r="L59" s="52">
        <f t="shared" si="13"/>
        <v>-2.9474855261539923E-2</v>
      </c>
    </row>
    <row r="60" spans="1:12" x14ac:dyDescent="0.4">
      <c r="A60" s="70" t="s">
        <v>155</v>
      </c>
      <c r="B60" s="72">
        <f>'10月(月間)'!B61-'10月(上旬～中旬)'!B60</f>
        <v>252</v>
      </c>
      <c r="C60" s="72">
        <f>'10月(月間)'!C61-'10月(上旬～中旬)'!C60</f>
        <v>0</v>
      </c>
      <c r="D60" s="67" t="e">
        <f t="shared" si="7"/>
        <v>#DIV/0!</v>
      </c>
      <c r="E60" s="84">
        <f t="shared" si="8"/>
        <v>252</v>
      </c>
      <c r="F60" s="72">
        <f>'10月(月間)'!F61-'10月(上旬～中旬)'!F60</f>
        <v>480</v>
      </c>
      <c r="G60" s="150">
        <f>'10月(月間)'!G61-'10月(上旬～中旬)'!G60</f>
        <v>0</v>
      </c>
      <c r="H60" s="67" t="e">
        <f t="shared" si="9"/>
        <v>#DIV/0!</v>
      </c>
      <c r="I60" s="84">
        <f t="shared" si="10"/>
        <v>480</v>
      </c>
      <c r="J60" s="67">
        <f t="shared" si="11"/>
        <v>0.52500000000000002</v>
      </c>
      <c r="K60" s="67" t="e">
        <f t="shared" si="12"/>
        <v>#DIV/0!</v>
      </c>
      <c r="L60" s="66" t="e">
        <f t="shared" si="13"/>
        <v>#DIV/0!</v>
      </c>
    </row>
    <row r="61" spans="1:12" x14ac:dyDescent="0.4">
      <c r="A61" s="51" t="s">
        <v>156</v>
      </c>
      <c r="B61" s="49">
        <f>'10月(月間)'!B62-'10月(上旬～中旬)'!B61</f>
        <v>0</v>
      </c>
      <c r="C61" s="49">
        <f>'10月(月間)'!C62-'10月(上旬～中旬)'!C61</f>
        <v>0</v>
      </c>
      <c r="D61" s="47" t="e">
        <f t="shared" si="7"/>
        <v>#DIV/0!</v>
      </c>
      <c r="E61" s="141">
        <f t="shared" si="8"/>
        <v>0</v>
      </c>
      <c r="F61" s="49">
        <f>'10月(月間)'!F62-'10月(上旬～中旬)'!F61</f>
        <v>0</v>
      </c>
      <c r="G61" s="149">
        <f>'10月(月間)'!G62-'10月(上旬～中旬)'!G61</f>
        <v>0</v>
      </c>
      <c r="H61" s="47" t="e">
        <f t="shared" si="9"/>
        <v>#DIV/0!</v>
      </c>
      <c r="I61" s="141">
        <f t="shared" si="10"/>
        <v>0</v>
      </c>
      <c r="J61" s="47" t="e">
        <f t="shared" si="11"/>
        <v>#DIV/0!</v>
      </c>
      <c r="K61" s="47" t="e">
        <f t="shared" si="12"/>
        <v>#DIV/0!</v>
      </c>
      <c r="L61" s="46" t="e">
        <f t="shared" si="13"/>
        <v>#DIV/0!</v>
      </c>
    </row>
    <row r="62" spans="1:12" x14ac:dyDescent="0.4">
      <c r="A62" s="277" t="s">
        <v>154</v>
      </c>
      <c r="B62" s="403">
        <f>SUM(B63:B66)</f>
        <v>1114</v>
      </c>
      <c r="C62" s="403">
        <f>SUM(C63:C66)</f>
        <v>975</v>
      </c>
      <c r="D62" s="256">
        <f t="shared" si="7"/>
        <v>1.1425641025641025</v>
      </c>
      <c r="E62" s="402">
        <f t="shared" si="8"/>
        <v>139</v>
      </c>
      <c r="F62" s="403">
        <f>SUM(F63:F66)</f>
        <v>1934</v>
      </c>
      <c r="G62" s="403">
        <f>SUM(G63:G66)</f>
        <v>1662</v>
      </c>
      <c r="H62" s="256">
        <f t="shared" si="9"/>
        <v>1.1636582430806257</v>
      </c>
      <c r="I62" s="402">
        <f t="shared" si="10"/>
        <v>272</v>
      </c>
      <c r="J62" s="256">
        <f t="shared" si="11"/>
        <v>0.57600827300930713</v>
      </c>
      <c r="K62" s="256">
        <f t="shared" si="12"/>
        <v>0.58664259927797835</v>
      </c>
      <c r="L62" s="280">
        <f t="shared" si="13"/>
        <v>-1.0634326268671224E-2</v>
      </c>
    </row>
    <row r="63" spans="1:12" x14ac:dyDescent="0.4">
      <c r="A63" s="64" t="s">
        <v>77</v>
      </c>
      <c r="B63" s="148">
        <v>254</v>
      </c>
      <c r="C63" s="148">
        <v>202</v>
      </c>
      <c r="D63" s="73">
        <f t="shared" si="7"/>
        <v>1.2574257425742574</v>
      </c>
      <c r="E63" s="82">
        <f t="shared" si="8"/>
        <v>52</v>
      </c>
      <c r="F63" s="148">
        <v>330</v>
      </c>
      <c r="G63" s="148">
        <v>334</v>
      </c>
      <c r="H63" s="73">
        <f t="shared" si="9"/>
        <v>0.9880239520958084</v>
      </c>
      <c r="I63" s="82">
        <f t="shared" si="10"/>
        <v>-4</v>
      </c>
      <c r="J63" s="73">
        <f t="shared" si="11"/>
        <v>0.76969696969696966</v>
      </c>
      <c r="K63" s="73">
        <f t="shared" si="12"/>
        <v>0.60479041916167664</v>
      </c>
      <c r="L63" s="90">
        <f t="shared" si="13"/>
        <v>0.16490655053529302</v>
      </c>
    </row>
    <row r="64" spans="1:12" x14ac:dyDescent="0.4">
      <c r="A64" s="58" t="s">
        <v>153</v>
      </c>
      <c r="B64" s="146">
        <v>266</v>
      </c>
      <c r="C64" s="146">
        <v>221</v>
      </c>
      <c r="D64" s="73">
        <f t="shared" si="7"/>
        <v>1.2036199095022624</v>
      </c>
      <c r="E64" s="82">
        <f t="shared" si="8"/>
        <v>45</v>
      </c>
      <c r="F64" s="146">
        <v>594</v>
      </c>
      <c r="G64" s="146">
        <v>332</v>
      </c>
      <c r="H64" s="73">
        <f t="shared" si="9"/>
        <v>1.7891566265060241</v>
      </c>
      <c r="I64" s="82">
        <f t="shared" si="10"/>
        <v>262</v>
      </c>
      <c r="J64" s="73">
        <f t="shared" si="11"/>
        <v>0.44781144781144783</v>
      </c>
      <c r="K64" s="73">
        <f t="shared" si="12"/>
        <v>0.66566265060240959</v>
      </c>
      <c r="L64" s="90">
        <f t="shared" si="13"/>
        <v>-0.21785120279096176</v>
      </c>
    </row>
    <row r="65" spans="1:12" x14ac:dyDescent="0.4">
      <c r="A65" s="57" t="s">
        <v>152</v>
      </c>
      <c r="B65" s="144">
        <v>172</v>
      </c>
      <c r="C65" s="88">
        <v>145</v>
      </c>
      <c r="D65" s="73">
        <f t="shared" si="7"/>
        <v>1.1862068965517241</v>
      </c>
      <c r="E65" s="82">
        <f t="shared" si="8"/>
        <v>27</v>
      </c>
      <c r="F65" s="88">
        <v>330</v>
      </c>
      <c r="G65" s="144">
        <v>327</v>
      </c>
      <c r="H65" s="73">
        <f t="shared" si="9"/>
        <v>1.0091743119266054</v>
      </c>
      <c r="I65" s="82">
        <f t="shared" si="10"/>
        <v>3</v>
      </c>
      <c r="J65" s="73">
        <f t="shared" si="11"/>
        <v>0.52121212121212124</v>
      </c>
      <c r="K65" s="73">
        <f t="shared" si="12"/>
        <v>0.44342507645259938</v>
      </c>
      <c r="L65" s="90">
        <f t="shared" si="13"/>
        <v>7.7787044759521862E-2</v>
      </c>
    </row>
    <row r="66" spans="1:12" x14ac:dyDescent="0.4">
      <c r="A66" s="51" t="s">
        <v>151</v>
      </c>
      <c r="B66" s="142">
        <v>422</v>
      </c>
      <c r="C66" s="50">
        <v>407</v>
      </c>
      <c r="D66" s="47">
        <f t="shared" si="7"/>
        <v>1.0368550368550369</v>
      </c>
      <c r="E66" s="141">
        <f t="shared" si="8"/>
        <v>15</v>
      </c>
      <c r="F66" s="50">
        <v>680</v>
      </c>
      <c r="G66" s="142">
        <v>669</v>
      </c>
      <c r="H66" s="47">
        <f t="shared" si="9"/>
        <v>1.0164424514200299</v>
      </c>
      <c r="I66" s="141">
        <f t="shared" si="10"/>
        <v>11</v>
      </c>
      <c r="J66" s="47">
        <f t="shared" si="11"/>
        <v>0.62058823529411766</v>
      </c>
      <c r="K66" s="47">
        <f t="shared" si="12"/>
        <v>0.60837070254110615</v>
      </c>
      <c r="L66" s="46">
        <f t="shared" si="13"/>
        <v>1.2217532753011517E-2</v>
      </c>
    </row>
    <row r="67" spans="1:12" x14ac:dyDescent="0.4">
      <c r="A67" s="42" t="s">
        <v>143</v>
      </c>
      <c r="B67" s="43"/>
      <c r="C67" s="42"/>
      <c r="D67" s="42"/>
      <c r="E67" s="43"/>
      <c r="F67" s="43"/>
      <c r="G67" s="42"/>
      <c r="H67" s="42"/>
      <c r="I67" s="43"/>
      <c r="J67" s="43"/>
      <c r="K67" s="42"/>
      <c r="L67" s="42"/>
    </row>
    <row r="68" spans="1:12" x14ac:dyDescent="0.4">
      <c r="A68" s="44" t="s">
        <v>142</v>
      </c>
      <c r="B68" s="43"/>
      <c r="C68" s="42"/>
      <c r="D68" s="42"/>
      <c r="E68" s="43"/>
      <c r="F68" s="43"/>
      <c r="G68" s="42"/>
      <c r="H68" s="42"/>
      <c r="I68" s="43"/>
      <c r="J68" s="43"/>
      <c r="K68" s="42"/>
      <c r="L68" s="42"/>
    </row>
    <row r="69" spans="1:12" s="42" customFormat="1" x14ac:dyDescent="0.4">
      <c r="A69" s="42" t="s">
        <v>141</v>
      </c>
      <c r="B69" s="43"/>
      <c r="C69" s="43"/>
      <c r="F69" s="43"/>
      <c r="G69" s="43"/>
      <c r="J69" s="43"/>
      <c r="K69" s="43"/>
    </row>
    <row r="70" spans="1:12" x14ac:dyDescent="0.4">
      <c r="A70" s="42" t="s">
        <v>98</v>
      </c>
      <c r="B70" s="43"/>
      <c r="C70" s="43"/>
      <c r="D70" s="42"/>
      <c r="E70" s="42"/>
      <c r="F70" s="43"/>
      <c r="G70" s="43"/>
      <c r="H70" s="42"/>
      <c r="I70" s="42"/>
      <c r="J70" s="43"/>
      <c r="K70" s="43"/>
      <c r="L70" s="42"/>
    </row>
    <row r="71" spans="1:12" x14ac:dyDescent="0.4">
      <c r="A71" s="42" t="s">
        <v>287</v>
      </c>
      <c r="B71" s="43"/>
      <c r="C71" s="43"/>
      <c r="D71" s="42"/>
      <c r="E71" s="42"/>
      <c r="F71" s="43"/>
      <c r="G71" s="43"/>
      <c r="H71" s="42"/>
      <c r="I71" s="42"/>
      <c r="J71" s="43"/>
      <c r="K71" s="43"/>
      <c r="L71" s="42"/>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dataValidations count="1">
    <dataValidation allowBlank="1" showInputMessage="1" showErrorMessage="1" sqref="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B42:C42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B65578:C65578 IX65578:IY65578 ST65578:SU65578 ACP65578:ACQ65578 AML65578:AMM65578 AWH65578:AWI65578 BGD65578:BGE65578 BPZ65578:BQA65578 BZV65578:BZW65578 CJR65578:CJS65578 CTN65578:CTO65578 DDJ65578:DDK65578 DNF65578:DNG65578 DXB65578:DXC65578 EGX65578:EGY65578 EQT65578:EQU65578 FAP65578:FAQ65578 FKL65578:FKM65578 FUH65578:FUI65578 GED65578:GEE65578 GNZ65578:GOA65578 GXV65578:GXW65578 HHR65578:HHS65578 HRN65578:HRO65578 IBJ65578:IBK65578 ILF65578:ILG65578 IVB65578:IVC65578 JEX65578:JEY65578 JOT65578:JOU65578 JYP65578:JYQ65578 KIL65578:KIM65578 KSH65578:KSI65578 LCD65578:LCE65578 LLZ65578:LMA65578 LVV65578:LVW65578 MFR65578:MFS65578 MPN65578:MPO65578 MZJ65578:MZK65578 NJF65578:NJG65578 NTB65578:NTC65578 OCX65578:OCY65578 OMT65578:OMU65578 OWP65578:OWQ65578 PGL65578:PGM65578 PQH65578:PQI65578 QAD65578:QAE65578 QJZ65578:QKA65578 QTV65578:QTW65578 RDR65578:RDS65578 RNN65578:RNO65578 RXJ65578:RXK65578 SHF65578:SHG65578 SRB65578:SRC65578 TAX65578:TAY65578 TKT65578:TKU65578 TUP65578:TUQ65578 UEL65578:UEM65578 UOH65578:UOI65578 UYD65578:UYE65578 VHZ65578:VIA65578 VRV65578:VRW65578 WBR65578:WBS65578 WLN65578:WLO65578 WVJ65578:WVK65578 B131114:C131114 IX131114:IY131114 ST131114:SU131114 ACP131114:ACQ131114 AML131114:AMM131114 AWH131114:AWI131114 BGD131114:BGE131114 BPZ131114:BQA131114 BZV131114:BZW131114 CJR131114:CJS131114 CTN131114:CTO131114 DDJ131114:DDK131114 DNF131114:DNG131114 DXB131114:DXC131114 EGX131114:EGY131114 EQT131114:EQU131114 FAP131114:FAQ131114 FKL131114:FKM131114 FUH131114:FUI131114 GED131114:GEE131114 GNZ131114:GOA131114 GXV131114:GXW131114 HHR131114:HHS131114 HRN131114:HRO131114 IBJ131114:IBK131114 ILF131114:ILG131114 IVB131114:IVC131114 JEX131114:JEY131114 JOT131114:JOU131114 JYP131114:JYQ131114 KIL131114:KIM131114 KSH131114:KSI131114 LCD131114:LCE131114 LLZ131114:LMA131114 LVV131114:LVW131114 MFR131114:MFS131114 MPN131114:MPO131114 MZJ131114:MZK131114 NJF131114:NJG131114 NTB131114:NTC131114 OCX131114:OCY131114 OMT131114:OMU131114 OWP131114:OWQ131114 PGL131114:PGM131114 PQH131114:PQI131114 QAD131114:QAE131114 QJZ131114:QKA131114 QTV131114:QTW131114 RDR131114:RDS131114 RNN131114:RNO131114 RXJ131114:RXK131114 SHF131114:SHG131114 SRB131114:SRC131114 TAX131114:TAY131114 TKT131114:TKU131114 TUP131114:TUQ131114 UEL131114:UEM131114 UOH131114:UOI131114 UYD131114:UYE131114 VHZ131114:VIA131114 VRV131114:VRW131114 WBR131114:WBS131114 WLN131114:WLO131114 WVJ131114:WVK131114 B196650:C196650 IX196650:IY196650 ST196650:SU196650 ACP196650:ACQ196650 AML196650:AMM196650 AWH196650:AWI196650 BGD196650:BGE196650 BPZ196650:BQA196650 BZV196650:BZW196650 CJR196650:CJS196650 CTN196650:CTO196650 DDJ196650:DDK196650 DNF196650:DNG196650 DXB196650:DXC196650 EGX196650:EGY196650 EQT196650:EQU196650 FAP196650:FAQ196650 FKL196650:FKM196650 FUH196650:FUI196650 GED196650:GEE196650 GNZ196650:GOA196650 GXV196650:GXW196650 HHR196650:HHS196650 HRN196650:HRO196650 IBJ196650:IBK196650 ILF196650:ILG196650 IVB196650:IVC196650 JEX196650:JEY196650 JOT196650:JOU196650 JYP196650:JYQ196650 KIL196650:KIM196650 KSH196650:KSI196650 LCD196650:LCE196650 LLZ196650:LMA196650 LVV196650:LVW196650 MFR196650:MFS196650 MPN196650:MPO196650 MZJ196650:MZK196650 NJF196650:NJG196650 NTB196650:NTC196650 OCX196650:OCY196650 OMT196650:OMU196650 OWP196650:OWQ196650 PGL196650:PGM196650 PQH196650:PQI196650 QAD196650:QAE196650 QJZ196650:QKA196650 QTV196650:QTW196650 RDR196650:RDS196650 RNN196650:RNO196650 RXJ196650:RXK196650 SHF196650:SHG196650 SRB196650:SRC196650 TAX196650:TAY196650 TKT196650:TKU196650 TUP196650:TUQ196650 UEL196650:UEM196650 UOH196650:UOI196650 UYD196650:UYE196650 VHZ196650:VIA196650 VRV196650:VRW196650 WBR196650:WBS196650 WLN196650:WLO196650 WVJ196650:WVK196650 B262186:C262186 IX262186:IY262186 ST262186:SU262186 ACP262186:ACQ262186 AML262186:AMM262186 AWH262186:AWI262186 BGD262186:BGE262186 BPZ262186:BQA262186 BZV262186:BZW262186 CJR262186:CJS262186 CTN262186:CTO262186 DDJ262186:DDK262186 DNF262186:DNG262186 DXB262186:DXC262186 EGX262186:EGY262186 EQT262186:EQU262186 FAP262186:FAQ262186 FKL262186:FKM262186 FUH262186:FUI262186 GED262186:GEE262186 GNZ262186:GOA262186 GXV262186:GXW262186 HHR262186:HHS262186 HRN262186:HRO262186 IBJ262186:IBK262186 ILF262186:ILG262186 IVB262186:IVC262186 JEX262186:JEY262186 JOT262186:JOU262186 JYP262186:JYQ262186 KIL262186:KIM262186 KSH262186:KSI262186 LCD262186:LCE262186 LLZ262186:LMA262186 LVV262186:LVW262186 MFR262186:MFS262186 MPN262186:MPO262186 MZJ262186:MZK262186 NJF262186:NJG262186 NTB262186:NTC262186 OCX262186:OCY262186 OMT262186:OMU262186 OWP262186:OWQ262186 PGL262186:PGM262186 PQH262186:PQI262186 QAD262186:QAE262186 QJZ262186:QKA262186 QTV262186:QTW262186 RDR262186:RDS262186 RNN262186:RNO262186 RXJ262186:RXK262186 SHF262186:SHG262186 SRB262186:SRC262186 TAX262186:TAY262186 TKT262186:TKU262186 TUP262186:TUQ262186 UEL262186:UEM262186 UOH262186:UOI262186 UYD262186:UYE262186 VHZ262186:VIA262186 VRV262186:VRW262186 WBR262186:WBS262186 WLN262186:WLO262186 WVJ262186:WVK262186 B327722:C327722 IX327722:IY327722 ST327722:SU327722 ACP327722:ACQ327722 AML327722:AMM327722 AWH327722:AWI327722 BGD327722:BGE327722 BPZ327722:BQA327722 BZV327722:BZW327722 CJR327722:CJS327722 CTN327722:CTO327722 DDJ327722:DDK327722 DNF327722:DNG327722 DXB327722:DXC327722 EGX327722:EGY327722 EQT327722:EQU327722 FAP327722:FAQ327722 FKL327722:FKM327722 FUH327722:FUI327722 GED327722:GEE327722 GNZ327722:GOA327722 GXV327722:GXW327722 HHR327722:HHS327722 HRN327722:HRO327722 IBJ327722:IBK327722 ILF327722:ILG327722 IVB327722:IVC327722 JEX327722:JEY327722 JOT327722:JOU327722 JYP327722:JYQ327722 KIL327722:KIM327722 KSH327722:KSI327722 LCD327722:LCE327722 LLZ327722:LMA327722 LVV327722:LVW327722 MFR327722:MFS327722 MPN327722:MPO327722 MZJ327722:MZK327722 NJF327722:NJG327722 NTB327722:NTC327722 OCX327722:OCY327722 OMT327722:OMU327722 OWP327722:OWQ327722 PGL327722:PGM327722 PQH327722:PQI327722 QAD327722:QAE327722 QJZ327722:QKA327722 QTV327722:QTW327722 RDR327722:RDS327722 RNN327722:RNO327722 RXJ327722:RXK327722 SHF327722:SHG327722 SRB327722:SRC327722 TAX327722:TAY327722 TKT327722:TKU327722 TUP327722:TUQ327722 UEL327722:UEM327722 UOH327722:UOI327722 UYD327722:UYE327722 VHZ327722:VIA327722 VRV327722:VRW327722 WBR327722:WBS327722 WLN327722:WLO327722 WVJ327722:WVK327722 B393258:C393258 IX393258:IY393258 ST393258:SU393258 ACP393258:ACQ393258 AML393258:AMM393258 AWH393258:AWI393258 BGD393258:BGE393258 BPZ393258:BQA393258 BZV393258:BZW393258 CJR393258:CJS393258 CTN393258:CTO393258 DDJ393258:DDK393258 DNF393258:DNG393258 DXB393258:DXC393258 EGX393258:EGY393258 EQT393258:EQU393258 FAP393258:FAQ393258 FKL393258:FKM393258 FUH393258:FUI393258 GED393258:GEE393258 GNZ393258:GOA393258 GXV393258:GXW393258 HHR393258:HHS393258 HRN393258:HRO393258 IBJ393258:IBK393258 ILF393258:ILG393258 IVB393258:IVC393258 JEX393258:JEY393258 JOT393258:JOU393258 JYP393258:JYQ393258 KIL393258:KIM393258 KSH393258:KSI393258 LCD393258:LCE393258 LLZ393258:LMA393258 LVV393258:LVW393258 MFR393258:MFS393258 MPN393258:MPO393258 MZJ393258:MZK393258 NJF393258:NJG393258 NTB393258:NTC393258 OCX393258:OCY393258 OMT393258:OMU393258 OWP393258:OWQ393258 PGL393258:PGM393258 PQH393258:PQI393258 QAD393258:QAE393258 QJZ393258:QKA393258 QTV393258:QTW393258 RDR393258:RDS393258 RNN393258:RNO393258 RXJ393258:RXK393258 SHF393258:SHG393258 SRB393258:SRC393258 TAX393258:TAY393258 TKT393258:TKU393258 TUP393258:TUQ393258 UEL393258:UEM393258 UOH393258:UOI393258 UYD393258:UYE393258 VHZ393258:VIA393258 VRV393258:VRW393258 WBR393258:WBS393258 WLN393258:WLO393258 WVJ393258:WVK393258 B458794:C458794 IX458794:IY458794 ST458794:SU458794 ACP458794:ACQ458794 AML458794:AMM458794 AWH458794:AWI458794 BGD458794:BGE458794 BPZ458794:BQA458794 BZV458794:BZW458794 CJR458794:CJS458794 CTN458794:CTO458794 DDJ458794:DDK458794 DNF458794:DNG458794 DXB458794:DXC458794 EGX458794:EGY458794 EQT458794:EQU458794 FAP458794:FAQ458794 FKL458794:FKM458794 FUH458794:FUI458794 GED458794:GEE458794 GNZ458794:GOA458794 GXV458794:GXW458794 HHR458794:HHS458794 HRN458794:HRO458794 IBJ458794:IBK458794 ILF458794:ILG458794 IVB458794:IVC458794 JEX458794:JEY458794 JOT458794:JOU458794 JYP458794:JYQ458794 KIL458794:KIM458794 KSH458794:KSI458794 LCD458794:LCE458794 LLZ458794:LMA458794 LVV458794:LVW458794 MFR458794:MFS458794 MPN458794:MPO458794 MZJ458794:MZK458794 NJF458794:NJG458794 NTB458794:NTC458794 OCX458794:OCY458794 OMT458794:OMU458794 OWP458794:OWQ458794 PGL458794:PGM458794 PQH458794:PQI458794 QAD458794:QAE458794 QJZ458794:QKA458794 QTV458794:QTW458794 RDR458794:RDS458794 RNN458794:RNO458794 RXJ458794:RXK458794 SHF458794:SHG458794 SRB458794:SRC458794 TAX458794:TAY458794 TKT458794:TKU458794 TUP458794:TUQ458794 UEL458794:UEM458794 UOH458794:UOI458794 UYD458794:UYE458794 VHZ458794:VIA458794 VRV458794:VRW458794 WBR458794:WBS458794 WLN458794:WLO458794 WVJ458794:WVK458794 B524330:C524330 IX524330:IY524330 ST524330:SU524330 ACP524330:ACQ524330 AML524330:AMM524330 AWH524330:AWI524330 BGD524330:BGE524330 BPZ524330:BQA524330 BZV524330:BZW524330 CJR524330:CJS524330 CTN524330:CTO524330 DDJ524330:DDK524330 DNF524330:DNG524330 DXB524330:DXC524330 EGX524330:EGY524330 EQT524330:EQU524330 FAP524330:FAQ524330 FKL524330:FKM524330 FUH524330:FUI524330 GED524330:GEE524330 GNZ524330:GOA524330 GXV524330:GXW524330 HHR524330:HHS524330 HRN524330:HRO524330 IBJ524330:IBK524330 ILF524330:ILG524330 IVB524330:IVC524330 JEX524330:JEY524330 JOT524330:JOU524330 JYP524330:JYQ524330 KIL524330:KIM524330 KSH524330:KSI524330 LCD524330:LCE524330 LLZ524330:LMA524330 LVV524330:LVW524330 MFR524330:MFS524330 MPN524330:MPO524330 MZJ524330:MZK524330 NJF524330:NJG524330 NTB524330:NTC524330 OCX524330:OCY524330 OMT524330:OMU524330 OWP524330:OWQ524330 PGL524330:PGM524330 PQH524330:PQI524330 QAD524330:QAE524330 QJZ524330:QKA524330 QTV524330:QTW524330 RDR524330:RDS524330 RNN524330:RNO524330 RXJ524330:RXK524330 SHF524330:SHG524330 SRB524330:SRC524330 TAX524330:TAY524330 TKT524330:TKU524330 TUP524330:TUQ524330 UEL524330:UEM524330 UOH524330:UOI524330 UYD524330:UYE524330 VHZ524330:VIA524330 VRV524330:VRW524330 WBR524330:WBS524330 WLN524330:WLO524330 WVJ524330:WVK524330 B589866:C589866 IX589866:IY589866 ST589866:SU589866 ACP589866:ACQ589866 AML589866:AMM589866 AWH589866:AWI589866 BGD589866:BGE589866 BPZ589866:BQA589866 BZV589866:BZW589866 CJR589866:CJS589866 CTN589866:CTO589866 DDJ589866:DDK589866 DNF589866:DNG589866 DXB589866:DXC589866 EGX589866:EGY589866 EQT589866:EQU589866 FAP589866:FAQ589866 FKL589866:FKM589866 FUH589866:FUI589866 GED589866:GEE589866 GNZ589866:GOA589866 GXV589866:GXW589866 HHR589866:HHS589866 HRN589866:HRO589866 IBJ589866:IBK589866 ILF589866:ILG589866 IVB589866:IVC589866 JEX589866:JEY589866 JOT589866:JOU589866 JYP589866:JYQ589866 KIL589866:KIM589866 KSH589866:KSI589866 LCD589866:LCE589866 LLZ589866:LMA589866 LVV589866:LVW589866 MFR589866:MFS589866 MPN589866:MPO589866 MZJ589866:MZK589866 NJF589866:NJG589866 NTB589866:NTC589866 OCX589866:OCY589866 OMT589866:OMU589866 OWP589866:OWQ589866 PGL589866:PGM589866 PQH589866:PQI589866 QAD589866:QAE589866 QJZ589866:QKA589866 QTV589866:QTW589866 RDR589866:RDS589866 RNN589866:RNO589866 RXJ589866:RXK589866 SHF589866:SHG589866 SRB589866:SRC589866 TAX589866:TAY589866 TKT589866:TKU589866 TUP589866:TUQ589866 UEL589866:UEM589866 UOH589866:UOI589866 UYD589866:UYE589866 VHZ589866:VIA589866 VRV589866:VRW589866 WBR589866:WBS589866 WLN589866:WLO589866 WVJ589866:WVK589866 B655402:C655402 IX655402:IY655402 ST655402:SU655402 ACP655402:ACQ655402 AML655402:AMM655402 AWH655402:AWI655402 BGD655402:BGE655402 BPZ655402:BQA655402 BZV655402:BZW655402 CJR655402:CJS655402 CTN655402:CTO655402 DDJ655402:DDK655402 DNF655402:DNG655402 DXB655402:DXC655402 EGX655402:EGY655402 EQT655402:EQU655402 FAP655402:FAQ655402 FKL655402:FKM655402 FUH655402:FUI655402 GED655402:GEE655402 GNZ655402:GOA655402 GXV655402:GXW655402 HHR655402:HHS655402 HRN655402:HRO655402 IBJ655402:IBK655402 ILF655402:ILG655402 IVB655402:IVC655402 JEX655402:JEY655402 JOT655402:JOU655402 JYP655402:JYQ655402 KIL655402:KIM655402 KSH655402:KSI655402 LCD655402:LCE655402 LLZ655402:LMA655402 LVV655402:LVW655402 MFR655402:MFS655402 MPN655402:MPO655402 MZJ655402:MZK655402 NJF655402:NJG655402 NTB655402:NTC655402 OCX655402:OCY655402 OMT655402:OMU655402 OWP655402:OWQ655402 PGL655402:PGM655402 PQH655402:PQI655402 QAD655402:QAE655402 QJZ655402:QKA655402 QTV655402:QTW655402 RDR655402:RDS655402 RNN655402:RNO655402 RXJ655402:RXK655402 SHF655402:SHG655402 SRB655402:SRC655402 TAX655402:TAY655402 TKT655402:TKU655402 TUP655402:TUQ655402 UEL655402:UEM655402 UOH655402:UOI655402 UYD655402:UYE655402 VHZ655402:VIA655402 VRV655402:VRW655402 WBR655402:WBS655402 WLN655402:WLO655402 WVJ655402:WVK655402 B720938:C720938 IX720938:IY720938 ST720938:SU720938 ACP720938:ACQ720938 AML720938:AMM720938 AWH720938:AWI720938 BGD720938:BGE720938 BPZ720938:BQA720938 BZV720938:BZW720938 CJR720938:CJS720938 CTN720938:CTO720938 DDJ720938:DDK720938 DNF720938:DNG720938 DXB720938:DXC720938 EGX720938:EGY720938 EQT720938:EQU720938 FAP720938:FAQ720938 FKL720938:FKM720938 FUH720938:FUI720938 GED720938:GEE720938 GNZ720938:GOA720938 GXV720938:GXW720938 HHR720938:HHS720938 HRN720938:HRO720938 IBJ720938:IBK720938 ILF720938:ILG720938 IVB720938:IVC720938 JEX720938:JEY720938 JOT720938:JOU720938 JYP720938:JYQ720938 KIL720938:KIM720938 KSH720938:KSI720938 LCD720938:LCE720938 LLZ720938:LMA720938 LVV720938:LVW720938 MFR720938:MFS720938 MPN720938:MPO720938 MZJ720938:MZK720938 NJF720938:NJG720938 NTB720938:NTC720938 OCX720938:OCY720938 OMT720938:OMU720938 OWP720938:OWQ720938 PGL720938:PGM720938 PQH720938:PQI720938 QAD720938:QAE720938 QJZ720938:QKA720938 QTV720938:QTW720938 RDR720938:RDS720938 RNN720938:RNO720938 RXJ720938:RXK720938 SHF720938:SHG720938 SRB720938:SRC720938 TAX720938:TAY720938 TKT720938:TKU720938 TUP720938:TUQ720938 UEL720938:UEM720938 UOH720938:UOI720938 UYD720938:UYE720938 VHZ720938:VIA720938 VRV720938:VRW720938 WBR720938:WBS720938 WLN720938:WLO720938 WVJ720938:WVK720938 B786474:C786474 IX786474:IY786474 ST786474:SU786474 ACP786474:ACQ786474 AML786474:AMM786474 AWH786474:AWI786474 BGD786474:BGE786474 BPZ786474:BQA786474 BZV786474:BZW786474 CJR786474:CJS786474 CTN786474:CTO786474 DDJ786474:DDK786474 DNF786474:DNG786474 DXB786474:DXC786474 EGX786474:EGY786474 EQT786474:EQU786474 FAP786474:FAQ786474 FKL786474:FKM786474 FUH786474:FUI786474 GED786474:GEE786474 GNZ786474:GOA786474 GXV786474:GXW786474 HHR786474:HHS786474 HRN786474:HRO786474 IBJ786474:IBK786474 ILF786474:ILG786474 IVB786474:IVC786474 JEX786474:JEY786474 JOT786474:JOU786474 JYP786474:JYQ786474 KIL786474:KIM786474 KSH786474:KSI786474 LCD786474:LCE786474 LLZ786474:LMA786474 LVV786474:LVW786474 MFR786474:MFS786474 MPN786474:MPO786474 MZJ786474:MZK786474 NJF786474:NJG786474 NTB786474:NTC786474 OCX786474:OCY786474 OMT786474:OMU786474 OWP786474:OWQ786474 PGL786474:PGM786474 PQH786474:PQI786474 QAD786474:QAE786474 QJZ786474:QKA786474 QTV786474:QTW786474 RDR786474:RDS786474 RNN786474:RNO786474 RXJ786474:RXK786474 SHF786474:SHG786474 SRB786474:SRC786474 TAX786474:TAY786474 TKT786474:TKU786474 TUP786474:TUQ786474 UEL786474:UEM786474 UOH786474:UOI786474 UYD786474:UYE786474 VHZ786474:VIA786474 VRV786474:VRW786474 WBR786474:WBS786474 WLN786474:WLO786474 WVJ786474:WVK786474 B852010:C852010 IX852010:IY852010 ST852010:SU852010 ACP852010:ACQ852010 AML852010:AMM852010 AWH852010:AWI852010 BGD852010:BGE852010 BPZ852010:BQA852010 BZV852010:BZW852010 CJR852010:CJS852010 CTN852010:CTO852010 DDJ852010:DDK852010 DNF852010:DNG852010 DXB852010:DXC852010 EGX852010:EGY852010 EQT852010:EQU852010 FAP852010:FAQ852010 FKL852010:FKM852010 FUH852010:FUI852010 GED852010:GEE852010 GNZ852010:GOA852010 GXV852010:GXW852010 HHR852010:HHS852010 HRN852010:HRO852010 IBJ852010:IBK852010 ILF852010:ILG852010 IVB852010:IVC852010 JEX852010:JEY852010 JOT852010:JOU852010 JYP852010:JYQ852010 KIL852010:KIM852010 KSH852010:KSI852010 LCD852010:LCE852010 LLZ852010:LMA852010 LVV852010:LVW852010 MFR852010:MFS852010 MPN852010:MPO852010 MZJ852010:MZK852010 NJF852010:NJG852010 NTB852010:NTC852010 OCX852010:OCY852010 OMT852010:OMU852010 OWP852010:OWQ852010 PGL852010:PGM852010 PQH852010:PQI852010 QAD852010:QAE852010 QJZ852010:QKA852010 QTV852010:QTW852010 RDR852010:RDS852010 RNN852010:RNO852010 RXJ852010:RXK852010 SHF852010:SHG852010 SRB852010:SRC852010 TAX852010:TAY852010 TKT852010:TKU852010 TUP852010:TUQ852010 UEL852010:UEM852010 UOH852010:UOI852010 UYD852010:UYE852010 VHZ852010:VIA852010 VRV852010:VRW852010 WBR852010:WBS852010 WLN852010:WLO852010 WVJ852010:WVK852010 B917546:C917546 IX917546:IY917546 ST917546:SU917546 ACP917546:ACQ917546 AML917546:AMM917546 AWH917546:AWI917546 BGD917546:BGE917546 BPZ917546:BQA917546 BZV917546:BZW917546 CJR917546:CJS917546 CTN917546:CTO917546 DDJ917546:DDK917546 DNF917546:DNG917546 DXB917546:DXC917546 EGX917546:EGY917546 EQT917546:EQU917546 FAP917546:FAQ917546 FKL917546:FKM917546 FUH917546:FUI917546 GED917546:GEE917546 GNZ917546:GOA917546 GXV917546:GXW917546 HHR917546:HHS917546 HRN917546:HRO917546 IBJ917546:IBK917546 ILF917546:ILG917546 IVB917546:IVC917546 JEX917546:JEY917546 JOT917546:JOU917546 JYP917546:JYQ917546 KIL917546:KIM917546 KSH917546:KSI917546 LCD917546:LCE917546 LLZ917546:LMA917546 LVV917546:LVW917546 MFR917546:MFS917546 MPN917546:MPO917546 MZJ917546:MZK917546 NJF917546:NJG917546 NTB917546:NTC917546 OCX917546:OCY917546 OMT917546:OMU917546 OWP917546:OWQ917546 PGL917546:PGM917546 PQH917546:PQI917546 QAD917546:QAE917546 QJZ917546:QKA917546 QTV917546:QTW917546 RDR917546:RDS917546 RNN917546:RNO917546 RXJ917546:RXK917546 SHF917546:SHG917546 SRB917546:SRC917546 TAX917546:TAY917546 TKT917546:TKU917546 TUP917546:TUQ917546 UEL917546:UEM917546 UOH917546:UOI917546 UYD917546:UYE917546 VHZ917546:VIA917546 VRV917546:VRW917546 WBR917546:WBS917546 WLN917546:WLO917546 WVJ917546:WVK917546 B983082:C983082 IX983082:IY983082 ST983082:SU983082 ACP983082:ACQ983082 AML983082:AMM983082 AWH983082:AWI983082 BGD983082:BGE983082 BPZ983082:BQA983082 BZV983082:BZW983082 CJR983082:CJS983082 CTN983082:CTO983082 DDJ983082:DDK983082 DNF983082:DNG983082 DXB983082:DXC983082 EGX983082:EGY983082 EQT983082:EQU983082 FAP983082:FAQ983082 FKL983082:FKM983082 FUH983082:FUI983082 GED983082:GEE983082 GNZ983082:GOA983082 GXV983082:GXW983082 HHR983082:HHS983082 HRN983082:HRO983082 IBJ983082:IBK983082 ILF983082:ILG983082 IVB983082:IVC983082 JEX983082:JEY983082 JOT983082:JOU983082 JYP983082:JYQ983082 KIL983082:KIM983082 KSH983082:KSI983082 LCD983082:LCE983082 LLZ983082:LMA983082 LVV983082:LVW983082 MFR983082:MFS983082 MPN983082:MPO983082 MZJ983082:MZK983082 NJF983082:NJG983082 NTB983082:NTC983082 OCX983082:OCY983082 OMT983082:OMU983082 OWP983082:OWQ983082 PGL983082:PGM983082 PQH983082:PQI983082 QAD983082:QAE983082 QJZ983082:QKA983082 QTV983082:QTW983082 RDR983082:RDS983082 RNN983082:RNO983082 RXJ983082:RXK983082 SHF983082:SHG983082 SRB983082:SRC983082 TAX983082:TAY983082 TKT983082:TKU983082 TUP983082:TUQ983082 UEL983082:UEM983082 UOH983082:UOI983082 UYD983082:UYE983082 VHZ983082:VIA983082 VRV983082:VRW983082 WBR983082:WBS983082 WLN983082:WLO983082 WVJ983082:WVK983082 F42:G42 JB42:JC42 SX42:SY42 ACT42:ACU42 AMP42:AMQ42 AWL42:AWM42 BGH42:BGI42 BQD42:BQE42 BZZ42:CAA42 CJV42:CJW42 CTR42:CTS42 DDN42:DDO42 DNJ42:DNK42 DXF42:DXG42 EHB42:EHC42 EQX42:EQY42 FAT42:FAU42 FKP42:FKQ42 FUL42:FUM42 GEH42:GEI42 GOD42:GOE42 GXZ42:GYA42 HHV42:HHW42 HRR42:HRS42 IBN42:IBO42 ILJ42:ILK42 IVF42:IVG42 JFB42:JFC42 JOX42:JOY42 JYT42:JYU42 KIP42:KIQ42 KSL42:KSM42 LCH42:LCI42 LMD42:LME42 LVZ42:LWA42 MFV42:MFW42 MPR42:MPS42 MZN42:MZO42 NJJ42:NJK42 NTF42:NTG42 ODB42:ODC42 OMX42:OMY42 OWT42:OWU42 PGP42:PGQ42 PQL42:PQM42 QAH42:QAI42 QKD42:QKE42 QTZ42:QUA42 RDV42:RDW42 RNR42:RNS42 RXN42:RXO42 SHJ42:SHK42 SRF42:SRG42 TBB42:TBC42 TKX42:TKY42 TUT42:TUU42 UEP42:UEQ42 UOL42:UOM42 UYH42:UYI42 VID42:VIE42 VRZ42:VSA42 WBV42:WBW42 WLR42:WLS42 WVN42:WVO42 F65578:G65578 JB65578:JC65578 SX65578:SY65578 ACT65578:ACU65578 AMP65578:AMQ65578 AWL65578:AWM65578 BGH65578:BGI65578 BQD65578:BQE65578 BZZ65578:CAA65578 CJV65578:CJW65578 CTR65578:CTS65578 DDN65578:DDO65578 DNJ65578:DNK65578 DXF65578:DXG65578 EHB65578:EHC65578 EQX65578:EQY65578 FAT65578:FAU65578 FKP65578:FKQ65578 FUL65578:FUM65578 GEH65578:GEI65578 GOD65578:GOE65578 GXZ65578:GYA65578 HHV65578:HHW65578 HRR65578:HRS65578 IBN65578:IBO65578 ILJ65578:ILK65578 IVF65578:IVG65578 JFB65578:JFC65578 JOX65578:JOY65578 JYT65578:JYU65578 KIP65578:KIQ65578 KSL65578:KSM65578 LCH65578:LCI65578 LMD65578:LME65578 LVZ65578:LWA65578 MFV65578:MFW65578 MPR65578:MPS65578 MZN65578:MZO65578 NJJ65578:NJK65578 NTF65578:NTG65578 ODB65578:ODC65578 OMX65578:OMY65578 OWT65578:OWU65578 PGP65578:PGQ65578 PQL65578:PQM65578 QAH65578:QAI65578 QKD65578:QKE65578 QTZ65578:QUA65578 RDV65578:RDW65578 RNR65578:RNS65578 RXN65578:RXO65578 SHJ65578:SHK65578 SRF65578:SRG65578 TBB65578:TBC65578 TKX65578:TKY65578 TUT65578:TUU65578 UEP65578:UEQ65578 UOL65578:UOM65578 UYH65578:UYI65578 VID65578:VIE65578 VRZ65578:VSA65578 WBV65578:WBW65578 WLR65578:WLS65578 WVN65578:WVO65578 F131114:G131114 JB131114:JC131114 SX131114:SY131114 ACT131114:ACU131114 AMP131114:AMQ131114 AWL131114:AWM131114 BGH131114:BGI131114 BQD131114:BQE131114 BZZ131114:CAA131114 CJV131114:CJW131114 CTR131114:CTS131114 DDN131114:DDO131114 DNJ131114:DNK131114 DXF131114:DXG131114 EHB131114:EHC131114 EQX131114:EQY131114 FAT131114:FAU131114 FKP131114:FKQ131114 FUL131114:FUM131114 GEH131114:GEI131114 GOD131114:GOE131114 GXZ131114:GYA131114 HHV131114:HHW131114 HRR131114:HRS131114 IBN131114:IBO131114 ILJ131114:ILK131114 IVF131114:IVG131114 JFB131114:JFC131114 JOX131114:JOY131114 JYT131114:JYU131114 KIP131114:KIQ131114 KSL131114:KSM131114 LCH131114:LCI131114 LMD131114:LME131114 LVZ131114:LWA131114 MFV131114:MFW131114 MPR131114:MPS131114 MZN131114:MZO131114 NJJ131114:NJK131114 NTF131114:NTG131114 ODB131114:ODC131114 OMX131114:OMY131114 OWT131114:OWU131114 PGP131114:PGQ131114 PQL131114:PQM131114 QAH131114:QAI131114 QKD131114:QKE131114 QTZ131114:QUA131114 RDV131114:RDW131114 RNR131114:RNS131114 RXN131114:RXO131114 SHJ131114:SHK131114 SRF131114:SRG131114 TBB131114:TBC131114 TKX131114:TKY131114 TUT131114:TUU131114 UEP131114:UEQ131114 UOL131114:UOM131114 UYH131114:UYI131114 VID131114:VIE131114 VRZ131114:VSA131114 WBV131114:WBW131114 WLR131114:WLS131114 WVN131114:WVO131114 F196650:G196650 JB196650:JC196650 SX196650:SY196650 ACT196650:ACU196650 AMP196650:AMQ196650 AWL196650:AWM196650 BGH196650:BGI196650 BQD196650:BQE196650 BZZ196650:CAA196650 CJV196650:CJW196650 CTR196650:CTS196650 DDN196650:DDO196650 DNJ196650:DNK196650 DXF196650:DXG196650 EHB196650:EHC196650 EQX196650:EQY196650 FAT196650:FAU196650 FKP196650:FKQ196650 FUL196650:FUM196650 GEH196650:GEI196650 GOD196650:GOE196650 GXZ196650:GYA196650 HHV196650:HHW196650 HRR196650:HRS196650 IBN196650:IBO196650 ILJ196650:ILK196650 IVF196650:IVG196650 JFB196650:JFC196650 JOX196650:JOY196650 JYT196650:JYU196650 KIP196650:KIQ196650 KSL196650:KSM196650 LCH196650:LCI196650 LMD196650:LME196650 LVZ196650:LWA196650 MFV196650:MFW196650 MPR196650:MPS196650 MZN196650:MZO196650 NJJ196650:NJK196650 NTF196650:NTG196650 ODB196650:ODC196650 OMX196650:OMY196650 OWT196650:OWU196650 PGP196650:PGQ196650 PQL196650:PQM196650 QAH196650:QAI196650 QKD196650:QKE196650 QTZ196650:QUA196650 RDV196650:RDW196650 RNR196650:RNS196650 RXN196650:RXO196650 SHJ196650:SHK196650 SRF196650:SRG196650 TBB196650:TBC196650 TKX196650:TKY196650 TUT196650:TUU196650 UEP196650:UEQ196650 UOL196650:UOM196650 UYH196650:UYI196650 VID196650:VIE196650 VRZ196650:VSA196650 WBV196650:WBW196650 WLR196650:WLS196650 WVN196650:WVO196650 F262186:G262186 JB262186:JC262186 SX262186:SY262186 ACT262186:ACU262186 AMP262186:AMQ262186 AWL262186:AWM262186 BGH262186:BGI262186 BQD262186:BQE262186 BZZ262186:CAA262186 CJV262186:CJW262186 CTR262186:CTS262186 DDN262186:DDO262186 DNJ262186:DNK262186 DXF262186:DXG262186 EHB262186:EHC262186 EQX262186:EQY262186 FAT262186:FAU262186 FKP262186:FKQ262186 FUL262186:FUM262186 GEH262186:GEI262186 GOD262186:GOE262186 GXZ262186:GYA262186 HHV262186:HHW262186 HRR262186:HRS262186 IBN262186:IBO262186 ILJ262186:ILK262186 IVF262186:IVG262186 JFB262186:JFC262186 JOX262186:JOY262186 JYT262186:JYU262186 KIP262186:KIQ262186 KSL262186:KSM262186 LCH262186:LCI262186 LMD262186:LME262186 LVZ262186:LWA262186 MFV262186:MFW262186 MPR262186:MPS262186 MZN262186:MZO262186 NJJ262186:NJK262186 NTF262186:NTG262186 ODB262186:ODC262186 OMX262186:OMY262186 OWT262186:OWU262186 PGP262186:PGQ262186 PQL262186:PQM262186 QAH262186:QAI262186 QKD262186:QKE262186 QTZ262186:QUA262186 RDV262186:RDW262186 RNR262186:RNS262186 RXN262186:RXO262186 SHJ262186:SHK262186 SRF262186:SRG262186 TBB262186:TBC262186 TKX262186:TKY262186 TUT262186:TUU262186 UEP262186:UEQ262186 UOL262186:UOM262186 UYH262186:UYI262186 VID262186:VIE262186 VRZ262186:VSA262186 WBV262186:WBW262186 WLR262186:WLS262186 WVN262186:WVO262186 F327722:G327722 JB327722:JC327722 SX327722:SY327722 ACT327722:ACU327722 AMP327722:AMQ327722 AWL327722:AWM327722 BGH327722:BGI327722 BQD327722:BQE327722 BZZ327722:CAA327722 CJV327722:CJW327722 CTR327722:CTS327722 DDN327722:DDO327722 DNJ327722:DNK327722 DXF327722:DXG327722 EHB327722:EHC327722 EQX327722:EQY327722 FAT327722:FAU327722 FKP327722:FKQ327722 FUL327722:FUM327722 GEH327722:GEI327722 GOD327722:GOE327722 GXZ327722:GYA327722 HHV327722:HHW327722 HRR327722:HRS327722 IBN327722:IBO327722 ILJ327722:ILK327722 IVF327722:IVG327722 JFB327722:JFC327722 JOX327722:JOY327722 JYT327722:JYU327722 KIP327722:KIQ327722 KSL327722:KSM327722 LCH327722:LCI327722 LMD327722:LME327722 LVZ327722:LWA327722 MFV327722:MFW327722 MPR327722:MPS327722 MZN327722:MZO327722 NJJ327722:NJK327722 NTF327722:NTG327722 ODB327722:ODC327722 OMX327722:OMY327722 OWT327722:OWU327722 PGP327722:PGQ327722 PQL327722:PQM327722 QAH327722:QAI327722 QKD327722:QKE327722 QTZ327722:QUA327722 RDV327722:RDW327722 RNR327722:RNS327722 RXN327722:RXO327722 SHJ327722:SHK327722 SRF327722:SRG327722 TBB327722:TBC327722 TKX327722:TKY327722 TUT327722:TUU327722 UEP327722:UEQ327722 UOL327722:UOM327722 UYH327722:UYI327722 VID327722:VIE327722 VRZ327722:VSA327722 WBV327722:WBW327722 WLR327722:WLS327722 WVN327722:WVO327722 F393258:G393258 JB393258:JC393258 SX393258:SY393258 ACT393258:ACU393258 AMP393258:AMQ393258 AWL393258:AWM393258 BGH393258:BGI393258 BQD393258:BQE393258 BZZ393258:CAA393258 CJV393258:CJW393258 CTR393258:CTS393258 DDN393258:DDO393258 DNJ393258:DNK393258 DXF393258:DXG393258 EHB393258:EHC393258 EQX393258:EQY393258 FAT393258:FAU393258 FKP393258:FKQ393258 FUL393258:FUM393258 GEH393258:GEI393258 GOD393258:GOE393258 GXZ393258:GYA393258 HHV393258:HHW393258 HRR393258:HRS393258 IBN393258:IBO393258 ILJ393258:ILK393258 IVF393258:IVG393258 JFB393258:JFC393258 JOX393258:JOY393258 JYT393258:JYU393258 KIP393258:KIQ393258 KSL393258:KSM393258 LCH393258:LCI393258 LMD393258:LME393258 LVZ393258:LWA393258 MFV393258:MFW393258 MPR393258:MPS393258 MZN393258:MZO393258 NJJ393258:NJK393258 NTF393258:NTG393258 ODB393258:ODC393258 OMX393258:OMY393258 OWT393258:OWU393258 PGP393258:PGQ393258 PQL393258:PQM393258 QAH393258:QAI393258 QKD393258:QKE393258 QTZ393258:QUA393258 RDV393258:RDW393258 RNR393258:RNS393258 RXN393258:RXO393258 SHJ393258:SHK393258 SRF393258:SRG393258 TBB393258:TBC393258 TKX393258:TKY393258 TUT393258:TUU393258 UEP393258:UEQ393258 UOL393258:UOM393258 UYH393258:UYI393258 VID393258:VIE393258 VRZ393258:VSA393258 WBV393258:WBW393258 WLR393258:WLS393258 WVN393258:WVO393258 F458794:G458794 JB458794:JC458794 SX458794:SY458794 ACT458794:ACU458794 AMP458794:AMQ458794 AWL458794:AWM458794 BGH458794:BGI458794 BQD458794:BQE458794 BZZ458794:CAA458794 CJV458794:CJW458794 CTR458794:CTS458794 DDN458794:DDO458794 DNJ458794:DNK458794 DXF458794:DXG458794 EHB458794:EHC458794 EQX458794:EQY458794 FAT458794:FAU458794 FKP458794:FKQ458794 FUL458794:FUM458794 GEH458794:GEI458794 GOD458794:GOE458794 GXZ458794:GYA458794 HHV458794:HHW458794 HRR458794:HRS458794 IBN458794:IBO458794 ILJ458794:ILK458794 IVF458794:IVG458794 JFB458794:JFC458794 JOX458794:JOY458794 JYT458794:JYU458794 KIP458794:KIQ458794 KSL458794:KSM458794 LCH458794:LCI458794 LMD458794:LME458794 LVZ458794:LWA458794 MFV458794:MFW458794 MPR458794:MPS458794 MZN458794:MZO458794 NJJ458794:NJK458794 NTF458794:NTG458794 ODB458794:ODC458794 OMX458794:OMY458794 OWT458794:OWU458794 PGP458794:PGQ458794 PQL458794:PQM458794 QAH458794:QAI458794 QKD458794:QKE458794 QTZ458794:QUA458794 RDV458794:RDW458794 RNR458794:RNS458794 RXN458794:RXO458794 SHJ458794:SHK458794 SRF458794:SRG458794 TBB458794:TBC458794 TKX458794:TKY458794 TUT458794:TUU458794 UEP458794:UEQ458794 UOL458794:UOM458794 UYH458794:UYI458794 VID458794:VIE458794 VRZ458794:VSA458794 WBV458794:WBW458794 WLR458794:WLS458794 WVN458794:WVO458794 F524330:G524330 JB524330:JC524330 SX524330:SY524330 ACT524330:ACU524330 AMP524330:AMQ524330 AWL524330:AWM524330 BGH524330:BGI524330 BQD524330:BQE524330 BZZ524330:CAA524330 CJV524330:CJW524330 CTR524330:CTS524330 DDN524330:DDO524330 DNJ524330:DNK524330 DXF524330:DXG524330 EHB524330:EHC524330 EQX524330:EQY524330 FAT524330:FAU524330 FKP524330:FKQ524330 FUL524330:FUM524330 GEH524330:GEI524330 GOD524330:GOE524330 GXZ524330:GYA524330 HHV524330:HHW524330 HRR524330:HRS524330 IBN524330:IBO524330 ILJ524330:ILK524330 IVF524330:IVG524330 JFB524330:JFC524330 JOX524330:JOY524330 JYT524330:JYU524330 KIP524330:KIQ524330 KSL524330:KSM524330 LCH524330:LCI524330 LMD524330:LME524330 LVZ524330:LWA524330 MFV524330:MFW524330 MPR524330:MPS524330 MZN524330:MZO524330 NJJ524330:NJK524330 NTF524330:NTG524330 ODB524330:ODC524330 OMX524330:OMY524330 OWT524330:OWU524330 PGP524330:PGQ524330 PQL524330:PQM524330 QAH524330:QAI524330 QKD524330:QKE524330 QTZ524330:QUA524330 RDV524330:RDW524330 RNR524330:RNS524330 RXN524330:RXO524330 SHJ524330:SHK524330 SRF524330:SRG524330 TBB524330:TBC524330 TKX524330:TKY524330 TUT524330:TUU524330 UEP524330:UEQ524330 UOL524330:UOM524330 UYH524330:UYI524330 VID524330:VIE524330 VRZ524330:VSA524330 WBV524330:WBW524330 WLR524330:WLS524330 WVN524330:WVO524330 F589866:G589866 JB589866:JC589866 SX589866:SY589866 ACT589866:ACU589866 AMP589866:AMQ589866 AWL589866:AWM589866 BGH589866:BGI589866 BQD589866:BQE589866 BZZ589866:CAA589866 CJV589866:CJW589866 CTR589866:CTS589866 DDN589866:DDO589866 DNJ589866:DNK589866 DXF589866:DXG589866 EHB589866:EHC589866 EQX589866:EQY589866 FAT589866:FAU589866 FKP589866:FKQ589866 FUL589866:FUM589866 GEH589866:GEI589866 GOD589866:GOE589866 GXZ589866:GYA589866 HHV589866:HHW589866 HRR589866:HRS589866 IBN589866:IBO589866 ILJ589866:ILK589866 IVF589866:IVG589866 JFB589866:JFC589866 JOX589866:JOY589866 JYT589866:JYU589866 KIP589866:KIQ589866 KSL589866:KSM589866 LCH589866:LCI589866 LMD589866:LME589866 LVZ589866:LWA589866 MFV589866:MFW589866 MPR589866:MPS589866 MZN589866:MZO589866 NJJ589866:NJK589866 NTF589866:NTG589866 ODB589866:ODC589866 OMX589866:OMY589866 OWT589866:OWU589866 PGP589866:PGQ589866 PQL589866:PQM589866 QAH589866:QAI589866 QKD589866:QKE589866 QTZ589866:QUA589866 RDV589866:RDW589866 RNR589866:RNS589866 RXN589866:RXO589866 SHJ589866:SHK589866 SRF589866:SRG589866 TBB589866:TBC589866 TKX589866:TKY589866 TUT589866:TUU589866 UEP589866:UEQ589866 UOL589866:UOM589866 UYH589866:UYI589866 VID589866:VIE589866 VRZ589866:VSA589866 WBV589866:WBW589866 WLR589866:WLS589866 WVN589866:WVO589866 F655402:G655402 JB655402:JC655402 SX655402:SY655402 ACT655402:ACU655402 AMP655402:AMQ655402 AWL655402:AWM655402 BGH655402:BGI655402 BQD655402:BQE655402 BZZ655402:CAA655402 CJV655402:CJW655402 CTR655402:CTS655402 DDN655402:DDO655402 DNJ655402:DNK655402 DXF655402:DXG655402 EHB655402:EHC655402 EQX655402:EQY655402 FAT655402:FAU655402 FKP655402:FKQ655402 FUL655402:FUM655402 GEH655402:GEI655402 GOD655402:GOE655402 GXZ655402:GYA655402 HHV655402:HHW655402 HRR655402:HRS655402 IBN655402:IBO655402 ILJ655402:ILK655402 IVF655402:IVG655402 JFB655402:JFC655402 JOX655402:JOY655402 JYT655402:JYU655402 KIP655402:KIQ655402 KSL655402:KSM655402 LCH655402:LCI655402 LMD655402:LME655402 LVZ655402:LWA655402 MFV655402:MFW655402 MPR655402:MPS655402 MZN655402:MZO655402 NJJ655402:NJK655402 NTF655402:NTG655402 ODB655402:ODC655402 OMX655402:OMY655402 OWT655402:OWU655402 PGP655402:PGQ655402 PQL655402:PQM655402 QAH655402:QAI655402 QKD655402:QKE655402 QTZ655402:QUA655402 RDV655402:RDW655402 RNR655402:RNS655402 RXN655402:RXO655402 SHJ655402:SHK655402 SRF655402:SRG655402 TBB655402:TBC655402 TKX655402:TKY655402 TUT655402:TUU655402 UEP655402:UEQ655402 UOL655402:UOM655402 UYH655402:UYI655402 VID655402:VIE655402 VRZ655402:VSA655402 WBV655402:WBW655402 WLR655402:WLS655402 WVN655402:WVO655402 F720938:G720938 JB720938:JC720938 SX720938:SY720938 ACT720938:ACU720938 AMP720938:AMQ720938 AWL720938:AWM720938 BGH720938:BGI720938 BQD720938:BQE720938 BZZ720938:CAA720938 CJV720938:CJW720938 CTR720938:CTS720938 DDN720938:DDO720938 DNJ720938:DNK720938 DXF720938:DXG720938 EHB720938:EHC720938 EQX720938:EQY720938 FAT720938:FAU720938 FKP720938:FKQ720938 FUL720938:FUM720938 GEH720938:GEI720938 GOD720938:GOE720938 GXZ720938:GYA720938 HHV720938:HHW720938 HRR720938:HRS720938 IBN720938:IBO720938 ILJ720938:ILK720938 IVF720938:IVG720938 JFB720938:JFC720938 JOX720938:JOY720938 JYT720938:JYU720938 KIP720938:KIQ720938 KSL720938:KSM720938 LCH720938:LCI720938 LMD720938:LME720938 LVZ720938:LWA720938 MFV720938:MFW720938 MPR720938:MPS720938 MZN720938:MZO720938 NJJ720938:NJK720938 NTF720938:NTG720938 ODB720938:ODC720938 OMX720938:OMY720938 OWT720938:OWU720938 PGP720938:PGQ720938 PQL720938:PQM720938 QAH720938:QAI720938 QKD720938:QKE720938 QTZ720938:QUA720938 RDV720938:RDW720938 RNR720938:RNS720938 RXN720938:RXO720938 SHJ720938:SHK720938 SRF720938:SRG720938 TBB720938:TBC720938 TKX720938:TKY720938 TUT720938:TUU720938 UEP720938:UEQ720938 UOL720938:UOM720938 UYH720938:UYI720938 VID720938:VIE720938 VRZ720938:VSA720938 WBV720938:WBW720938 WLR720938:WLS720938 WVN720938:WVO720938 F786474:G786474 JB786474:JC786474 SX786474:SY786474 ACT786474:ACU786474 AMP786474:AMQ786474 AWL786474:AWM786474 BGH786474:BGI786474 BQD786474:BQE786474 BZZ786474:CAA786474 CJV786474:CJW786474 CTR786474:CTS786474 DDN786474:DDO786474 DNJ786474:DNK786474 DXF786474:DXG786474 EHB786474:EHC786474 EQX786474:EQY786474 FAT786474:FAU786474 FKP786474:FKQ786474 FUL786474:FUM786474 GEH786474:GEI786474 GOD786474:GOE786474 GXZ786474:GYA786474 HHV786474:HHW786474 HRR786474:HRS786474 IBN786474:IBO786474 ILJ786474:ILK786474 IVF786474:IVG786474 JFB786474:JFC786474 JOX786474:JOY786474 JYT786474:JYU786474 KIP786474:KIQ786474 KSL786474:KSM786474 LCH786474:LCI786474 LMD786474:LME786474 LVZ786474:LWA786474 MFV786474:MFW786474 MPR786474:MPS786474 MZN786474:MZO786474 NJJ786474:NJK786474 NTF786474:NTG786474 ODB786474:ODC786474 OMX786474:OMY786474 OWT786474:OWU786474 PGP786474:PGQ786474 PQL786474:PQM786474 QAH786474:QAI786474 QKD786474:QKE786474 QTZ786474:QUA786474 RDV786474:RDW786474 RNR786474:RNS786474 RXN786474:RXO786474 SHJ786474:SHK786474 SRF786474:SRG786474 TBB786474:TBC786474 TKX786474:TKY786474 TUT786474:TUU786474 UEP786474:UEQ786474 UOL786474:UOM786474 UYH786474:UYI786474 VID786474:VIE786474 VRZ786474:VSA786474 WBV786474:WBW786474 WLR786474:WLS786474 WVN786474:WVO786474 F852010:G852010 JB852010:JC852010 SX852010:SY852010 ACT852010:ACU852010 AMP852010:AMQ852010 AWL852010:AWM852010 BGH852010:BGI852010 BQD852010:BQE852010 BZZ852010:CAA852010 CJV852010:CJW852010 CTR852010:CTS852010 DDN852010:DDO852010 DNJ852010:DNK852010 DXF852010:DXG852010 EHB852010:EHC852010 EQX852010:EQY852010 FAT852010:FAU852010 FKP852010:FKQ852010 FUL852010:FUM852010 GEH852010:GEI852010 GOD852010:GOE852010 GXZ852010:GYA852010 HHV852010:HHW852010 HRR852010:HRS852010 IBN852010:IBO852010 ILJ852010:ILK852010 IVF852010:IVG852010 JFB852010:JFC852010 JOX852010:JOY852010 JYT852010:JYU852010 KIP852010:KIQ852010 KSL852010:KSM852010 LCH852010:LCI852010 LMD852010:LME852010 LVZ852010:LWA852010 MFV852010:MFW852010 MPR852010:MPS852010 MZN852010:MZO852010 NJJ852010:NJK852010 NTF852010:NTG852010 ODB852010:ODC852010 OMX852010:OMY852010 OWT852010:OWU852010 PGP852010:PGQ852010 PQL852010:PQM852010 QAH852010:QAI852010 QKD852010:QKE852010 QTZ852010:QUA852010 RDV852010:RDW852010 RNR852010:RNS852010 RXN852010:RXO852010 SHJ852010:SHK852010 SRF852010:SRG852010 TBB852010:TBC852010 TKX852010:TKY852010 TUT852010:TUU852010 UEP852010:UEQ852010 UOL852010:UOM852010 UYH852010:UYI852010 VID852010:VIE852010 VRZ852010:VSA852010 WBV852010:WBW852010 WLR852010:WLS852010 WVN852010:WVO852010 F917546:G917546 JB917546:JC917546 SX917546:SY917546 ACT917546:ACU917546 AMP917546:AMQ917546 AWL917546:AWM917546 BGH917546:BGI917546 BQD917546:BQE917546 BZZ917546:CAA917546 CJV917546:CJW917546 CTR917546:CTS917546 DDN917546:DDO917546 DNJ917546:DNK917546 DXF917546:DXG917546 EHB917546:EHC917546 EQX917546:EQY917546 FAT917546:FAU917546 FKP917546:FKQ917546 FUL917546:FUM917546 GEH917546:GEI917546 GOD917546:GOE917546 GXZ917546:GYA917546 HHV917546:HHW917546 HRR917546:HRS917546 IBN917546:IBO917546 ILJ917546:ILK917546 IVF917546:IVG917546 JFB917546:JFC917546 JOX917546:JOY917546 JYT917546:JYU917546 KIP917546:KIQ917546 KSL917546:KSM917546 LCH917546:LCI917546 LMD917546:LME917546 LVZ917546:LWA917546 MFV917546:MFW917546 MPR917546:MPS917546 MZN917546:MZO917546 NJJ917546:NJK917546 NTF917546:NTG917546 ODB917546:ODC917546 OMX917546:OMY917546 OWT917546:OWU917546 PGP917546:PGQ917546 PQL917546:PQM917546 QAH917546:QAI917546 QKD917546:QKE917546 QTZ917546:QUA917546 RDV917546:RDW917546 RNR917546:RNS917546 RXN917546:RXO917546 SHJ917546:SHK917546 SRF917546:SRG917546 TBB917546:TBC917546 TKX917546:TKY917546 TUT917546:TUU917546 UEP917546:UEQ917546 UOL917546:UOM917546 UYH917546:UYI917546 VID917546:VIE917546 VRZ917546:VSA917546 WBV917546:WBW917546 WLR917546:WLS917546 WVN917546:WVO917546 F983082:G983082 JB983082:JC983082 SX983082:SY983082 ACT983082:ACU983082 AMP983082:AMQ983082 AWL983082:AWM983082 BGH983082:BGI983082 BQD983082:BQE983082 BZZ983082:CAA983082 CJV983082:CJW983082 CTR983082:CTS983082 DDN983082:DDO983082 DNJ983082:DNK983082 DXF983082:DXG983082 EHB983082:EHC983082 EQX983082:EQY983082 FAT983082:FAU983082 FKP983082:FKQ983082 FUL983082:FUM983082 GEH983082:GEI983082 GOD983082:GOE983082 GXZ983082:GYA983082 HHV983082:HHW983082 HRR983082:HRS983082 IBN983082:IBO983082 ILJ983082:ILK983082 IVF983082:IVG983082 JFB983082:JFC983082 JOX983082:JOY983082 JYT983082:JYU983082 KIP983082:KIQ983082 KSL983082:KSM983082 LCH983082:LCI983082 LMD983082:LME983082 LVZ983082:LWA983082 MFV983082:MFW983082 MPR983082:MPS983082 MZN983082:MZO983082 NJJ983082:NJK983082 NTF983082:NTG983082 ODB983082:ODC983082 OMX983082:OMY983082 OWT983082:OWU983082 PGP983082:PGQ983082 PQL983082:PQM983082 QAH983082:QAI983082 QKD983082:QKE983082 QTZ983082:QUA983082 RDV983082:RDW983082 RNR983082:RNS983082 RXN983082:RXO983082 SHJ983082:SHK983082 SRF983082:SRG983082 TBB983082:TBC983082 TKX983082:TKY983082 TUT983082:TUU983082 UEP983082:UEQ983082 UOL983082:UOM983082 UYH983082:UYI983082 VID983082:VIE983082 VRZ983082:VSA983082 WBV983082:WBW983082 WLR983082:WLS983082 WVN983082:WVO983082"/>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0"/>
  <sheetViews>
    <sheetView showGridLines="0" view="pageBreakPreview" zoomScale="85" zoomScaleNormal="70" zoomScaleSheetLayoutView="85" workbookViewId="0">
      <pane xSplit="2" ySplit="6" topLeftCell="C7" activePane="bottomRight" state="frozen"/>
      <selection sqref="A1:B1"/>
      <selection pane="topRight" sqref="A1:B1"/>
      <selection pane="bottomLeft" sqref="A1:B1"/>
      <selection pane="bottomRight"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10月月間</v>
      </c>
      <c r="G1" s="4" t="s">
        <v>69</v>
      </c>
      <c r="H1" s="2"/>
      <c r="I1" s="2"/>
      <c r="J1" s="2"/>
    </row>
    <row r="2" spans="1:11" ht="18" customHeight="1" x14ac:dyDescent="0.15">
      <c r="A2" s="227"/>
      <c r="B2" s="226"/>
      <c r="C2" s="683" t="s">
        <v>219</v>
      </c>
      <c r="D2" s="684"/>
      <c r="E2" s="685"/>
      <c r="F2" s="686"/>
      <c r="G2" s="683" t="s">
        <v>218</v>
      </c>
      <c r="H2" s="684"/>
      <c r="I2" s="685"/>
      <c r="J2" s="686"/>
    </row>
    <row r="3" spans="1:11" ht="18.75" customHeight="1" x14ac:dyDescent="0.15">
      <c r="A3" s="225"/>
      <c r="B3" s="224"/>
      <c r="C3" s="687" t="s">
        <v>296</v>
      </c>
      <c r="D3" s="689" t="s">
        <v>295</v>
      </c>
      <c r="E3" s="664" t="s">
        <v>215</v>
      </c>
      <c r="F3" s="665"/>
      <c r="G3" s="660" t="str">
        <f>C3</f>
        <v>12.10月</v>
      </c>
      <c r="H3" s="662" t="str">
        <f>D3</f>
        <v>11.10月</v>
      </c>
      <c r="I3" s="664" t="s">
        <v>215</v>
      </c>
      <c r="J3" s="665"/>
    </row>
    <row r="4" spans="1:11" ht="18" customHeight="1" x14ac:dyDescent="0.15">
      <c r="A4" s="223"/>
      <c r="B4" s="222"/>
      <c r="C4" s="688"/>
      <c r="D4" s="690"/>
      <c r="E4" s="203" t="s">
        <v>214</v>
      </c>
      <c r="F4" s="458" t="s">
        <v>213</v>
      </c>
      <c r="G4" s="661"/>
      <c r="H4" s="663"/>
      <c r="I4" s="203" t="s">
        <v>214</v>
      </c>
      <c r="J4" s="458" t="s">
        <v>213</v>
      </c>
    </row>
    <row r="5" spans="1:11" ht="13.5" customHeight="1" x14ac:dyDescent="0.15">
      <c r="A5" s="668" t="s">
        <v>212</v>
      </c>
      <c r="B5" s="718"/>
      <c r="C5" s="670">
        <f>C7+C12+C17+C22+C27</f>
        <v>532731</v>
      </c>
      <c r="D5" s="672">
        <f>D7+D12+D17+D22+D27</f>
        <v>524151</v>
      </c>
      <c r="E5" s="666">
        <f>C5/D5</f>
        <v>1.0163693286858175</v>
      </c>
      <c r="F5" s="677">
        <f>C5-D5</f>
        <v>8580</v>
      </c>
      <c r="G5" s="670">
        <f>G7+G12+G17+G22+G27</f>
        <v>742198</v>
      </c>
      <c r="H5" s="681">
        <f>H7+H12+H17+H22+H27</f>
        <v>703241</v>
      </c>
      <c r="I5" s="666">
        <f>G5/H5</f>
        <v>1.0553963719407713</v>
      </c>
      <c r="J5" s="677">
        <f>G5-H5</f>
        <v>38957</v>
      </c>
    </row>
    <row r="6" spans="1:11" ht="13.5" customHeight="1" x14ac:dyDescent="0.15">
      <c r="A6" s="679" t="s">
        <v>113</v>
      </c>
      <c r="B6" s="715"/>
      <c r="C6" s="671"/>
      <c r="D6" s="673"/>
      <c r="E6" s="667"/>
      <c r="F6" s="678"/>
      <c r="G6" s="671"/>
      <c r="H6" s="682"/>
      <c r="I6" s="667"/>
      <c r="J6" s="678"/>
    </row>
    <row r="7" spans="1:11" ht="18" customHeight="1" x14ac:dyDescent="0.15">
      <c r="A7" s="705" t="s">
        <v>211</v>
      </c>
      <c r="B7" s="714"/>
      <c r="C7" s="518">
        <f>SUM(C8:C11)</f>
        <v>279012</v>
      </c>
      <c r="D7" s="519">
        <f>SUM(D8:D11)</f>
        <v>270919</v>
      </c>
      <c r="E7" s="516">
        <f t="shared" ref="E7:E34" si="0">C7/D7</f>
        <v>1.0298723972847974</v>
      </c>
      <c r="F7" s="515">
        <f t="shared" ref="F7:F34" si="1">C7-D7</f>
        <v>8093</v>
      </c>
      <c r="G7" s="518">
        <f>SUM(G8:G11)</f>
        <v>359100</v>
      </c>
      <c r="H7" s="517">
        <f>SUM(H8:H11)</f>
        <v>342902</v>
      </c>
      <c r="I7" s="516">
        <f t="shared" ref="I7:I34" si="2">G7/H7</f>
        <v>1.0472379863634509</v>
      </c>
      <c r="J7" s="515">
        <f t="shared" ref="J7:J34" si="3">G7-H7</f>
        <v>16198</v>
      </c>
      <c r="K7" s="180"/>
    </row>
    <row r="8" spans="1:11" ht="18" customHeight="1" x14ac:dyDescent="0.15">
      <c r="A8" s="187" t="s">
        <v>210</v>
      </c>
      <c r="B8" s="189" t="s">
        <v>111</v>
      </c>
      <c r="C8" s="184">
        <f>'10月(月間)'!B9+'10月(月間)'!B14</f>
        <v>127415</v>
      </c>
      <c r="D8" s="185">
        <f>'10月(月間)'!C9+'10月(月間)'!C14</f>
        <v>123346</v>
      </c>
      <c r="E8" s="423">
        <f t="shared" si="0"/>
        <v>1.032988503883385</v>
      </c>
      <c r="F8" s="422">
        <f t="shared" si="1"/>
        <v>4069</v>
      </c>
      <c r="G8" s="184">
        <f>'10月(月間)'!F9+'10月(月間)'!F14</f>
        <v>173070</v>
      </c>
      <c r="H8" s="183">
        <f>'10月(月間)'!G9+'10月(月間)'!G14</f>
        <v>158256</v>
      </c>
      <c r="I8" s="423">
        <f t="shared" si="2"/>
        <v>1.0936078252957233</v>
      </c>
      <c r="J8" s="422">
        <f t="shared" si="3"/>
        <v>14814</v>
      </c>
      <c r="K8" s="180"/>
    </row>
    <row r="9" spans="1:11" ht="18" customHeight="1" x14ac:dyDescent="0.15">
      <c r="A9" s="187"/>
      <c r="B9" s="189" t="s">
        <v>110</v>
      </c>
      <c r="C9" s="184">
        <f>'10月(月間)'!B19+'10月(月間)'!B22+'10月(月間)'!B23+'10月(月間)'!B24</f>
        <v>10977</v>
      </c>
      <c r="D9" s="185">
        <f>'10月(月間)'!C19+'10月(月間)'!C22+'10月(月間)'!C23+'10月(月間)'!C24</f>
        <v>10774</v>
      </c>
      <c r="E9" s="423">
        <f t="shared" si="0"/>
        <v>1.0188416558381288</v>
      </c>
      <c r="F9" s="422">
        <f t="shared" si="1"/>
        <v>203</v>
      </c>
      <c r="G9" s="184">
        <f>'10月(月間)'!F19+'10月(月間)'!F22+'10月(月間)'!F23+'10月(月間)'!F24</f>
        <v>13415</v>
      </c>
      <c r="H9" s="183">
        <f>'10月(月間)'!G19+'10月(月間)'!G22+'10月(月間)'!G23+'10月(月間)'!G24</f>
        <v>13760</v>
      </c>
      <c r="I9" s="423">
        <f t="shared" si="2"/>
        <v>0.97492732558139539</v>
      </c>
      <c r="J9" s="422">
        <f t="shared" si="3"/>
        <v>-345</v>
      </c>
      <c r="K9" s="180"/>
    </row>
    <row r="10" spans="1:11" ht="18" customHeight="1" x14ac:dyDescent="0.15">
      <c r="A10" s="187"/>
      <c r="B10" s="189" t="s">
        <v>108</v>
      </c>
      <c r="C10" s="184">
        <f>'10月(月間)'!B43+'10月(月間)'!B49</f>
        <v>116821</v>
      </c>
      <c r="D10" s="185">
        <f>'10月(月間)'!C43+'10月(月間)'!C49</f>
        <v>119331</v>
      </c>
      <c r="E10" s="423">
        <f t="shared" si="0"/>
        <v>0.97896606916895024</v>
      </c>
      <c r="F10" s="422">
        <f t="shared" si="1"/>
        <v>-2510</v>
      </c>
      <c r="G10" s="184">
        <f>'10月(月間)'!F43+'10月(月間)'!F49</f>
        <v>141109</v>
      </c>
      <c r="H10" s="183">
        <f>'10月(月間)'!G43+'10月(月間)'!G49</f>
        <v>152124</v>
      </c>
      <c r="I10" s="423">
        <f t="shared" si="2"/>
        <v>0.92759196445005387</v>
      </c>
      <c r="J10" s="422">
        <f t="shared" si="3"/>
        <v>-11015</v>
      </c>
      <c r="K10" s="180"/>
    </row>
    <row r="11" spans="1:11" ht="18" customHeight="1" x14ac:dyDescent="0.15">
      <c r="A11" s="187"/>
      <c r="B11" s="189" t="s">
        <v>112</v>
      </c>
      <c r="C11" s="184">
        <f>'10月(月間)'!B69+'10月(月間)'!B70</f>
        <v>23799</v>
      </c>
      <c r="D11" s="221">
        <f>'10月(月間)'!C69+'10月(月間)'!C70</f>
        <v>17468</v>
      </c>
      <c r="E11" s="423">
        <f t="shared" si="0"/>
        <v>1.3624341653308907</v>
      </c>
      <c r="F11" s="422">
        <f t="shared" si="1"/>
        <v>6331</v>
      </c>
      <c r="G11" s="184">
        <f>'10月(月間)'!F69+'10月(月間)'!F70</f>
        <v>31506</v>
      </c>
      <c r="H11" s="221">
        <f>'10月(月間)'!G69+'10月(月間)'!G70</f>
        <v>18762</v>
      </c>
      <c r="I11" s="423">
        <f t="shared" si="2"/>
        <v>1.679245283018868</v>
      </c>
      <c r="J11" s="422">
        <f t="shared" si="3"/>
        <v>12744</v>
      </c>
      <c r="K11" s="180"/>
    </row>
    <row r="12" spans="1:11" ht="18" customHeight="1" x14ac:dyDescent="0.15">
      <c r="A12" s="705" t="s">
        <v>209</v>
      </c>
      <c r="B12" s="714"/>
      <c r="C12" s="518">
        <f>SUM(C13:C16)</f>
        <v>92668</v>
      </c>
      <c r="D12" s="519">
        <f>SUM(D13:D16)</f>
        <v>93273</v>
      </c>
      <c r="E12" s="516">
        <f t="shared" si="0"/>
        <v>0.9935136641900657</v>
      </c>
      <c r="F12" s="515">
        <f t="shared" si="1"/>
        <v>-605</v>
      </c>
      <c r="G12" s="518">
        <f>SUM(G13:G16)</f>
        <v>138420</v>
      </c>
      <c r="H12" s="519">
        <f>SUM(H13:H16)</f>
        <v>120629</v>
      </c>
      <c r="I12" s="516">
        <f t="shared" si="2"/>
        <v>1.147485264737335</v>
      </c>
      <c r="J12" s="515">
        <f t="shared" si="3"/>
        <v>17791</v>
      </c>
      <c r="K12" s="180"/>
    </row>
    <row r="13" spans="1:11" ht="18" customHeight="1" x14ac:dyDescent="0.15">
      <c r="A13" s="187" t="s">
        <v>208</v>
      </c>
      <c r="B13" s="189" t="s">
        <v>111</v>
      </c>
      <c r="C13" s="184">
        <f>'10月(月間)'!B10+'10月(月間)'!B11+'10月(月間)'!B16</f>
        <v>15317</v>
      </c>
      <c r="D13" s="185">
        <f>'10月(月間)'!C10+'10月(月間)'!C11+'10月(月間)'!C16</f>
        <v>28891</v>
      </c>
      <c r="E13" s="423">
        <f t="shared" si="0"/>
        <v>0.53016510331937283</v>
      </c>
      <c r="F13" s="422">
        <f t="shared" si="1"/>
        <v>-13574</v>
      </c>
      <c r="G13" s="184">
        <f>'10月(月間)'!F10+'10月(月間)'!F11+'10月(月間)'!F16</f>
        <v>20129</v>
      </c>
      <c r="H13" s="185">
        <f>'10月(月間)'!G10+'10月(月間)'!G11+'10月(月間)'!G16</f>
        <v>34277</v>
      </c>
      <c r="I13" s="423">
        <f t="shared" si="2"/>
        <v>0.58724509146074633</v>
      </c>
      <c r="J13" s="422">
        <f t="shared" si="3"/>
        <v>-14148</v>
      </c>
      <c r="K13" s="180"/>
    </row>
    <row r="14" spans="1:11" ht="18" customHeight="1" x14ac:dyDescent="0.15">
      <c r="A14" s="187"/>
      <c r="B14" s="189" t="s">
        <v>110</v>
      </c>
      <c r="C14" s="184">
        <f>'10月(月間)'!B20+'10月(月間)'!B25+'10月(月間)'!B26+'10月(月間)'!B27+'10月(月間)'!B36</f>
        <v>14121</v>
      </c>
      <c r="D14" s="185">
        <f>'10月(月間)'!C20+'10月(月間)'!C25+'10月(月間)'!C26+'10月(月間)'!C27+'10月(月間)'!C36</f>
        <v>3266</v>
      </c>
      <c r="E14" s="423">
        <f t="shared" si="0"/>
        <v>4.3236374770361294</v>
      </c>
      <c r="F14" s="422">
        <f t="shared" si="1"/>
        <v>10855</v>
      </c>
      <c r="G14" s="184">
        <f>'10月(月間)'!F20+'10月(月間)'!F25+'10月(月間)'!F26+'10月(月間)'!F27+'10月(月間)'!F36</f>
        <v>18415</v>
      </c>
      <c r="H14" s="185">
        <f>'10月(月間)'!G20+'10月(月間)'!G25+'10月(月間)'!G26+'10月(月間)'!G27+'10月(月間)'!G36</f>
        <v>4635</v>
      </c>
      <c r="I14" s="423">
        <f t="shared" si="2"/>
        <v>3.9730312837108954</v>
      </c>
      <c r="J14" s="422">
        <f t="shared" si="3"/>
        <v>13780</v>
      </c>
      <c r="K14" s="180"/>
    </row>
    <row r="15" spans="1:11" ht="18" customHeight="1" x14ac:dyDescent="0.15">
      <c r="A15" s="187"/>
      <c r="B15" s="189" t="s">
        <v>108</v>
      </c>
      <c r="C15" s="184">
        <f>'10月(月間)'!B44+'10月(月間)'!B45+'10月(月間)'!B46+'10月(月間)'!B61</f>
        <v>45662</v>
      </c>
      <c r="D15" s="185">
        <f>'10月(月間)'!C44+'10月(月間)'!C45+'10月(月間)'!C46+'10月(月間)'!C61</f>
        <v>51730</v>
      </c>
      <c r="E15" s="423">
        <f t="shared" si="0"/>
        <v>0.88269862748888461</v>
      </c>
      <c r="F15" s="422">
        <f t="shared" si="1"/>
        <v>-6068</v>
      </c>
      <c r="G15" s="184">
        <f>'10月(月間)'!F44+'10月(月間)'!F45+'10月(月間)'!F46+'10月(月間)'!F61</f>
        <v>66954</v>
      </c>
      <c r="H15" s="185">
        <f>'10月(月間)'!G44+'10月(月間)'!G45+'10月(月間)'!G46+'10月(月間)'!G61</f>
        <v>70743</v>
      </c>
      <c r="I15" s="423">
        <f t="shared" si="2"/>
        <v>0.94643993045248298</v>
      </c>
      <c r="J15" s="422">
        <f t="shared" si="3"/>
        <v>-3789</v>
      </c>
      <c r="K15" s="180"/>
    </row>
    <row r="16" spans="1:11" ht="18" customHeight="1" x14ac:dyDescent="0.15">
      <c r="A16" s="212"/>
      <c r="B16" s="219" t="s">
        <v>112</v>
      </c>
      <c r="C16" s="218">
        <f>'10月(月間)'!B72+'10月(月間)'!B73</f>
        <v>17568</v>
      </c>
      <c r="D16" s="216">
        <f>'10月(月間)'!C72+'10月(月間)'!C73</f>
        <v>9386</v>
      </c>
      <c r="E16" s="521">
        <f t="shared" si="0"/>
        <v>1.8717238440230131</v>
      </c>
      <c r="F16" s="520">
        <f t="shared" si="1"/>
        <v>8182</v>
      </c>
      <c r="G16" s="218">
        <f>'10月(月間)'!F72+'10月(月間)'!F73</f>
        <v>32922</v>
      </c>
      <c r="H16" s="216">
        <f>'10月(月間)'!G72+'10月(月間)'!G73</f>
        <v>10974</v>
      </c>
      <c r="I16" s="521">
        <f t="shared" si="2"/>
        <v>3</v>
      </c>
      <c r="J16" s="520">
        <f t="shared" si="3"/>
        <v>21948</v>
      </c>
      <c r="K16" s="180"/>
    </row>
    <row r="17" spans="1:11" ht="18" customHeight="1" x14ac:dyDescent="0.15">
      <c r="A17" s="705" t="s">
        <v>207</v>
      </c>
      <c r="B17" s="714"/>
      <c r="C17" s="518">
        <f>SUM(C18:C21)</f>
        <v>64855</v>
      </c>
      <c r="D17" s="519">
        <f>SUM(D18:D21)</f>
        <v>68690</v>
      </c>
      <c r="E17" s="516">
        <f t="shared" si="0"/>
        <v>0.9441694569806377</v>
      </c>
      <c r="F17" s="515">
        <f t="shared" si="1"/>
        <v>-3835</v>
      </c>
      <c r="G17" s="518">
        <f>SUM(G18:G21)</f>
        <v>97721</v>
      </c>
      <c r="H17" s="517">
        <f>SUM(H18:H21)</f>
        <v>100030</v>
      </c>
      <c r="I17" s="516">
        <f t="shared" si="2"/>
        <v>0.97691692492252324</v>
      </c>
      <c r="J17" s="515">
        <f t="shared" si="3"/>
        <v>-2309</v>
      </c>
      <c r="K17" s="180"/>
    </row>
    <row r="18" spans="1:11" ht="18" customHeight="1" x14ac:dyDescent="0.15">
      <c r="A18" s="187" t="s">
        <v>206</v>
      </c>
      <c r="B18" s="189" t="s">
        <v>111</v>
      </c>
      <c r="C18" s="184">
        <f>'10月(月間)'!B12</f>
        <v>0</v>
      </c>
      <c r="D18" s="185">
        <f>'10月(月間)'!C12</f>
        <v>0</v>
      </c>
      <c r="E18" s="423" t="e">
        <f t="shared" si="0"/>
        <v>#DIV/0!</v>
      </c>
      <c r="F18" s="422">
        <f t="shared" si="1"/>
        <v>0</v>
      </c>
      <c r="G18" s="184">
        <f>'10月(月間)'!F12</f>
        <v>0</v>
      </c>
      <c r="H18" s="183">
        <f>'10月(月間)'!G12</f>
        <v>0</v>
      </c>
      <c r="I18" s="423" t="e">
        <f t="shared" si="2"/>
        <v>#DIV/0!</v>
      </c>
      <c r="J18" s="422">
        <f t="shared" si="3"/>
        <v>0</v>
      </c>
      <c r="K18" s="180"/>
    </row>
    <row r="19" spans="1:11" ht="18" customHeight="1" x14ac:dyDescent="0.15">
      <c r="A19" s="187"/>
      <c r="B19" s="189" t="s">
        <v>110</v>
      </c>
      <c r="C19" s="184">
        <f>'10月(月間)'!B21+'10月(月間)'!B35</f>
        <v>17912</v>
      </c>
      <c r="D19" s="185">
        <f>'10月(月間)'!C21+'10月(月間)'!C35</f>
        <v>20114</v>
      </c>
      <c r="E19" s="423">
        <f t="shared" si="0"/>
        <v>0.89052401312518648</v>
      </c>
      <c r="F19" s="422">
        <f t="shared" si="1"/>
        <v>-2202</v>
      </c>
      <c r="G19" s="184">
        <f>'10月(月間)'!F21+'10月(月間)'!F35</f>
        <v>26825</v>
      </c>
      <c r="H19" s="183">
        <f>'10月(月間)'!G21+'10月(月間)'!G35</f>
        <v>27170</v>
      </c>
      <c r="I19" s="423">
        <f t="shared" si="2"/>
        <v>0.98730217151269783</v>
      </c>
      <c r="J19" s="422">
        <f t="shared" si="3"/>
        <v>-345</v>
      </c>
      <c r="K19" s="180"/>
    </row>
    <row r="20" spans="1:11" ht="18" customHeight="1" x14ac:dyDescent="0.15">
      <c r="A20" s="187"/>
      <c r="B20" s="189" t="s">
        <v>108</v>
      </c>
      <c r="C20" s="184">
        <f>'10月(月間)'!B48+'10月(月間)'!B62</f>
        <v>35363</v>
      </c>
      <c r="D20" s="185">
        <f>'10月(月間)'!C48+'10月(月間)'!C62</f>
        <v>36843</v>
      </c>
      <c r="E20" s="423">
        <f t="shared" si="0"/>
        <v>0.95982954699671574</v>
      </c>
      <c r="F20" s="422">
        <f t="shared" si="1"/>
        <v>-1480</v>
      </c>
      <c r="G20" s="184">
        <f>'10月(月間)'!F48+'10月(月間)'!F62</f>
        <v>54435</v>
      </c>
      <c r="H20" s="183">
        <f>'10月(月間)'!G48+'10月(月間)'!G62</f>
        <v>56753</v>
      </c>
      <c r="I20" s="423">
        <f t="shared" si="2"/>
        <v>0.95915634415801809</v>
      </c>
      <c r="J20" s="422">
        <f t="shared" si="3"/>
        <v>-2318</v>
      </c>
      <c r="K20" s="180"/>
    </row>
    <row r="21" spans="1:11" ht="18" customHeight="1" x14ac:dyDescent="0.15">
      <c r="A21" s="212"/>
      <c r="B21" s="219" t="s">
        <v>112</v>
      </c>
      <c r="C21" s="218">
        <f>'10月(月間)'!B71+'10月(月間)'!B75</f>
        <v>11580</v>
      </c>
      <c r="D21" s="216">
        <f>'10月(月間)'!C71+'10月(月間)'!C75</f>
        <v>11733</v>
      </c>
      <c r="E21" s="521">
        <f t="shared" si="0"/>
        <v>0.98695985681411402</v>
      </c>
      <c r="F21" s="520">
        <f t="shared" si="1"/>
        <v>-153</v>
      </c>
      <c r="G21" s="218">
        <f>'10月(月間)'!F71+'10月(月間)'!F75</f>
        <v>16461</v>
      </c>
      <c r="H21" s="220">
        <f>'10月(月間)'!G71+'10月(月間)'!G75</f>
        <v>16107</v>
      </c>
      <c r="I21" s="522">
        <f t="shared" si="2"/>
        <v>1.0219780219780219</v>
      </c>
      <c r="J21" s="520">
        <f t="shared" si="3"/>
        <v>354</v>
      </c>
      <c r="K21" s="180"/>
    </row>
    <row r="22" spans="1:11" ht="18" customHeight="1" x14ac:dyDescent="0.15">
      <c r="A22" s="705" t="s">
        <v>205</v>
      </c>
      <c r="B22" s="714"/>
      <c r="C22" s="518">
        <f>SUM(C23:C26)</f>
        <v>43606</v>
      </c>
      <c r="D22" s="519">
        <f>SUM(D23:D26)</f>
        <v>41901</v>
      </c>
      <c r="E22" s="516">
        <f t="shared" si="0"/>
        <v>1.0406911529557767</v>
      </c>
      <c r="F22" s="515">
        <f t="shared" si="1"/>
        <v>1705</v>
      </c>
      <c r="G22" s="518">
        <f>SUM(G23:G26)</f>
        <v>58466</v>
      </c>
      <c r="H22" s="517">
        <f>SUM(H23:H26)</f>
        <v>64027</v>
      </c>
      <c r="I22" s="516">
        <f t="shared" si="2"/>
        <v>0.91314601652427885</v>
      </c>
      <c r="J22" s="515">
        <f t="shared" si="3"/>
        <v>-5561</v>
      </c>
      <c r="K22" s="180"/>
    </row>
    <row r="23" spans="1:11" ht="18" customHeight="1" x14ac:dyDescent="0.15">
      <c r="A23" s="187"/>
      <c r="B23" s="189" t="s">
        <v>111</v>
      </c>
      <c r="C23" s="184">
        <f>'10月(月間)'!B13</f>
        <v>0</v>
      </c>
      <c r="D23" s="185">
        <f>'10月(月間)'!C13</f>
        <v>0</v>
      </c>
      <c r="E23" s="423" t="e">
        <f t="shared" si="0"/>
        <v>#DIV/0!</v>
      </c>
      <c r="F23" s="422">
        <f t="shared" si="1"/>
        <v>0</v>
      </c>
      <c r="G23" s="184">
        <f>'10月(月間)'!F13</f>
        <v>0</v>
      </c>
      <c r="H23" s="183">
        <f>'10月(月間)'!G13</f>
        <v>0</v>
      </c>
      <c r="I23" s="423" t="e">
        <f t="shared" si="2"/>
        <v>#DIV/0!</v>
      </c>
      <c r="J23" s="422">
        <f t="shared" si="3"/>
        <v>0</v>
      </c>
      <c r="K23" s="180"/>
    </row>
    <row r="24" spans="1:11" ht="18" customHeight="1" x14ac:dyDescent="0.15">
      <c r="A24" s="187"/>
      <c r="B24" s="189" t="s">
        <v>110</v>
      </c>
      <c r="C24" s="184">
        <f>'10月(月間)'!B28+'10月(月間)'!B37</f>
        <v>14755</v>
      </c>
      <c r="D24" s="185">
        <f>'10月(月間)'!C28+'10月(月間)'!C37</f>
        <v>14940</v>
      </c>
      <c r="E24" s="423">
        <f t="shared" si="0"/>
        <v>0.98761713520749661</v>
      </c>
      <c r="F24" s="422">
        <f t="shared" si="1"/>
        <v>-185</v>
      </c>
      <c r="G24" s="184">
        <f>'10月(月間)'!F28+'10月(月間)'!F37</f>
        <v>18290</v>
      </c>
      <c r="H24" s="183">
        <f>'10月(月間)'!G28+'10月(月間)'!G37</f>
        <v>22630</v>
      </c>
      <c r="I24" s="423">
        <f t="shared" si="2"/>
        <v>0.80821917808219179</v>
      </c>
      <c r="J24" s="422">
        <f t="shared" si="3"/>
        <v>-4340</v>
      </c>
      <c r="K24" s="180"/>
    </row>
    <row r="25" spans="1:11" ht="18" customHeight="1" x14ac:dyDescent="0.15">
      <c r="A25" s="187"/>
      <c r="B25" s="189" t="s">
        <v>108</v>
      </c>
      <c r="C25" s="184">
        <f>'10月(月間)'!B47</f>
        <v>20974</v>
      </c>
      <c r="D25" s="185">
        <f>'10月(月間)'!C47</f>
        <v>19712</v>
      </c>
      <c r="E25" s="423">
        <f t="shared" si="0"/>
        <v>1.0640219155844155</v>
      </c>
      <c r="F25" s="422">
        <f t="shared" si="1"/>
        <v>1262</v>
      </c>
      <c r="G25" s="184">
        <f>'10月(月間)'!F47</f>
        <v>29202</v>
      </c>
      <c r="H25" s="183">
        <f>'10月(月間)'!G47</f>
        <v>30423</v>
      </c>
      <c r="I25" s="423">
        <f t="shared" si="2"/>
        <v>0.9598658909377773</v>
      </c>
      <c r="J25" s="422">
        <f t="shared" si="3"/>
        <v>-1221</v>
      </c>
      <c r="K25" s="180"/>
    </row>
    <row r="26" spans="1:11" ht="18" customHeight="1" x14ac:dyDescent="0.15">
      <c r="A26" s="212"/>
      <c r="B26" s="219" t="s">
        <v>112</v>
      </c>
      <c r="C26" s="218">
        <f>'10月(月間)'!B76</f>
        <v>7877</v>
      </c>
      <c r="D26" s="216">
        <f>'10月(月間)'!C76</f>
        <v>7249</v>
      </c>
      <c r="E26" s="521">
        <f t="shared" si="0"/>
        <v>1.0866326389846876</v>
      </c>
      <c r="F26" s="520">
        <f t="shared" si="1"/>
        <v>628</v>
      </c>
      <c r="G26" s="217">
        <f>'10月(月間)'!F76</f>
        <v>10974</v>
      </c>
      <c r="H26" s="216">
        <f>'10月(月間)'!G76</f>
        <v>10974</v>
      </c>
      <c r="I26" s="521">
        <f t="shared" si="2"/>
        <v>1</v>
      </c>
      <c r="J26" s="520">
        <f t="shared" si="3"/>
        <v>0</v>
      </c>
      <c r="K26" s="180"/>
    </row>
    <row r="27" spans="1:11" ht="18" customHeight="1" x14ac:dyDescent="0.15">
      <c r="A27" s="705" t="s">
        <v>204</v>
      </c>
      <c r="B27" s="714"/>
      <c r="C27" s="518">
        <f>SUM(C28:C34)</f>
        <v>52590</v>
      </c>
      <c r="D27" s="519">
        <f>SUM(D28:D34)</f>
        <v>49368</v>
      </c>
      <c r="E27" s="516">
        <f t="shared" si="0"/>
        <v>1.0652649489547885</v>
      </c>
      <c r="F27" s="515">
        <f t="shared" si="1"/>
        <v>3222</v>
      </c>
      <c r="G27" s="518">
        <f>SUM(G28:G34)</f>
        <v>88491</v>
      </c>
      <c r="H27" s="519">
        <f>SUM(H28:H34)</f>
        <v>75653</v>
      </c>
      <c r="I27" s="516">
        <f t="shared" si="2"/>
        <v>1.1696958481487847</v>
      </c>
      <c r="J27" s="515">
        <f t="shared" si="3"/>
        <v>12838</v>
      </c>
      <c r="K27" s="180"/>
    </row>
    <row r="28" spans="1:11" ht="18" customHeight="1" x14ac:dyDescent="0.15">
      <c r="A28" s="187"/>
      <c r="B28" s="189" t="s">
        <v>111</v>
      </c>
      <c r="C28" s="184">
        <f>'10月(月間)'!B15+'10月(月間)'!B17</f>
        <v>0</v>
      </c>
      <c r="D28" s="185">
        <f>'10月(月間)'!C15+'10月(月間)'!C17</f>
        <v>0</v>
      </c>
      <c r="E28" s="423" t="e">
        <f t="shared" si="0"/>
        <v>#DIV/0!</v>
      </c>
      <c r="F28" s="422">
        <f t="shared" si="1"/>
        <v>0</v>
      </c>
      <c r="G28" s="184">
        <f>'10月(月間)'!F15+'10月(月間)'!F17</f>
        <v>0</v>
      </c>
      <c r="H28" s="183">
        <f>'10月(月間)'!G15+'10月(月間)'!G17</f>
        <v>0</v>
      </c>
      <c r="I28" s="423" t="e">
        <f t="shared" si="2"/>
        <v>#DIV/0!</v>
      </c>
      <c r="J28" s="422">
        <f t="shared" si="3"/>
        <v>0</v>
      </c>
      <c r="K28" s="180"/>
    </row>
    <row r="29" spans="1:11" ht="18" customHeight="1" x14ac:dyDescent="0.15">
      <c r="A29" s="187"/>
      <c r="B29" s="186" t="s">
        <v>110</v>
      </c>
      <c r="C29" s="184">
        <f>'10月(月間)'!B29+'10月(月間)'!B30+'10月(月間)'!B31+'10月(月間)'!B32+'10月(月間)'!B33+'10月(月間)'!B34</f>
        <v>7004</v>
      </c>
      <c r="D29" s="188">
        <f>'10月(月間)'!C29+'10月(月間)'!C30+'10月(月間)'!C31+'10月(月間)'!C32+'10月(月間)'!C33+'10月(月間)'!C34</f>
        <v>7995</v>
      </c>
      <c r="E29" s="423">
        <f t="shared" si="0"/>
        <v>0.87604752970606625</v>
      </c>
      <c r="F29" s="422">
        <f t="shared" si="1"/>
        <v>-991</v>
      </c>
      <c r="G29" s="184">
        <f>'10月(月間)'!F29+'10月(月間)'!F30+'10月(月間)'!F31+'10月(月間)'!F32+'10月(月間)'!F33+'10月(月間)'!F34</f>
        <v>11380</v>
      </c>
      <c r="H29" s="183">
        <f>'10月(月間)'!G29+'10月(月間)'!G30+'10月(月間)'!G31+'10月(月間)'!G32+'10月(月間)'!G33+'10月(月間)'!G34</f>
        <v>10885</v>
      </c>
      <c r="I29" s="423">
        <f t="shared" si="2"/>
        <v>1.0454754248966467</v>
      </c>
      <c r="J29" s="422">
        <f t="shared" si="3"/>
        <v>495</v>
      </c>
      <c r="K29" s="180"/>
    </row>
    <row r="30" spans="1:11" ht="18" customHeight="1" x14ac:dyDescent="0.15">
      <c r="A30" s="187"/>
      <c r="B30" s="186" t="s">
        <v>109</v>
      </c>
      <c r="C30" s="184">
        <f>'10月(月間)'!B38</f>
        <v>1956</v>
      </c>
      <c r="D30" s="185">
        <f>'10月(月間)'!C38</f>
        <v>1738</v>
      </c>
      <c r="E30" s="423">
        <f t="shared" si="0"/>
        <v>1.1254315304948217</v>
      </c>
      <c r="F30" s="422">
        <f t="shared" si="1"/>
        <v>218</v>
      </c>
      <c r="G30" s="184">
        <f>'10月(月間)'!F38</f>
        <v>2676</v>
      </c>
      <c r="H30" s="183">
        <f>'10月(月間)'!G38</f>
        <v>2726</v>
      </c>
      <c r="I30" s="423">
        <f t="shared" si="2"/>
        <v>0.98165810711665447</v>
      </c>
      <c r="J30" s="422">
        <f t="shared" si="3"/>
        <v>-50</v>
      </c>
      <c r="K30" s="180"/>
    </row>
    <row r="31" spans="1:11" ht="18" customHeight="1" x14ac:dyDescent="0.15">
      <c r="A31" s="187"/>
      <c r="B31" s="186" t="s">
        <v>108</v>
      </c>
      <c r="C31" s="184">
        <f>'10月(月間)'!B50+'10月(月間)'!B51+'10月(月間)'!B52+'10月(月間)'!B53+'10月(月間)'!B54+'10月(月間)'!B57+'10月(月間)'!B55+'10月(月間)'!B56+'10月(月間)'!B60+'10月(月間)'!B58+'10月(月間)'!B59</f>
        <v>40331</v>
      </c>
      <c r="D31" s="185">
        <f>'10月(月間)'!C51+'10月(月間)'!C52+'10月(月間)'!C53+'10月(月間)'!C54+'10月(月間)'!C57+'10月(月間)'!C55+'10月(月間)'!C56+'10月(月間)'!C60+'10月(月間)'!C58+'10月(月間)'!C59</f>
        <v>36815</v>
      </c>
      <c r="E31" s="423">
        <f t="shared" si="0"/>
        <v>1.0955045497759066</v>
      </c>
      <c r="F31" s="422">
        <f t="shared" si="1"/>
        <v>3516</v>
      </c>
      <c r="G31" s="184">
        <f>'10月(月間)'!F50+'10月(月間)'!F51+'10月(月間)'!F52+'10月(月間)'!F53+'10月(月間)'!F54+'10月(月間)'!F57+'10月(月間)'!F55+'10月(月間)'!F56+'10月(月間)'!F60+'10月(月間)'!F58+'10月(月間)'!F59</f>
        <v>68815</v>
      </c>
      <c r="H31" s="183">
        <f>'10月(月間)'!G51+'10月(月間)'!G52+'10月(月間)'!G53+'10月(月間)'!G54+'10月(月間)'!G57+'10月(月間)'!G55+'10月(月間)'!G56+'10月(月間)'!G60+'10月(月間)'!G58+'10月(月間)'!G59</f>
        <v>57125</v>
      </c>
      <c r="I31" s="423">
        <f t="shared" si="2"/>
        <v>1.2046389496717724</v>
      </c>
      <c r="J31" s="422">
        <f t="shared" si="3"/>
        <v>11690</v>
      </c>
      <c r="K31" s="180"/>
    </row>
    <row r="32" spans="1:11" ht="18" customHeight="1" x14ac:dyDescent="0.15">
      <c r="A32" s="187"/>
      <c r="B32" s="186" t="s">
        <v>107</v>
      </c>
      <c r="C32" s="184">
        <f>'10月(月間)'!B63</f>
        <v>3218</v>
      </c>
      <c r="D32" s="185">
        <f>'10月(月間)'!C63</f>
        <v>2699</v>
      </c>
      <c r="E32" s="423">
        <f t="shared" si="0"/>
        <v>1.1922934420155613</v>
      </c>
      <c r="F32" s="422">
        <f t="shared" si="1"/>
        <v>519</v>
      </c>
      <c r="G32" s="184">
        <f>'10月(月間)'!F63</f>
        <v>5422</v>
      </c>
      <c r="H32" s="183">
        <f>'10月(月間)'!G63</f>
        <v>4683</v>
      </c>
      <c r="I32" s="423">
        <f t="shared" si="2"/>
        <v>1.157804825966261</v>
      </c>
      <c r="J32" s="422">
        <f t="shared" si="3"/>
        <v>739</v>
      </c>
      <c r="K32" s="180"/>
    </row>
    <row r="33" spans="1:11" ht="18" customHeight="1" x14ac:dyDescent="0.15">
      <c r="A33" s="187"/>
      <c r="B33" s="186" t="s">
        <v>106</v>
      </c>
      <c r="C33" s="184">
        <f>'10月(月間)'!B74</f>
        <v>0</v>
      </c>
      <c r="D33" s="188">
        <f>'10月(月間)'!C74</f>
        <v>0</v>
      </c>
      <c r="E33" s="423" t="e">
        <f t="shared" si="0"/>
        <v>#DIV/0!</v>
      </c>
      <c r="F33" s="422">
        <f t="shared" si="1"/>
        <v>0</v>
      </c>
      <c r="G33" s="213">
        <f>'10月(月間)'!F74</f>
        <v>0</v>
      </c>
      <c r="H33" s="188">
        <f>'10月(月間)'!G74</f>
        <v>0</v>
      </c>
      <c r="I33" s="423" t="e">
        <f t="shared" si="2"/>
        <v>#DIV/0!</v>
      </c>
      <c r="J33" s="422">
        <f t="shared" si="3"/>
        <v>0</v>
      </c>
      <c r="K33" s="180"/>
    </row>
    <row r="34" spans="1:11" ht="18" customHeight="1" thickBot="1" x14ac:dyDescent="0.2">
      <c r="A34" s="212"/>
      <c r="B34" s="202" t="s">
        <v>203</v>
      </c>
      <c r="C34" s="211">
        <f>'10月(月間)'!B78</f>
        <v>81</v>
      </c>
      <c r="D34" s="209">
        <f>'10月(月間)'!C78</f>
        <v>121</v>
      </c>
      <c r="E34" s="513">
        <f t="shared" si="0"/>
        <v>0.66942148760330578</v>
      </c>
      <c r="F34" s="512">
        <f t="shared" si="1"/>
        <v>-40</v>
      </c>
      <c r="G34" s="210">
        <f>'10月(月間)'!F78</f>
        <v>198</v>
      </c>
      <c r="H34" s="209">
        <f>'10月(月間)'!G78</f>
        <v>234</v>
      </c>
      <c r="I34" s="513">
        <f t="shared" si="2"/>
        <v>0.84615384615384615</v>
      </c>
      <c r="J34" s="512">
        <f t="shared" si="3"/>
        <v>-36</v>
      </c>
      <c r="K34" s="180"/>
    </row>
    <row r="35" spans="1:11" x14ac:dyDescent="0.15">
      <c r="C35" s="165"/>
      <c r="G35" s="165"/>
    </row>
    <row r="36" spans="1:11" x14ac:dyDescent="0.15">
      <c r="C36" s="165"/>
      <c r="G36" s="165"/>
    </row>
    <row r="37" spans="1:11" x14ac:dyDescent="0.15">
      <c r="C37" s="165" t="s">
        <v>264</v>
      </c>
      <c r="G37" s="42" t="s">
        <v>246</v>
      </c>
    </row>
    <row r="38" spans="1:11" x14ac:dyDescent="0.15">
      <c r="C38" s="165" t="s">
        <v>263</v>
      </c>
      <c r="G38" s="165"/>
    </row>
    <row r="39" spans="1:11" x14ac:dyDescent="0.15">
      <c r="C39" s="165" t="s">
        <v>294</v>
      </c>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3:7" x14ac:dyDescent="0.15">
      <c r="C65" s="165"/>
      <c r="G65" s="165"/>
    </row>
    <row r="66" spans="3:7" x14ac:dyDescent="0.15">
      <c r="C66" s="165"/>
      <c r="G66" s="165"/>
    </row>
    <row r="67" spans="3:7" x14ac:dyDescent="0.15">
      <c r="C67" s="165"/>
      <c r="G67" s="165"/>
    </row>
    <row r="68" spans="3:7" x14ac:dyDescent="0.15">
      <c r="C68" s="165"/>
      <c r="G68" s="165"/>
    </row>
    <row r="69" spans="3:7" x14ac:dyDescent="0.15">
      <c r="C69" s="165"/>
      <c r="G69" s="165"/>
    </row>
    <row r="70" spans="3:7" x14ac:dyDescent="0.15">
      <c r="C70" s="165"/>
      <c r="G70" s="165"/>
    </row>
  </sheetData>
  <mergeCells count="24">
    <mergeCell ref="A1:B1"/>
    <mergeCell ref="G2:J2"/>
    <mergeCell ref="C3:C4"/>
    <mergeCell ref="D3:D4"/>
    <mergeCell ref="E3:F3"/>
    <mergeCell ref="G3:G4"/>
    <mergeCell ref="H3:H4"/>
    <mergeCell ref="I3:J3"/>
    <mergeCell ref="C2:F2"/>
    <mergeCell ref="A22:B22"/>
    <mergeCell ref="A27:B27"/>
    <mergeCell ref="J5:J6"/>
    <mergeCell ref="A6:B6"/>
    <mergeCell ref="A7:B7"/>
    <mergeCell ref="A12:B12"/>
    <mergeCell ref="F5:F6"/>
    <mergeCell ref="G5:G6"/>
    <mergeCell ref="H5:H6"/>
    <mergeCell ref="I5:I6"/>
    <mergeCell ref="A5:B5"/>
    <mergeCell ref="C5:C6"/>
    <mergeCell ref="D5:D6"/>
    <mergeCell ref="E5:E6"/>
    <mergeCell ref="A17:B17"/>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67" orientation="landscape" r:id="rId1"/>
  <headerFooter alignWithMargins="0">
    <oddHeader>&amp;C2012年&amp;A航空旅客輸送実績</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0"/>
  <sheetViews>
    <sheetView showGridLines="0" view="pageBreakPreview" zoomScale="85"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10月上旬</v>
      </c>
      <c r="G1" s="4" t="s">
        <v>69</v>
      </c>
      <c r="H1" s="2"/>
      <c r="I1" s="2"/>
      <c r="J1" s="2"/>
    </row>
    <row r="2" spans="1:11" ht="18" customHeight="1" x14ac:dyDescent="0.15">
      <c r="A2" s="206"/>
      <c r="B2" s="205"/>
      <c r="C2" s="683" t="s">
        <v>219</v>
      </c>
      <c r="D2" s="684"/>
      <c r="E2" s="685"/>
      <c r="F2" s="686"/>
      <c r="G2" s="683" t="s">
        <v>218</v>
      </c>
      <c r="H2" s="684"/>
      <c r="I2" s="685"/>
      <c r="J2" s="686"/>
    </row>
    <row r="3" spans="1:11" ht="18.75" customHeight="1" x14ac:dyDescent="0.15">
      <c r="A3" s="186"/>
      <c r="B3" s="204"/>
      <c r="C3" s="687" t="s">
        <v>298</v>
      </c>
      <c r="D3" s="689" t="s">
        <v>297</v>
      </c>
      <c r="E3" s="664" t="s">
        <v>215</v>
      </c>
      <c r="F3" s="665"/>
      <c r="G3" s="660" t="str">
        <f>C3</f>
        <v>12.10.上旬</v>
      </c>
      <c r="H3" s="662" t="str">
        <f>D3</f>
        <v>11.10.上旬</v>
      </c>
      <c r="I3" s="664" t="s">
        <v>215</v>
      </c>
      <c r="J3" s="665"/>
    </row>
    <row r="4" spans="1:11" ht="18" customHeight="1" x14ac:dyDescent="0.15">
      <c r="A4" s="202"/>
      <c r="B4" s="201"/>
      <c r="C4" s="688"/>
      <c r="D4" s="690"/>
      <c r="E4" s="203" t="s">
        <v>214</v>
      </c>
      <c r="F4" s="458" t="s">
        <v>213</v>
      </c>
      <c r="G4" s="661"/>
      <c r="H4" s="663"/>
      <c r="I4" s="203" t="s">
        <v>214</v>
      </c>
      <c r="J4" s="458" t="s">
        <v>213</v>
      </c>
    </row>
    <row r="5" spans="1:11" ht="13.5" customHeight="1" x14ac:dyDescent="0.15">
      <c r="A5" s="668" t="s">
        <v>212</v>
      </c>
      <c r="B5" s="718"/>
      <c r="C5" s="670">
        <f>C7+C12+C17+C22+C27</f>
        <v>164003</v>
      </c>
      <c r="D5" s="672">
        <f>D7+D12+D17+D22+D27</f>
        <v>159752</v>
      </c>
      <c r="E5" s="666">
        <f>C5/D5</f>
        <v>1.0266099954930141</v>
      </c>
      <c r="F5" s="677">
        <f>C5-D5</f>
        <v>4251</v>
      </c>
      <c r="G5" s="670">
        <f>G7+G12+G17+G22+G27</f>
        <v>210974</v>
      </c>
      <c r="H5" s="681">
        <f>H7+H12+H17+H22+H27</f>
        <v>208567</v>
      </c>
      <c r="I5" s="666">
        <f>G5/H5</f>
        <v>1.0115406560002302</v>
      </c>
      <c r="J5" s="677">
        <f>G5-H5</f>
        <v>2407</v>
      </c>
    </row>
    <row r="6" spans="1:11" ht="13.5" customHeight="1" x14ac:dyDescent="0.15">
      <c r="A6" s="679" t="s">
        <v>113</v>
      </c>
      <c r="B6" s="715"/>
      <c r="C6" s="671"/>
      <c r="D6" s="673"/>
      <c r="E6" s="667"/>
      <c r="F6" s="678"/>
      <c r="G6" s="671"/>
      <c r="H6" s="682"/>
      <c r="I6" s="667"/>
      <c r="J6" s="678"/>
    </row>
    <row r="7" spans="1:11" ht="18" customHeight="1" x14ac:dyDescent="0.15">
      <c r="A7" s="705" t="s">
        <v>211</v>
      </c>
      <c r="B7" s="714"/>
      <c r="C7" s="518">
        <f>SUM(C8:C11)</f>
        <v>88892</v>
      </c>
      <c r="D7" s="519">
        <f>SUM(D8:D11)</f>
        <v>85879</v>
      </c>
      <c r="E7" s="516">
        <f>C7/D7</f>
        <v>1.0350842464397583</v>
      </c>
      <c r="F7" s="515">
        <f>C7-D7</f>
        <v>3013</v>
      </c>
      <c r="G7" s="518">
        <f>SUM(G8:G11)</f>
        <v>106806</v>
      </c>
      <c r="H7" s="517">
        <f>SUM(H8:H11)</f>
        <v>105164</v>
      </c>
      <c r="I7" s="516">
        <f>G7/H7</f>
        <v>1.0156137081130425</v>
      </c>
      <c r="J7" s="515">
        <f>G7-H7</f>
        <v>1642</v>
      </c>
      <c r="K7" s="180"/>
    </row>
    <row r="8" spans="1:11" ht="18" customHeight="1" x14ac:dyDescent="0.15">
      <c r="A8" s="187" t="s">
        <v>210</v>
      </c>
      <c r="B8" s="189" t="s">
        <v>111</v>
      </c>
      <c r="C8" s="184">
        <f>'10月(上旬)'!B9+'10月(上旬)'!B14</f>
        <v>44467</v>
      </c>
      <c r="D8" s="185">
        <f>'10月(上旬)'!C9+'10月(上旬)'!C14</f>
        <v>41585</v>
      </c>
      <c r="E8" s="423">
        <f>C8/D8</f>
        <v>1.0693038355176145</v>
      </c>
      <c r="F8" s="422">
        <f>C8-D8</f>
        <v>2882</v>
      </c>
      <c r="G8" s="184">
        <f>'10月(上旬)'!F9+'10月(上旬)'!F14</f>
        <v>56880</v>
      </c>
      <c r="H8" s="183">
        <f>'10月(上旬)'!G9+'10月(上旬)'!G14</f>
        <v>51070</v>
      </c>
      <c r="I8" s="423">
        <f>G8/H8</f>
        <v>1.1137654200117486</v>
      </c>
      <c r="J8" s="422">
        <f>G8-H8</f>
        <v>5810</v>
      </c>
      <c r="K8" s="180"/>
    </row>
    <row r="9" spans="1:11" ht="18" customHeight="1" x14ac:dyDescent="0.15">
      <c r="A9" s="187"/>
      <c r="B9" s="189" t="s">
        <v>110</v>
      </c>
      <c r="C9" s="184">
        <f>'10月(上旬)'!B19+'10月(上旬)'!B22+'10月(上旬)'!B23+'10月(上旬)'!B24</f>
        <v>3733</v>
      </c>
      <c r="D9" s="185">
        <f>'10月(上旬)'!C19+'10月(上旬)'!C22+'10月(上旬)'!C23+'10月(上旬)'!C24</f>
        <v>3667</v>
      </c>
      <c r="E9" s="423">
        <f>C9/D9</f>
        <v>1.0179983637851104</v>
      </c>
      <c r="F9" s="422">
        <f>C9-D9</f>
        <v>66</v>
      </c>
      <c r="G9" s="184">
        <f>'10月(上旬)'!F19+'10月(上旬)'!F22+'10月(上旬)'!F23+'10月(上旬)'!F24</f>
        <v>4115</v>
      </c>
      <c r="H9" s="183">
        <f>'10月(上旬)'!G19+'10月(上旬)'!G22+'10月(上旬)'!G23+'10月(上旬)'!G24</f>
        <v>4430</v>
      </c>
      <c r="I9" s="423">
        <f>G9/H9</f>
        <v>0.92889390519187354</v>
      </c>
      <c r="J9" s="422">
        <f>G9-H9</f>
        <v>-315</v>
      </c>
      <c r="K9" s="180"/>
    </row>
    <row r="10" spans="1:11" ht="18" customHeight="1" x14ac:dyDescent="0.15">
      <c r="A10" s="187"/>
      <c r="B10" s="189" t="s">
        <v>108</v>
      </c>
      <c r="C10" s="184">
        <f>'10月(上旬)'!B43+'10月(上旬)'!B49</f>
        <v>40692</v>
      </c>
      <c r="D10" s="185">
        <f>'10月(上旬)'!C43+'10月(上旬)'!C49</f>
        <v>40627</v>
      </c>
      <c r="E10" s="423">
        <f>C10/D10</f>
        <v>1.0015999212346469</v>
      </c>
      <c r="F10" s="422">
        <f>C10-D10</f>
        <v>65</v>
      </c>
      <c r="G10" s="184">
        <f>'10月(上旬)'!F43+'10月(上旬)'!F49</f>
        <v>45811</v>
      </c>
      <c r="H10" s="183">
        <f>'10月(上旬)'!G43+'10月(上旬)'!G49</f>
        <v>49664</v>
      </c>
      <c r="I10" s="423">
        <f>G10/H10</f>
        <v>0.92241865335051543</v>
      </c>
      <c r="J10" s="422">
        <f>G10-H10</f>
        <v>-3853</v>
      </c>
      <c r="K10" s="180"/>
    </row>
    <row r="11" spans="1:11" s="166" customFormat="1" ht="18" customHeight="1" x14ac:dyDescent="0.15">
      <c r="A11" s="179"/>
      <c r="B11" s="197" t="s">
        <v>112</v>
      </c>
      <c r="C11" s="196" t="s">
        <v>105</v>
      </c>
      <c r="D11" s="176" t="s">
        <v>105</v>
      </c>
      <c r="E11" s="574" t="s">
        <v>105</v>
      </c>
      <c r="F11" s="573" t="s">
        <v>105</v>
      </c>
      <c r="G11" s="196" t="s">
        <v>105</v>
      </c>
      <c r="H11" s="176" t="s">
        <v>105</v>
      </c>
      <c r="I11" s="574" t="s">
        <v>105</v>
      </c>
      <c r="J11" s="573" t="s">
        <v>105</v>
      </c>
      <c r="K11" s="167"/>
    </row>
    <row r="12" spans="1:11" ht="18" customHeight="1" x14ac:dyDescent="0.15">
      <c r="A12" s="716" t="s">
        <v>209</v>
      </c>
      <c r="B12" s="717"/>
      <c r="C12" s="526">
        <f>SUM(C13:C16)</f>
        <v>26216</v>
      </c>
      <c r="D12" s="525">
        <f>SUM(D13:D16)</f>
        <v>27412</v>
      </c>
      <c r="E12" s="524">
        <f>C12/D12</f>
        <v>0.95636947322340582</v>
      </c>
      <c r="F12" s="523">
        <f>C12-D12</f>
        <v>-1196</v>
      </c>
      <c r="G12" s="526">
        <f>SUM(G13:G16)</f>
        <v>34189</v>
      </c>
      <c r="H12" s="525">
        <f>SUM(H13:H16)</f>
        <v>35156</v>
      </c>
      <c r="I12" s="524">
        <f>G12/H12</f>
        <v>0.97249402662418938</v>
      </c>
      <c r="J12" s="523">
        <f>G12-H12</f>
        <v>-967</v>
      </c>
      <c r="K12" s="180"/>
    </row>
    <row r="13" spans="1:11" ht="18" customHeight="1" x14ac:dyDescent="0.15">
      <c r="A13" s="187" t="s">
        <v>208</v>
      </c>
      <c r="B13" s="189" t="s">
        <v>111</v>
      </c>
      <c r="C13" s="184">
        <f>'10月(上旬)'!B10+'10月(上旬)'!B11+'10月(上旬)'!B16</f>
        <v>5474</v>
      </c>
      <c r="D13" s="185">
        <f>'10月(上旬)'!C10+'10月(上旬)'!C11+'10月(上旬)'!C16</f>
        <v>9456</v>
      </c>
      <c r="E13" s="423">
        <f>C13/D13</f>
        <v>0.57889170896785114</v>
      </c>
      <c r="F13" s="422">
        <f>C13-D13</f>
        <v>-3982</v>
      </c>
      <c r="G13" s="184">
        <f>'10月(上旬)'!F10+'10月(上旬)'!F11+'10月(上旬)'!F16</f>
        <v>6757</v>
      </c>
      <c r="H13" s="185">
        <f>'10月(上旬)'!G10+'10月(上旬)'!G11+'10月(上旬)'!G16</f>
        <v>10934</v>
      </c>
      <c r="I13" s="423">
        <f>G13/H13</f>
        <v>0.61798061093835743</v>
      </c>
      <c r="J13" s="422">
        <f>G13-H13</f>
        <v>-4177</v>
      </c>
      <c r="K13" s="180"/>
    </row>
    <row r="14" spans="1:11" ht="18" customHeight="1" x14ac:dyDescent="0.15">
      <c r="A14" s="187"/>
      <c r="B14" s="189" t="s">
        <v>110</v>
      </c>
      <c r="C14" s="184">
        <f>'10月(上旬)'!B20+'10月(上旬)'!B25+'10月(上旬)'!B26+'10月(上旬)'!B27+'10月(上旬)'!B36</f>
        <v>4778</v>
      </c>
      <c r="D14" s="185">
        <f>'10月(上旬)'!C20+'10月(上旬)'!C25+'10月(上旬)'!C26+'10月(上旬)'!C27+'10月(上旬)'!C36</f>
        <v>1102</v>
      </c>
      <c r="E14" s="423">
        <f>C14/D14</f>
        <v>4.335753176043557</v>
      </c>
      <c r="F14" s="422">
        <f>C14-D14</f>
        <v>3676</v>
      </c>
      <c r="G14" s="184">
        <f>'10月(上旬)'!F20+'10月(上旬)'!F25+'10月(上旬)'!F26+'10月(上旬)'!F27+'10月(上旬)'!F36</f>
        <v>5840</v>
      </c>
      <c r="H14" s="185">
        <f>'10月(上旬)'!G20+'10月(上旬)'!G25+'10月(上旬)'!G26+'10月(上旬)'!G27+'10月(上旬)'!G36</f>
        <v>1495</v>
      </c>
      <c r="I14" s="423">
        <f>G14/H14</f>
        <v>3.9063545150501673</v>
      </c>
      <c r="J14" s="422">
        <f>G14-H14</f>
        <v>4345</v>
      </c>
      <c r="K14" s="180"/>
    </row>
    <row r="15" spans="1:11" ht="18" customHeight="1" x14ac:dyDescent="0.15">
      <c r="A15" s="187"/>
      <c r="B15" s="189" t="s">
        <v>108</v>
      </c>
      <c r="C15" s="184">
        <f>'10月(上旬)'!B44+'10月(上旬)'!B45+'10月(上旬)'!B46+'10月(上旬)'!B60</f>
        <v>15964</v>
      </c>
      <c r="D15" s="185">
        <f>'10月(上旬)'!C44+'10月(上旬)'!C45+'10月(上旬)'!C46+'10月(上旬)'!C60</f>
        <v>16854</v>
      </c>
      <c r="E15" s="423">
        <f>C15/D15</f>
        <v>0.94719354455915505</v>
      </c>
      <c r="F15" s="422">
        <f>C15-D15</f>
        <v>-890</v>
      </c>
      <c r="G15" s="184">
        <f>'10月(上旬)'!F44+'10月(上旬)'!F45+'10月(上旬)'!F46+'10月(上旬)'!F60</f>
        <v>21592</v>
      </c>
      <c r="H15" s="185">
        <f>'10月(上旬)'!G44+'10月(上旬)'!G45+'10月(上旬)'!G46+'10月(上旬)'!G60</f>
        <v>22727</v>
      </c>
      <c r="I15" s="423">
        <f>G15/H15</f>
        <v>0.95005940071280859</v>
      </c>
      <c r="J15" s="422">
        <f>G15-H15</f>
        <v>-1135</v>
      </c>
      <c r="K15" s="180"/>
    </row>
    <row r="16" spans="1:11" s="166" customFormat="1" ht="18" customHeight="1" x14ac:dyDescent="0.15">
      <c r="A16" s="179"/>
      <c r="B16" s="197" t="s">
        <v>112</v>
      </c>
      <c r="C16" s="177" t="s">
        <v>105</v>
      </c>
      <c r="D16" s="176" t="s">
        <v>105</v>
      </c>
      <c r="E16" s="574" t="s">
        <v>105</v>
      </c>
      <c r="F16" s="573" t="s">
        <v>105</v>
      </c>
      <c r="G16" s="177" t="s">
        <v>105</v>
      </c>
      <c r="H16" s="176" t="s">
        <v>105</v>
      </c>
      <c r="I16" s="574" t="s">
        <v>105</v>
      </c>
      <c r="J16" s="573" t="s">
        <v>105</v>
      </c>
      <c r="K16" s="167"/>
    </row>
    <row r="17" spans="1:11" ht="18" customHeight="1" x14ac:dyDescent="0.15">
      <c r="A17" s="705" t="s">
        <v>207</v>
      </c>
      <c r="B17" s="714"/>
      <c r="C17" s="518">
        <f>SUM(C18:C21)</f>
        <v>17467</v>
      </c>
      <c r="D17" s="519">
        <f>SUM(D18:D21)</f>
        <v>18638</v>
      </c>
      <c r="E17" s="516">
        <f>C17/D17</f>
        <v>0.93717137031870368</v>
      </c>
      <c r="F17" s="515">
        <f>C17-D17</f>
        <v>-1171</v>
      </c>
      <c r="G17" s="518">
        <f>SUM(G18:G21)</f>
        <v>26122</v>
      </c>
      <c r="H17" s="517">
        <f>SUM(H18:H21)</f>
        <v>26648</v>
      </c>
      <c r="I17" s="516">
        <f>G17/H17</f>
        <v>0.98026118282797958</v>
      </c>
      <c r="J17" s="515">
        <f>G17-H17</f>
        <v>-526</v>
      </c>
      <c r="K17" s="180"/>
    </row>
    <row r="18" spans="1:11" ht="18" customHeight="1" x14ac:dyDescent="0.15">
      <c r="A18" s="187" t="s">
        <v>206</v>
      </c>
      <c r="B18" s="189" t="s">
        <v>111</v>
      </c>
      <c r="C18" s="184">
        <f>'10月(上旬)'!B12</f>
        <v>0</v>
      </c>
      <c r="D18" s="185">
        <f>'10月(上旬)'!C12</f>
        <v>0</v>
      </c>
      <c r="E18" s="423" t="e">
        <f>C18/D18</f>
        <v>#DIV/0!</v>
      </c>
      <c r="F18" s="422">
        <f>C18-D18</f>
        <v>0</v>
      </c>
      <c r="G18" s="184">
        <f>'10月(上旬)'!F12</f>
        <v>0</v>
      </c>
      <c r="H18" s="183">
        <f>'10月(上旬)'!G12</f>
        <v>0</v>
      </c>
      <c r="I18" s="423" t="e">
        <f>G18/H18</f>
        <v>#DIV/0!</v>
      </c>
      <c r="J18" s="422">
        <f>G18-H18</f>
        <v>0</v>
      </c>
      <c r="K18" s="180"/>
    </row>
    <row r="19" spans="1:11" ht="18" customHeight="1" x14ac:dyDescent="0.15">
      <c r="A19" s="187"/>
      <c r="B19" s="189" t="s">
        <v>110</v>
      </c>
      <c r="C19" s="184">
        <f>'10月(上旬)'!B21+'10月(上旬)'!B35</f>
        <v>5926</v>
      </c>
      <c r="D19" s="185">
        <f>'10月(上旬)'!C21+'10月(上旬)'!C35</f>
        <v>6645</v>
      </c>
      <c r="E19" s="423">
        <f>C19/D19</f>
        <v>0.89179834462001506</v>
      </c>
      <c r="F19" s="422">
        <f>C19-D19</f>
        <v>-719</v>
      </c>
      <c r="G19" s="184">
        <f>'10月(上旬)'!F21+'10月(上旬)'!F35</f>
        <v>8555</v>
      </c>
      <c r="H19" s="183">
        <f>'10月(上旬)'!G21+'10月(上旬)'!G35</f>
        <v>8860</v>
      </c>
      <c r="I19" s="423">
        <f>G19/H19</f>
        <v>0.96557562076749437</v>
      </c>
      <c r="J19" s="422">
        <f>G19-H19</f>
        <v>-305</v>
      </c>
      <c r="K19" s="180"/>
    </row>
    <row r="20" spans="1:11" ht="18" customHeight="1" x14ac:dyDescent="0.15">
      <c r="A20" s="187"/>
      <c r="B20" s="189" t="s">
        <v>108</v>
      </c>
      <c r="C20" s="184">
        <f>'10月(上旬)'!B48+'10月(上旬)'!B61</f>
        <v>11541</v>
      </c>
      <c r="D20" s="185">
        <f>'10月(上旬)'!C48+'10月(上旬)'!C61</f>
        <v>11993</v>
      </c>
      <c r="E20" s="423">
        <f>C20/D20</f>
        <v>0.96231134828650045</v>
      </c>
      <c r="F20" s="422">
        <f>C20-D20</f>
        <v>-452</v>
      </c>
      <c r="G20" s="184">
        <f>'10月(上旬)'!F48+'10月(上旬)'!F61</f>
        <v>17567</v>
      </c>
      <c r="H20" s="183">
        <f>'10月(上旬)'!G48+'10月(上旬)'!G61</f>
        <v>17788</v>
      </c>
      <c r="I20" s="423">
        <f>G20/H20</f>
        <v>0.98757589386102995</v>
      </c>
      <c r="J20" s="422">
        <f>G20-H20</f>
        <v>-221</v>
      </c>
      <c r="K20" s="180"/>
    </row>
    <row r="21" spans="1:11" s="166" customFormat="1" ht="18" customHeight="1" x14ac:dyDescent="0.15">
      <c r="A21" s="173"/>
      <c r="B21" s="194" t="s">
        <v>112</v>
      </c>
      <c r="C21" s="171" t="s">
        <v>105</v>
      </c>
      <c r="D21" s="170" t="s">
        <v>105</v>
      </c>
      <c r="E21" s="572" t="s">
        <v>105</v>
      </c>
      <c r="F21" s="571" t="s">
        <v>105</v>
      </c>
      <c r="G21" s="171" t="s">
        <v>105</v>
      </c>
      <c r="H21" s="170" t="s">
        <v>105</v>
      </c>
      <c r="I21" s="572" t="s">
        <v>105</v>
      </c>
      <c r="J21" s="571" t="s">
        <v>105</v>
      </c>
      <c r="K21" s="167"/>
    </row>
    <row r="22" spans="1:11" ht="18" customHeight="1" x14ac:dyDescent="0.15">
      <c r="A22" s="705" t="s">
        <v>205</v>
      </c>
      <c r="B22" s="714"/>
      <c r="C22" s="518">
        <f>SUM(C23:C26)</f>
        <v>12254</v>
      </c>
      <c r="D22" s="519">
        <f>SUM(D23:D26)</f>
        <v>11293</v>
      </c>
      <c r="E22" s="516">
        <f>C22/D22</f>
        <v>1.0850969627202691</v>
      </c>
      <c r="F22" s="515">
        <f>C22-D22</f>
        <v>961</v>
      </c>
      <c r="G22" s="518">
        <f>SUM(G23:G26)</f>
        <v>15135</v>
      </c>
      <c r="H22" s="517">
        <f>SUM(H23:H26)</f>
        <v>17381</v>
      </c>
      <c r="I22" s="516">
        <f>G22/H22</f>
        <v>0.8707784362234624</v>
      </c>
      <c r="J22" s="515">
        <f>G22-H22</f>
        <v>-2246</v>
      </c>
      <c r="K22" s="180"/>
    </row>
    <row r="23" spans="1:11" ht="18" customHeight="1" x14ac:dyDescent="0.15">
      <c r="A23" s="187"/>
      <c r="B23" s="189" t="s">
        <v>111</v>
      </c>
      <c r="C23" s="184">
        <f>'10月(上旬)'!B13</f>
        <v>0</v>
      </c>
      <c r="D23" s="185">
        <f>'10月(上旬)'!C13</f>
        <v>0</v>
      </c>
      <c r="E23" s="423" t="e">
        <f>C23/D23</f>
        <v>#DIV/0!</v>
      </c>
      <c r="F23" s="422">
        <f>C23-D23</f>
        <v>0</v>
      </c>
      <c r="G23" s="184">
        <f>'10月(上旬)'!F13</f>
        <v>0</v>
      </c>
      <c r="H23" s="183">
        <f>'10月(上旬)'!G13</f>
        <v>0</v>
      </c>
      <c r="I23" s="423" t="e">
        <f>G23/H23</f>
        <v>#DIV/0!</v>
      </c>
      <c r="J23" s="422">
        <f>G23-H23</f>
        <v>0</v>
      </c>
      <c r="K23" s="180"/>
    </row>
    <row r="24" spans="1:11" ht="18" customHeight="1" x14ac:dyDescent="0.15">
      <c r="A24" s="187"/>
      <c r="B24" s="189" t="s">
        <v>110</v>
      </c>
      <c r="C24" s="184">
        <f>'10月(上旬)'!B28+'10月(上旬)'!B37</f>
        <v>5035</v>
      </c>
      <c r="D24" s="185">
        <f>'10月(上旬)'!C28+'10月(上旬)'!C37</f>
        <v>4924</v>
      </c>
      <c r="E24" s="423">
        <f>C24/D24</f>
        <v>1.0225426482534525</v>
      </c>
      <c r="F24" s="422">
        <f>C24-D24</f>
        <v>111</v>
      </c>
      <c r="G24" s="184">
        <f>'10月(上旬)'!F28+'10月(上旬)'!F37</f>
        <v>6100</v>
      </c>
      <c r="H24" s="183">
        <f>'10月(上旬)'!G28+'10月(上旬)'!G37</f>
        <v>7295</v>
      </c>
      <c r="I24" s="423">
        <f>G24/H24</f>
        <v>0.83618917066483889</v>
      </c>
      <c r="J24" s="422">
        <f>G24-H24</f>
        <v>-1195</v>
      </c>
      <c r="K24" s="180"/>
    </row>
    <row r="25" spans="1:11" ht="18" customHeight="1" x14ac:dyDescent="0.15">
      <c r="A25" s="187"/>
      <c r="B25" s="189" t="s">
        <v>108</v>
      </c>
      <c r="C25" s="184">
        <f>'10月(上旬)'!B47</f>
        <v>7219</v>
      </c>
      <c r="D25" s="185">
        <f>'10月(上旬)'!C47</f>
        <v>6369</v>
      </c>
      <c r="E25" s="423">
        <f>C25/D25</f>
        <v>1.1334589417490972</v>
      </c>
      <c r="F25" s="422">
        <f>C25-D25</f>
        <v>850</v>
      </c>
      <c r="G25" s="184">
        <f>'10月(上旬)'!F47</f>
        <v>9035</v>
      </c>
      <c r="H25" s="183">
        <f>'10月(上旬)'!G47</f>
        <v>10086</v>
      </c>
      <c r="I25" s="423">
        <f>G25/H25</f>
        <v>0.89579615308348204</v>
      </c>
      <c r="J25" s="422">
        <f>G25-H25</f>
        <v>-1051</v>
      </c>
      <c r="K25" s="180"/>
    </row>
    <row r="26" spans="1:11" s="166" customFormat="1" ht="18" customHeight="1" x14ac:dyDescent="0.15">
      <c r="A26" s="173"/>
      <c r="B26" s="194" t="s">
        <v>112</v>
      </c>
      <c r="C26" s="171" t="s">
        <v>105</v>
      </c>
      <c r="D26" s="170" t="s">
        <v>105</v>
      </c>
      <c r="E26" s="572" t="s">
        <v>105</v>
      </c>
      <c r="F26" s="571" t="s">
        <v>105</v>
      </c>
      <c r="G26" s="171" t="s">
        <v>105</v>
      </c>
      <c r="H26" s="170" t="s">
        <v>105</v>
      </c>
      <c r="I26" s="572" t="s">
        <v>105</v>
      </c>
      <c r="J26" s="571" t="s">
        <v>105</v>
      </c>
      <c r="K26" s="167"/>
    </row>
    <row r="27" spans="1:11" ht="18" customHeight="1" x14ac:dyDescent="0.15">
      <c r="A27" s="705" t="s">
        <v>204</v>
      </c>
      <c r="B27" s="714"/>
      <c r="C27" s="518">
        <f>SUM(C28:C34)</f>
        <v>19174</v>
      </c>
      <c r="D27" s="519">
        <f>SUM(D28:D34)</f>
        <v>16530</v>
      </c>
      <c r="E27" s="516">
        <f t="shared" ref="E27:E32" si="0">C27/D27</f>
        <v>1.1599516031457955</v>
      </c>
      <c r="F27" s="515">
        <f t="shared" ref="F27:F32" si="1">C27-D27</f>
        <v>2644</v>
      </c>
      <c r="G27" s="518">
        <f>SUM(G28:G34)</f>
        <v>28722</v>
      </c>
      <c r="H27" s="519">
        <f>SUM(H28:H34)</f>
        <v>24218</v>
      </c>
      <c r="I27" s="516">
        <f t="shared" ref="I27:I32" si="2">G27/H27</f>
        <v>1.185977372202494</v>
      </c>
      <c r="J27" s="515">
        <f t="shared" ref="J27:J32" si="3">G27-H27</f>
        <v>4504</v>
      </c>
      <c r="K27" s="180"/>
    </row>
    <row r="28" spans="1:11" ht="18" customHeight="1" x14ac:dyDescent="0.15">
      <c r="A28" s="187"/>
      <c r="B28" s="189" t="s">
        <v>111</v>
      </c>
      <c r="C28" s="184">
        <f>'10月(上旬)'!B15+'10月(上旬)'!B17</f>
        <v>0</v>
      </c>
      <c r="D28" s="185">
        <f>'10月(上旬)'!C15+'10月(上旬)'!C17</f>
        <v>0</v>
      </c>
      <c r="E28" s="423" t="e">
        <f t="shared" si="0"/>
        <v>#DIV/0!</v>
      </c>
      <c r="F28" s="422">
        <f t="shared" si="1"/>
        <v>0</v>
      </c>
      <c r="G28" s="184">
        <f>'10月(上旬)'!F15+'10月(上旬)'!F17</f>
        <v>0</v>
      </c>
      <c r="H28" s="183">
        <f>'10月(上旬)'!G15+'10月(上旬)'!G17</f>
        <v>0</v>
      </c>
      <c r="I28" s="423" t="e">
        <f t="shared" si="2"/>
        <v>#DIV/0!</v>
      </c>
      <c r="J28" s="422">
        <f t="shared" si="3"/>
        <v>0</v>
      </c>
      <c r="K28" s="180"/>
    </row>
    <row r="29" spans="1:11" ht="18" customHeight="1" x14ac:dyDescent="0.15">
      <c r="A29" s="187"/>
      <c r="B29" s="186" t="s">
        <v>110</v>
      </c>
      <c r="C29" s="184">
        <f>'10月(上旬)'!B29+'10月(上旬)'!B30+'10月(上旬)'!B31+'10月(上旬)'!B32+'10月(上旬)'!B33+'10月(上旬)'!B34</f>
        <v>2583</v>
      </c>
      <c r="D29" s="188">
        <f>'10月(上旬)'!C29+'10月(上旬)'!C30+'10月(上旬)'!C31+'10月(上旬)'!C32+'10月(上旬)'!C33+'10月(上旬)'!C34</f>
        <v>2652</v>
      </c>
      <c r="E29" s="423">
        <f t="shared" si="0"/>
        <v>0.97398190045248867</v>
      </c>
      <c r="F29" s="422">
        <f t="shared" si="1"/>
        <v>-69</v>
      </c>
      <c r="G29" s="184">
        <f>'10月(上旬)'!F29+'10月(上旬)'!F30+'10月(上旬)'!F31+'10月(上旬)'!F32+'10月(上旬)'!F33+'10月(上旬)'!F34</f>
        <v>3790</v>
      </c>
      <c r="H29" s="183">
        <f>'10月(上旬)'!G29+'10月(上旬)'!G30+'10月(上旬)'!G31+'10月(上旬)'!G32+'10月(上旬)'!G33+'10月(上旬)'!G34</f>
        <v>3530</v>
      </c>
      <c r="I29" s="423">
        <f t="shared" si="2"/>
        <v>1.0736543909348442</v>
      </c>
      <c r="J29" s="422">
        <f t="shared" si="3"/>
        <v>260</v>
      </c>
      <c r="K29" s="180"/>
    </row>
    <row r="30" spans="1:11" ht="18" customHeight="1" x14ac:dyDescent="0.15">
      <c r="A30" s="187"/>
      <c r="B30" s="186" t="s">
        <v>109</v>
      </c>
      <c r="C30" s="184">
        <f>'10月(上旬)'!B38</f>
        <v>629</v>
      </c>
      <c r="D30" s="185">
        <f>'10月(上旬)'!C38</f>
        <v>577</v>
      </c>
      <c r="E30" s="423">
        <f t="shared" si="0"/>
        <v>1.0901213171577122</v>
      </c>
      <c r="F30" s="422">
        <f t="shared" si="1"/>
        <v>52</v>
      </c>
      <c r="G30" s="184">
        <f>'10月(上旬)'!F38</f>
        <v>890</v>
      </c>
      <c r="H30" s="183">
        <f>'10月(上旬)'!G38</f>
        <v>868</v>
      </c>
      <c r="I30" s="423">
        <f t="shared" si="2"/>
        <v>1.0253456221198156</v>
      </c>
      <c r="J30" s="422">
        <f t="shared" si="3"/>
        <v>22</v>
      </c>
      <c r="K30" s="180"/>
    </row>
    <row r="31" spans="1:11" ht="18" customHeight="1" x14ac:dyDescent="0.15">
      <c r="A31" s="187"/>
      <c r="B31" s="186" t="s">
        <v>108</v>
      </c>
      <c r="C31" s="184">
        <f>'10月(上旬)'!B50+'10月(上旬)'!B51+'10月(上旬)'!B52+'10月(上旬)'!B53+'10月(上旬)'!B56+'10月(上旬)'!B54+'10月(上旬)'!B55+'10月(上旬)'!B59+'10月(上旬)'!B57+'10月(上旬)'!B58</f>
        <v>14824</v>
      </c>
      <c r="D31" s="185">
        <f>'10月(上旬)'!C50+'10月(上旬)'!C51+'10月(上旬)'!C52+'10月(上旬)'!C53+'10月(上旬)'!C56+'10月(上旬)'!C54+'10月(上旬)'!C55+'10月(上旬)'!C59+'10月(上旬)'!C57+'10月(上旬)'!C58</f>
        <v>12337</v>
      </c>
      <c r="E31" s="423">
        <f t="shared" si="0"/>
        <v>1.2015887168679582</v>
      </c>
      <c r="F31" s="422">
        <f t="shared" si="1"/>
        <v>2487</v>
      </c>
      <c r="G31" s="184">
        <f>'10月(上旬)'!F50+'10月(上旬)'!F51+'10月(上旬)'!F52+'10月(上旬)'!F53+'10月(上旬)'!F56+'10月(上旬)'!F54+'10月(上旬)'!F55+'10月(上旬)'!F59+'10月(上旬)'!F57+'10月(上旬)'!F58</f>
        <v>22321</v>
      </c>
      <c r="H31" s="183">
        <f>'10月(上旬)'!G50+'10月(上旬)'!G51+'10月(上旬)'!G52+'10月(上旬)'!G53+'10月(上旬)'!G56+'10月(上旬)'!G54+'10月(上旬)'!G55+'10月(上旬)'!G59+'10月(上旬)'!G57+'10月(上旬)'!G58</f>
        <v>18298</v>
      </c>
      <c r="I31" s="423">
        <f t="shared" si="2"/>
        <v>1.2198600939993443</v>
      </c>
      <c r="J31" s="422">
        <f t="shared" si="3"/>
        <v>4023</v>
      </c>
      <c r="K31" s="180"/>
    </row>
    <row r="32" spans="1:11" ht="18" customHeight="1" x14ac:dyDescent="0.15">
      <c r="A32" s="187"/>
      <c r="B32" s="186" t="s">
        <v>107</v>
      </c>
      <c r="C32" s="184">
        <f>'10月(上旬)'!B62</f>
        <v>1138</v>
      </c>
      <c r="D32" s="185">
        <f>'10月(上旬)'!C62</f>
        <v>964</v>
      </c>
      <c r="E32" s="423">
        <f t="shared" si="0"/>
        <v>1.1804979253112033</v>
      </c>
      <c r="F32" s="422">
        <f t="shared" si="1"/>
        <v>174</v>
      </c>
      <c r="G32" s="184">
        <f>'10月(上旬)'!F62</f>
        <v>1721</v>
      </c>
      <c r="H32" s="183">
        <f>'10月(上旬)'!G62</f>
        <v>1522</v>
      </c>
      <c r="I32" s="423">
        <f t="shared" si="2"/>
        <v>1.130749014454665</v>
      </c>
      <c r="J32" s="422">
        <f t="shared" si="3"/>
        <v>199</v>
      </c>
      <c r="K32" s="180"/>
    </row>
    <row r="33" spans="1:11" s="166" customFormat="1" ht="18" customHeight="1" x14ac:dyDescent="0.15">
      <c r="A33" s="179"/>
      <c r="B33" s="178" t="s">
        <v>106</v>
      </c>
      <c r="C33" s="177" t="s">
        <v>105</v>
      </c>
      <c r="D33" s="176" t="s">
        <v>105</v>
      </c>
      <c r="E33" s="574" t="s">
        <v>105</v>
      </c>
      <c r="F33" s="573" t="s">
        <v>105</v>
      </c>
      <c r="G33" s="177" t="s">
        <v>105</v>
      </c>
      <c r="H33" s="176" t="s">
        <v>105</v>
      </c>
      <c r="I33" s="574" t="s">
        <v>105</v>
      </c>
      <c r="J33" s="573" t="s">
        <v>105</v>
      </c>
      <c r="K33" s="167"/>
    </row>
    <row r="34" spans="1:11" s="166" customFormat="1" ht="18" customHeight="1" x14ac:dyDescent="0.15">
      <c r="A34" s="173"/>
      <c r="B34" s="172" t="s">
        <v>203</v>
      </c>
      <c r="C34" s="171" t="s">
        <v>105</v>
      </c>
      <c r="D34" s="170" t="s">
        <v>105</v>
      </c>
      <c r="E34" s="572" t="s">
        <v>105</v>
      </c>
      <c r="F34" s="571" t="s">
        <v>105</v>
      </c>
      <c r="G34" s="171" t="s">
        <v>105</v>
      </c>
      <c r="H34" s="170" t="s">
        <v>105</v>
      </c>
      <c r="I34" s="572" t="s">
        <v>105</v>
      </c>
      <c r="J34" s="571" t="s">
        <v>105</v>
      </c>
      <c r="K34" s="167"/>
    </row>
    <row r="35" spans="1:11" x14ac:dyDescent="0.15">
      <c r="C35" s="165"/>
      <c r="G35" s="165"/>
    </row>
    <row r="36" spans="1:11" x14ac:dyDescent="0.15">
      <c r="C36" s="165"/>
      <c r="G36" s="165"/>
    </row>
    <row r="37" spans="1:11" x14ac:dyDescent="0.15">
      <c r="C37" s="165" t="s">
        <v>264</v>
      </c>
      <c r="G37" s="42" t="s">
        <v>246</v>
      </c>
    </row>
    <row r="38" spans="1:11" x14ac:dyDescent="0.15">
      <c r="C38" s="165" t="s">
        <v>263</v>
      </c>
      <c r="G38" s="165"/>
    </row>
    <row r="39" spans="1:11" x14ac:dyDescent="0.15">
      <c r="C39" s="165" t="s">
        <v>294</v>
      </c>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3:7" x14ac:dyDescent="0.15">
      <c r="C65" s="165"/>
      <c r="G65" s="165"/>
    </row>
    <row r="66" spans="3:7" x14ac:dyDescent="0.15">
      <c r="C66" s="165"/>
      <c r="G66" s="165"/>
    </row>
    <row r="67" spans="3:7" x14ac:dyDescent="0.15">
      <c r="C67" s="165"/>
      <c r="G67" s="165"/>
    </row>
    <row r="68" spans="3:7" x14ac:dyDescent="0.15">
      <c r="C68" s="165"/>
      <c r="G68" s="165"/>
    </row>
    <row r="69" spans="3:7" x14ac:dyDescent="0.15">
      <c r="C69" s="165"/>
      <c r="G69" s="165"/>
    </row>
    <row r="70" spans="3:7" x14ac:dyDescent="0.15">
      <c r="C70" s="165"/>
      <c r="G70" s="165"/>
    </row>
  </sheetData>
  <mergeCells count="24">
    <mergeCell ref="A1:B1"/>
    <mergeCell ref="G2:J2"/>
    <mergeCell ref="C3:C4"/>
    <mergeCell ref="D3:D4"/>
    <mergeCell ref="E3:F3"/>
    <mergeCell ref="G3:G4"/>
    <mergeCell ref="H3:H4"/>
    <mergeCell ref="I3:J3"/>
    <mergeCell ref="C2:F2"/>
    <mergeCell ref="A22:B22"/>
    <mergeCell ref="A27:B27"/>
    <mergeCell ref="J5:J6"/>
    <mergeCell ref="A6:B6"/>
    <mergeCell ref="A7:B7"/>
    <mergeCell ref="A12:B12"/>
    <mergeCell ref="F5:F6"/>
    <mergeCell ref="G5:G6"/>
    <mergeCell ref="H5:H6"/>
    <mergeCell ref="I5:I6"/>
    <mergeCell ref="A5:B5"/>
    <mergeCell ref="C5:C6"/>
    <mergeCell ref="D5:D6"/>
    <mergeCell ref="E5:E6"/>
    <mergeCell ref="A17:B17"/>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67" orientation="landscape" r:id="rId1"/>
  <headerFooter alignWithMargins="0">
    <oddHeader>&amp;C2012年&amp;A航空旅客輸送実績</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0"/>
  <sheetViews>
    <sheetView showGridLines="0" view="pageBreakPreview" zoomScale="85"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10月中旬</v>
      </c>
      <c r="G1" s="4" t="s">
        <v>69</v>
      </c>
      <c r="H1" s="2"/>
      <c r="I1" s="2"/>
      <c r="J1" s="2"/>
    </row>
    <row r="2" spans="1:11" ht="18" customHeight="1" x14ac:dyDescent="0.15">
      <c r="A2" s="206"/>
      <c r="B2" s="205"/>
      <c r="C2" s="683" t="s">
        <v>219</v>
      </c>
      <c r="D2" s="684"/>
      <c r="E2" s="685"/>
      <c r="F2" s="686"/>
      <c r="G2" s="683" t="s">
        <v>218</v>
      </c>
      <c r="H2" s="684"/>
      <c r="I2" s="685"/>
      <c r="J2" s="686"/>
    </row>
    <row r="3" spans="1:11" ht="18.75" customHeight="1" x14ac:dyDescent="0.15">
      <c r="A3" s="186"/>
      <c r="B3" s="204"/>
      <c r="C3" s="687" t="s">
        <v>300</v>
      </c>
      <c r="D3" s="689" t="s">
        <v>299</v>
      </c>
      <c r="E3" s="664" t="s">
        <v>215</v>
      </c>
      <c r="F3" s="665"/>
      <c r="G3" s="660" t="str">
        <f>C3</f>
        <v>12.10.中旬</v>
      </c>
      <c r="H3" s="662" t="str">
        <f>D3</f>
        <v>11.10.中旬</v>
      </c>
      <c r="I3" s="664" t="s">
        <v>215</v>
      </c>
      <c r="J3" s="665"/>
    </row>
    <row r="4" spans="1:11" ht="18" customHeight="1" x14ac:dyDescent="0.15">
      <c r="A4" s="202"/>
      <c r="B4" s="201"/>
      <c r="C4" s="688"/>
      <c r="D4" s="690"/>
      <c r="E4" s="203" t="s">
        <v>214</v>
      </c>
      <c r="F4" s="458" t="s">
        <v>213</v>
      </c>
      <c r="G4" s="661"/>
      <c r="H4" s="663"/>
      <c r="I4" s="203" t="s">
        <v>214</v>
      </c>
      <c r="J4" s="458" t="s">
        <v>213</v>
      </c>
    </row>
    <row r="5" spans="1:11" ht="13.5" customHeight="1" x14ac:dyDescent="0.15">
      <c r="A5" s="668" t="s">
        <v>212</v>
      </c>
      <c r="B5" s="718"/>
      <c r="C5" s="670">
        <f>C7+C12+C17+C22+C27</f>
        <v>143812</v>
      </c>
      <c r="D5" s="672">
        <f>D7+D12+D17+D22+D27</f>
        <v>153351</v>
      </c>
      <c r="E5" s="666">
        <f>C5/D5</f>
        <v>0.93779629738312764</v>
      </c>
      <c r="F5" s="677">
        <f>C5-D5</f>
        <v>-9539</v>
      </c>
      <c r="G5" s="670">
        <f>G7+G12+G17+G22+G27</f>
        <v>210876</v>
      </c>
      <c r="H5" s="681">
        <f>H7+H12+H17+H22+H27</f>
        <v>208599</v>
      </c>
      <c r="I5" s="666">
        <f>G5/H5</f>
        <v>1.0109156803244503</v>
      </c>
      <c r="J5" s="677">
        <f>G5-H5</f>
        <v>2277</v>
      </c>
    </row>
    <row r="6" spans="1:11" ht="13.5" customHeight="1" x14ac:dyDescent="0.15">
      <c r="A6" s="679" t="s">
        <v>113</v>
      </c>
      <c r="B6" s="715"/>
      <c r="C6" s="671"/>
      <c r="D6" s="673"/>
      <c r="E6" s="667"/>
      <c r="F6" s="678"/>
      <c r="G6" s="671"/>
      <c r="H6" s="682"/>
      <c r="I6" s="667"/>
      <c r="J6" s="678"/>
    </row>
    <row r="7" spans="1:11" ht="18" customHeight="1" x14ac:dyDescent="0.15">
      <c r="A7" s="705" t="s">
        <v>211</v>
      </c>
      <c r="B7" s="714"/>
      <c r="C7" s="518">
        <f>SUM(C8:C11)</f>
        <v>78723</v>
      </c>
      <c r="D7" s="519">
        <f>SUM(D8:D11)</f>
        <v>79250</v>
      </c>
      <c r="E7" s="516">
        <f>C7/D7</f>
        <v>0.99335015772870661</v>
      </c>
      <c r="F7" s="515">
        <f>C7-D7</f>
        <v>-527</v>
      </c>
      <c r="G7" s="518">
        <f>SUM(G8:G11)</f>
        <v>106121</v>
      </c>
      <c r="H7" s="517">
        <f>SUM(H8:H11)</f>
        <v>104092</v>
      </c>
      <c r="I7" s="516">
        <f>G7/H7</f>
        <v>1.0194923721323446</v>
      </c>
      <c r="J7" s="515">
        <f>G7-H7</f>
        <v>2029</v>
      </c>
      <c r="K7" s="180"/>
    </row>
    <row r="8" spans="1:11" ht="18" customHeight="1" x14ac:dyDescent="0.15">
      <c r="A8" s="187" t="s">
        <v>210</v>
      </c>
      <c r="B8" s="189" t="s">
        <v>111</v>
      </c>
      <c r="C8" s="184">
        <f>'10月(中旬)'!B9+'10月(中旬)'!B14</f>
        <v>40082</v>
      </c>
      <c r="D8" s="185">
        <f>'10月(中旬)'!C9+'10月(中旬)'!C14</f>
        <v>37758</v>
      </c>
      <c r="E8" s="423">
        <f>C8/D8</f>
        <v>1.0615498702261772</v>
      </c>
      <c r="F8" s="422">
        <f>C8-D8</f>
        <v>2324</v>
      </c>
      <c r="G8" s="184">
        <f>'10月(中旬)'!F9+'10月(中旬)'!F14</f>
        <v>56327</v>
      </c>
      <c r="H8" s="183">
        <f>'10月(中旬)'!G9+'10月(中旬)'!G14</f>
        <v>50283</v>
      </c>
      <c r="I8" s="423">
        <f>G8/H8</f>
        <v>1.1201996698685441</v>
      </c>
      <c r="J8" s="422">
        <f>G8-H8</f>
        <v>6044</v>
      </c>
      <c r="K8" s="180"/>
    </row>
    <row r="9" spans="1:11" ht="18" customHeight="1" x14ac:dyDescent="0.15">
      <c r="A9" s="187"/>
      <c r="B9" s="189" t="s">
        <v>110</v>
      </c>
      <c r="C9" s="184">
        <f>'10月(中旬)'!B19+'10月(中旬)'!B22+'10月(中旬)'!B23+'10月(中旬)'!B24</f>
        <v>3624</v>
      </c>
      <c r="D9" s="185">
        <f>'10月(中旬)'!C19+'10月(中旬)'!C22+'10月(中旬)'!C23+'10月(中旬)'!C24</f>
        <v>3638</v>
      </c>
      <c r="E9" s="423">
        <f>C9/D9</f>
        <v>0.99615173172072569</v>
      </c>
      <c r="F9" s="422">
        <f>C9-D9</f>
        <v>-14</v>
      </c>
      <c r="G9" s="184">
        <f>'10月(中旬)'!F19+'10月(中旬)'!F22+'10月(中旬)'!F23+'10月(中旬)'!F24</f>
        <v>4430</v>
      </c>
      <c r="H9" s="183">
        <f>'10月(中旬)'!G19+'10月(中旬)'!G22+'10月(中旬)'!G23+'10月(中旬)'!G24</f>
        <v>4460</v>
      </c>
      <c r="I9" s="423">
        <f>G9/H9</f>
        <v>0.99327354260089684</v>
      </c>
      <c r="J9" s="422">
        <f>G9-H9</f>
        <v>-30</v>
      </c>
      <c r="K9" s="180"/>
    </row>
    <row r="10" spans="1:11" ht="18" customHeight="1" x14ac:dyDescent="0.15">
      <c r="A10" s="187"/>
      <c r="B10" s="189" t="s">
        <v>108</v>
      </c>
      <c r="C10" s="184">
        <f>'10月(中旬)'!B43+'10月(中旬)'!B49</f>
        <v>35017</v>
      </c>
      <c r="D10" s="185">
        <f>'10月(中旬)'!C43+'10月(中旬)'!C49</f>
        <v>37854</v>
      </c>
      <c r="E10" s="423">
        <f>C10/D10</f>
        <v>0.92505415543931946</v>
      </c>
      <c r="F10" s="422">
        <f>C10-D10</f>
        <v>-2837</v>
      </c>
      <c r="G10" s="184">
        <f>'10月(中旬)'!F43+'10月(中旬)'!F49</f>
        <v>45364</v>
      </c>
      <c r="H10" s="183">
        <f>'10月(中旬)'!G43+'10月(中旬)'!G49</f>
        <v>49349</v>
      </c>
      <c r="I10" s="423">
        <f>G10/H10</f>
        <v>0.91924861699325211</v>
      </c>
      <c r="J10" s="422">
        <f>G10-H10</f>
        <v>-3985</v>
      </c>
      <c r="K10" s="180"/>
    </row>
    <row r="11" spans="1:11" s="166" customFormat="1" ht="18" customHeight="1" x14ac:dyDescent="0.15">
      <c r="A11" s="179"/>
      <c r="B11" s="197" t="s">
        <v>112</v>
      </c>
      <c r="C11" s="196" t="s">
        <v>105</v>
      </c>
      <c r="D11" s="176" t="s">
        <v>105</v>
      </c>
      <c r="E11" s="574" t="s">
        <v>105</v>
      </c>
      <c r="F11" s="573" t="s">
        <v>105</v>
      </c>
      <c r="G11" s="196" t="s">
        <v>105</v>
      </c>
      <c r="H11" s="176" t="s">
        <v>105</v>
      </c>
      <c r="I11" s="574" t="s">
        <v>105</v>
      </c>
      <c r="J11" s="573" t="s">
        <v>105</v>
      </c>
      <c r="K11" s="167"/>
    </row>
    <row r="12" spans="1:11" ht="18" customHeight="1" x14ac:dyDescent="0.15">
      <c r="A12" s="716" t="s">
        <v>209</v>
      </c>
      <c r="B12" s="717"/>
      <c r="C12" s="526">
        <f>SUM(C13:C16)</f>
        <v>22208</v>
      </c>
      <c r="D12" s="525">
        <f>SUM(D13:D16)</f>
        <v>27862</v>
      </c>
      <c r="E12" s="524">
        <f>C12/D12</f>
        <v>0.79707127987940563</v>
      </c>
      <c r="F12" s="523">
        <f>C12-D12</f>
        <v>-5654</v>
      </c>
      <c r="G12" s="526">
        <f>SUM(G13:G16)</f>
        <v>34735</v>
      </c>
      <c r="H12" s="525">
        <f>SUM(H13:H16)</f>
        <v>35853</v>
      </c>
      <c r="I12" s="524">
        <f>G12/H12</f>
        <v>0.96881711432795026</v>
      </c>
      <c r="J12" s="523">
        <f>G12-H12</f>
        <v>-1118</v>
      </c>
      <c r="K12" s="180"/>
    </row>
    <row r="13" spans="1:11" ht="18" customHeight="1" x14ac:dyDescent="0.15">
      <c r="A13" s="187" t="s">
        <v>208</v>
      </c>
      <c r="B13" s="189" t="s">
        <v>111</v>
      </c>
      <c r="C13" s="184">
        <f>'10月(中旬)'!B10+'10月(中旬)'!B11+'10月(中旬)'!B16</f>
        <v>4151</v>
      </c>
      <c r="D13" s="185">
        <f>'10月(中旬)'!C10+'10月(中旬)'!C11+'10月(中旬)'!C16</f>
        <v>9267</v>
      </c>
      <c r="E13" s="423">
        <f>C13/D13</f>
        <v>0.44793352757095067</v>
      </c>
      <c r="F13" s="422">
        <f>C13-D13</f>
        <v>-5116</v>
      </c>
      <c r="G13" s="184">
        <f>'10月(中旬)'!F10+'10月(中旬)'!F11+'10月(中旬)'!F16</f>
        <v>6717</v>
      </c>
      <c r="H13" s="185">
        <f>'10月(中旬)'!G10+'10月(中旬)'!G11+'10月(中旬)'!G16</f>
        <v>10934</v>
      </c>
      <c r="I13" s="423">
        <f>G13/H13</f>
        <v>0.61432229742088895</v>
      </c>
      <c r="J13" s="422">
        <f>G13-H13</f>
        <v>-4217</v>
      </c>
      <c r="K13" s="180"/>
    </row>
    <row r="14" spans="1:11" ht="18" customHeight="1" x14ac:dyDescent="0.15">
      <c r="A14" s="187"/>
      <c r="B14" s="189" t="s">
        <v>110</v>
      </c>
      <c r="C14" s="184">
        <f>'10月(中旬)'!B20+'10月(中旬)'!B25+'10月(中旬)'!B26+'10月(中旬)'!B27+'10月(中旬)'!B36</f>
        <v>4457</v>
      </c>
      <c r="D14" s="185">
        <f>'10月(中旬)'!C20+'10月(中旬)'!C25+'10月(中旬)'!C26+'10月(中旬)'!C27+'10月(中旬)'!C36</f>
        <v>1013</v>
      </c>
      <c r="E14" s="423">
        <f>C14/D14</f>
        <v>4.3998025666337615</v>
      </c>
      <c r="F14" s="422">
        <f>C14-D14</f>
        <v>3444</v>
      </c>
      <c r="G14" s="184">
        <f>'10月(中旬)'!F20+'10月(中旬)'!F25+'10月(中旬)'!F26+'10月(中旬)'!F27+'10月(中旬)'!F36</f>
        <v>6145</v>
      </c>
      <c r="H14" s="185">
        <f>'10月(中旬)'!G20+'10月(中旬)'!G25+'10月(中旬)'!G26+'10月(中旬)'!G27+'10月(中旬)'!G36</f>
        <v>1495</v>
      </c>
      <c r="I14" s="423">
        <f>G14/H14</f>
        <v>4.1103678929765888</v>
      </c>
      <c r="J14" s="422">
        <f>G14-H14</f>
        <v>4650</v>
      </c>
      <c r="K14" s="180"/>
    </row>
    <row r="15" spans="1:11" ht="18" customHeight="1" x14ac:dyDescent="0.15">
      <c r="A15" s="187"/>
      <c r="B15" s="189" t="s">
        <v>108</v>
      </c>
      <c r="C15" s="184">
        <f>'10月(中旬)'!B44+'10月(中旬)'!B45+'10月(中旬)'!B46+'10月(中旬)'!B60</f>
        <v>13600</v>
      </c>
      <c r="D15" s="185">
        <f>'10月(中旬)'!C44+'10月(中旬)'!C45+'10月(中旬)'!C46+'10月(中旬)'!C60</f>
        <v>17582</v>
      </c>
      <c r="E15" s="423">
        <f>C15/D15</f>
        <v>0.77351837106131272</v>
      </c>
      <c r="F15" s="422">
        <f>C15-D15</f>
        <v>-3982</v>
      </c>
      <c r="G15" s="184">
        <f>'10月(中旬)'!F44+'10月(中旬)'!F45+'10月(中旬)'!F46+'10月(中旬)'!F60</f>
        <v>21873</v>
      </c>
      <c r="H15" s="185">
        <f>'10月(中旬)'!G44+'10月(中旬)'!G45+'10月(中旬)'!G46+'10月(中旬)'!G60</f>
        <v>23424</v>
      </c>
      <c r="I15" s="423">
        <f>G15/H15</f>
        <v>0.93378586065573765</v>
      </c>
      <c r="J15" s="422">
        <f>G15-H15</f>
        <v>-1551</v>
      </c>
      <c r="K15" s="180"/>
    </row>
    <row r="16" spans="1:11" s="166" customFormat="1" ht="18" customHeight="1" x14ac:dyDescent="0.15">
      <c r="A16" s="179"/>
      <c r="B16" s="197" t="s">
        <v>112</v>
      </c>
      <c r="C16" s="177" t="s">
        <v>105</v>
      </c>
      <c r="D16" s="176" t="s">
        <v>105</v>
      </c>
      <c r="E16" s="574" t="s">
        <v>105</v>
      </c>
      <c r="F16" s="573" t="s">
        <v>105</v>
      </c>
      <c r="G16" s="177" t="s">
        <v>105</v>
      </c>
      <c r="H16" s="176" t="s">
        <v>105</v>
      </c>
      <c r="I16" s="574" t="s">
        <v>105</v>
      </c>
      <c r="J16" s="573" t="s">
        <v>105</v>
      </c>
      <c r="K16" s="167"/>
    </row>
    <row r="17" spans="1:11" ht="18" customHeight="1" x14ac:dyDescent="0.15">
      <c r="A17" s="705" t="s">
        <v>207</v>
      </c>
      <c r="B17" s="714"/>
      <c r="C17" s="518">
        <f>SUM(C18:C21)</f>
        <v>16561</v>
      </c>
      <c r="D17" s="519">
        <f>SUM(D18:D21)</f>
        <v>18369</v>
      </c>
      <c r="E17" s="516">
        <f>C17/D17</f>
        <v>0.90157330284718817</v>
      </c>
      <c r="F17" s="515">
        <f>C17-D17</f>
        <v>-1808</v>
      </c>
      <c r="G17" s="518">
        <f>SUM(G18:G21)</f>
        <v>26119</v>
      </c>
      <c r="H17" s="517">
        <f>SUM(H18:H21)</f>
        <v>27425</v>
      </c>
      <c r="I17" s="516">
        <f>G17/H17</f>
        <v>0.95237921604375575</v>
      </c>
      <c r="J17" s="515">
        <f>G17-H17</f>
        <v>-1306</v>
      </c>
      <c r="K17" s="180"/>
    </row>
    <row r="18" spans="1:11" ht="18" customHeight="1" x14ac:dyDescent="0.15">
      <c r="A18" s="187" t="s">
        <v>206</v>
      </c>
      <c r="B18" s="189" t="s">
        <v>111</v>
      </c>
      <c r="C18" s="184">
        <f>'10月(中旬)'!B12</f>
        <v>0</v>
      </c>
      <c r="D18" s="185">
        <f>'10月(中旬)'!C12</f>
        <v>0</v>
      </c>
      <c r="E18" s="423" t="e">
        <f>C18/D18</f>
        <v>#DIV/0!</v>
      </c>
      <c r="F18" s="422">
        <f>C18-D18</f>
        <v>0</v>
      </c>
      <c r="G18" s="184">
        <f>'10月(中旬)'!F12</f>
        <v>0</v>
      </c>
      <c r="H18" s="183">
        <f>'10月(中旬)'!G12</f>
        <v>0</v>
      </c>
      <c r="I18" s="423" t="e">
        <f>G18/H18</f>
        <v>#DIV/0!</v>
      </c>
      <c r="J18" s="422">
        <f>G18-H18</f>
        <v>0</v>
      </c>
      <c r="K18" s="180"/>
    </row>
    <row r="19" spans="1:11" ht="18" customHeight="1" x14ac:dyDescent="0.15">
      <c r="A19" s="187"/>
      <c r="B19" s="189" t="s">
        <v>110</v>
      </c>
      <c r="C19" s="184">
        <f>'10月(中旬)'!B21+'10月(中旬)'!B35</f>
        <v>5466</v>
      </c>
      <c r="D19" s="185">
        <f>'10月(中旬)'!C21+'10月(中旬)'!C35</f>
        <v>6332</v>
      </c>
      <c r="E19" s="423">
        <f>C19/D19</f>
        <v>0.86323436512950091</v>
      </c>
      <c r="F19" s="422">
        <f>C19-D19</f>
        <v>-866</v>
      </c>
      <c r="G19" s="184">
        <f>'10月(中旬)'!F21+'10月(中旬)'!F35</f>
        <v>8700</v>
      </c>
      <c r="H19" s="183">
        <f>'10月(中旬)'!G21+'10月(中旬)'!G35</f>
        <v>8720</v>
      </c>
      <c r="I19" s="423">
        <f>G19/H19</f>
        <v>0.99770642201834858</v>
      </c>
      <c r="J19" s="422">
        <f>G19-H19</f>
        <v>-20</v>
      </c>
      <c r="K19" s="180"/>
    </row>
    <row r="20" spans="1:11" ht="18" customHeight="1" x14ac:dyDescent="0.15">
      <c r="A20" s="187"/>
      <c r="B20" s="189" t="s">
        <v>108</v>
      </c>
      <c r="C20" s="184">
        <f>'10月(中旬)'!B48+'10月(中旬)'!B61</f>
        <v>11095</v>
      </c>
      <c r="D20" s="185">
        <f>'10月(中旬)'!C48+'10月(中旬)'!C61</f>
        <v>12037</v>
      </c>
      <c r="E20" s="423">
        <f>C20/D20</f>
        <v>0.92174129766553126</v>
      </c>
      <c r="F20" s="422">
        <f>C20-D20</f>
        <v>-942</v>
      </c>
      <c r="G20" s="184">
        <f>'10月(中旬)'!F48+'10月(中旬)'!F61</f>
        <v>17419</v>
      </c>
      <c r="H20" s="183">
        <f>'10月(中旬)'!G48+'10月(中旬)'!G61</f>
        <v>18705</v>
      </c>
      <c r="I20" s="423">
        <f>G20/H20</f>
        <v>0.93124832932371027</v>
      </c>
      <c r="J20" s="422">
        <f>G20-H20</f>
        <v>-1286</v>
      </c>
      <c r="K20" s="180"/>
    </row>
    <row r="21" spans="1:11" s="166" customFormat="1" ht="18" customHeight="1" x14ac:dyDescent="0.15">
      <c r="A21" s="173"/>
      <c r="B21" s="194" t="s">
        <v>112</v>
      </c>
      <c r="C21" s="171" t="s">
        <v>105</v>
      </c>
      <c r="D21" s="170" t="s">
        <v>105</v>
      </c>
      <c r="E21" s="572" t="s">
        <v>105</v>
      </c>
      <c r="F21" s="571" t="s">
        <v>105</v>
      </c>
      <c r="G21" s="171" t="s">
        <v>105</v>
      </c>
      <c r="H21" s="170" t="s">
        <v>105</v>
      </c>
      <c r="I21" s="572" t="s">
        <v>105</v>
      </c>
      <c r="J21" s="571" t="s">
        <v>105</v>
      </c>
      <c r="K21" s="167"/>
    </row>
    <row r="22" spans="1:11" ht="18" customHeight="1" x14ac:dyDescent="0.15">
      <c r="A22" s="705" t="s">
        <v>205</v>
      </c>
      <c r="B22" s="714"/>
      <c r="C22" s="518">
        <f>SUM(C23:C26)</f>
        <v>10616</v>
      </c>
      <c r="D22" s="519">
        <f>SUM(D23:D26)</f>
        <v>11751</v>
      </c>
      <c r="E22" s="516">
        <f>C22/D22</f>
        <v>0.90341247553399706</v>
      </c>
      <c r="F22" s="515">
        <f>C22-D22</f>
        <v>-1135</v>
      </c>
      <c r="G22" s="518">
        <f>SUM(G23:G26)</f>
        <v>15310</v>
      </c>
      <c r="H22" s="517">
        <f>SUM(H23:H26)</f>
        <v>16995</v>
      </c>
      <c r="I22" s="516">
        <f>G22/H22</f>
        <v>0.90085319211532799</v>
      </c>
      <c r="J22" s="515">
        <f>G22-H22</f>
        <v>-1685</v>
      </c>
      <c r="K22" s="180"/>
    </row>
    <row r="23" spans="1:11" ht="18" customHeight="1" x14ac:dyDescent="0.15">
      <c r="A23" s="187"/>
      <c r="B23" s="189" t="s">
        <v>111</v>
      </c>
      <c r="C23" s="184">
        <f>'10月(中旬)'!B13</f>
        <v>0</v>
      </c>
      <c r="D23" s="185">
        <f>'10月(中旬)'!C13</f>
        <v>0</v>
      </c>
      <c r="E23" s="423" t="e">
        <f>C23/D23</f>
        <v>#DIV/0!</v>
      </c>
      <c r="F23" s="422">
        <f>C23-D23</f>
        <v>0</v>
      </c>
      <c r="G23" s="184">
        <f>'10月(中旬)'!F13</f>
        <v>0</v>
      </c>
      <c r="H23" s="183">
        <f>'10月(中旬)'!G13</f>
        <v>0</v>
      </c>
      <c r="I23" s="423" t="e">
        <f>G23/H23</f>
        <v>#DIV/0!</v>
      </c>
      <c r="J23" s="422">
        <f>G23-H23</f>
        <v>0</v>
      </c>
      <c r="K23" s="180"/>
    </row>
    <row r="24" spans="1:11" ht="18" customHeight="1" x14ac:dyDescent="0.15">
      <c r="A24" s="187"/>
      <c r="B24" s="189" t="s">
        <v>110</v>
      </c>
      <c r="C24" s="184">
        <f>'10月(中旬)'!B28+'10月(中旬)'!B37</f>
        <v>4568</v>
      </c>
      <c r="D24" s="185">
        <f>'10月(中旬)'!C28+'10月(中旬)'!C37</f>
        <v>4863</v>
      </c>
      <c r="E24" s="423">
        <f>C24/D24</f>
        <v>0.93933785728973884</v>
      </c>
      <c r="F24" s="422">
        <f>C24-D24</f>
        <v>-295</v>
      </c>
      <c r="G24" s="184">
        <f>'10月(中旬)'!F28+'10月(中旬)'!F37</f>
        <v>5800</v>
      </c>
      <c r="H24" s="183">
        <f>'10月(中旬)'!G28+'10月(中旬)'!G37</f>
        <v>7295</v>
      </c>
      <c r="I24" s="423">
        <f>G24/H24</f>
        <v>0.79506511309115835</v>
      </c>
      <c r="J24" s="422">
        <f>G24-H24</f>
        <v>-1495</v>
      </c>
      <c r="K24" s="180"/>
    </row>
    <row r="25" spans="1:11" ht="18" customHeight="1" x14ac:dyDescent="0.15">
      <c r="A25" s="187"/>
      <c r="B25" s="189" t="s">
        <v>108</v>
      </c>
      <c r="C25" s="184">
        <f>'10月(中旬)'!B47</f>
        <v>6048</v>
      </c>
      <c r="D25" s="185">
        <f>'10月(中旬)'!C47</f>
        <v>6888</v>
      </c>
      <c r="E25" s="423">
        <f>C25/D25</f>
        <v>0.87804878048780488</v>
      </c>
      <c r="F25" s="422">
        <f>C25-D25</f>
        <v>-840</v>
      </c>
      <c r="G25" s="184">
        <f>'10月(中旬)'!F47</f>
        <v>9510</v>
      </c>
      <c r="H25" s="183">
        <f>'10月(中旬)'!G47</f>
        <v>9700</v>
      </c>
      <c r="I25" s="423">
        <f>G25/H25</f>
        <v>0.98041237113402058</v>
      </c>
      <c r="J25" s="422">
        <f>G25-H25</f>
        <v>-190</v>
      </c>
      <c r="K25" s="180"/>
    </row>
    <row r="26" spans="1:11" s="166" customFormat="1" ht="18" customHeight="1" x14ac:dyDescent="0.15">
      <c r="A26" s="173"/>
      <c r="B26" s="194" t="s">
        <v>112</v>
      </c>
      <c r="C26" s="171" t="s">
        <v>105</v>
      </c>
      <c r="D26" s="170" t="s">
        <v>105</v>
      </c>
      <c r="E26" s="572" t="s">
        <v>105</v>
      </c>
      <c r="F26" s="571" t="s">
        <v>105</v>
      </c>
      <c r="G26" s="171" t="s">
        <v>105</v>
      </c>
      <c r="H26" s="170" t="s">
        <v>105</v>
      </c>
      <c r="I26" s="572" t="s">
        <v>105</v>
      </c>
      <c r="J26" s="571" t="s">
        <v>105</v>
      </c>
      <c r="K26" s="167"/>
    </row>
    <row r="27" spans="1:11" ht="18" customHeight="1" x14ac:dyDescent="0.15">
      <c r="A27" s="705" t="s">
        <v>204</v>
      </c>
      <c r="B27" s="714"/>
      <c r="C27" s="518">
        <f>SUM(C28:C34)</f>
        <v>15704</v>
      </c>
      <c r="D27" s="519">
        <f>SUM(D28:D34)</f>
        <v>16119</v>
      </c>
      <c r="E27" s="516">
        <f t="shared" ref="E27:E32" si="0">C27/D27</f>
        <v>0.97425398597927915</v>
      </c>
      <c r="F27" s="515">
        <f t="shared" ref="F27:F32" si="1">C27-D27</f>
        <v>-415</v>
      </c>
      <c r="G27" s="518">
        <f>SUM(G28:G34)</f>
        <v>28591</v>
      </c>
      <c r="H27" s="519">
        <f>SUM(H28:H34)</f>
        <v>24234</v>
      </c>
      <c r="I27" s="516">
        <f t="shared" ref="I27:I32" si="2">G27/H27</f>
        <v>1.1797887265824873</v>
      </c>
      <c r="J27" s="515">
        <f t="shared" ref="J27:J32" si="3">G27-H27</f>
        <v>4357</v>
      </c>
      <c r="K27" s="180"/>
    </row>
    <row r="28" spans="1:11" ht="18" customHeight="1" x14ac:dyDescent="0.15">
      <c r="A28" s="187"/>
      <c r="B28" s="189" t="s">
        <v>111</v>
      </c>
      <c r="C28" s="184">
        <f>'10月(中旬)'!B15+'10月(中旬)'!B17</f>
        <v>0</v>
      </c>
      <c r="D28" s="185">
        <f>'10月(中旬)'!C15+'10月(中旬)'!C17</f>
        <v>0</v>
      </c>
      <c r="E28" s="423" t="e">
        <f t="shared" si="0"/>
        <v>#DIV/0!</v>
      </c>
      <c r="F28" s="422">
        <f t="shared" si="1"/>
        <v>0</v>
      </c>
      <c r="G28" s="184">
        <f>'10月(中旬)'!F15+'10月(中旬)'!F17</f>
        <v>0</v>
      </c>
      <c r="H28" s="183">
        <f>'10月(中旬)'!G15+'10月(中旬)'!G17</f>
        <v>0</v>
      </c>
      <c r="I28" s="423" t="e">
        <f t="shared" si="2"/>
        <v>#DIV/0!</v>
      </c>
      <c r="J28" s="422">
        <f t="shared" si="3"/>
        <v>0</v>
      </c>
      <c r="K28" s="180"/>
    </row>
    <row r="29" spans="1:11" ht="18" customHeight="1" x14ac:dyDescent="0.15">
      <c r="A29" s="187"/>
      <c r="B29" s="186" t="s">
        <v>110</v>
      </c>
      <c r="C29" s="184">
        <f>'10月(中旬)'!B29+'10月(中旬)'!B30+'10月(中旬)'!B31+'10月(中旬)'!B32+'10月(中旬)'!B33+'10月(中旬)'!B34</f>
        <v>2164</v>
      </c>
      <c r="D29" s="188">
        <f>'10月(中旬)'!C29+'10月(中旬)'!C30+'10月(中旬)'!C31+'10月(中旬)'!C32+'10月(中旬)'!C33+'10月(中旬)'!C34</f>
        <v>2734</v>
      </c>
      <c r="E29" s="423">
        <f t="shared" si="0"/>
        <v>0.7915142648134601</v>
      </c>
      <c r="F29" s="422">
        <f t="shared" si="1"/>
        <v>-570</v>
      </c>
      <c r="G29" s="184">
        <f>'10月(中旬)'!F29+'10月(中旬)'!F30+'10月(中旬)'!F31+'10月(中旬)'!F32+'10月(中旬)'!F33+'10月(中旬)'!F34</f>
        <v>3800</v>
      </c>
      <c r="H29" s="183">
        <f>'10月(中旬)'!G29+'10月(中旬)'!G30+'10月(中旬)'!G31+'10月(中旬)'!G32+'10月(中旬)'!G33+'10月(中旬)'!G34</f>
        <v>3525</v>
      </c>
      <c r="I29" s="423">
        <f t="shared" si="2"/>
        <v>1.0780141843971631</v>
      </c>
      <c r="J29" s="422">
        <f t="shared" si="3"/>
        <v>275</v>
      </c>
      <c r="K29" s="180"/>
    </row>
    <row r="30" spans="1:11" ht="18" customHeight="1" x14ac:dyDescent="0.15">
      <c r="A30" s="187"/>
      <c r="B30" s="186" t="s">
        <v>109</v>
      </c>
      <c r="C30" s="184">
        <f>'10月(中旬)'!B38</f>
        <v>638</v>
      </c>
      <c r="D30" s="185">
        <f>'10月(中旬)'!C38</f>
        <v>520</v>
      </c>
      <c r="E30" s="423">
        <f t="shared" si="0"/>
        <v>1.226923076923077</v>
      </c>
      <c r="F30" s="422">
        <f t="shared" si="1"/>
        <v>118</v>
      </c>
      <c r="G30" s="184">
        <f>'10月(中旬)'!F38</f>
        <v>851</v>
      </c>
      <c r="H30" s="183">
        <f>'10月(中旬)'!G38</f>
        <v>890</v>
      </c>
      <c r="I30" s="423">
        <f t="shared" si="2"/>
        <v>0.95617977528089892</v>
      </c>
      <c r="J30" s="422">
        <f t="shared" si="3"/>
        <v>-39</v>
      </c>
      <c r="K30" s="180"/>
    </row>
    <row r="31" spans="1:11" ht="18" customHeight="1" x14ac:dyDescent="0.15">
      <c r="A31" s="187"/>
      <c r="B31" s="186" t="s">
        <v>108</v>
      </c>
      <c r="C31" s="184">
        <f>'10月(中旬)'!B50+'10月(中旬)'!B51+'10月(中旬)'!B52+'10月(中旬)'!B53+'10月(中旬)'!B56+'10月(中旬)'!B54+'10月(中旬)'!B55+'10月(中旬)'!B59+'10月(中旬)'!B57+'10月(中旬)'!B58</f>
        <v>11936</v>
      </c>
      <c r="D31" s="185">
        <f>'10月(中旬)'!C50+'10月(中旬)'!C51+'10月(中旬)'!C52+'10月(中旬)'!C53+'10月(中旬)'!C56+'10月(中旬)'!C54+'10月(中旬)'!C55+'10月(中旬)'!C59+'10月(中旬)'!C57+'10月(中旬)'!C58</f>
        <v>12105</v>
      </c>
      <c r="E31" s="423">
        <f t="shared" si="0"/>
        <v>0.98603882693102018</v>
      </c>
      <c r="F31" s="422">
        <f t="shared" si="1"/>
        <v>-169</v>
      </c>
      <c r="G31" s="184">
        <f>'10月(中旬)'!F50+'10月(中旬)'!F51+'10月(中旬)'!F52+'10月(中旬)'!F53+'10月(中旬)'!F56+'10月(中旬)'!F54+'10月(中旬)'!F55+'10月(中旬)'!F59+'10月(中旬)'!F57+'10月(中旬)'!F58</f>
        <v>22173</v>
      </c>
      <c r="H31" s="183">
        <f>'10月(中旬)'!G50+'10月(中旬)'!G51+'10月(中旬)'!G52+'10月(中旬)'!G53+'10月(中旬)'!G56+'10月(中旬)'!G54+'10月(中旬)'!G55+'10月(中旬)'!G59+'10月(中旬)'!G57+'10月(中旬)'!G58</f>
        <v>18320</v>
      </c>
      <c r="I31" s="423">
        <f t="shared" si="2"/>
        <v>1.2103165938864628</v>
      </c>
      <c r="J31" s="422">
        <f t="shared" si="3"/>
        <v>3853</v>
      </c>
      <c r="K31" s="180"/>
    </row>
    <row r="32" spans="1:11" ht="18" customHeight="1" x14ac:dyDescent="0.15">
      <c r="A32" s="187"/>
      <c r="B32" s="186" t="s">
        <v>107</v>
      </c>
      <c r="C32" s="184">
        <f>'10月(中旬)'!B62</f>
        <v>966</v>
      </c>
      <c r="D32" s="185">
        <f>'10月(中旬)'!C62</f>
        <v>760</v>
      </c>
      <c r="E32" s="423">
        <f t="shared" si="0"/>
        <v>1.2710526315789474</v>
      </c>
      <c r="F32" s="422">
        <f t="shared" si="1"/>
        <v>206</v>
      </c>
      <c r="G32" s="184">
        <f>'10月(中旬)'!F62</f>
        <v>1767</v>
      </c>
      <c r="H32" s="183">
        <f>'10月(中旬)'!G62</f>
        <v>1499</v>
      </c>
      <c r="I32" s="423">
        <f t="shared" si="2"/>
        <v>1.1787858572381589</v>
      </c>
      <c r="J32" s="422">
        <f t="shared" si="3"/>
        <v>268</v>
      </c>
      <c r="K32" s="180"/>
    </row>
    <row r="33" spans="1:11" s="166" customFormat="1" ht="18" customHeight="1" x14ac:dyDescent="0.15">
      <c r="A33" s="179"/>
      <c r="B33" s="178" t="s">
        <v>106</v>
      </c>
      <c r="C33" s="177" t="s">
        <v>105</v>
      </c>
      <c r="D33" s="176" t="s">
        <v>105</v>
      </c>
      <c r="E33" s="574" t="s">
        <v>105</v>
      </c>
      <c r="F33" s="573" t="s">
        <v>105</v>
      </c>
      <c r="G33" s="177" t="s">
        <v>105</v>
      </c>
      <c r="H33" s="176" t="s">
        <v>105</v>
      </c>
      <c r="I33" s="574" t="s">
        <v>105</v>
      </c>
      <c r="J33" s="573" t="s">
        <v>105</v>
      </c>
      <c r="K33" s="167"/>
    </row>
    <row r="34" spans="1:11" s="166" customFormat="1" ht="18" customHeight="1" x14ac:dyDescent="0.15">
      <c r="A34" s="173"/>
      <c r="B34" s="172" t="s">
        <v>203</v>
      </c>
      <c r="C34" s="171" t="s">
        <v>105</v>
      </c>
      <c r="D34" s="170" t="s">
        <v>105</v>
      </c>
      <c r="E34" s="572" t="s">
        <v>105</v>
      </c>
      <c r="F34" s="571" t="s">
        <v>105</v>
      </c>
      <c r="G34" s="171" t="s">
        <v>105</v>
      </c>
      <c r="H34" s="170" t="s">
        <v>105</v>
      </c>
      <c r="I34" s="572" t="s">
        <v>105</v>
      </c>
      <c r="J34" s="571" t="s">
        <v>105</v>
      </c>
      <c r="K34" s="167"/>
    </row>
    <row r="35" spans="1:11" x14ac:dyDescent="0.15">
      <c r="C35" s="165"/>
      <c r="G35" s="165"/>
    </row>
    <row r="36" spans="1:11" x14ac:dyDescent="0.15">
      <c r="C36" s="165"/>
      <c r="G36" s="165"/>
    </row>
    <row r="37" spans="1:11" x14ac:dyDescent="0.15">
      <c r="C37" s="165" t="s">
        <v>264</v>
      </c>
      <c r="G37" s="42" t="s">
        <v>246</v>
      </c>
    </row>
    <row r="38" spans="1:11" x14ac:dyDescent="0.15">
      <c r="C38" s="165" t="s">
        <v>263</v>
      </c>
      <c r="G38" s="165"/>
    </row>
    <row r="39" spans="1:11" x14ac:dyDescent="0.15">
      <c r="C39" s="165" t="s">
        <v>294</v>
      </c>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3:7" x14ac:dyDescent="0.15">
      <c r="C65" s="165"/>
      <c r="G65" s="165"/>
    </row>
    <row r="66" spans="3:7" x14ac:dyDescent="0.15">
      <c r="C66" s="165"/>
      <c r="G66" s="165"/>
    </row>
    <row r="67" spans="3:7" x14ac:dyDescent="0.15">
      <c r="C67" s="165"/>
      <c r="G67" s="165"/>
    </row>
    <row r="68" spans="3:7" x14ac:dyDescent="0.15">
      <c r="C68" s="165"/>
      <c r="G68" s="165"/>
    </row>
    <row r="69" spans="3:7" x14ac:dyDescent="0.15">
      <c r="C69" s="165"/>
      <c r="G69" s="165"/>
    </row>
    <row r="70" spans="3:7" x14ac:dyDescent="0.15">
      <c r="C70" s="165"/>
      <c r="G70" s="165"/>
    </row>
  </sheetData>
  <mergeCells count="24">
    <mergeCell ref="A1:B1"/>
    <mergeCell ref="A22:B22"/>
    <mergeCell ref="A27:B27"/>
    <mergeCell ref="J5:J6"/>
    <mergeCell ref="A6:B6"/>
    <mergeCell ref="A7:B7"/>
    <mergeCell ref="A12:B12"/>
    <mergeCell ref="F5:F6"/>
    <mergeCell ref="G5:G6"/>
    <mergeCell ref="H5:H6"/>
    <mergeCell ref="C2:F2"/>
    <mergeCell ref="G2:J2"/>
    <mergeCell ref="C3:C4"/>
    <mergeCell ref="D3:D4"/>
    <mergeCell ref="E3:F3"/>
    <mergeCell ref="A17:B17"/>
    <mergeCell ref="G3:G4"/>
    <mergeCell ref="H3:H4"/>
    <mergeCell ref="I3:J3"/>
    <mergeCell ref="I5:I6"/>
    <mergeCell ref="A5:B5"/>
    <mergeCell ref="C5:C6"/>
    <mergeCell ref="D5:D6"/>
    <mergeCell ref="E5:E6"/>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67" orientation="landscape" r:id="rId1"/>
  <headerFooter alignWithMargins="0">
    <oddHeader>&amp;C2012年&amp;A航空旅客輸送実績</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0"/>
  <sheetViews>
    <sheetView showGridLines="0" view="pageBreakPreview" zoomScale="85"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10月下旬</v>
      </c>
      <c r="G1" s="4" t="s">
        <v>69</v>
      </c>
      <c r="H1" s="2"/>
      <c r="I1" s="2"/>
      <c r="J1" s="2"/>
    </row>
    <row r="2" spans="1:11" ht="18" customHeight="1" x14ac:dyDescent="0.15">
      <c r="A2" s="206"/>
      <c r="B2" s="205"/>
      <c r="C2" s="683" t="s">
        <v>219</v>
      </c>
      <c r="D2" s="684"/>
      <c r="E2" s="685"/>
      <c r="F2" s="686"/>
      <c r="G2" s="683" t="s">
        <v>218</v>
      </c>
      <c r="H2" s="684"/>
      <c r="I2" s="685"/>
      <c r="J2" s="686"/>
    </row>
    <row r="3" spans="1:11" ht="18.75" customHeight="1" x14ac:dyDescent="0.15">
      <c r="A3" s="186"/>
      <c r="B3" s="204"/>
      <c r="C3" s="687" t="s">
        <v>302</v>
      </c>
      <c r="D3" s="689" t="s">
        <v>301</v>
      </c>
      <c r="E3" s="664" t="s">
        <v>215</v>
      </c>
      <c r="F3" s="665"/>
      <c r="G3" s="660" t="str">
        <f>C3</f>
        <v>12.10.下旬</v>
      </c>
      <c r="H3" s="662" t="str">
        <f>D3</f>
        <v>11.10.下旬</v>
      </c>
      <c r="I3" s="664" t="s">
        <v>215</v>
      </c>
      <c r="J3" s="665"/>
    </row>
    <row r="4" spans="1:11" ht="18" customHeight="1" x14ac:dyDescent="0.15">
      <c r="A4" s="202"/>
      <c r="B4" s="201"/>
      <c r="C4" s="688"/>
      <c r="D4" s="690"/>
      <c r="E4" s="203" t="s">
        <v>214</v>
      </c>
      <c r="F4" s="458" t="s">
        <v>213</v>
      </c>
      <c r="G4" s="661"/>
      <c r="H4" s="663"/>
      <c r="I4" s="203" t="s">
        <v>214</v>
      </c>
      <c r="J4" s="458" t="s">
        <v>213</v>
      </c>
    </row>
    <row r="5" spans="1:11" ht="13.5" customHeight="1" x14ac:dyDescent="0.15">
      <c r="A5" s="668" t="s">
        <v>212</v>
      </c>
      <c r="B5" s="718"/>
      <c r="C5" s="670">
        <f>C7+C12+C17+C22+C27</f>
        <v>163500</v>
      </c>
      <c r="D5" s="672">
        <f>D7+D12+D17+D22+D27</f>
        <v>165091</v>
      </c>
      <c r="E5" s="666">
        <f>C5/D5</f>
        <v>0.99036289076933326</v>
      </c>
      <c r="F5" s="677">
        <f>C5-D5</f>
        <v>-1591</v>
      </c>
      <c r="G5" s="670">
        <f>G7+G12+G17+G22+G27</f>
        <v>227583</v>
      </c>
      <c r="H5" s="681">
        <f>H7+H12+H17+H22+H27</f>
        <v>229024</v>
      </c>
      <c r="I5" s="666">
        <f>G5/H5</f>
        <v>0.9937080829956686</v>
      </c>
      <c r="J5" s="677">
        <f>G5-H5</f>
        <v>-1441</v>
      </c>
    </row>
    <row r="6" spans="1:11" ht="13.5" customHeight="1" x14ac:dyDescent="0.15">
      <c r="A6" s="679" t="s">
        <v>113</v>
      </c>
      <c r="B6" s="715"/>
      <c r="C6" s="671"/>
      <c r="D6" s="673"/>
      <c r="E6" s="667"/>
      <c r="F6" s="678"/>
      <c r="G6" s="671"/>
      <c r="H6" s="682"/>
      <c r="I6" s="667"/>
      <c r="J6" s="678"/>
    </row>
    <row r="7" spans="1:11" ht="18" customHeight="1" x14ac:dyDescent="0.15">
      <c r="A7" s="705" t="s">
        <v>211</v>
      </c>
      <c r="B7" s="714"/>
      <c r="C7" s="518">
        <f>SUM(C8:C11)</f>
        <v>87598</v>
      </c>
      <c r="D7" s="519">
        <f>SUM(D8:D11)</f>
        <v>88322</v>
      </c>
      <c r="E7" s="516">
        <f>C7/D7</f>
        <v>0.99180272185865359</v>
      </c>
      <c r="F7" s="515">
        <f>C7-D7</f>
        <v>-724</v>
      </c>
      <c r="G7" s="518">
        <f>SUM(G8:G11)</f>
        <v>114667</v>
      </c>
      <c r="H7" s="517">
        <f>SUM(H8:H11)</f>
        <v>114884</v>
      </c>
      <c r="I7" s="516">
        <f>G7/H7</f>
        <v>0.99811113819156716</v>
      </c>
      <c r="J7" s="515">
        <f>G7-H7</f>
        <v>-217</v>
      </c>
      <c r="K7" s="180"/>
    </row>
    <row r="8" spans="1:11" ht="18" customHeight="1" x14ac:dyDescent="0.15">
      <c r="A8" s="187" t="s">
        <v>210</v>
      </c>
      <c r="B8" s="189" t="s">
        <v>111</v>
      </c>
      <c r="C8" s="184">
        <f>'10月(下旬)'!B9+'10月(下旬)'!B14</f>
        <v>42866</v>
      </c>
      <c r="D8" s="185">
        <f>'10月(下旬)'!C9+'10月(下旬)'!C14</f>
        <v>44003</v>
      </c>
      <c r="E8" s="423">
        <f>C8/D8</f>
        <v>0.97416085266913621</v>
      </c>
      <c r="F8" s="422">
        <f>C8-D8</f>
        <v>-1137</v>
      </c>
      <c r="G8" s="184">
        <f>'10月(下旬)'!F9+'10月(下旬)'!F14</f>
        <v>59863</v>
      </c>
      <c r="H8" s="183">
        <f>'10月(下旬)'!G9+'10月(下旬)'!G14</f>
        <v>56903</v>
      </c>
      <c r="I8" s="423">
        <f>G8/H8</f>
        <v>1.0520183470115811</v>
      </c>
      <c r="J8" s="422">
        <f>G8-H8</f>
        <v>2960</v>
      </c>
      <c r="K8" s="180"/>
    </row>
    <row r="9" spans="1:11" ht="18" customHeight="1" x14ac:dyDescent="0.15">
      <c r="A9" s="187"/>
      <c r="B9" s="189" t="s">
        <v>110</v>
      </c>
      <c r="C9" s="184">
        <f>'10月(下旬)'!B19+'10月(下旬)'!B22+'10月(下旬)'!B23+'10月(下旬)'!B24</f>
        <v>3620</v>
      </c>
      <c r="D9" s="185">
        <f>'10月(下旬)'!C19+'10月(下旬)'!C22+'10月(下旬)'!C23+'10月(下旬)'!C24</f>
        <v>3469</v>
      </c>
      <c r="E9" s="423">
        <f>C9/D9</f>
        <v>1.0435283943499567</v>
      </c>
      <c r="F9" s="422">
        <f>C9-D9</f>
        <v>151</v>
      </c>
      <c r="G9" s="184">
        <f>'10月(下旬)'!F19+'10月(下旬)'!F22+'10月(下旬)'!F23+'10月(下旬)'!F24</f>
        <v>4870</v>
      </c>
      <c r="H9" s="183">
        <f>'10月(下旬)'!G19+'10月(下旬)'!G22+'10月(下旬)'!G23+'10月(下旬)'!G24</f>
        <v>4870</v>
      </c>
      <c r="I9" s="423">
        <f>G9/H9</f>
        <v>1</v>
      </c>
      <c r="J9" s="422">
        <f>G9-H9</f>
        <v>0</v>
      </c>
      <c r="K9" s="180"/>
    </row>
    <row r="10" spans="1:11" ht="18" customHeight="1" x14ac:dyDescent="0.15">
      <c r="A10" s="187"/>
      <c r="B10" s="189" t="s">
        <v>108</v>
      </c>
      <c r="C10" s="184">
        <f>'10月(下旬)'!B43+'10月(下旬)'!B49</f>
        <v>41112</v>
      </c>
      <c r="D10" s="185">
        <f>'10月(下旬)'!C43+'10月(下旬)'!C49</f>
        <v>40850</v>
      </c>
      <c r="E10" s="423">
        <f>C10/D10</f>
        <v>1.0064137086903304</v>
      </c>
      <c r="F10" s="422">
        <f>C10-D10</f>
        <v>262</v>
      </c>
      <c r="G10" s="184">
        <f>'10月(下旬)'!F43+'10月(下旬)'!F49</f>
        <v>49934</v>
      </c>
      <c r="H10" s="183">
        <f>'10月(下旬)'!G43+'10月(下旬)'!G49</f>
        <v>53111</v>
      </c>
      <c r="I10" s="423">
        <f>G10/H10</f>
        <v>0.94018188322569718</v>
      </c>
      <c r="J10" s="422">
        <f>G10-H10</f>
        <v>-3177</v>
      </c>
      <c r="K10" s="180"/>
    </row>
    <row r="11" spans="1:11" s="166" customFormat="1" ht="18" customHeight="1" x14ac:dyDescent="0.15">
      <c r="A11" s="179"/>
      <c r="B11" s="197" t="s">
        <v>112</v>
      </c>
      <c r="C11" s="196" t="s">
        <v>105</v>
      </c>
      <c r="D11" s="176" t="s">
        <v>105</v>
      </c>
      <c r="E11" s="574" t="s">
        <v>105</v>
      </c>
      <c r="F11" s="573" t="s">
        <v>105</v>
      </c>
      <c r="G11" s="196" t="s">
        <v>105</v>
      </c>
      <c r="H11" s="176" t="s">
        <v>105</v>
      </c>
      <c r="I11" s="574" t="s">
        <v>105</v>
      </c>
      <c r="J11" s="573" t="s">
        <v>105</v>
      </c>
      <c r="K11" s="167"/>
    </row>
    <row r="12" spans="1:11" ht="18" customHeight="1" x14ac:dyDescent="0.15">
      <c r="A12" s="716" t="s">
        <v>209</v>
      </c>
      <c r="B12" s="717"/>
      <c r="C12" s="526">
        <f>SUM(C13:C16)</f>
        <v>26676</v>
      </c>
      <c r="D12" s="525">
        <f>SUM(D13:D16)</f>
        <v>28613</v>
      </c>
      <c r="E12" s="524">
        <f>C12/D12</f>
        <v>0.93230349840981375</v>
      </c>
      <c r="F12" s="523">
        <f>C12-D12</f>
        <v>-1937</v>
      </c>
      <c r="G12" s="526">
        <f>SUM(G13:G16)</f>
        <v>36574</v>
      </c>
      <c r="H12" s="525">
        <f>SUM(H13:H16)</f>
        <v>38646</v>
      </c>
      <c r="I12" s="524">
        <f>G12/H12</f>
        <v>0.94638513688350667</v>
      </c>
      <c r="J12" s="523">
        <f>G12-H12</f>
        <v>-2072</v>
      </c>
      <c r="K12" s="180"/>
    </row>
    <row r="13" spans="1:11" ht="18" customHeight="1" x14ac:dyDescent="0.15">
      <c r="A13" s="187" t="s">
        <v>208</v>
      </c>
      <c r="B13" s="189" t="s">
        <v>111</v>
      </c>
      <c r="C13" s="184">
        <f>'10月(下旬)'!B10+'10月(下旬)'!B11+'10月(下旬)'!B16</f>
        <v>5692</v>
      </c>
      <c r="D13" s="185">
        <f>'10月(下旬)'!C10+'10月(下旬)'!C11+'10月(下旬)'!C16</f>
        <v>10168</v>
      </c>
      <c r="E13" s="423">
        <f>C13/D13</f>
        <v>0.55979543666404408</v>
      </c>
      <c r="F13" s="422">
        <f>C13-D13</f>
        <v>-4476</v>
      </c>
      <c r="G13" s="184">
        <f>'10月(下旬)'!F10+'10月(下旬)'!F11+'10月(下旬)'!F16</f>
        <v>6655</v>
      </c>
      <c r="H13" s="185">
        <f>'10月(下旬)'!G10+'10月(下旬)'!G11+'10月(下旬)'!G16</f>
        <v>12409</v>
      </c>
      <c r="I13" s="423">
        <f>G13/H13</f>
        <v>0.53630429526956247</v>
      </c>
      <c r="J13" s="422">
        <f>G13-H13</f>
        <v>-5754</v>
      </c>
      <c r="K13" s="180"/>
    </row>
    <row r="14" spans="1:11" ht="18" customHeight="1" x14ac:dyDescent="0.15">
      <c r="A14" s="187"/>
      <c r="B14" s="189" t="s">
        <v>110</v>
      </c>
      <c r="C14" s="184">
        <f>'10月(下旬)'!B20+'10月(下旬)'!B25+'10月(下旬)'!B26+'10月(下旬)'!B27+'10月(下旬)'!B36</f>
        <v>4886</v>
      </c>
      <c r="D14" s="185">
        <f>'10月(下旬)'!C20+'10月(下旬)'!C25+'10月(下旬)'!C26+'10月(下旬)'!C27+'10月(下旬)'!C36</f>
        <v>1151</v>
      </c>
      <c r="E14" s="423">
        <f>C14/D14</f>
        <v>4.2450043440486533</v>
      </c>
      <c r="F14" s="422">
        <f>C14-D14</f>
        <v>3735</v>
      </c>
      <c r="G14" s="184">
        <f>'10月(下旬)'!F20+'10月(下旬)'!F25+'10月(下旬)'!F26+'10月(下旬)'!F27+'10月(下旬)'!F36</f>
        <v>6430</v>
      </c>
      <c r="H14" s="185">
        <f>'10月(下旬)'!G20+'10月(下旬)'!G25+'10月(下旬)'!G26+'10月(下旬)'!G27+'10月(下旬)'!G36</f>
        <v>1645</v>
      </c>
      <c r="I14" s="423">
        <f>G14/H14</f>
        <v>3.9088145896656536</v>
      </c>
      <c r="J14" s="422">
        <f>G14-H14</f>
        <v>4785</v>
      </c>
      <c r="K14" s="180"/>
    </row>
    <row r="15" spans="1:11" ht="18" customHeight="1" x14ac:dyDescent="0.15">
      <c r="A15" s="187"/>
      <c r="B15" s="189" t="s">
        <v>108</v>
      </c>
      <c r="C15" s="184">
        <f>'10月(下旬)'!B44+'10月(下旬)'!B45+'10月(下旬)'!B46+'10月(下旬)'!B60</f>
        <v>16098</v>
      </c>
      <c r="D15" s="185">
        <f>'10月(下旬)'!C44+'10月(下旬)'!C45+'10月(下旬)'!C46+'10月(下旬)'!C60</f>
        <v>17294</v>
      </c>
      <c r="E15" s="423">
        <f>C15/D15</f>
        <v>0.93084306695963914</v>
      </c>
      <c r="F15" s="422">
        <f>C15-D15</f>
        <v>-1196</v>
      </c>
      <c r="G15" s="184">
        <f>'10月(下旬)'!F44+'10月(下旬)'!F45+'10月(下旬)'!F46+'10月(下旬)'!F60</f>
        <v>23489</v>
      </c>
      <c r="H15" s="185">
        <f>'10月(下旬)'!G44+'10月(下旬)'!G45+'10月(下旬)'!G46+'10月(下旬)'!G60</f>
        <v>24592</v>
      </c>
      <c r="I15" s="423">
        <f>G15/H15</f>
        <v>0.95514801561483409</v>
      </c>
      <c r="J15" s="422">
        <f>G15-H15</f>
        <v>-1103</v>
      </c>
      <c r="K15" s="180"/>
    </row>
    <row r="16" spans="1:11" s="166" customFormat="1" ht="18" customHeight="1" x14ac:dyDescent="0.15">
      <c r="A16" s="179"/>
      <c r="B16" s="197" t="s">
        <v>112</v>
      </c>
      <c r="C16" s="177" t="s">
        <v>105</v>
      </c>
      <c r="D16" s="176" t="s">
        <v>105</v>
      </c>
      <c r="E16" s="574" t="s">
        <v>105</v>
      </c>
      <c r="F16" s="573" t="s">
        <v>105</v>
      </c>
      <c r="G16" s="177" t="s">
        <v>105</v>
      </c>
      <c r="H16" s="176" t="s">
        <v>105</v>
      </c>
      <c r="I16" s="574" t="s">
        <v>105</v>
      </c>
      <c r="J16" s="573" t="s">
        <v>105</v>
      </c>
      <c r="K16" s="167"/>
    </row>
    <row r="17" spans="1:11" ht="18" customHeight="1" x14ac:dyDescent="0.15">
      <c r="A17" s="705" t="s">
        <v>207</v>
      </c>
      <c r="B17" s="714"/>
      <c r="C17" s="518">
        <f>SUM(C18:C21)</f>
        <v>19247</v>
      </c>
      <c r="D17" s="519">
        <f>SUM(D18:D21)</f>
        <v>19950</v>
      </c>
      <c r="E17" s="516">
        <f>C17/D17</f>
        <v>0.96476190476190471</v>
      </c>
      <c r="F17" s="515">
        <f>C17-D17</f>
        <v>-703</v>
      </c>
      <c r="G17" s="518">
        <f>SUM(G18:G21)</f>
        <v>29019</v>
      </c>
      <c r="H17" s="517">
        <f>SUM(H18:H21)</f>
        <v>29850</v>
      </c>
      <c r="I17" s="516">
        <f>G17/H17</f>
        <v>0.97216080402010052</v>
      </c>
      <c r="J17" s="515">
        <f>G17-H17</f>
        <v>-831</v>
      </c>
      <c r="K17" s="180"/>
    </row>
    <row r="18" spans="1:11" ht="18" customHeight="1" x14ac:dyDescent="0.15">
      <c r="A18" s="187" t="s">
        <v>206</v>
      </c>
      <c r="B18" s="189" t="s">
        <v>111</v>
      </c>
      <c r="C18" s="184">
        <f>'10月(下旬)'!B12</f>
        <v>0</v>
      </c>
      <c r="D18" s="185">
        <f>'10月(下旬)'!C12</f>
        <v>0</v>
      </c>
      <c r="E18" s="423" t="e">
        <f>C18/D18</f>
        <v>#DIV/0!</v>
      </c>
      <c r="F18" s="422">
        <f>C18-D18</f>
        <v>0</v>
      </c>
      <c r="G18" s="184">
        <f>'10月(下旬)'!F12</f>
        <v>0</v>
      </c>
      <c r="H18" s="183">
        <f>'10月(下旬)'!G12</f>
        <v>0</v>
      </c>
      <c r="I18" s="423" t="e">
        <f>G18/H18</f>
        <v>#DIV/0!</v>
      </c>
      <c r="J18" s="422">
        <f>G18-H18</f>
        <v>0</v>
      </c>
      <c r="K18" s="180"/>
    </row>
    <row r="19" spans="1:11" ht="18" customHeight="1" x14ac:dyDescent="0.15">
      <c r="A19" s="187"/>
      <c r="B19" s="189" t="s">
        <v>110</v>
      </c>
      <c r="C19" s="184">
        <f>'10月(下旬)'!B21+'10月(下旬)'!B35</f>
        <v>6520</v>
      </c>
      <c r="D19" s="185">
        <f>'10月(下旬)'!C21+'10月(下旬)'!C35</f>
        <v>7137</v>
      </c>
      <c r="E19" s="423">
        <f>C19/D19</f>
        <v>0.91354911027042174</v>
      </c>
      <c r="F19" s="422">
        <f>C19-D19</f>
        <v>-617</v>
      </c>
      <c r="G19" s="184">
        <f>'10月(下旬)'!F21+'10月(下旬)'!F35</f>
        <v>9570</v>
      </c>
      <c r="H19" s="183">
        <f>'10月(下旬)'!G21+'10月(下旬)'!G35</f>
        <v>9590</v>
      </c>
      <c r="I19" s="423">
        <f>G19/H19</f>
        <v>0.99791449426485923</v>
      </c>
      <c r="J19" s="422">
        <f>G19-H19</f>
        <v>-20</v>
      </c>
      <c r="K19" s="180"/>
    </row>
    <row r="20" spans="1:11" ht="18" customHeight="1" x14ac:dyDescent="0.15">
      <c r="A20" s="187"/>
      <c r="B20" s="189" t="s">
        <v>108</v>
      </c>
      <c r="C20" s="184">
        <f>'10月(下旬)'!B48+'10月(下旬)'!B61</f>
        <v>12727</v>
      </c>
      <c r="D20" s="185">
        <f>'10月(下旬)'!C48+'10月(下旬)'!C61</f>
        <v>12813</v>
      </c>
      <c r="E20" s="423">
        <f>C20/D20</f>
        <v>0.99328806680714898</v>
      </c>
      <c r="F20" s="422">
        <f>C20-D20</f>
        <v>-86</v>
      </c>
      <c r="G20" s="184">
        <f>'10月(下旬)'!F48+'10月(下旬)'!F61</f>
        <v>19449</v>
      </c>
      <c r="H20" s="183">
        <f>'10月(下旬)'!G48+'10月(下旬)'!G61</f>
        <v>20260</v>
      </c>
      <c r="I20" s="423">
        <f>G20/H20</f>
        <v>0.95997038499506415</v>
      </c>
      <c r="J20" s="422">
        <f>G20-H20</f>
        <v>-811</v>
      </c>
      <c r="K20" s="180"/>
    </row>
    <row r="21" spans="1:11" s="166" customFormat="1" ht="18" customHeight="1" x14ac:dyDescent="0.15">
      <c r="A21" s="173"/>
      <c r="B21" s="194" t="s">
        <v>112</v>
      </c>
      <c r="C21" s="171" t="s">
        <v>105</v>
      </c>
      <c r="D21" s="170" t="s">
        <v>105</v>
      </c>
      <c r="E21" s="572" t="s">
        <v>105</v>
      </c>
      <c r="F21" s="571" t="s">
        <v>105</v>
      </c>
      <c r="G21" s="171" t="s">
        <v>105</v>
      </c>
      <c r="H21" s="170" t="s">
        <v>105</v>
      </c>
      <c r="I21" s="572" t="s">
        <v>105</v>
      </c>
      <c r="J21" s="571" t="s">
        <v>105</v>
      </c>
      <c r="K21" s="167"/>
    </row>
    <row r="22" spans="1:11" ht="18" customHeight="1" x14ac:dyDescent="0.15">
      <c r="A22" s="705" t="s">
        <v>205</v>
      </c>
      <c r="B22" s="714"/>
      <c r="C22" s="518">
        <f>SUM(C23:C26)</f>
        <v>12859</v>
      </c>
      <c r="D22" s="519">
        <f>SUM(D23:D26)</f>
        <v>11608</v>
      </c>
      <c r="E22" s="516">
        <f>C22/D22</f>
        <v>1.1077705031013094</v>
      </c>
      <c r="F22" s="515">
        <f>C22-D22</f>
        <v>1251</v>
      </c>
      <c r="G22" s="518">
        <f>SUM(G23:G26)</f>
        <v>17047</v>
      </c>
      <c r="H22" s="517">
        <f>SUM(H23:H26)</f>
        <v>18677</v>
      </c>
      <c r="I22" s="516">
        <f>G22/H22</f>
        <v>0.91272688333244101</v>
      </c>
      <c r="J22" s="515">
        <f>G22-H22</f>
        <v>-1630</v>
      </c>
      <c r="K22" s="180"/>
    </row>
    <row r="23" spans="1:11" ht="18" customHeight="1" x14ac:dyDescent="0.15">
      <c r="A23" s="187"/>
      <c r="B23" s="189" t="s">
        <v>111</v>
      </c>
      <c r="C23" s="184">
        <f>'10月(下旬)'!B13</f>
        <v>0</v>
      </c>
      <c r="D23" s="185">
        <f>'10月(下旬)'!C13</f>
        <v>0</v>
      </c>
      <c r="E23" s="423" t="e">
        <f>C23/D23</f>
        <v>#DIV/0!</v>
      </c>
      <c r="F23" s="422">
        <f>C23-D23</f>
        <v>0</v>
      </c>
      <c r="G23" s="184">
        <f>'10月(下旬)'!F13</f>
        <v>0</v>
      </c>
      <c r="H23" s="183">
        <f>'10月(下旬)'!G13</f>
        <v>0</v>
      </c>
      <c r="I23" s="423" t="e">
        <f>G23/H23</f>
        <v>#DIV/0!</v>
      </c>
      <c r="J23" s="422">
        <f>G23-H23</f>
        <v>0</v>
      </c>
      <c r="K23" s="180"/>
    </row>
    <row r="24" spans="1:11" ht="18" customHeight="1" x14ac:dyDescent="0.15">
      <c r="A24" s="187"/>
      <c r="B24" s="189" t="s">
        <v>110</v>
      </c>
      <c r="C24" s="184">
        <f>'10月(下旬)'!B28+'10月(下旬)'!B37</f>
        <v>5152</v>
      </c>
      <c r="D24" s="185">
        <f>'10月(下旬)'!C28+'10月(下旬)'!C37</f>
        <v>5153</v>
      </c>
      <c r="E24" s="423">
        <f>C24/D24</f>
        <v>0.99980593828837572</v>
      </c>
      <c r="F24" s="422">
        <f>C24-D24</f>
        <v>-1</v>
      </c>
      <c r="G24" s="184">
        <f>'10月(下旬)'!F28+'10月(下旬)'!F37</f>
        <v>6390</v>
      </c>
      <c r="H24" s="183">
        <f>'10月(下旬)'!G28+'10月(下旬)'!G37</f>
        <v>8040</v>
      </c>
      <c r="I24" s="423">
        <f>G24/H24</f>
        <v>0.79477611940298509</v>
      </c>
      <c r="J24" s="422">
        <f>G24-H24</f>
        <v>-1650</v>
      </c>
      <c r="K24" s="180"/>
    </row>
    <row r="25" spans="1:11" ht="18" customHeight="1" x14ac:dyDescent="0.15">
      <c r="A25" s="187"/>
      <c r="B25" s="189" t="s">
        <v>108</v>
      </c>
      <c r="C25" s="184">
        <f>'10月(下旬)'!B47</f>
        <v>7707</v>
      </c>
      <c r="D25" s="185">
        <f>'10月(下旬)'!C47</f>
        <v>6455</v>
      </c>
      <c r="E25" s="423">
        <f>C25/D25</f>
        <v>1.1939581719597212</v>
      </c>
      <c r="F25" s="422">
        <f>C25-D25</f>
        <v>1252</v>
      </c>
      <c r="G25" s="184">
        <f>'10月(下旬)'!F47</f>
        <v>10657</v>
      </c>
      <c r="H25" s="183">
        <f>'10月(下旬)'!G47</f>
        <v>10637</v>
      </c>
      <c r="I25" s="423">
        <f>G25/H25</f>
        <v>1.0018802293879854</v>
      </c>
      <c r="J25" s="422">
        <f>G25-H25</f>
        <v>20</v>
      </c>
      <c r="K25" s="180"/>
    </row>
    <row r="26" spans="1:11" s="166" customFormat="1" ht="18" customHeight="1" x14ac:dyDescent="0.15">
      <c r="A26" s="173"/>
      <c r="B26" s="194" t="s">
        <v>112</v>
      </c>
      <c r="C26" s="171" t="s">
        <v>105</v>
      </c>
      <c r="D26" s="170" t="s">
        <v>105</v>
      </c>
      <c r="E26" s="572" t="s">
        <v>105</v>
      </c>
      <c r="F26" s="571" t="s">
        <v>105</v>
      </c>
      <c r="G26" s="171" t="s">
        <v>105</v>
      </c>
      <c r="H26" s="170" t="s">
        <v>105</v>
      </c>
      <c r="I26" s="572" t="s">
        <v>105</v>
      </c>
      <c r="J26" s="571" t="s">
        <v>105</v>
      </c>
      <c r="K26" s="167"/>
    </row>
    <row r="27" spans="1:11" ht="18" customHeight="1" x14ac:dyDescent="0.15">
      <c r="A27" s="705" t="s">
        <v>204</v>
      </c>
      <c r="B27" s="714"/>
      <c r="C27" s="518">
        <f>SUM(C28:C34)</f>
        <v>17120</v>
      </c>
      <c r="D27" s="519">
        <f>SUM(D28:D34)</f>
        <v>16598</v>
      </c>
      <c r="E27" s="516">
        <f t="shared" ref="E27:E32" si="0">C27/D27</f>
        <v>1.0314495722376189</v>
      </c>
      <c r="F27" s="515">
        <f t="shared" ref="F27:F32" si="1">C27-D27</f>
        <v>522</v>
      </c>
      <c r="G27" s="518">
        <f>SUM(G28:G34)</f>
        <v>30276</v>
      </c>
      <c r="H27" s="519">
        <f>SUM(H28:H34)</f>
        <v>26967</v>
      </c>
      <c r="I27" s="516">
        <f t="shared" ref="I27:I32" si="2">G27/H27</f>
        <v>1.1227055289798642</v>
      </c>
      <c r="J27" s="515">
        <f t="shared" ref="J27:J32" si="3">G27-H27</f>
        <v>3309</v>
      </c>
      <c r="K27" s="180"/>
    </row>
    <row r="28" spans="1:11" ht="18" customHeight="1" x14ac:dyDescent="0.15">
      <c r="A28" s="187"/>
      <c r="B28" s="189" t="s">
        <v>111</v>
      </c>
      <c r="C28" s="184">
        <f>'10月(下旬)'!B15+'10月(下旬)'!B17</f>
        <v>0</v>
      </c>
      <c r="D28" s="185">
        <f>'10月(下旬)'!C15+'10月(下旬)'!C17</f>
        <v>0</v>
      </c>
      <c r="E28" s="423" t="e">
        <f t="shared" si="0"/>
        <v>#DIV/0!</v>
      </c>
      <c r="F28" s="422">
        <f t="shared" si="1"/>
        <v>0</v>
      </c>
      <c r="G28" s="184">
        <f>'10月(下旬)'!F15+'10月(下旬)'!F17</f>
        <v>0</v>
      </c>
      <c r="H28" s="183">
        <f>'10月(下旬)'!G15+'10月(下旬)'!G17</f>
        <v>0</v>
      </c>
      <c r="I28" s="423" t="e">
        <f t="shared" si="2"/>
        <v>#DIV/0!</v>
      </c>
      <c r="J28" s="422">
        <f t="shared" si="3"/>
        <v>0</v>
      </c>
      <c r="K28" s="180"/>
    </row>
    <row r="29" spans="1:11" ht="18" customHeight="1" x14ac:dyDescent="0.15">
      <c r="A29" s="187"/>
      <c r="B29" s="186" t="s">
        <v>110</v>
      </c>
      <c r="C29" s="184">
        <f>'10月(下旬)'!B29+'10月(下旬)'!B30+'10月(下旬)'!B31+'10月(下旬)'!B32+'10月(下旬)'!B33+'10月(下旬)'!B34</f>
        <v>2257</v>
      </c>
      <c r="D29" s="188">
        <f>'10月(下旬)'!C29+'10月(下旬)'!C30+'10月(下旬)'!C31+'10月(下旬)'!C32+'10月(下旬)'!C33+'10月(下旬)'!C34</f>
        <v>2609</v>
      </c>
      <c r="E29" s="423">
        <f t="shared" si="0"/>
        <v>0.86508240705251049</v>
      </c>
      <c r="F29" s="422">
        <f t="shared" si="1"/>
        <v>-352</v>
      </c>
      <c r="G29" s="184">
        <f>'10月(下旬)'!F29+'10月(下旬)'!F30+'10月(下旬)'!F31+'10月(下旬)'!F32+'10月(下旬)'!F33+'10月(下旬)'!F34</f>
        <v>3790</v>
      </c>
      <c r="H29" s="183">
        <f>'10月(下旬)'!G29+'10月(下旬)'!G30+'10月(下旬)'!G31+'10月(下旬)'!G32+'10月(下旬)'!G33+'10月(下旬)'!G34</f>
        <v>3830</v>
      </c>
      <c r="I29" s="423">
        <f t="shared" si="2"/>
        <v>0.98955613577023493</v>
      </c>
      <c r="J29" s="422">
        <f t="shared" si="3"/>
        <v>-40</v>
      </c>
      <c r="K29" s="180"/>
    </row>
    <row r="30" spans="1:11" ht="18" customHeight="1" x14ac:dyDescent="0.15">
      <c r="A30" s="187"/>
      <c r="B30" s="186" t="s">
        <v>109</v>
      </c>
      <c r="C30" s="184">
        <f>'10月(下旬)'!B38</f>
        <v>689</v>
      </c>
      <c r="D30" s="185">
        <f>'10月(下旬)'!C38</f>
        <v>641</v>
      </c>
      <c r="E30" s="423">
        <f t="shared" si="0"/>
        <v>1.0748829953198127</v>
      </c>
      <c r="F30" s="422">
        <f t="shared" si="1"/>
        <v>48</v>
      </c>
      <c r="G30" s="184">
        <f>'10月(下旬)'!F38</f>
        <v>935</v>
      </c>
      <c r="H30" s="183">
        <f>'10月(下旬)'!G38</f>
        <v>968</v>
      </c>
      <c r="I30" s="423">
        <f t="shared" si="2"/>
        <v>0.96590909090909094</v>
      </c>
      <c r="J30" s="422">
        <f t="shared" si="3"/>
        <v>-33</v>
      </c>
      <c r="K30" s="180"/>
    </row>
    <row r="31" spans="1:11" ht="18" customHeight="1" x14ac:dyDescent="0.15">
      <c r="A31" s="187"/>
      <c r="B31" s="186" t="s">
        <v>108</v>
      </c>
      <c r="C31" s="184">
        <f>'10月(下旬)'!B50+'10月(下旬)'!B51+'10月(下旬)'!B52+'10月(下旬)'!B53+'10月(下旬)'!B56+'10月(下旬)'!B54+'10月(下旬)'!B55+'10月(下旬)'!B59+'10月(下旬)'!B57+'10月(下旬)'!B58</f>
        <v>13060</v>
      </c>
      <c r="D31" s="185">
        <f>'10月(下旬)'!C50+'10月(下旬)'!C51+'10月(下旬)'!C52+'10月(下旬)'!C53+'10月(下旬)'!C56+'10月(下旬)'!C54+'10月(下旬)'!C55+'10月(下旬)'!C59+'10月(下旬)'!C57+'10月(下旬)'!C58</f>
        <v>12373</v>
      </c>
      <c r="E31" s="423">
        <f t="shared" si="0"/>
        <v>1.0555241251111291</v>
      </c>
      <c r="F31" s="422">
        <f t="shared" si="1"/>
        <v>687</v>
      </c>
      <c r="G31" s="184">
        <f>'10月(下旬)'!F50+'10月(下旬)'!F51+'10月(下旬)'!F52+'10月(下旬)'!F53+'10月(下旬)'!F56+'10月(下旬)'!F54+'10月(下旬)'!F55+'10月(下旬)'!F59+'10月(下旬)'!F57+'10月(下旬)'!F58</f>
        <v>23617</v>
      </c>
      <c r="H31" s="183">
        <f>'10月(下旬)'!G50+'10月(下旬)'!G51+'10月(下旬)'!G52+'10月(下旬)'!G53+'10月(下旬)'!G56+'10月(下旬)'!G54+'10月(下旬)'!G55+'10月(下旬)'!G59+'10月(下旬)'!G57+'10月(下旬)'!G58</f>
        <v>20507</v>
      </c>
      <c r="I31" s="423">
        <f t="shared" si="2"/>
        <v>1.1516555322572779</v>
      </c>
      <c r="J31" s="422">
        <f t="shared" si="3"/>
        <v>3110</v>
      </c>
      <c r="K31" s="180"/>
    </row>
    <row r="32" spans="1:11" ht="18" customHeight="1" x14ac:dyDescent="0.15">
      <c r="A32" s="187"/>
      <c r="B32" s="186" t="s">
        <v>107</v>
      </c>
      <c r="C32" s="184">
        <f>'10月(下旬)'!B62</f>
        <v>1114</v>
      </c>
      <c r="D32" s="185">
        <f>'10月(下旬)'!C62</f>
        <v>975</v>
      </c>
      <c r="E32" s="423">
        <f t="shared" si="0"/>
        <v>1.1425641025641025</v>
      </c>
      <c r="F32" s="422">
        <f t="shared" si="1"/>
        <v>139</v>
      </c>
      <c r="G32" s="184">
        <f>'10月(下旬)'!F62</f>
        <v>1934</v>
      </c>
      <c r="H32" s="183">
        <f>'10月(下旬)'!G62</f>
        <v>1662</v>
      </c>
      <c r="I32" s="423">
        <f t="shared" si="2"/>
        <v>1.1636582430806257</v>
      </c>
      <c r="J32" s="422">
        <f t="shared" si="3"/>
        <v>272</v>
      </c>
      <c r="K32" s="180"/>
    </row>
    <row r="33" spans="1:11" s="166" customFormat="1" ht="18" customHeight="1" x14ac:dyDescent="0.15">
      <c r="A33" s="179"/>
      <c r="B33" s="178" t="s">
        <v>106</v>
      </c>
      <c r="C33" s="177" t="s">
        <v>105</v>
      </c>
      <c r="D33" s="176" t="s">
        <v>105</v>
      </c>
      <c r="E33" s="574" t="s">
        <v>105</v>
      </c>
      <c r="F33" s="573" t="s">
        <v>105</v>
      </c>
      <c r="G33" s="177" t="s">
        <v>105</v>
      </c>
      <c r="H33" s="176" t="s">
        <v>105</v>
      </c>
      <c r="I33" s="574" t="s">
        <v>105</v>
      </c>
      <c r="J33" s="573" t="s">
        <v>105</v>
      </c>
      <c r="K33" s="167"/>
    </row>
    <row r="34" spans="1:11" s="166" customFormat="1" ht="18" customHeight="1" x14ac:dyDescent="0.15">
      <c r="A34" s="173"/>
      <c r="B34" s="172" t="s">
        <v>203</v>
      </c>
      <c r="C34" s="171" t="s">
        <v>105</v>
      </c>
      <c r="D34" s="170" t="s">
        <v>105</v>
      </c>
      <c r="E34" s="572" t="s">
        <v>105</v>
      </c>
      <c r="F34" s="571" t="s">
        <v>105</v>
      </c>
      <c r="G34" s="171" t="s">
        <v>105</v>
      </c>
      <c r="H34" s="170" t="s">
        <v>105</v>
      </c>
      <c r="I34" s="572" t="s">
        <v>105</v>
      </c>
      <c r="J34" s="571" t="s">
        <v>105</v>
      </c>
      <c r="K34" s="167"/>
    </row>
    <row r="35" spans="1:11" x14ac:dyDescent="0.15">
      <c r="C35" s="165"/>
      <c r="G35" s="165"/>
    </row>
    <row r="36" spans="1:11" x14ac:dyDescent="0.15">
      <c r="C36" s="165"/>
      <c r="G36" s="165"/>
    </row>
    <row r="37" spans="1:11" x14ac:dyDescent="0.15">
      <c r="C37" s="165" t="s">
        <v>264</v>
      </c>
      <c r="G37" s="42" t="s">
        <v>246</v>
      </c>
    </row>
    <row r="38" spans="1:11" x14ac:dyDescent="0.15">
      <c r="C38" s="165" t="s">
        <v>263</v>
      </c>
      <c r="G38" s="165"/>
    </row>
    <row r="39" spans="1:11" x14ac:dyDescent="0.15">
      <c r="C39" s="165" t="s">
        <v>294</v>
      </c>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3:7" x14ac:dyDescent="0.15">
      <c r="C65" s="165"/>
      <c r="G65" s="165"/>
    </row>
    <row r="66" spans="3:7" x14ac:dyDescent="0.15">
      <c r="C66" s="165"/>
      <c r="G66" s="165"/>
    </row>
    <row r="67" spans="3:7" x14ac:dyDescent="0.15">
      <c r="C67" s="165"/>
      <c r="G67" s="165"/>
    </row>
    <row r="68" spans="3:7" x14ac:dyDescent="0.15">
      <c r="C68" s="165"/>
      <c r="G68" s="165"/>
    </row>
    <row r="69" spans="3:7" x14ac:dyDescent="0.15">
      <c r="C69" s="165"/>
      <c r="G69" s="165"/>
    </row>
    <row r="70" spans="3:7" x14ac:dyDescent="0.15">
      <c r="C70" s="165"/>
      <c r="G70" s="165"/>
    </row>
  </sheetData>
  <mergeCells count="24">
    <mergeCell ref="A1:B1"/>
    <mergeCell ref="A22:B22"/>
    <mergeCell ref="A27:B27"/>
    <mergeCell ref="J5:J6"/>
    <mergeCell ref="A6:B6"/>
    <mergeCell ref="A7:B7"/>
    <mergeCell ref="A12:B12"/>
    <mergeCell ref="F5:F6"/>
    <mergeCell ref="G5:G6"/>
    <mergeCell ref="H5:H6"/>
    <mergeCell ref="C2:F2"/>
    <mergeCell ref="G2:J2"/>
    <mergeCell ref="C3:C4"/>
    <mergeCell ref="D3:D4"/>
    <mergeCell ref="E3:F3"/>
    <mergeCell ref="A17:B17"/>
    <mergeCell ref="G3:G4"/>
    <mergeCell ref="H3:H4"/>
    <mergeCell ref="I3:J3"/>
    <mergeCell ref="I5:I6"/>
    <mergeCell ref="A5:B5"/>
    <mergeCell ref="C5:C6"/>
    <mergeCell ref="D5:D6"/>
    <mergeCell ref="E5:E6"/>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67" orientation="landscape" r:id="rId1"/>
  <headerFooter alignWithMargins="0">
    <oddHeader>&amp;C2012年&amp;A航空旅客輸送実績</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2"/>
  <sheetViews>
    <sheetView showGridLines="0" view="pageBreakPreview" zoomScaleNormal="100" zoomScaleSheetLayoutView="100" workbookViewId="0">
      <pane xSplit="1" ySplit="6" topLeftCell="B7"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98" customWidth="1"/>
    <col min="4" max="5" width="11.25" style="42" customWidth="1"/>
    <col min="6" max="7" width="11" style="98" customWidth="1"/>
    <col min="8" max="9" width="11.25" style="42" customWidth="1"/>
    <col min="10" max="11" width="11.25" style="98" customWidth="1"/>
    <col min="12" max="12" width="11.25" style="42"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11月(月間)</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ht="10.5" customHeight="1" x14ac:dyDescent="0.4">
      <c r="A4" s="276"/>
      <c r="B4" s="654" t="s">
        <v>304</v>
      </c>
      <c r="C4" s="655" t="s">
        <v>303</v>
      </c>
      <c r="D4" s="652" t="s">
        <v>95</v>
      </c>
      <c r="E4" s="652"/>
      <c r="F4" s="648" t="str">
        <f>+B4</f>
        <v>(12'11/1～30)</v>
      </c>
      <c r="G4" s="691" t="str">
        <f>+C4</f>
        <v>(11'11/1～30)</v>
      </c>
      <c r="H4" s="652" t="s">
        <v>95</v>
      </c>
      <c r="I4" s="652"/>
      <c r="J4" s="648" t="str">
        <f>+B4</f>
        <v>(12'11/1～30)</v>
      </c>
      <c r="K4" s="691" t="str">
        <f>+C4</f>
        <v>(11'11/1～30)</v>
      </c>
      <c r="L4" s="650" t="s">
        <v>93</v>
      </c>
    </row>
    <row r="5" spans="1:12" s="161" customFormat="1" ht="10.5" customHeight="1" x14ac:dyDescent="0.4">
      <c r="A5" s="274"/>
      <c r="B5" s="654"/>
      <c r="C5" s="656"/>
      <c r="D5" s="275" t="s">
        <v>94</v>
      </c>
      <c r="E5" s="328" t="s">
        <v>93</v>
      </c>
      <c r="F5" s="648"/>
      <c r="G5" s="691"/>
      <c r="H5" s="275" t="s">
        <v>94</v>
      </c>
      <c r="I5" s="275" t="s">
        <v>93</v>
      </c>
      <c r="J5" s="648"/>
      <c r="K5" s="691"/>
      <c r="L5" s="651"/>
    </row>
    <row r="6" spans="1:12" s="270" customFormat="1" x14ac:dyDescent="0.4">
      <c r="A6" s="347" t="s">
        <v>104</v>
      </c>
      <c r="B6" s="346">
        <f>+B7+B41+B68+B77</f>
        <v>503973</v>
      </c>
      <c r="C6" s="346">
        <f>+C7+C41+C68+C77</f>
        <v>469410</v>
      </c>
      <c r="D6" s="575">
        <f t="shared" ref="D6:D37" si="0">+B6/C6</f>
        <v>1.0736307279350674</v>
      </c>
      <c r="E6" s="343">
        <f t="shared" ref="E6:E37" si="1">+B6-C6</f>
        <v>34563</v>
      </c>
      <c r="F6" s="346">
        <f>+F7+F41+F68+F77</f>
        <v>692718</v>
      </c>
      <c r="G6" s="346">
        <f>+G7+G41+G68+G77</f>
        <v>679467</v>
      </c>
      <c r="H6" s="247">
        <f t="shared" ref="H6:H37" si="2">+F6/G6</f>
        <v>1.0195020508722279</v>
      </c>
      <c r="I6" s="246">
        <f t="shared" ref="I6:I37" si="3">+F6-G6</f>
        <v>13251</v>
      </c>
      <c r="J6" s="345">
        <f t="shared" ref="J6:J37" si="4">+B6/F6</f>
        <v>0.7275298173282635</v>
      </c>
      <c r="K6" s="345">
        <f t="shared" ref="K6:K37" si="5">+C6/G6</f>
        <v>0.6908503282720132</v>
      </c>
      <c r="L6" s="244">
        <f t="shared" ref="L6:L37" si="6">+J6-K6</f>
        <v>3.6679489056250292E-2</v>
      </c>
    </row>
    <row r="7" spans="1:12" s="89" customFormat="1" x14ac:dyDescent="0.4">
      <c r="A7" s="249" t="s">
        <v>91</v>
      </c>
      <c r="B7" s="268">
        <f>+B8+B18+B38</f>
        <v>189566</v>
      </c>
      <c r="C7" s="268">
        <f>+C8+C18+C38</f>
        <v>192283</v>
      </c>
      <c r="D7" s="344">
        <f t="shared" si="0"/>
        <v>0.98586978568048134</v>
      </c>
      <c r="E7" s="343">
        <f t="shared" si="1"/>
        <v>-2717</v>
      </c>
      <c r="F7" s="269">
        <f>+F8+F18+F38</f>
        <v>251818</v>
      </c>
      <c r="G7" s="268">
        <f>+G8+G18+G38</f>
        <v>284302</v>
      </c>
      <c r="H7" s="247">
        <f t="shared" si="2"/>
        <v>0.88574121884474954</v>
      </c>
      <c r="I7" s="246">
        <f t="shared" si="3"/>
        <v>-32484</v>
      </c>
      <c r="J7" s="245">
        <f t="shared" si="4"/>
        <v>0.75278971320556909</v>
      </c>
      <c r="K7" s="245">
        <f t="shared" si="5"/>
        <v>0.67633361706917294</v>
      </c>
      <c r="L7" s="244">
        <f t="shared" si="6"/>
        <v>7.6456096136396146E-2</v>
      </c>
    </row>
    <row r="8" spans="1:12" s="42" customFormat="1" x14ac:dyDescent="0.4">
      <c r="A8" s="277" t="s">
        <v>190</v>
      </c>
      <c r="B8" s="259">
        <f>SUM(B9:B17)</f>
        <v>124198</v>
      </c>
      <c r="C8" s="259">
        <f>SUM(C9:C17)</f>
        <v>137125</v>
      </c>
      <c r="D8" s="258">
        <f t="shared" si="0"/>
        <v>0.90572835004557883</v>
      </c>
      <c r="E8" s="257">
        <f t="shared" si="1"/>
        <v>-12927</v>
      </c>
      <c r="F8" s="259">
        <f>SUM(F9:F17)</f>
        <v>165699</v>
      </c>
      <c r="G8" s="259">
        <f>SUM(G9:G17)</f>
        <v>205471</v>
      </c>
      <c r="H8" s="258">
        <f t="shared" si="2"/>
        <v>0.80643497135848852</v>
      </c>
      <c r="I8" s="257">
        <f t="shared" si="3"/>
        <v>-39772</v>
      </c>
      <c r="J8" s="256">
        <f t="shared" si="4"/>
        <v>0.74953982824277754</v>
      </c>
      <c r="K8" s="256">
        <f t="shared" si="5"/>
        <v>0.66736911778304486</v>
      </c>
      <c r="L8" s="255">
        <f t="shared" si="6"/>
        <v>8.2170710459732677E-2</v>
      </c>
    </row>
    <row r="9" spans="1:12" x14ac:dyDescent="0.4">
      <c r="A9" s="57" t="s">
        <v>87</v>
      </c>
      <c r="B9" s="88">
        <v>109643</v>
      </c>
      <c r="C9" s="88">
        <v>105612</v>
      </c>
      <c r="D9" s="243">
        <f t="shared" si="0"/>
        <v>1.0381680112108473</v>
      </c>
      <c r="E9" s="242">
        <f t="shared" si="1"/>
        <v>4031</v>
      </c>
      <c r="F9" s="265">
        <v>145192</v>
      </c>
      <c r="G9" s="265">
        <v>160712</v>
      </c>
      <c r="H9" s="243">
        <f t="shared" si="2"/>
        <v>0.90342973766738011</v>
      </c>
      <c r="I9" s="242">
        <f t="shared" si="3"/>
        <v>-15520</v>
      </c>
      <c r="J9" s="73">
        <f t="shared" si="4"/>
        <v>0.7551586864290043</v>
      </c>
      <c r="K9" s="73">
        <f t="shared" si="5"/>
        <v>0.65715067947633032</v>
      </c>
      <c r="L9" s="254">
        <f t="shared" si="6"/>
        <v>9.8008006952673976E-2</v>
      </c>
    </row>
    <row r="10" spans="1:12" x14ac:dyDescent="0.4">
      <c r="A10" s="58" t="s">
        <v>90</v>
      </c>
      <c r="B10" s="56">
        <v>11304</v>
      </c>
      <c r="C10" s="56">
        <v>11474</v>
      </c>
      <c r="D10" s="239">
        <f t="shared" si="0"/>
        <v>0.98518389402126549</v>
      </c>
      <c r="E10" s="242">
        <f t="shared" si="1"/>
        <v>-170</v>
      </c>
      <c r="F10" s="263">
        <v>15000</v>
      </c>
      <c r="G10" s="263">
        <v>15000</v>
      </c>
      <c r="H10" s="239">
        <f t="shared" si="2"/>
        <v>1</v>
      </c>
      <c r="I10" s="238">
        <f t="shared" si="3"/>
        <v>0</v>
      </c>
      <c r="J10" s="53">
        <f t="shared" si="4"/>
        <v>0.75360000000000005</v>
      </c>
      <c r="K10" s="53">
        <f t="shared" si="5"/>
        <v>0.76493333333333335</v>
      </c>
      <c r="L10" s="261">
        <f t="shared" si="6"/>
        <v>-1.1333333333333306E-2</v>
      </c>
    </row>
    <row r="11" spans="1:12" x14ac:dyDescent="0.4">
      <c r="A11" s="58" t="s">
        <v>162</v>
      </c>
      <c r="B11" s="56">
        <v>786</v>
      </c>
      <c r="C11" s="56">
        <v>18129</v>
      </c>
      <c r="D11" s="239">
        <f t="shared" si="0"/>
        <v>4.3355949031937777E-2</v>
      </c>
      <c r="E11" s="242">
        <f t="shared" si="1"/>
        <v>-17343</v>
      </c>
      <c r="F11" s="263">
        <v>1427</v>
      </c>
      <c r="G11" s="263">
        <v>25409</v>
      </c>
      <c r="H11" s="239">
        <f t="shared" si="2"/>
        <v>5.6161202723444451E-2</v>
      </c>
      <c r="I11" s="238">
        <f t="shared" si="3"/>
        <v>-23982</v>
      </c>
      <c r="J11" s="53">
        <f t="shared" si="4"/>
        <v>0.55080588647512263</v>
      </c>
      <c r="K11" s="53">
        <f t="shared" si="5"/>
        <v>0.7134873470030304</v>
      </c>
      <c r="L11" s="261">
        <f t="shared" si="6"/>
        <v>-0.16268146052790777</v>
      </c>
    </row>
    <row r="12" spans="1:12" x14ac:dyDescent="0.4">
      <c r="A12" s="58" t="s">
        <v>85</v>
      </c>
      <c r="B12" s="92"/>
      <c r="C12" s="56"/>
      <c r="D12" s="239" t="e">
        <f t="shared" si="0"/>
        <v>#DIV/0!</v>
      </c>
      <c r="E12" s="242">
        <f t="shared" si="1"/>
        <v>0</v>
      </c>
      <c r="F12" s="288"/>
      <c r="G12" s="263"/>
      <c r="H12" s="239" t="e">
        <f t="shared" si="2"/>
        <v>#DIV/0!</v>
      </c>
      <c r="I12" s="238">
        <f t="shared" si="3"/>
        <v>0</v>
      </c>
      <c r="J12" s="53" t="e">
        <f t="shared" si="4"/>
        <v>#DIV/0!</v>
      </c>
      <c r="K12" s="53" t="e">
        <f t="shared" si="5"/>
        <v>#DIV/0!</v>
      </c>
      <c r="L12" s="261" t="e">
        <f t="shared" si="6"/>
        <v>#DIV/0!</v>
      </c>
    </row>
    <row r="13" spans="1:12" x14ac:dyDescent="0.4">
      <c r="A13" s="58" t="s">
        <v>86</v>
      </c>
      <c r="B13" s="92"/>
      <c r="C13" s="56"/>
      <c r="D13" s="239" t="e">
        <f t="shared" si="0"/>
        <v>#DIV/0!</v>
      </c>
      <c r="E13" s="242">
        <f t="shared" si="1"/>
        <v>0</v>
      </c>
      <c r="F13" s="288"/>
      <c r="G13" s="263"/>
      <c r="H13" s="239" t="e">
        <f t="shared" si="2"/>
        <v>#DIV/0!</v>
      </c>
      <c r="I13" s="238">
        <f t="shared" si="3"/>
        <v>0</v>
      </c>
      <c r="J13" s="53" t="e">
        <f t="shared" si="4"/>
        <v>#DIV/0!</v>
      </c>
      <c r="K13" s="53" t="e">
        <f t="shared" si="5"/>
        <v>#DIV/0!</v>
      </c>
      <c r="L13" s="261" t="e">
        <f t="shared" si="6"/>
        <v>#DIV/0!</v>
      </c>
    </row>
    <row r="14" spans="1:12" x14ac:dyDescent="0.4">
      <c r="A14" s="64" t="s">
        <v>189</v>
      </c>
      <c r="B14" s="69">
        <v>2465</v>
      </c>
      <c r="C14" s="69">
        <v>1910</v>
      </c>
      <c r="D14" s="253">
        <f t="shared" si="0"/>
        <v>1.2905759162303665</v>
      </c>
      <c r="E14" s="242">
        <f t="shared" si="1"/>
        <v>555</v>
      </c>
      <c r="F14" s="491">
        <v>4080</v>
      </c>
      <c r="G14" s="491">
        <v>4350</v>
      </c>
      <c r="H14" s="253">
        <f t="shared" si="2"/>
        <v>0.93793103448275861</v>
      </c>
      <c r="I14" s="252">
        <f t="shared" si="3"/>
        <v>-270</v>
      </c>
      <c r="J14" s="67">
        <f t="shared" si="4"/>
        <v>0.60416666666666663</v>
      </c>
      <c r="K14" s="67">
        <f t="shared" si="5"/>
        <v>0.43908045977011495</v>
      </c>
      <c r="L14" s="251">
        <f t="shared" si="6"/>
        <v>0.16508620689655168</v>
      </c>
    </row>
    <row r="15" spans="1:12" x14ac:dyDescent="0.4">
      <c r="A15" s="58" t="s">
        <v>188</v>
      </c>
      <c r="B15" s="92"/>
      <c r="C15" s="92"/>
      <c r="D15" s="239" t="e">
        <f t="shared" si="0"/>
        <v>#DIV/0!</v>
      </c>
      <c r="E15" s="242">
        <f t="shared" si="1"/>
        <v>0</v>
      </c>
      <c r="F15" s="288"/>
      <c r="G15" s="92"/>
      <c r="H15" s="239" t="e">
        <f t="shared" si="2"/>
        <v>#DIV/0!</v>
      </c>
      <c r="I15" s="238">
        <f t="shared" si="3"/>
        <v>0</v>
      </c>
      <c r="J15" s="53" t="e">
        <f t="shared" si="4"/>
        <v>#DIV/0!</v>
      </c>
      <c r="K15" s="53" t="e">
        <f t="shared" si="5"/>
        <v>#DIV/0!</v>
      </c>
      <c r="L15" s="261" t="e">
        <f t="shared" si="6"/>
        <v>#DIV/0!</v>
      </c>
    </row>
    <row r="16" spans="1:12" s="42" customFormat="1" x14ac:dyDescent="0.4">
      <c r="A16" s="70" t="s">
        <v>187</v>
      </c>
      <c r="B16" s="92"/>
      <c r="C16" s="92"/>
      <c r="D16" s="239" t="e">
        <f t="shared" si="0"/>
        <v>#DIV/0!</v>
      </c>
      <c r="E16" s="242">
        <f t="shared" si="1"/>
        <v>0</v>
      </c>
      <c r="F16" s="92"/>
      <c r="G16" s="92"/>
      <c r="H16" s="239" t="e">
        <f t="shared" si="2"/>
        <v>#DIV/0!</v>
      </c>
      <c r="I16" s="267">
        <f t="shared" si="3"/>
        <v>0</v>
      </c>
      <c r="J16" s="53" t="e">
        <f t="shared" si="4"/>
        <v>#DIV/0!</v>
      </c>
      <c r="K16" s="53" t="e">
        <f t="shared" si="5"/>
        <v>#DIV/0!</v>
      </c>
      <c r="L16" s="261" t="e">
        <f t="shared" si="6"/>
        <v>#DIV/0!</v>
      </c>
    </row>
    <row r="17" spans="1:12" x14ac:dyDescent="0.4">
      <c r="A17" s="70" t="s">
        <v>186</v>
      </c>
      <c r="B17" s="91"/>
      <c r="C17" s="91"/>
      <c r="D17" s="253" t="e">
        <f t="shared" si="0"/>
        <v>#DIV/0!</v>
      </c>
      <c r="E17" s="328">
        <f t="shared" si="1"/>
        <v>0</v>
      </c>
      <c r="F17" s="266"/>
      <c r="G17" s="266"/>
      <c r="H17" s="253" t="e">
        <f t="shared" si="2"/>
        <v>#DIV/0!</v>
      </c>
      <c r="I17" s="252">
        <f t="shared" si="3"/>
        <v>0</v>
      </c>
      <c r="J17" s="67" t="e">
        <f t="shared" si="4"/>
        <v>#DIV/0!</v>
      </c>
      <c r="K17" s="67" t="e">
        <f t="shared" si="5"/>
        <v>#DIV/0!</v>
      </c>
      <c r="L17" s="251" t="e">
        <f t="shared" si="6"/>
        <v>#DIV/0!</v>
      </c>
    </row>
    <row r="18" spans="1:12" s="42" customFormat="1" x14ac:dyDescent="0.4">
      <c r="A18" s="277" t="s">
        <v>185</v>
      </c>
      <c r="B18" s="259">
        <f>SUM(B19:B37)</f>
        <v>63736</v>
      </c>
      <c r="C18" s="259">
        <f>SUM(C19:C37)</f>
        <v>53735</v>
      </c>
      <c r="D18" s="258">
        <f t="shared" si="0"/>
        <v>1.1861170559225831</v>
      </c>
      <c r="E18" s="257">
        <f t="shared" si="1"/>
        <v>10001</v>
      </c>
      <c r="F18" s="259">
        <f>SUM(F19:F37)</f>
        <v>83740</v>
      </c>
      <c r="G18" s="259">
        <f>SUM(G19:G37)</f>
        <v>76205</v>
      </c>
      <c r="H18" s="258">
        <f t="shared" si="2"/>
        <v>1.0988780263762221</v>
      </c>
      <c r="I18" s="257">
        <f t="shared" si="3"/>
        <v>7535</v>
      </c>
      <c r="J18" s="256">
        <f t="shared" si="4"/>
        <v>0.76111774540243615</v>
      </c>
      <c r="K18" s="256">
        <f t="shared" si="5"/>
        <v>0.70513745817203599</v>
      </c>
      <c r="L18" s="255">
        <f t="shared" si="6"/>
        <v>5.5980287230400161E-2</v>
      </c>
    </row>
    <row r="19" spans="1:12" x14ac:dyDescent="0.4">
      <c r="A19" s="57" t="s">
        <v>184</v>
      </c>
      <c r="B19" s="94"/>
      <c r="C19" s="94"/>
      <c r="D19" s="243" t="e">
        <f t="shared" si="0"/>
        <v>#DIV/0!</v>
      </c>
      <c r="E19" s="242">
        <f t="shared" si="1"/>
        <v>0</v>
      </c>
      <c r="F19" s="296"/>
      <c r="G19" s="94"/>
      <c r="H19" s="243" t="e">
        <f t="shared" si="2"/>
        <v>#DIV/0!</v>
      </c>
      <c r="I19" s="242">
        <f t="shared" si="3"/>
        <v>0</v>
      </c>
      <c r="J19" s="73" t="e">
        <f t="shared" si="4"/>
        <v>#DIV/0!</v>
      </c>
      <c r="K19" s="73" t="e">
        <f t="shared" si="5"/>
        <v>#DIV/0!</v>
      </c>
      <c r="L19" s="254" t="e">
        <f t="shared" si="6"/>
        <v>#DIV/0!</v>
      </c>
    </row>
    <row r="20" spans="1:12" x14ac:dyDescent="0.4">
      <c r="A20" s="58" t="s">
        <v>244</v>
      </c>
      <c r="B20" s="56">
        <v>11182</v>
      </c>
      <c r="C20" s="92"/>
      <c r="D20" s="239" t="e">
        <f t="shared" si="0"/>
        <v>#DIV/0!</v>
      </c>
      <c r="E20" s="242">
        <f t="shared" si="1"/>
        <v>11182</v>
      </c>
      <c r="F20" s="263">
        <v>13130</v>
      </c>
      <c r="G20" s="92"/>
      <c r="H20" s="239" t="e">
        <f t="shared" si="2"/>
        <v>#DIV/0!</v>
      </c>
      <c r="I20" s="238">
        <f t="shared" si="3"/>
        <v>13130</v>
      </c>
      <c r="J20" s="53">
        <f t="shared" si="4"/>
        <v>0.85163747143945168</v>
      </c>
      <c r="K20" s="53" t="e">
        <f t="shared" si="5"/>
        <v>#DIV/0!</v>
      </c>
      <c r="L20" s="261" t="e">
        <f t="shared" si="6"/>
        <v>#DIV/0!</v>
      </c>
    </row>
    <row r="21" spans="1:12" x14ac:dyDescent="0.4">
      <c r="A21" s="58" t="s">
        <v>183</v>
      </c>
      <c r="B21" s="56">
        <v>20669</v>
      </c>
      <c r="C21" s="56">
        <v>19782</v>
      </c>
      <c r="D21" s="239">
        <f t="shared" si="0"/>
        <v>1.0448387422909715</v>
      </c>
      <c r="E21" s="242">
        <f t="shared" si="1"/>
        <v>887</v>
      </c>
      <c r="F21" s="263">
        <v>26100</v>
      </c>
      <c r="G21" s="56">
        <v>26170</v>
      </c>
      <c r="H21" s="239">
        <f t="shared" si="2"/>
        <v>0.99732518150554073</v>
      </c>
      <c r="I21" s="238">
        <f t="shared" si="3"/>
        <v>-70</v>
      </c>
      <c r="J21" s="53">
        <f t="shared" si="4"/>
        <v>0.79191570881226059</v>
      </c>
      <c r="K21" s="53">
        <f t="shared" si="5"/>
        <v>0.75590370653419947</v>
      </c>
      <c r="L21" s="261">
        <f t="shared" si="6"/>
        <v>3.6012002278061117E-2</v>
      </c>
    </row>
    <row r="22" spans="1:12" x14ac:dyDescent="0.4">
      <c r="A22" s="58" t="s">
        <v>182</v>
      </c>
      <c r="B22" s="56">
        <v>6092</v>
      </c>
      <c r="C22" s="56">
        <v>5430</v>
      </c>
      <c r="D22" s="239">
        <f t="shared" si="0"/>
        <v>1.1219152854511971</v>
      </c>
      <c r="E22" s="242">
        <f t="shared" si="1"/>
        <v>662</v>
      </c>
      <c r="F22" s="263">
        <v>8865</v>
      </c>
      <c r="G22" s="56">
        <v>8705</v>
      </c>
      <c r="H22" s="239">
        <f t="shared" si="2"/>
        <v>1.0183802412406662</v>
      </c>
      <c r="I22" s="238">
        <f t="shared" si="3"/>
        <v>160</v>
      </c>
      <c r="J22" s="53">
        <f t="shared" si="4"/>
        <v>0.68719684151156235</v>
      </c>
      <c r="K22" s="53">
        <f t="shared" si="5"/>
        <v>0.62377943710511197</v>
      </c>
      <c r="L22" s="261">
        <f t="shared" si="6"/>
        <v>6.3417404406450384E-2</v>
      </c>
    </row>
    <row r="23" spans="1:12" x14ac:dyDescent="0.4">
      <c r="A23" s="58" t="s">
        <v>181</v>
      </c>
      <c r="B23" s="69">
        <v>2933</v>
      </c>
      <c r="C23" s="69">
        <v>2976</v>
      </c>
      <c r="D23" s="253">
        <f t="shared" si="0"/>
        <v>0.98555107526881724</v>
      </c>
      <c r="E23" s="242">
        <f t="shared" si="1"/>
        <v>-43</v>
      </c>
      <c r="F23" s="491">
        <v>4450</v>
      </c>
      <c r="G23" s="69">
        <v>4420</v>
      </c>
      <c r="H23" s="253">
        <f t="shared" si="2"/>
        <v>1.0067873303167421</v>
      </c>
      <c r="I23" s="252">
        <f t="shared" si="3"/>
        <v>30</v>
      </c>
      <c r="J23" s="67">
        <f t="shared" si="4"/>
        <v>0.65910112359550566</v>
      </c>
      <c r="K23" s="67">
        <f t="shared" si="5"/>
        <v>0.67330316742081453</v>
      </c>
      <c r="L23" s="251">
        <f t="shared" si="6"/>
        <v>-1.4202043825308874E-2</v>
      </c>
    </row>
    <row r="24" spans="1:12" x14ac:dyDescent="0.4">
      <c r="A24" s="70" t="s">
        <v>180</v>
      </c>
      <c r="B24" s="56"/>
      <c r="C24" s="56"/>
      <c r="D24" s="239" t="e">
        <f t="shared" si="0"/>
        <v>#DIV/0!</v>
      </c>
      <c r="E24" s="242">
        <f t="shared" si="1"/>
        <v>0</v>
      </c>
      <c r="F24" s="263"/>
      <c r="G24" s="56"/>
      <c r="H24" s="239" t="e">
        <f t="shared" si="2"/>
        <v>#DIV/0!</v>
      </c>
      <c r="I24" s="238">
        <f t="shared" si="3"/>
        <v>0</v>
      </c>
      <c r="J24" s="53" t="e">
        <f t="shared" si="4"/>
        <v>#DIV/0!</v>
      </c>
      <c r="K24" s="53" t="e">
        <f t="shared" si="5"/>
        <v>#DIV/0!</v>
      </c>
      <c r="L24" s="261" t="e">
        <f t="shared" si="6"/>
        <v>#DIV/0!</v>
      </c>
    </row>
    <row r="25" spans="1:12" x14ac:dyDescent="0.4">
      <c r="A25" s="70" t="s">
        <v>179</v>
      </c>
      <c r="B25" s="56">
        <v>2377</v>
      </c>
      <c r="C25" s="56">
        <v>2921</v>
      </c>
      <c r="D25" s="239">
        <f t="shared" si="0"/>
        <v>0.81376241013351591</v>
      </c>
      <c r="E25" s="242">
        <f t="shared" si="1"/>
        <v>-544</v>
      </c>
      <c r="F25" s="263">
        <v>4570</v>
      </c>
      <c r="G25" s="56">
        <v>4575</v>
      </c>
      <c r="H25" s="239">
        <f t="shared" si="2"/>
        <v>0.99890710382513659</v>
      </c>
      <c r="I25" s="238">
        <f t="shared" si="3"/>
        <v>-5</v>
      </c>
      <c r="J25" s="53">
        <f t="shared" si="4"/>
        <v>0.52013129102844635</v>
      </c>
      <c r="K25" s="53">
        <f t="shared" si="5"/>
        <v>0.6384699453551913</v>
      </c>
      <c r="L25" s="261">
        <f t="shared" si="6"/>
        <v>-0.11833865432674495</v>
      </c>
    </row>
    <row r="26" spans="1:12" s="42" customFormat="1" x14ac:dyDescent="0.4">
      <c r="A26" s="70" t="s">
        <v>178</v>
      </c>
      <c r="B26" s="92"/>
      <c r="C26" s="92"/>
      <c r="D26" s="239" t="e">
        <f t="shared" si="0"/>
        <v>#DIV/0!</v>
      </c>
      <c r="E26" s="238">
        <f t="shared" si="1"/>
        <v>0</v>
      </c>
      <c r="F26" s="92"/>
      <c r="G26" s="92"/>
      <c r="H26" s="239" t="e">
        <f t="shared" si="2"/>
        <v>#DIV/0!</v>
      </c>
      <c r="I26" s="238">
        <f t="shared" si="3"/>
        <v>0</v>
      </c>
      <c r="J26" s="53" t="e">
        <f t="shared" si="4"/>
        <v>#DIV/0!</v>
      </c>
      <c r="K26" s="53" t="e">
        <f t="shared" si="5"/>
        <v>#DIV/0!</v>
      </c>
      <c r="L26" s="261" t="e">
        <f t="shared" si="6"/>
        <v>#DIV/0!</v>
      </c>
    </row>
    <row r="27" spans="1:12" x14ac:dyDescent="0.4">
      <c r="A27" s="58" t="s">
        <v>177</v>
      </c>
      <c r="B27" s="92"/>
      <c r="C27" s="92"/>
      <c r="D27" s="239" t="e">
        <f t="shared" si="0"/>
        <v>#DIV/0!</v>
      </c>
      <c r="E27" s="242">
        <f t="shared" si="1"/>
        <v>0</v>
      </c>
      <c r="F27" s="288"/>
      <c r="G27" s="92"/>
      <c r="H27" s="239" t="e">
        <f t="shared" si="2"/>
        <v>#DIV/0!</v>
      </c>
      <c r="I27" s="238">
        <f t="shared" si="3"/>
        <v>0</v>
      </c>
      <c r="J27" s="53" t="e">
        <f t="shared" si="4"/>
        <v>#DIV/0!</v>
      </c>
      <c r="K27" s="53" t="e">
        <f t="shared" si="5"/>
        <v>#DIV/0!</v>
      </c>
      <c r="L27" s="261" t="e">
        <f t="shared" si="6"/>
        <v>#DIV/0!</v>
      </c>
    </row>
    <row r="28" spans="1:12" x14ac:dyDescent="0.4">
      <c r="A28" s="58" t="s">
        <v>176</v>
      </c>
      <c r="B28" s="92"/>
      <c r="C28" s="56">
        <v>2590</v>
      </c>
      <c r="D28" s="239">
        <f t="shared" si="0"/>
        <v>0</v>
      </c>
      <c r="E28" s="242">
        <f t="shared" si="1"/>
        <v>-2590</v>
      </c>
      <c r="F28" s="288"/>
      <c r="G28" s="56">
        <v>4415</v>
      </c>
      <c r="H28" s="239">
        <f t="shared" si="2"/>
        <v>0</v>
      </c>
      <c r="I28" s="238">
        <f t="shared" si="3"/>
        <v>-4415</v>
      </c>
      <c r="J28" s="53" t="e">
        <f t="shared" si="4"/>
        <v>#DIV/0!</v>
      </c>
      <c r="K28" s="53">
        <f t="shared" si="5"/>
        <v>0.58663646659116653</v>
      </c>
      <c r="L28" s="261" t="e">
        <f t="shared" si="6"/>
        <v>#DIV/0!</v>
      </c>
    </row>
    <row r="29" spans="1:12" x14ac:dyDescent="0.4">
      <c r="A29" s="58" t="s">
        <v>220</v>
      </c>
      <c r="B29" s="93"/>
      <c r="C29" s="112"/>
      <c r="D29" s="239" t="e">
        <f t="shared" si="0"/>
        <v>#DIV/0!</v>
      </c>
      <c r="E29" s="238">
        <f t="shared" si="1"/>
        <v>0</v>
      </c>
      <c r="F29" s="93"/>
      <c r="G29" s="112"/>
      <c r="H29" s="239" t="e">
        <f t="shared" si="2"/>
        <v>#DIV/0!</v>
      </c>
      <c r="I29" s="238">
        <f t="shared" si="3"/>
        <v>0</v>
      </c>
      <c r="J29" s="53" t="e">
        <f t="shared" si="4"/>
        <v>#DIV/0!</v>
      </c>
      <c r="K29" s="53" t="e">
        <f t="shared" si="5"/>
        <v>#DIV/0!</v>
      </c>
      <c r="L29" s="261" t="e">
        <f t="shared" si="6"/>
        <v>#DIV/0!</v>
      </c>
    </row>
    <row r="30" spans="1:12" x14ac:dyDescent="0.4">
      <c r="A30" s="58" t="s">
        <v>174</v>
      </c>
      <c r="B30" s="91"/>
      <c r="C30" s="91"/>
      <c r="D30" s="253" t="e">
        <f t="shared" si="0"/>
        <v>#DIV/0!</v>
      </c>
      <c r="E30" s="242">
        <f t="shared" si="1"/>
        <v>0</v>
      </c>
      <c r="F30" s="266"/>
      <c r="G30" s="91"/>
      <c r="H30" s="253" t="e">
        <f t="shared" si="2"/>
        <v>#DIV/0!</v>
      </c>
      <c r="I30" s="252">
        <f t="shared" si="3"/>
        <v>0</v>
      </c>
      <c r="J30" s="67" t="e">
        <f t="shared" si="4"/>
        <v>#DIV/0!</v>
      </c>
      <c r="K30" s="67" t="e">
        <f t="shared" si="5"/>
        <v>#DIV/0!</v>
      </c>
      <c r="L30" s="251" t="e">
        <f t="shared" si="6"/>
        <v>#DIV/0!</v>
      </c>
    </row>
    <row r="31" spans="1:12" x14ac:dyDescent="0.4">
      <c r="A31" s="70" t="s">
        <v>173</v>
      </c>
      <c r="B31" s="92"/>
      <c r="C31" s="92"/>
      <c r="D31" s="239" t="e">
        <f t="shared" si="0"/>
        <v>#DIV/0!</v>
      </c>
      <c r="E31" s="242">
        <f t="shared" si="1"/>
        <v>0</v>
      </c>
      <c r="F31" s="288"/>
      <c r="G31" s="92"/>
      <c r="H31" s="239" t="e">
        <f t="shared" si="2"/>
        <v>#DIV/0!</v>
      </c>
      <c r="I31" s="238">
        <f t="shared" si="3"/>
        <v>0</v>
      </c>
      <c r="J31" s="53" t="e">
        <f t="shared" si="4"/>
        <v>#DIV/0!</v>
      </c>
      <c r="K31" s="53" t="e">
        <f t="shared" si="5"/>
        <v>#DIV/0!</v>
      </c>
      <c r="L31" s="261" t="e">
        <f t="shared" si="6"/>
        <v>#DIV/0!</v>
      </c>
    </row>
    <row r="32" spans="1:12" x14ac:dyDescent="0.4">
      <c r="A32" s="58" t="s">
        <v>172</v>
      </c>
      <c r="B32" s="56">
        <v>3541</v>
      </c>
      <c r="C32" s="56">
        <v>3551</v>
      </c>
      <c r="D32" s="239">
        <f t="shared" si="0"/>
        <v>0.99718389186144751</v>
      </c>
      <c r="E32" s="242">
        <f t="shared" si="1"/>
        <v>-10</v>
      </c>
      <c r="F32" s="263">
        <v>4350</v>
      </c>
      <c r="G32" s="56">
        <v>4415</v>
      </c>
      <c r="H32" s="239">
        <f t="shared" si="2"/>
        <v>0.98527746319365794</v>
      </c>
      <c r="I32" s="238">
        <f t="shared" si="3"/>
        <v>-65</v>
      </c>
      <c r="J32" s="53">
        <f t="shared" si="4"/>
        <v>0.81402298850574717</v>
      </c>
      <c r="K32" s="53">
        <f t="shared" si="5"/>
        <v>0.80430351075877693</v>
      </c>
      <c r="L32" s="261">
        <f t="shared" si="6"/>
        <v>9.7194777469702398E-3</v>
      </c>
    </row>
    <row r="33" spans="1:12" x14ac:dyDescent="0.4">
      <c r="A33" s="70" t="s">
        <v>171</v>
      </c>
      <c r="B33" s="91"/>
      <c r="C33" s="91"/>
      <c r="D33" s="253" t="e">
        <f t="shared" si="0"/>
        <v>#DIV/0!</v>
      </c>
      <c r="E33" s="242">
        <f t="shared" si="1"/>
        <v>0</v>
      </c>
      <c r="F33" s="266"/>
      <c r="G33" s="91"/>
      <c r="H33" s="253" t="e">
        <f t="shared" si="2"/>
        <v>#DIV/0!</v>
      </c>
      <c r="I33" s="252">
        <f t="shared" si="3"/>
        <v>0</v>
      </c>
      <c r="J33" s="67" t="e">
        <f t="shared" si="4"/>
        <v>#DIV/0!</v>
      </c>
      <c r="K33" s="67" t="e">
        <f t="shared" si="5"/>
        <v>#DIV/0!</v>
      </c>
      <c r="L33" s="251" t="e">
        <f t="shared" si="6"/>
        <v>#DIV/0!</v>
      </c>
    </row>
    <row r="34" spans="1:12" x14ac:dyDescent="0.4">
      <c r="A34" s="70" t="s">
        <v>170</v>
      </c>
      <c r="B34" s="69">
        <v>3161</v>
      </c>
      <c r="C34" s="69">
        <v>4092</v>
      </c>
      <c r="D34" s="253">
        <f t="shared" si="0"/>
        <v>0.77248289345063537</v>
      </c>
      <c r="E34" s="242">
        <f t="shared" si="1"/>
        <v>-931</v>
      </c>
      <c r="F34" s="491">
        <v>4950</v>
      </c>
      <c r="G34" s="69">
        <v>5905</v>
      </c>
      <c r="H34" s="253">
        <f t="shared" si="2"/>
        <v>0.838272650296359</v>
      </c>
      <c r="I34" s="252">
        <f t="shared" si="3"/>
        <v>-955</v>
      </c>
      <c r="J34" s="67">
        <f t="shared" si="4"/>
        <v>0.63858585858585859</v>
      </c>
      <c r="K34" s="67">
        <f t="shared" si="5"/>
        <v>0.69297205757832347</v>
      </c>
      <c r="L34" s="251">
        <f t="shared" si="6"/>
        <v>-5.4386198992464885E-2</v>
      </c>
    </row>
    <row r="35" spans="1:12" x14ac:dyDescent="0.4">
      <c r="A35" s="58" t="s">
        <v>169</v>
      </c>
      <c r="B35" s="92"/>
      <c r="C35" s="92"/>
      <c r="D35" s="239" t="e">
        <f t="shared" si="0"/>
        <v>#DIV/0!</v>
      </c>
      <c r="E35" s="242">
        <f t="shared" si="1"/>
        <v>0</v>
      </c>
      <c r="F35" s="288"/>
      <c r="G35" s="92"/>
      <c r="H35" s="239" t="e">
        <f t="shared" si="2"/>
        <v>#DIV/0!</v>
      </c>
      <c r="I35" s="238">
        <f t="shared" si="3"/>
        <v>0</v>
      </c>
      <c r="J35" s="53" t="e">
        <f t="shared" si="4"/>
        <v>#DIV/0!</v>
      </c>
      <c r="K35" s="53" t="e">
        <f t="shared" si="5"/>
        <v>#DIV/0!</v>
      </c>
      <c r="L35" s="261" t="e">
        <f t="shared" si="6"/>
        <v>#DIV/0!</v>
      </c>
    </row>
    <row r="36" spans="1:12" x14ac:dyDescent="0.4">
      <c r="A36" s="70" t="s">
        <v>89</v>
      </c>
      <c r="B36" s="91"/>
      <c r="C36" s="91"/>
      <c r="D36" s="253" t="e">
        <f t="shared" si="0"/>
        <v>#DIV/0!</v>
      </c>
      <c r="E36" s="242">
        <f t="shared" si="1"/>
        <v>0</v>
      </c>
      <c r="F36" s="266"/>
      <c r="G36" s="91"/>
      <c r="H36" s="253" t="e">
        <f t="shared" si="2"/>
        <v>#DIV/0!</v>
      </c>
      <c r="I36" s="252">
        <f t="shared" si="3"/>
        <v>0</v>
      </c>
      <c r="J36" s="67" t="e">
        <f t="shared" si="4"/>
        <v>#DIV/0!</v>
      </c>
      <c r="K36" s="67" t="e">
        <f t="shared" si="5"/>
        <v>#DIV/0!</v>
      </c>
      <c r="L36" s="251" t="e">
        <f t="shared" si="6"/>
        <v>#DIV/0!</v>
      </c>
    </row>
    <row r="37" spans="1:12" x14ac:dyDescent="0.4">
      <c r="A37" s="51" t="s">
        <v>168</v>
      </c>
      <c r="B37" s="50">
        <v>13781</v>
      </c>
      <c r="C37" s="50">
        <v>12393</v>
      </c>
      <c r="D37" s="253">
        <f t="shared" si="0"/>
        <v>1.1119987089486001</v>
      </c>
      <c r="E37" s="328">
        <f t="shared" si="1"/>
        <v>1388</v>
      </c>
      <c r="F37" s="494">
        <v>17325</v>
      </c>
      <c r="G37" s="50">
        <v>17600</v>
      </c>
      <c r="H37" s="253">
        <f t="shared" si="2"/>
        <v>0.984375</v>
      </c>
      <c r="I37" s="252">
        <f t="shared" si="3"/>
        <v>-275</v>
      </c>
      <c r="J37" s="67">
        <f t="shared" si="4"/>
        <v>0.79544011544011539</v>
      </c>
      <c r="K37" s="67">
        <f t="shared" si="5"/>
        <v>0.70414772727272723</v>
      </c>
      <c r="L37" s="251">
        <f t="shared" si="6"/>
        <v>9.1292388167388161E-2</v>
      </c>
    </row>
    <row r="38" spans="1:12" s="42" customFormat="1" x14ac:dyDescent="0.4">
      <c r="A38" s="277" t="s">
        <v>167</v>
      </c>
      <c r="B38" s="259">
        <f>SUM(B39:B40)</f>
        <v>1632</v>
      </c>
      <c r="C38" s="259">
        <f>SUM(C39:C40)</f>
        <v>1423</v>
      </c>
      <c r="D38" s="258">
        <f t="shared" ref="D38:D69" si="7">+B38/C38</f>
        <v>1.146872803935348</v>
      </c>
      <c r="E38" s="257">
        <f t="shared" ref="E38:E69" si="8">+B38-C38</f>
        <v>209</v>
      </c>
      <c r="F38" s="259">
        <f>SUM(F39:F40)</f>
        <v>2379</v>
      </c>
      <c r="G38" s="259">
        <f>SUM(G39:G40)</f>
        <v>2626</v>
      </c>
      <c r="H38" s="258">
        <f t="shared" ref="H38:H69" si="9">+F38/G38</f>
        <v>0.90594059405940597</v>
      </c>
      <c r="I38" s="257">
        <f t="shared" ref="I38:I69" si="10">+F38-G38</f>
        <v>-247</v>
      </c>
      <c r="J38" s="256">
        <f t="shared" ref="J38:J69" si="11">+B38/F38</f>
        <v>0.68600252206809587</v>
      </c>
      <c r="K38" s="256">
        <f t="shared" ref="K38:K69" si="12">+C38/G38</f>
        <v>0.54188880426504193</v>
      </c>
      <c r="L38" s="255">
        <f t="shared" ref="L38:L69" si="13">+J38-K38</f>
        <v>0.14411371780305393</v>
      </c>
    </row>
    <row r="39" spans="1:12" x14ac:dyDescent="0.4">
      <c r="A39" s="57" t="s">
        <v>166</v>
      </c>
      <c r="B39" s="88">
        <v>918</v>
      </c>
      <c r="C39" s="88">
        <v>758</v>
      </c>
      <c r="D39" s="243">
        <f t="shared" si="7"/>
        <v>1.2110817941952507</v>
      </c>
      <c r="E39" s="242">
        <f t="shared" si="8"/>
        <v>160</v>
      </c>
      <c r="F39" s="265">
        <v>1209</v>
      </c>
      <c r="G39" s="88">
        <v>1456</v>
      </c>
      <c r="H39" s="243">
        <f t="shared" si="9"/>
        <v>0.8303571428571429</v>
      </c>
      <c r="I39" s="242">
        <f t="shared" si="10"/>
        <v>-247</v>
      </c>
      <c r="J39" s="73">
        <f t="shared" si="11"/>
        <v>0.75930521091811409</v>
      </c>
      <c r="K39" s="73">
        <f t="shared" si="12"/>
        <v>0.52060439560439564</v>
      </c>
      <c r="L39" s="254">
        <f t="shared" si="13"/>
        <v>0.23870081531371845</v>
      </c>
    </row>
    <row r="40" spans="1:12" x14ac:dyDescent="0.4">
      <c r="A40" s="58" t="s">
        <v>165</v>
      </c>
      <c r="B40" s="56">
        <v>714</v>
      </c>
      <c r="C40" s="56">
        <v>665</v>
      </c>
      <c r="D40" s="239">
        <f t="shared" si="7"/>
        <v>1.0736842105263158</v>
      </c>
      <c r="E40" s="328">
        <f t="shared" si="8"/>
        <v>49</v>
      </c>
      <c r="F40" s="263">
        <v>1170</v>
      </c>
      <c r="G40" s="56">
        <v>1170</v>
      </c>
      <c r="H40" s="239">
        <f t="shared" si="9"/>
        <v>1</v>
      </c>
      <c r="I40" s="238">
        <f t="shared" si="10"/>
        <v>0</v>
      </c>
      <c r="J40" s="53">
        <f t="shared" si="11"/>
        <v>0.61025641025641031</v>
      </c>
      <c r="K40" s="53">
        <f t="shared" si="12"/>
        <v>0.56837606837606836</v>
      </c>
      <c r="L40" s="261">
        <f t="shared" si="13"/>
        <v>4.1880341880341954E-2</v>
      </c>
    </row>
    <row r="41" spans="1:12" s="89" customFormat="1" x14ac:dyDescent="0.4">
      <c r="A41" s="249" t="s">
        <v>88</v>
      </c>
      <c r="B41" s="248">
        <f>B42+B63</f>
        <v>259000</v>
      </c>
      <c r="C41" s="248">
        <f>C42+C63</f>
        <v>234802</v>
      </c>
      <c r="D41" s="247">
        <f t="shared" si="7"/>
        <v>1.1030570438071226</v>
      </c>
      <c r="E41" s="257">
        <f t="shared" si="8"/>
        <v>24198</v>
      </c>
      <c r="F41" s="248">
        <f>F42+F63</f>
        <v>353573</v>
      </c>
      <c r="G41" s="248">
        <f>G42+G63</f>
        <v>339698</v>
      </c>
      <c r="H41" s="247">
        <f t="shared" si="9"/>
        <v>1.0408451035920141</v>
      </c>
      <c r="I41" s="246">
        <f t="shared" si="10"/>
        <v>13875</v>
      </c>
      <c r="J41" s="245">
        <f t="shared" si="11"/>
        <v>0.73252199687193309</v>
      </c>
      <c r="K41" s="245">
        <f t="shared" si="12"/>
        <v>0.69120807305312371</v>
      </c>
      <c r="L41" s="244">
        <f t="shared" si="13"/>
        <v>4.1313923818809384E-2</v>
      </c>
    </row>
    <row r="42" spans="1:12" s="44" customFormat="1" x14ac:dyDescent="0.4">
      <c r="A42" s="277" t="s">
        <v>164</v>
      </c>
      <c r="B42" s="248">
        <f>SUM(B43:B62)</f>
        <v>255644</v>
      </c>
      <c r="C42" s="248">
        <f>SUM(C43:C62)</f>
        <v>232070</v>
      </c>
      <c r="D42" s="247">
        <f t="shared" si="7"/>
        <v>1.1015814193993192</v>
      </c>
      <c r="E42" s="257">
        <f t="shared" si="8"/>
        <v>23574</v>
      </c>
      <c r="F42" s="248">
        <f>SUM(F43:F62)</f>
        <v>348257</v>
      </c>
      <c r="G42" s="248">
        <f>SUM(G43:G62)</f>
        <v>335209</v>
      </c>
      <c r="H42" s="247">
        <f t="shared" si="9"/>
        <v>1.0389249691983211</v>
      </c>
      <c r="I42" s="246">
        <f t="shared" si="10"/>
        <v>13048</v>
      </c>
      <c r="J42" s="245">
        <f t="shared" si="11"/>
        <v>0.7340670826429907</v>
      </c>
      <c r="K42" s="245">
        <f t="shared" si="12"/>
        <v>0.69231434716848295</v>
      </c>
      <c r="L42" s="244">
        <f t="shared" si="13"/>
        <v>4.1752735474507752E-2</v>
      </c>
    </row>
    <row r="43" spans="1:12" x14ac:dyDescent="0.4">
      <c r="A43" s="58" t="s">
        <v>87</v>
      </c>
      <c r="B43" s="56">
        <v>103858</v>
      </c>
      <c r="C43" s="63">
        <v>97030</v>
      </c>
      <c r="D43" s="341">
        <f t="shared" si="7"/>
        <v>1.0703699886633</v>
      </c>
      <c r="E43" s="242">
        <f t="shared" si="8"/>
        <v>6828</v>
      </c>
      <c r="F43" s="308">
        <v>129457</v>
      </c>
      <c r="G43" s="56">
        <v>131745</v>
      </c>
      <c r="H43" s="253">
        <f t="shared" si="9"/>
        <v>0.98263311700633804</v>
      </c>
      <c r="I43" s="238">
        <f t="shared" si="10"/>
        <v>-2288</v>
      </c>
      <c r="J43" s="53">
        <f t="shared" si="11"/>
        <v>0.80225866503935672</v>
      </c>
      <c r="K43" s="53">
        <f t="shared" si="12"/>
        <v>0.73649853884397887</v>
      </c>
      <c r="L43" s="261">
        <f t="shared" si="13"/>
        <v>6.5760126195377855E-2</v>
      </c>
    </row>
    <row r="44" spans="1:12" x14ac:dyDescent="0.4">
      <c r="A44" s="58" t="s">
        <v>163</v>
      </c>
      <c r="B44" s="56">
        <v>12207</v>
      </c>
      <c r="C44" s="56">
        <v>12424</v>
      </c>
      <c r="D44" s="243">
        <f t="shared" si="7"/>
        <v>0.982533805537669</v>
      </c>
      <c r="E44" s="242">
        <f t="shared" si="8"/>
        <v>-217</v>
      </c>
      <c r="F44" s="263">
        <v>15419</v>
      </c>
      <c r="G44" s="56">
        <v>15419</v>
      </c>
      <c r="H44" s="253">
        <f t="shared" si="9"/>
        <v>1</v>
      </c>
      <c r="I44" s="238">
        <f t="shared" si="10"/>
        <v>0</v>
      </c>
      <c r="J44" s="53">
        <f t="shared" si="11"/>
        <v>0.79168558272261491</v>
      </c>
      <c r="K44" s="53">
        <f t="shared" si="12"/>
        <v>0.8057591283481419</v>
      </c>
      <c r="L44" s="261">
        <f t="shared" si="13"/>
        <v>-1.4073545625526984E-2</v>
      </c>
    </row>
    <row r="45" spans="1:12" x14ac:dyDescent="0.4">
      <c r="A45" s="70" t="s">
        <v>162</v>
      </c>
      <c r="B45" s="56">
        <v>16793</v>
      </c>
      <c r="C45" s="56">
        <v>14109</v>
      </c>
      <c r="D45" s="243">
        <f t="shared" si="7"/>
        <v>1.1902331844921681</v>
      </c>
      <c r="E45" s="242">
        <f t="shared" si="8"/>
        <v>2684</v>
      </c>
      <c r="F45" s="263">
        <v>24936</v>
      </c>
      <c r="G45" s="56">
        <v>20813</v>
      </c>
      <c r="H45" s="253">
        <f t="shared" si="9"/>
        <v>1.1980973430067745</v>
      </c>
      <c r="I45" s="238">
        <f t="shared" si="10"/>
        <v>4123</v>
      </c>
      <c r="J45" s="53">
        <f t="shared" si="11"/>
        <v>0.6734440166827077</v>
      </c>
      <c r="K45" s="53">
        <f t="shared" si="12"/>
        <v>0.6778936241771969</v>
      </c>
      <c r="L45" s="261">
        <f t="shared" si="13"/>
        <v>-4.4496074944891939E-3</v>
      </c>
    </row>
    <row r="46" spans="1:12" x14ac:dyDescent="0.4">
      <c r="A46" s="70" t="s">
        <v>161</v>
      </c>
      <c r="B46" s="56">
        <v>10259</v>
      </c>
      <c r="C46" s="56">
        <v>12887</v>
      </c>
      <c r="D46" s="243">
        <f t="shared" si="7"/>
        <v>0.79607356250484984</v>
      </c>
      <c r="E46" s="242">
        <f t="shared" si="8"/>
        <v>-2628</v>
      </c>
      <c r="F46" s="263">
        <v>18155</v>
      </c>
      <c r="G46" s="56">
        <v>21432</v>
      </c>
      <c r="H46" s="253">
        <f t="shared" si="9"/>
        <v>0.84709779768570359</v>
      </c>
      <c r="I46" s="238">
        <f t="shared" si="10"/>
        <v>-3277</v>
      </c>
      <c r="J46" s="53">
        <f t="shared" si="11"/>
        <v>0.5650784907738915</v>
      </c>
      <c r="K46" s="53">
        <f t="shared" si="12"/>
        <v>0.60129712579320638</v>
      </c>
      <c r="L46" s="261">
        <f t="shared" si="13"/>
        <v>-3.6218635019314882E-2</v>
      </c>
    </row>
    <row r="47" spans="1:12" x14ac:dyDescent="0.4">
      <c r="A47" s="58" t="s">
        <v>86</v>
      </c>
      <c r="B47" s="56">
        <v>20789</v>
      </c>
      <c r="C47" s="56">
        <v>17563</v>
      </c>
      <c r="D47" s="243">
        <f t="shared" si="7"/>
        <v>1.1836816033707225</v>
      </c>
      <c r="E47" s="242">
        <f t="shared" si="8"/>
        <v>3226</v>
      </c>
      <c r="F47" s="493">
        <v>29383</v>
      </c>
      <c r="G47" s="56">
        <v>24230</v>
      </c>
      <c r="H47" s="253">
        <f t="shared" si="9"/>
        <v>1.2126702434997936</v>
      </c>
      <c r="I47" s="238">
        <f t="shared" si="10"/>
        <v>5153</v>
      </c>
      <c r="J47" s="53">
        <f t="shared" si="11"/>
        <v>0.7075179525576013</v>
      </c>
      <c r="K47" s="53">
        <f t="shared" si="12"/>
        <v>0.72484523318200578</v>
      </c>
      <c r="L47" s="261">
        <f t="shared" si="13"/>
        <v>-1.7327280624404473E-2</v>
      </c>
    </row>
    <row r="48" spans="1:12" x14ac:dyDescent="0.4">
      <c r="A48" s="58" t="s">
        <v>85</v>
      </c>
      <c r="B48" s="56">
        <v>40146</v>
      </c>
      <c r="C48" s="56">
        <v>34848</v>
      </c>
      <c r="D48" s="243">
        <f t="shared" si="7"/>
        <v>1.1520316804407713</v>
      </c>
      <c r="E48" s="242">
        <f t="shared" si="8"/>
        <v>5298</v>
      </c>
      <c r="F48" s="263">
        <v>52251</v>
      </c>
      <c r="G48" s="56">
        <v>51565</v>
      </c>
      <c r="H48" s="253">
        <f t="shared" si="9"/>
        <v>1.013303597401338</v>
      </c>
      <c r="I48" s="238">
        <f t="shared" si="10"/>
        <v>686</v>
      </c>
      <c r="J48" s="53">
        <f t="shared" si="11"/>
        <v>0.76832979273123958</v>
      </c>
      <c r="K48" s="53">
        <f t="shared" si="12"/>
        <v>0.67580723358867445</v>
      </c>
      <c r="L48" s="261">
        <f t="shared" si="13"/>
        <v>9.2522559142565131E-2</v>
      </c>
    </row>
    <row r="49" spans="1:12" x14ac:dyDescent="0.4">
      <c r="A49" s="58" t="s">
        <v>160</v>
      </c>
      <c r="B49" s="56">
        <v>4272</v>
      </c>
      <c r="C49" s="56">
        <v>3653</v>
      </c>
      <c r="D49" s="243">
        <f t="shared" si="7"/>
        <v>1.1694497673145361</v>
      </c>
      <c r="E49" s="242">
        <f t="shared" si="8"/>
        <v>619</v>
      </c>
      <c r="F49" s="263">
        <v>8100</v>
      </c>
      <c r="G49" s="56">
        <v>8098</v>
      </c>
      <c r="H49" s="253">
        <f t="shared" si="9"/>
        <v>1.0002469745616203</v>
      </c>
      <c r="I49" s="238">
        <f t="shared" si="10"/>
        <v>2</v>
      </c>
      <c r="J49" s="53">
        <f t="shared" si="11"/>
        <v>0.52740740740740744</v>
      </c>
      <c r="K49" s="53">
        <f t="shared" si="12"/>
        <v>0.45109903679920971</v>
      </c>
      <c r="L49" s="261">
        <f t="shared" si="13"/>
        <v>7.6308370608197729E-2</v>
      </c>
    </row>
    <row r="50" spans="1:12" x14ac:dyDescent="0.4">
      <c r="A50" s="58" t="s">
        <v>288</v>
      </c>
      <c r="B50" s="56">
        <v>4479</v>
      </c>
      <c r="C50" s="56"/>
      <c r="D50" s="243" t="e">
        <f t="shared" si="7"/>
        <v>#DIV/0!</v>
      </c>
      <c r="E50" s="242">
        <f t="shared" si="8"/>
        <v>4479</v>
      </c>
      <c r="F50" s="493">
        <v>5223</v>
      </c>
      <c r="G50" s="56"/>
      <c r="H50" s="253" t="e">
        <f t="shared" si="9"/>
        <v>#DIV/0!</v>
      </c>
      <c r="I50" s="238">
        <f t="shared" si="10"/>
        <v>5223</v>
      </c>
      <c r="J50" s="53">
        <f t="shared" si="11"/>
        <v>0.85755313038483627</v>
      </c>
      <c r="K50" s="53" t="e">
        <f t="shared" si="12"/>
        <v>#DIV/0!</v>
      </c>
      <c r="L50" s="261" t="e">
        <f t="shared" si="13"/>
        <v>#DIV/0!</v>
      </c>
    </row>
    <row r="51" spans="1:12" x14ac:dyDescent="0.4">
      <c r="A51" s="58" t="s">
        <v>84</v>
      </c>
      <c r="B51" s="56">
        <v>6543</v>
      </c>
      <c r="C51" s="56">
        <v>6534</v>
      </c>
      <c r="D51" s="243">
        <f t="shared" si="7"/>
        <v>1.0013774104683195</v>
      </c>
      <c r="E51" s="242">
        <f t="shared" si="8"/>
        <v>9</v>
      </c>
      <c r="F51" s="492">
        <v>7735</v>
      </c>
      <c r="G51" s="56">
        <v>8235</v>
      </c>
      <c r="H51" s="253">
        <f t="shared" si="9"/>
        <v>0.93928354584092288</v>
      </c>
      <c r="I51" s="238">
        <f t="shared" si="10"/>
        <v>-500</v>
      </c>
      <c r="J51" s="53">
        <f t="shared" si="11"/>
        <v>0.84589528118939883</v>
      </c>
      <c r="K51" s="53">
        <f t="shared" si="12"/>
        <v>0.79344262295081969</v>
      </c>
      <c r="L51" s="261">
        <f t="shared" si="13"/>
        <v>5.2452658238579142E-2</v>
      </c>
    </row>
    <row r="52" spans="1:12" s="42" customFormat="1" x14ac:dyDescent="0.4">
      <c r="A52" s="58" t="s">
        <v>159</v>
      </c>
      <c r="B52" s="56">
        <v>2607</v>
      </c>
      <c r="C52" s="88">
        <v>3173</v>
      </c>
      <c r="D52" s="243">
        <f t="shared" si="7"/>
        <v>0.82161991805861956</v>
      </c>
      <c r="E52" s="242">
        <f t="shared" si="8"/>
        <v>-566</v>
      </c>
      <c r="F52" s="56">
        <v>3820</v>
      </c>
      <c r="G52" s="56">
        <v>5280</v>
      </c>
      <c r="H52" s="253">
        <f t="shared" si="9"/>
        <v>0.72348484848484851</v>
      </c>
      <c r="I52" s="238">
        <f t="shared" si="10"/>
        <v>-1460</v>
      </c>
      <c r="J52" s="53">
        <f t="shared" si="11"/>
        <v>0.68246073298429322</v>
      </c>
      <c r="K52" s="53">
        <f t="shared" si="12"/>
        <v>0.6009469696969697</v>
      </c>
      <c r="L52" s="261">
        <f t="shared" si="13"/>
        <v>8.1513763287323515E-2</v>
      </c>
    </row>
    <row r="53" spans="1:12" x14ac:dyDescent="0.4">
      <c r="A53" s="58" t="s">
        <v>158</v>
      </c>
      <c r="B53" s="56">
        <v>3439</v>
      </c>
      <c r="C53" s="88">
        <v>2714</v>
      </c>
      <c r="D53" s="243">
        <f t="shared" si="7"/>
        <v>1.2671333824613118</v>
      </c>
      <c r="E53" s="242">
        <f t="shared" si="8"/>
        <v>725</v>
      </c>
      <c r="F53" s="491">
        <v>5010</v>
      </c>
      <c r="G53" s="56">
        <v>3600</v>
      </c>
      <c r="H53" s="253">
        <f t="shared" si="9"/>
        <v>1.3916666666666666</v>
      </c>
      <c r="I53" s="238">
        <f t="shared" si="10"/>
        <v>1410</v>
      </c>
      <c r="J53" s="53">
        <f t="shared" si="11"/>
        <v>0.68642714570858288</v>
      </c>
      <c r="K53" s="53">
        <f t="shared" si="12"/>
        <v>0.75388888888888894</v>
      </c>
      <c r="L53" s="261">
        <f t="shared" si="13"/>
        <v>-6.7461743180306066E-2</v>
      </c>
    </row>
    <row r="54" spans="1:12" x14ac:dyDescent="0.4">
      <c r="A54" s="58" t="s">
        <v>83</v>
      </c>
      <c r="B54" s="56">
        <v>6321</v>
      </c>
      <c r="C54" s="56">
        <v>5509</v>
      </c>
      <c r="D54" s="243">
        <f t="shared" si="7"/>
        <v>1.1473951715374842</v>
      </c>
      <c r="E54" s="242">
        <f t="shared" si="8"/>
        <v>812</v>
      </c>
      <c r="F54" s="491">
        <v>10064</v>
      </c>
      <c r="G54" s="56">
        <v>11138</v>
      </c>
      <c r="H54" s="253">
        <f t="shared" si="9"/>
        <v>0.90357335248698145</v>
      </c>
      <c r="I54" s="238">
        <f t="shared" si="10"/>
        <v>-1074</v>
      </c>
      <c r="J54" s="53">
        <f t="shared" si="11"/>
        <v>0.62808028616852152</v>
      </c>
      <c r="K54" s="53">
        <f t="shared" si="12"/>
        <v>0.49461303645178667</v>
      </c>
      <c r="L54" s="261">
        <f t="shared" si="13"/>
        <v>0.13346724971673485</v>
      </c>
    </row>
    <row r="55" spans="1:12" x14ac:dyDescent="0.4">
      <c r="A55" s="58" t="s">
        <v>82</v>
      </c>
      <c r="B55" s="56">
        <v>4286</v>
      </c>
      <c r="C55" s="56">
        <v>4870</v>
      </c>
      <c r="D55" s="243">
        <f t="shared" si="7"/>
        <v>0.88008213552361392</v>
      </c>
      <c r="E55" s="242">
        <f t="shared" si="8"/>
        <v>-584</v>
      </c>
      <c r="F55" s="263">
        <v>8100</v>
      </c>
      <c r="G55" s="56">
        <v>8100</v>
      </c>
      <c r="H55" s="239">
        <f t="shared" si="9"/>
        <v>1</v>
      </c>
      <c r="I55" s="238">
        <f t="shared" si="10"/>
        <v>0</v>
      </c>
      <c r="J55" s="53">
        <f t="shared" si="11"/>
        <v>0.52913580246913583</v>
      </c>
      <c r="K55" s="53">
        <f t="shared" si="12"/>
        <v>0.60123456790123453</v>
      </c>
      <c r="L55" s="261">
        <f t="shared" si="13"/>
        <v>-7.2098765432098699E-2</v>
      </c>
    </row>
    <row r="56" spans="1:12" x14ac:dyDescent="0.4">
      <c r="A56" s="58" t="s">
        <v>157</v>
      </c>
      <c r="B56" s="56">
        <v>2558</v>
      </c>
      <c r="C56" s="56">
        <v>2969</v>
      </c>
      <c r="D56" s="243">
        <f t="shared" si="7"/>
        <v>0.86156955203772312</v>
      </c>
      <c r="E56" s="242">
        <f t="shared" si="8"/>
        <v>-411</v>
      </c>
      <c r="F56" s="263">
        <v>3820</v>
      </c>
      <c r="G56" s="56">
        <v>3780</v>
      </c>
      <c r="H56" s="239">
        <f t="shared" si="9"/>
        <v>1.0105820105820107</v>
      </c>
      <c r="I56" s="238">
        <f t="shared" si="10"/>
        <v>40</v>
      </c>
      <c r="J56" s="53">
        <f t="shared" si="11"/>
        <v>0.66963350785340314</v>
      </c>
      <c r="K56" s="53">
        <f t="shared" si="12"/>
        <v>0.7854497354497354</v>
      </c>
      <c r="L56" s="261">
        <f t="shared" si="13"/>
        <v>-0.11581622759633226</v>
      </c>
    </row>
    <row r="57" spans="1:12" x14ac:dyDescent="0.4">
      <c r="A57" s="70" t="s">
        <v>81</v>
      </c>
      <c r="B57" s="56">
        <v>2510</v>
      </c>
      <c r="C57" s="69">
        <v>2593</v>
      </c>
      <c r="D57" s="243">
        <f t="shared" si="7"/>
        <v>0.96799074431160814</v>
      </c>
      <c r="E57" s="242">
        <f t="shared" si="8"/>
        <v>-83</v>
      </c>
      <c r="F57" s="263">
        <v>3618</v>
      </c>
      <c r="G57" s="56">
        <v>3604</v>
      </c>
      <c r="H57" s="253">
        <f t="shared" si="9"/>
        <v>1.0038845726970034</v>
      </c>
      <c r="I57" s="238">
        <f t="shared" si="10"/>
        <v>14</v>
      </c>
      <c r="J57" s="53">
        <f t="shared" si="11"/>
        <v>0.69375345494748475</v>
      </c>
      <c r="K57" s="67">
        <f t="shared" si="12"/>
        <v>0.7194783573806881</v>
      </c>
      <c r="L57" s="251">
        <f t="shared" si="13"/>
        <v>-2.5724902433203356E-2</v>
      </c>
    </row>
    <row r="58" spans="1:12" x14ac:dyDescent="0.4">
      <c r="A58" s="58" t="s">
        <v>80</v>
      </c>
      <c r="B58" s="56">
        <v>2073</v>
      </c>
      <c r="C58" s="56">
        <v>2056</v>
      </c>
      <c r="D58" s="243">
        <f t="shared" si="7"/>
        <v>1.0082684824902723</v>
      </c>
      <c r="E58" s="242">
        <f t="shared" si="8"/>
        <v>17</v>
      </c>
      <c r="F58" s="263">
        <v>3598</v>
      </c>
      <c r="G58" s="56">
        <v>3595</v>
      </c>
      <c r="H58" s="239">
        <f t="shared" si="9"/>
        <v>1.0008344923504868</v>
      </c>
      <c r="I58" s="238">
        <f t="shared" si="10"/>
        <v>3</v>
      </c>
      <c r="J58" s="53">
        <f t="shared" si="11"/>
        <v>0.57615341856586988</v>
      </c>
      <c r="K58" s="53">
        <f t="shared" si="12"/>
        <v>0.57190542420027812</v>
      </c>
      <c r="L58" s="261">
        <f t="shared" si="13"/>
        <v>4.2479943655917562E-3</v>
      </c>
    </row>
    <row r="59" spans="1:12" x14ac:dyDescent="0.4">
      <c r="A59" s="58" t="s">
        <v>79</v>
      </c>
      <c r="B59" s="56">
        <v>2420</v>
      </c>
      <c r="C59" s="56">
        <v>2466</v>
      </c>
      <c r="D59" s="243">
        <f t="shared" si="7"/>
        <v>0.98134630981346305</v>
      </c>
      <c r="E59" s="242">
        <f t="shared" si="8"/>
        <v>-46</v>
      </c>
      <c r="F59" s="263">
        <v>3495</v>
      </c>
      <c r="G59" s="56">
        <v>3604</v>
      </c>
      <c r="H59" s="239">
        <f t="shared" si="9"/>
        <v>0.96975582685904549</v>
      </c>
      <c r="I59" s="238">
        <f t="shared" si="10"/>
        <v>-109</v>
      </c>
      <c r="J59" s="53">
        <f t="shared" si="11"/>
        <v>0.6924177396280401</v>
      </c>
      <c r="K59" s="53">
        <f t="shared" si="12"/>
        <v>0.68423973362930079</v>
      </c>
      <c r="L59" s="261">
        <f t="shared" si="13"/>
        <v>8.1780059987393017E-3</v>
      </c>
    </row>
    <row r="60" spans="1:12" x14ac:dyDescent="0.4">
      <c r="A60" s="58" t="s">
        <v>78</v>
      </c>
      <c r="B60" s="56">
        <v>7781</v>
      </c>
      <c r="C60" s="56">
        <v>6672</v>
      </c>
      <c r="D60" s="243">
        <f t="shared" si="7"/>
        <v>1.1662170263788969</v>
      </c>
      <c r="E60" s="242">
        <f t="shared" si="8"/>
        <v>1109</v>
      </c>
      <c r="F60" s="263">
        <v>12473</v>
      </c>
      <c r="G60" s="56">
        <v>10971</v>
      </c>
      <c r="H60" s="239">
        <f t="shared" si="9"/>
        <v>1.1369063895725093</v>
      </c>
      <c r="I60" s="238">
        <f t="shared" si="10"/>
        <v>1502</v>
      </c>
      <c r="J60" s="53">
        <f t="shared" si="11"/>
        <v>0.62382746732943162</v>
      </c>
      <c r="K60" s="53">
        <f t="shared" si="12"/>
        <v>0.60814875581077388</v>
      </c>
      <c r="L60" s="261">
        <f t="shared" si="13"/>
        <v>1.567871151865774E-2</v>
      </c>
    </row>
    <row r="61" spans="1:12" x14ac:dyDescent="0.4">
      <c r="A61" s="70" t="s">
        <v>155</v>
      </c>
      <c r="B61" s="69">
        <v>2303</v>
      </c>
      <c r="C61" s="72"/>
      <c r="D61" s="253" t="e">
        <f t="shared" si="7"/>
        <v>#DIV/0!</v>
      </c>
      <c r="E61" s="328">
        <f t="shared" si="8"/>
        <v>2303</v>
      </c>
      <c r="F61" s="69">
        <v>3600</v>
      </c>
      <c r="G61" s="72"/>
      <c r="H61" s="253" t="e">
        <f t="shared" si="9"/>
        <v>#DIV/0!</v>
      </c>
      <c r="I61" s="252">
        <f t="shared" si="10"/>
        <v>3600</v>
      </c>
      <c r="J61" s="67">
        <f t="shared" si="11"/>
        <v>0.63972222222222219</v>
      </c>
      <c r="K61" s="67" t="e">
        <f t="shared" si="12"/>
        <v>#DIV/0!</v>
      </c>
      <c r="L61" s="251" t="e">
        <f t="shared" si="13"/>
        <v>#DIV/0!</v>
      </c>
    </row>
    <row r="62" spans="1:12" x14ac:dyDescent="0.4">
      <c r="A62" s="51" t="s">
        <v>156</v>
      </c>
      <c r="B62" s="50"/>
      <c r="C62" s="50"/>
      <c r="D62" s="230" t="e">
        <f t="shared" si="7"/>
        <v>#DIV/0!</v>
      </c>
      <c r="E62" s="229">
        <f t="shared" si="8"/>
        <v>0</v>
      </c>
      <c r="F62" s="567"/>
      <c r="G62" s="50"/>
      <c r="H62" s="230" t="e">
        <f t="shared" si="9"/>
        <v>#DIV/0!</v>
      </c>
      <c r="I62" s="229">
        <f t="shared" si="10"/>
        <v>0</v>
      </c>
      <c r="J62" s="47" t="e">
        <f t="shared" si="11"/>
        <v>#DIV/0!</v>
      </c>
      <c r="K62" s="47" t="e">
        <f t="shared" si="12"/>
        <v>#DIV/0!</v>
      </c>
      <c r="L62" s="260" t="e">
        <f t="shared" si="13"/>
        <v>#DIV/0!</v>
      </c>
    </row>
    <row r="63" spans="1:12" s="42" customFormat="1" x14ac:dyDescent="0.4">
      <c r="A63" s="277" t="s">
        <v>154</v>
      </c>
      <c r="B63" s="259">
        <f>SUM(B64:B67)</f>
        <v>3356</v>
      </c>
      <c r="C63" s="259">
        <f>SUM(C64:C67)</f>
        <v>2732</v>
      </c>
      <c r="D63" s="258">
        <f t="shared" si="7"/>
        <v>1.2284040995607612</v>
      </c>
      <c r="E63" s="257">
        <f t="shared" si="8"/>
        <v>624</v>
      </c>
      <c r="F63" s="259">
        <f>SUM(F64:F67)</f>
        <v>5316</v>
      </c>
      <c r="G63" s="259">
        <f>SUM(G64:G67)</f>
        <v>4489</v>
      </c>
      <c r="H63" s="258">
        <f t="shared" si="9"/>
        <v>1.1842281131655157</v>
      </c>
      <c r="I63" s="257">
        <f t="shared" si="10"/>
        <v>827</v>
      </c>
      <c r="J63" s="256">
        <f t="shared" si="11"/>
        <v>0.63130173062452977</v>
      </c>
      <c r="K63" s="256">
        <f t="shared" si="12"/>
        <v>0.60859879705947872</v>
      </c>
      <c r="L63" s="255">
        <f t="shared" si="13"/>
        <v>2.2702933565051042E-2</v>
      </c>
    </row>
    <row r="64" spans="1:12" x14ac:dyDescent="0.4">
      <c r="A64" s="64" t="s">
        <v>77</v>
      </c>
      <c r="B64" s="80">
        <f>'11月(上旬～中旬)'!B64+'11月(下旬)'!B64</f>
        <v>824</v>
      </c>
      <c r="C64" s="80">
        <f>'11月(上旬～中旬)'!C64+'11月(下旬)'!C64</f>
        <v>636</v>
      </c>
      <c r="D64" s="243">
        <f t="shared" si="7"/>
        <v>1.2955974842767295</v>
      </c>
      <c r="E64" s="242">
        <f t="shared" si="8"/>
        <v>188</v>
      </c>
      <c r="F64" s="80">
        <f>'11月(上旬～中旬)'!F64+'11月(下旬)'!F64</f>
        <v>1005</v>
      </c>
      <c r="G64" s="80">
        <f>'11月(上旬～中旬)'!G64+'11月(下旬)'!G64</f>
        <v>892</v>
      </c>
      <c r="H64" s="243">
        <f t="shared" si="9"/>
        <v>1.1266816143497758</v>
      </c>
      <c r="I64" s="242">
        <f t="shared" si="10"/>
        <v>113</v>
      </c>
      <c r="J64" s="73">
        <f t="shared" si="11"/>
        <v>0.81990049751243776</v>
      </c>
      <c r="K64" s="73">
        <f t="shared" si="12"/>
        <v>0.71300448430493268</v>
      </c>
      <c r="L64" s="254">
        <f t="shared" si="13"/>
        <v>0.10689601320750508</v>
      </c>
    </row>
    <row r="65" spans="1:12" x14ac:dyDescent="0.4">
      <c r="A65" s="58" t="s">
        <v>153</v>
      </c>
      <c r="B65" s="80">
        <f>'11月(上旬～中旬)'!B65+'11月(下旬)'!B65</f>
        <v>826</v>
      </c>
      <c r="C65" s="80">
        <f>'11月(上旬～中旬)'!C65+'11月(下旬)'!C65</f>
        <v>536</v>
      </c>
      <c r="D65" s="243">
        <f t="shared" si="7"/>
        <v>1.541044776119403</v>
      </c>
      <c r="E65" s="242">
        <f t="shared" si="8"/>
        <v>290</v>
      </c>
      <c r="F65" s="80">
        <f>'11月(上旬～中旬)'!F65+'11月(下旬)'!F65</f>
        <v>1602</v>
      </c>
      <c r="G65" s="80">
        <f>'11月(上旬～中旬)'!G65+'11月(下旬)'!G65</f>
        <v>893</v>
      </c>
      <c r="H65" s="243">
        <f t="shared" si="9"/>
        <v>1.793952967525196</v>
      </c>
      <c r="I65" s="242">
        <f t="shared" si="10"/>
        <v>709</v>
      </c>
      <c r="J65" s="73">
        <f t="shared" si="11"/>
        <v>0.51560549313358306</v>
      </c>
      <c r="K65" s="73">
        <f t="shared" si="12"/>
        <v>0.60022396416573354</v>
      </c>
      <c r="L65" s="254">
        <f t="shared" si="13"/>
        <v>-8.4618471032150477E-2</v>
      </c>
    </row>
    <row r="66" spans="1:12" x14ac:dyDescent="0.4">
      <c r="A66" s="57" t="s">
        <v>152</v>
      </c>
      <c r="B66" s="80">
        <f>'11月(上旬～中旬)'!B66+'11月(下旬)'!B66</f>
        <v>535</v>
      </c>
      <c r="C66" s="80">
        <f>'11月(上旬～中旬)'!C66+'11月(下旬)'!C66</f>
        <v>455</v>
      </c>
      <c r="D66" s="243">
        <f t="shared" si="7"/>
        <v>1.1758241758241759</v>
      </c>
      <c r="E66" s="242">
        <f t="shared" si="8"/>
        <v>80</v>
      </c>
      <c r="F66" s="80">
        <f>'11月(上旬～中旬)'!F66+'11月(下旬)'!F66</f>
        <v>902</v>
      </c>
      <c r="G66" s="80">
        <f>'11月(上旬～中旬)'!G66+'11月(下旬)'!G66</f>
        <v>902</v>
      </c>
      <c r="H66" s="243">
        <f t="shared" si="9"/>
        <v>1</v>
      </c>
      <c r="I66" s="242">
        <f t="shared" si="10"/>
        <v>0</v>
      </c>
      <c r="J66" s="73">
        <f t="shared" si="11"/>
        <v>0.59312638580931265</v>
      </c>
      <c r="K66" s="73">
        <f t="shared" si="12"/>
        <v>0.50443458980044342</v>
      </c>
      <c r="L66" s="254">
        <f t="shared" si="13"/>
        <v>8.8691796008869228E-2</v>
      </c>
    </row>
    <row r="67" spans="1:12" x14ac:dyDescent="0.4">
      <c r="A67" s="51" t="s">
        <v>151</v>
      </c>
      <c r="B67" s="55">
        <f>'11月(上旬～中旬)'!B67+'11月(下旬)'!B67</f>
        <v>1171</v>
      </c>
      <c r="C67" s="55">
        <f>'11月(上旬～中旬)'!C67+'11月(下旬)'!C67</f>
        <v>1105</v>
      </c>
      <c r="D67" s="239">
        <f t="shared" si="7"/>
        <v>1.0597285067873303</v>
      </c>
      <c r="E67" s="328">
        <f t="shared" si="8"/>
        <v>66</v>
      </c>
      <c r="F67" s="55">
        <f>'11月(上旬～中旬)'!F67+'11月(下旬)'!F67</f>
        <v>1807</v>
      </c>
      <c r="G67" s="55">
        <f>'11月(上旬～中旬)'!G67+'11月(下旬)'!G67</f>
        <v>1802</v>
      </c>
      <c r="H67" s="239">
        <f t="shared" si="9"/>
        <v>1.0027746947835738</v>
      </c>
      <c r="I67" s="238">
        <f t="shared" si="10"/>
        <v>5</v>
      </c>
      <c r="J67" s="53">
        <f t="shared" si="11"/>
        <v>0.64803541781959051</v>
      </c>
      <c r="K67" s="53">
        <f t="shared" si="12"/>
        <v>0.6132075471698113</v>
      </c>
      <c r="L67" s="261">
        <f t="shared" si="13"/>
        <v>3.4827870649779213E-2</v>
      </c>
    </row>
    <row r="68" spans="1:12" s="42" customFormat="1" x14ac:dyDescent="0.4">
      <c r="A68" s="249" t="s">
        <v>103</v>
      </c>
      <c r="B68" s="248">
        <f>SUM(B69:B76)</f>
        <v>55303</v>
      </c>
      <c r="C68" s="248">
        <f>SUM(C69:C76)</f>
        <v>42201</v>
      </c>
      <c r="D68" s="247">
        <f t="shared" si="7"/>
        <v>1.310466576621407</v>
      </c>
      <c r="E68" s="257">
        <f t="shared" si="8"/>
        <v>13102</v>
      </c>
      <c r="F68" s="248">
        <f>SUM(F69:F76)</f>
        <v>87084</v>
      </c>
      <c r="G68" s="248">
        <f>SUM(G69:G76)</f>
        <v>55224</v>
      </c>
      <c r="H68" s="247">
        <f t="shared" si="9"/>
        <v>1.5769230769230769</v>
      </c>
      <c r="I68" s="246">
        <f t="shared" si="10"/>
        <v>31860</v>
      </c>
      <c r="J68" s="245">
        <f t="shared" si="11"/>
        <v>0.63505351155206469</v>
      </c>
      <c r="K68" s="245">
        <f t="shared" si="12"/>
        <v>0.76417861799217734</v>
      </c>
      <c r="L68" s="244">
        <f t="shared" si="13"/>
        <v>-0.12912510644011266</v>
      </c>
    </row>
    <row r="69" spans="1:12" x14ac:dyDescent="0.4">
      <c r="A69" s="57" t="s">
        <v>150</v>
      </c>
      <c r="B69" s="88">
        <v>14788</v>
      </c>
      <c r="C69" s="88">
        <v>16011</v>
      </c>
      <c r="D69" s="243">
        <f t="shared" si="7"/>
        <v>0.92361501467740925</v>
      </c>
      <c r="E69" s="242">
        <f t="shared" si="8"/>
        <v>-1223</v>
      </c>
      <c r="F69" s="265">
        <v>18231</v>
      </c>
      <c r="G69" s="265">
        <v>18054</v>
      </c>
      <c r="H69" s="243">
        <f t="shared" si="9"/>
        <v>1.0098039215686274</v>
      </c>
      <c r="I69" s="242">
        <f t="shared" si="10"/>
        <v>177</v>
      </c>
      <c r="J69" s="159">
        <f t="shared" si="11"/>
        <v>0.81114585047446652</v>
      </c>
      <c r="K69" s="159">
        <f t="shared" si="12"/>
        <v>0.88683948155533399</v>
      </c>
      <c r="L69" s="241">
        <f t="shared" si="13"/>
        <v>-7.5693631080867463E-2</v>
      </c>
    </row>
    <row r="70" spans="1:12" x14ac:dyDescent="0.4">
      <c r="A70" s="58" t="s">
        <v>149</v>
      </c>
      <c r="B70" s="56">
        <v>6002</v>
      </c>
      <c r="C70" s="56"/>
      <c r="D70" s="239" t="e">
        <f t="shared" ref="D70:D78" si="14">+B70/C70</f>
        <v>#DIV/0!</v>
      </c>
      <c r="E70" s="238">
        <f t="shared" ref="E70:E78" si="15">+B70-C70</f>
        <v>6002</v>
      </c>
      <c r="F70" s="263">
        <v>10620</v>
      </c>
      <c r="G70" s="263"/>
      <c r="H70" s="239" t="e">
        <f t="shared" ref="H70:H78" si="16">+F70/G70</f>
        <v>#DIV/0!</v>
      </c>
      <c r="I70" s="238">
        <f t="shared" ref="I70:I78" si="17">+F70-G70</f>
        <v>10620</v>
      </c>
      <c r="J70" s="155">
        <f t="shared" ref="J70:J78" si="18">+B70/F70</f>
        <v>0.5651600753295668</v>
      </c>
      <c r="K70" s="155" t="e">
        <f t="shared" ref="K70:K78" si="19">+C70/G70</f>
        <v>#DIV/0!</v>
      </c>
      <c r="L70" s="237" t="e">
        <f t="shared" ref="L70:L78" si="20">+J70-K70</f>
        <v>#DIV/0!</v>
      </c>
    </row>
    <row r="71" spans="1:12" s="42" customFormat="1" x14ac:dyDescent="0.4">
      <c r="A71" s="58" t="s">
        <v>148</v>
      </c>
      <c r="B71" s="158">
        <v>11752</v>
      </c>
      <c r="C71" s="570">
        <v>10747</v>
      </c>
      <c r="D71" s="239">
        <f t="shared" si="14"/>
        <v>1.0935144691541825</v>
      </c>
      <c r="E71" s="238">
        <f t="shared" si="15"/>
        <v>1005</v>
      </c>
      <c r="F71" s="158">
        <v>15930</v>
      </c>
      <c r="G71" s="570">
        <v>15930</v>
      </c>
      <c r="H71" s="239">
        <f t="shared" si="16"/>
        <v>1</v>
      </c>
      <c r="I71" s="238">
        <f t="shared" si="17"/>
        <v>0</v>
      </c>
      <c r="J71" s="155">
        <f t="shared" si="18"/>
        <v>0.73772755806654111</v>
      </c>
      <c r="K71" s="155">
        <f t="shared" si="19"/>
        <v>0.67463904582548651</v>
      </c>
      <c r="L71" s="237">
        <f t="shared" si="20"/>
        <v>6.3088512241054606E-2</v>
      </c>
    </row>
    <row r="72" spans="1:12" s="42" customFormat="1" x14ac:dyDescent="0.4">
      <c r="A72" s="58" t="s">
        <v>147</v>
      </c>
      <c r="B72" s="158">
        <v>7337</v>
      </c>
      <c r="C72" s="570"/>
      <c r="D72" s="239" t="e">
        <f t="shared" si="14"/>
        <v>#DIV/0!</v>
      </c>
      <c r="E72" s="238">
        <f t="shared" si="15"/>
        <v>7337</v>
      </c>
      <c r="F72" s="158">
        <v>15930</v>
      </c>
      <c r="G72" s="570"/>
      <c r="H72" s="239" t="e">
        <f t="shared" si="16"/>
        <v>#DIV/0!</v>
      </c>
      <c r="I72" s="238">
        <f t="shared" si="17"/>
        <v>15930</v>
      </c>
      <c r="J72" s="155">
        <f t="shared" si="18"/>
        <v>0.46057752667922158</v>
      </c>
      <c r="K72" s="155" t="e">
        <f t="shared" si="19"/>
        <v>#DIV/0!</v>
      </c>
      <c r="L72" s="237" t="e">
        <f t="shared" si="20"/>
        <v>#DIV/0!</v>
      </c>
    </row>
    <row r="73" spans="1:12" s="42" customFormat="1" ht="11.25" customHeight="1" x14ac:dyDescent="0.4">
      <c r="A73" s="58" t="s">
        <v>102</v>
      </c>
      <c r="B73" s="158">
        <v>8301</v>
      </c>
      <c r="C73" s="570">
        <v>8943</v>
      </c>
      <c r="D73" s="239">
        <f t="shared" si="14"/>
        <v>0.92821200939282122</v>
      </c>
      <c r="E73" s="238">
        <f t="shared" si="15"/>
        <v>-642</v>
      </c>
      <c r="F73" s="158">
        <v>15753</v>
      </c>
      <c r="G73" s="570">
        <v>10620</v>
      </c>
      <c r="H73" s="239">
        <f t="shared" si="16"/>
        <v>1.4833333333333334</v>
      </c>
      <c r="I73" s="238">
        <f t="shared" si="17"/>
        <v>5133</v>
      </c>
      <c r="J73" s="155">
        <f t="shared" si="18"/>
        <v>0.52694724814321081</v>
      </c>
      <c r="K73" s="155">
        <f t="shared" si="19"/>
        <v>0.84209039548022602</v>
      </c>
      <c r="L73" s="237">
        <f t="shared" si="20"/>
        <v>-0.31514314733701521</v>
      </c>
    </row>
    <row r="74" spans="1:12" s="42" customFormat="1" ht="11.25" customHeight="1" x14ac:dyDescent="0.4">
      <c r="A74" s="58" t="s">
        <v>243</v>
      </c>
      <c r="B74" s="157"/>
      <c r="C74" s="156"/>
      <c r="D74" s="239" t="e">
        <f t="shared" si="14"/>
        <v>#DIV/0!</v>
      </c>
      <c r="E74" s="238">
        <f t="shared" si="15"/>
        <v>0</v>
      </c>
      <c r="F74" s="157"/>
      <c r="G74" s="156"/>
      <c r="H74" s="239" t="e">
        <f t="shared" si="16"/>
        <v>#DIV/0!</v>
      </c>
      <c r="I74" s="238">
        <f t="shared" si="17"/>
        <v>0</v>
      </c>
      <c r="J74" s="155" t="e">
        <f t="shared" si="18"/>
        <v>#DIV/0!</v>
      </c>
      <c r="K74" s="155" t="e">
        <f t="shared" si="19"/>
        <v>#DIV/0!</v>
      </c>
      <c r="L74" s="237" t="e">
        <f t="shared" si="20"/>
        <v>#DIV/0!</v>
      </c>
    </row>
    <row r="75" spans="1:12" s="42" customFormat="1" x14ac:dyDescent="0.4">
      <c r="A75" s="58" t="s">
        <v>242</v>
      </c>
      <c r="B75" s="157"/>
      <c r="C75" s="156"/>
      <c r="D75" s="239" t="e">
        <f t="shared" si="14"/>
        <v>#DIV/0!</v>
      </c>
      <c r="E75" s="238">
        <f t="shared" si="15"/>
        <v>0</v>
      </c>
      <c r="F75" s="157"/>
      <c r="G75" s="156"/>
      <c r="H75" s="239" t="e">
        <f t="shared" si="16"/>
        <v>#DIV/0!</v>
      </c>
      <c r="I75" s="238">
        <f t="shared" si="17"/>
        <v>0</v>
      </c>
      <c r="J75" s="155" t="e">
        <f t="shared" si="18"/>
        <v>#DIV/0!</v>
      </c>
      <c r="K75" s="155" t="e">
        <f t="shared" si="19"/>
        <v>#DIV/0!</v>
      </c>
      <c r="L75" s="237" t="e">
        <f t="shared" si="20"/>
        <v>#DIV/0!</v>
      </c>
    </row>
    <row r="76" spans="1:12" s="42" customFormat="1" x14ac:dyDescent="0.4">
      <c r="A76" s="51" t="s">
        <v>101</v>
      </c>
      <c r="B76" s="154">
        <v>7123</v>
      </c>
      <c r="C76" s="498">
        <v>6500</v>
      </c>
      <c r="D76" s="230">
        <f t="shared" si="14"/>
        <v>1.0958461538461539</v>
      </c>
      <c r="E76" s="229">
        <f t="shared" si="15"/>
        <v>623</v>
      </c>
      <c r="F76" s="154">
        <v>10620</v>
      </c>
      <c r="G76" s="498">
        <v>10620</v>
      </c>
      <c r="H76" s="230">
        <f t="shared" si="16"/>
        <v>1</v>
      </c>
      <c r="I76" s="229">
        <f t="shared" si="17"/>
        <v>0</v>
      </c>
      <c r="J76" s="152">
        <f t="shared" si="18"/>
        <v>0.67071563088512243</v>
      </c>
      <c r="K76" s="152">
        <f t="shared" si="19"/>
        <v>0.61205273069679844</v>
      </c>
      <c r="L76" s="228">
        <f t="shared" si="20"/>
        <v>5.8662900188323985E-2</v>
      </c>
    </row>
    <row r="77" spans="1:12" s="42" customFormat="1" x14ac:dyDescent="0.4">
      <c r="A77" s="236" t="s">
        <v>145</v>
      </c>
      <c r="B77" s="235">
        <f>B78</f>
        <v>104</v>
      </c>
      <c r="C77" s="235">
        <f>C78</f>
        <v>124</v>
      </c>
      <c r="D77" s="234">
        <f t="shared" si="14"/>
        <v>0.83870967741935487</v>
      </c>
      <c r="E77" s="499">
        <f t="shared" si="15"/>
        <v>-20</v>
      </c>
      <c r="F77" s="235">
        <f>F78</f>
        <v>243</v>
      </c>
      <c r="G77" s="235">
        <f>G78</f>
        <v>243</v>
      </c>
      <c r="H77" s="234">
        <f t="shared" si="16"/>
        <v>1</v>
      </c>
      <c r="I77" s="233">
        <f t="shared" si="17"/>
        <v>0</v>
      </c>
      <c r="J77" s="232">
        <f t="shared" si="18"/>
        <v>0.4279835390946502</v>
      </c>
      <c r="K77" s="232">
        <f t="shared" si="19"/>
        <v>0.51028806584362141</v>
      </c>
      <c r="L77" s="231">
        <f t="shared" si="20"/>
        <v>-8.2304526748971207E-2</v>
      </c>
    </row>
    <row r="78" spans="1:12" s="42" customFormat="1" x14ac:dyDescent="0.4">
      <c r="A78" s="51" t="s">
        <v>144</v>
      </c>
      <c r="B78" s="153">
        <v>104</v>
      </c>
      <c r="C78" s="498">
        <v>124</v>
      </c>
      <c r="D78" s="230">
        <f t="shared" si="14"/>
        <v>0.83870967741935487</v>
      </c>
      <c r="E78" s="229">
        <f t="shared" si="15"/>
        <v>-20</v>
      </c>
      <c r="F78" s="154">
        <v>243</v>
      </c>
      <c r="G78" s="498">
        <v>243</v>
      </c>
      <c r="H78" s="230">
        <f t="shared" si="16"/>
        <v>1</v>
      </c>
      <c r="I78" s="229">
        <f t="shared" si="17"/>
        <v>0</v>
      </c>
      <c r="J78" s="152">
        <f t="shared" si="18"/>
        <v>0.4279835390946502</v>
      </c>
      <c r="K78" s="152">
        <f t="shared" si="19"/>
        <v>0.51028806584362141</v>
      </c>
      <c r="L78" s="228">
        <f t="shared" si="20"/>
        <v>-8.2304526748971207E-2</v>
      </c>
    </row>
    <row r="79" spans="1:12" x14ac:dyDescent="0.4">
      <c r="A79" s="42" t="s">
        <v>143</v>
      </c>
      <c r="C79" s="45"/>
      <c r="E79" s="43"/>
      <c r="G79" s="45"/>
      <c r="I79" s="43"/>
      <c r="K79" s="45"/>
    </row>
    <row r="80" spans="1:12" x14ac:dyDescent="0.4">
      <c r="A80" s="44" t="s">
        <v>142</v>
      </c>
    </row>
    <row r="81" spans="1:11" x14ac:dyDescent="0.4">
      <c r="A81" s="42" t="s">
        <v>141</v>
      </c>
      <c r="B81" s="43"/>
      <c r="C81" s="43"/>
      <c r="F81" s="43"/>
      <c r="G81" s="43"/>
      <c r="J81" s="43"/>
      <c r="K81" s="43"/>
    </row>
    <row r="82" spans="1:11" x14ac:dyDescent="0.4">
      <c r="A82" s="42" t="s">
        <v>98</v>
      </c>
    </row>
  </sheetData>
  <mergeCells count="13">
    <mergeCell ref="A2:A3"/>
    <mergeCell ref="B4:B5"/>
    <mergeCell ref="C4:C5"/>
    <mergeCell ref="B2:E3"/>
    <mergeCell ref="D4:E4"/>
    <mergeCell ref="F2:I3"/>
    <mergeCell ref="J4:J5"/>
    <mergeCell ref="K4:K5"/>
    <mergeCell ref="J2:L3"/>
    <mergeCell ref="L4:L5"/>
    <mergeCell ref="F4:F5"/>
    <mergeCell ref="G4:G5"/>
    <mergeCell ref="H4:I4"/>
  </mergeCells>
  <phoneticPr fontId="3"/>
  <dataValidations count="1">
    <dataValidation allowBlank="1" showInputMessage="1" showErrorMessage="1" sqref="A2:L83 IW2:JH83 SS2:TD83 ACO2:ACZ83 AMK2:AMV83 AWG2:AWR83 BGC2:BGN83 BPY2:BQJ83 BZU2:CAF83 CJQ2:CKB83 CTM2:CTX83 DDI2:DDT83 DNE2:DNP83 DXA2:DXL83 EGW2:EHH83 EQS2:ERD83 FAO2:FAZ83 FKK2:FKV83 FUG2:FUR83 GEC2:GEN83 GNY2:GOJ83 GXU2:GYF83 HHQ2:HIB83 HRM2:HRX83 IBI2:IBT83 ILE2:ILP83 IVA2:IVL83 JEW2:JFH83 JOS2:JPD83 JYO2:JYZ83 KIK2:KIV83 KSG2:KSR83 LCC2:LCN83 LLY2:LMJ83 LVU2:LWF83 MFQ2:MGB83 MPM2:MPX83 MZI2:MZT83 NJE2:NJP83 NTA2:NTL83 OCW2:ODH83 OMS2:OND83 OWO2:OWZ83 PGK2:PGV83 PQG2:PQR83 QAC2:QAN83 QJY2:QKJ83 QTU2:QUF83 RDQ2:REB83 RNM2:RNX83 RXI2:RXT83 SHE2:SHP83 SRA2:SRL83 TAW2:TBH83 TKS2:TLD83 TUO2:TUZ83 UEK2:UEV83 UOG2:UOR83 UYC2:UYN83 VHY2:VIJ83 VRU2:VSF83 WBQ2:WCB83 WLM2:WLX83 WVI2:WVT83 A65538:L65619 IW65538:JH65619 SS65538:TD65619 ACO65538:ACZ65619 AMK65538:AMV65619 AWG65538:AWR65619 BGC65538:BGN65619 BPY65538:BQJ65619 BZU65538:CAF65619 CJQ65538:CKB65619 CTM65538:CTX65619 DDI65538:DDT65619 DNE65538:DNP65619 DXA65538:DXL65619 EGW65538:EHH65619 EQS65538:ERD65619 FAO65538:FAZ65619 FKK65538:FKV65619 FUG65538:FUR65619 GEC65538:GEN65619 GNY65538:GOJ65619 GXU65538:GYF65619 HHQ65538:HIB65619 HRM65538:HRX65619 IBI65538:IBT65619 ILE65538:ILP65619 IVA65538:IVL65619 JEW65538:JFH65619 JOS65538:JPD65619 JYO65538:JYZ65619 KIK65538:KIV65619 KSG65538:KSR65619 LCC65538:LCN65619 LLY65538:LMJ65619 LVU65538:LWF65619 MFQ65538:MGB65619 MPM65538:MPX65619 MZI65538:MZT65619 NJE65538:NJP65619 NTA65538:NTL65619 OCW65538:ODH65619 OMS65538:OND65619 OWO65538:OWZ65619 PGK65538:PGV65619 PQG65538:PQR65619 QAC65538:QAN65619 QJY65538:QKJ65619 QTU65538:QUF65619 RDQ65538:REB65619 RNM65538:RNX65619 RXI65538:RXT65619 SHE65538:SHP65619 SRA65538:SRL65619 TAW65538:TBH65619 TKS65538:TLD65619 TUO65538:TUZ65619 UEK65538:UEV65619 UOG65538:UOR65619 UYC65538:UYN65619 VHY65538:VIJ65619 VRU65538:VSF65619 WBQ65538:WCB65619 WLM65538:WLX65619 WVI65538:WVT65619 A131074:L131155 IW131074:JH131155 SS131074:TD131155 ACO131074:ACZ131155 AMK131074:AMV131155 AWG131074:AWR131155 BGC131074:BGN131155 BPY131074:BQJ131155 BZU131074:CAF131155 CJQ131074:CKB131155 CTM131074:CTX131155 DDI131074:DDT131155 DNE131074:DNP131155 DXA131074:DXL131155 EGW131074:EHH131155 EQS131074:ERD131155 FAO131074:FAZ131155 FKK131074:FKV131155 FUG131074:FUR131155 GEC131074:GEN131155 GNY131074:GOJ131155 GXU131074:GYF131155 HHQ131074:HIB131155 HRM131074:HRX131155 IBI131074:IBT131155 ILE131074:ILP131155 IVA131074:IVL131155 JEW131074:JFH131155 JOS131074:JPD131155 JYO131074:JYZ131155 KIK131074:KIV131155 KSG131074:KSR131155 LCC131074:LCN131155 LLY131074:LMJ131155 LVU131074:LWF131155 MFQ131074:MGB131155 MPM131074:MPX131155 MZI131074:MZT131155 NJE131074:NJP131155 NTA131074:NTL131155 OCW131074:ODH131155 OMS131074:OND131155 OWO131074:OWZ131155 PGK131074:PGV131155 PQG131074:PQR131155 QAC131074:QAN131155 QJY131074:QKJ131155 QTU131074:QUF131155 RDQ131074:REB131155 RNM131074:RNX131155 RXI131074:RXT131155 SHE131074:SHP131155 SRA131074:SRL131155 TAW131074:TBH131155 TKS131074:TLD131155 TUO131074:TUZ131155 UEK131074:UEV131155 UOG131074:UOR131155 UYC131074:UYN131155 VHY131074:VIJ131155 VRU131074:VSF131155 WBQ131074:WCB131155 WLM131074:WLX131155 WVI131074:WVT131155 A196610:L196691 IW196610:JH196691 SS196610:TD196691 ACO196610:ACZ196691 AMK196610:AMV196691 AWG196610:AWR196691 BGC196610:BGN196691 BPY196610:BQJ196691 BZU196610:CAF196691 CJQ196610:CKB196691 CTM196610:CTX196691 DDI196610:DDT196691 DNE196610:DNP196691 DXA196610:DXL196691 EGW196610:EHH196691 EQS196610:ERD196691 FAO196610:FAZ196691 FKK196610:FKV196691 FUG196610:FUR196691 GEC196610:GEN196691 GNY196610:GOJ196691 GXU196610:GYF196691 HHQ196610:HIB196691 HRM196610:HRX196691 IBI196610:IBT196691 ILE196610:ILP196691 IVA196610:IVL196691 JEW196610:JFH196691 JOS196610:JPD196691 JYO196610:JYZ196691 KIK196610:KIV196691 KSG196610:KSR196691 LCC196610:LCN196691 LLY196610:LMJ196691 LVU196610:LWF196691 MFQ196610:MGB196691 MPM196610:MPX196691 MZI196610:MZT196691 NJE196610:NJP196691 NTA196610:NTL196691 OCW196610:ODH196691 OMS196610:OND196691 OWO196610:OWZ196691 PGK196610:PGV196691 PQG196610:PQR196691 QAC196610:QAN196691 QJY196610:QKJ196691 QTU196610:QUF196691 RDQ196610:REB196691 RNM196610:RNX196691 RXI196610:RXT196691 SHE196610:SHP196691 SRA196610:SRL196691 TAW196610:TBH196691 TKS196610:TLD196691 TUO196610:TUZ196691 UEK196610:UEV196691 UOG196610:UOR196691 UYC196610:UYN196691 VHY196610:VIJ196691 VRU196610:VSF196691 WBQ196610:WCB196691 WLM196610:WLX196691 WVI196610:WVT196691 A262146:L262227 IW262146:JH262227 SS262146:TD262227 ACO262146:ACZ262227 AMK262146:AMV262227 AWG262146:AWR262227 BGC262146:BGN262227 BPY262146:BQJ262227 BZU262146:CAF262227 CJQ262146:CKB262227 CTM262146:CTX262227 DDI262146:DDT262227 DNE262146:DNP262227 DXA262146:DXL262227 EGW262146:EHH262227 EQS262146:ERD262227 FAO262146:FAZ262227 FKK262146:FKV262227 FUG262146:FUR262227 GEC262146:GEN262227 GNY262146:GOJ262227 GXU262146:GYF262227 HHQ262146:HIB262227 HRM262146:HRX262227 IBI262146:IBT262227 ILE262146:ILP262227 IVA262146:IVL262227 JEW262146:JFH262227 JOS262146:JPD262227 JYO262146:JYZ262227 KIK262146:KIV262227 KSG262146:KSR262227 LCC262146:LCN262227 LLY262146:LMJ262227 LVU262146:LWF262227 MFQ262146:MGB262227 MPM262146:MPX262227 MZI262146:MZT262227 NJE262146:NJP262227 NTA262146:NTL262227 OCW262146:ODH262227 OMS262146:OND262227 OWO262146:OWZ262227 PGK262146:PGV262227 PQG262146:PQR262227 QAC262146:QAN262227 QJY262146:QKJ262227 QTU262146:QUF262227 RDQ262146:REB262227 RNM262146:RNX262227 RXI262146:RXT262227 SHE262146:SHP262227 SRA262146:SRL262227 TAW262146:TBH262227 TKS262146:TLD262227 TUO262146:TUZ262227 UEK262146:UEV262227 UOG262146:UOR262227 UYC262146:UYN262227 VHY262146:VIJ262227 VRU262146:VSF262227 WBQ262146:WCB262227 WLM262146:WLX262227 WVI262146:WVT262227 A327682:L327763 IW327682:JH327763 SS327682:TD327763 ACO327682:ACZ327763 AMK327682:AMV327763 AWG327682:AWR327763 BGC327682:BGN327763 BPY327682:BQJ327763 BZU327682:CAF327763 CJQ327682:CKB327763 CTM327682:CTX327763 DDI327682:DDT327763 DNE327682:DNP327763 DXA327682:DXL327763 EGW327682:EHH327763 EQS327682:ERD327763 FAO327682:FAZ327763 FKK327682:FKV327763 FUG327682:FUR327763 GEC327682:GEN327763 GNY327682:GOJ327763 GXU327682:GYF327763 HHQ327682:HIB327763 HRM327682:HRX327763 IBI327682:IBT327763 ILE327682:ILP327763 IVA327682:IVL327763 JEW327682:JFH327763 JOS327682:JPD327763 JYO327682:JYZ327763 KIK327682:KIV327763 KSG327682:KSR327763 LCC327682:LCN327763 LLY327682:LMJ327763 LVU327682:LWF327763 MFQ327682:MGB327763 MPM327682:MPX327763 MZI327682:MZT327763 NJE327682:NJP327763 NTA327682:NTL327763 OCW327682:ODH327763 OMS327682:OND327763 OWO327682:OWZ327763 PGK327682:PGV327763 PQG327682:PQR327763 QAC327682:QAN327763 QJY327682:QKJ327763 QTU327682:QUF327763 RDQ327682:REB327763 RNM327682:RNX327763 RXI327682:RXT327763 SHE327682:SHP327763 SRA327682:SRL327763 TAW327682:TBH327763 TKS327682:TLD327763 TUO327682:TUZ327763 UEK327682:UEV327763 UOG327682:UOR327763 UYC327682:UYN327763 VHY327682:VIJ327763 VRU327682:VSF327763 WBQ327682:WCB327763 WLM327682:WLX327763 WVI327682:WVT327763 A393218:L393299 IW393218:JH393299 SS393218:TD393299 ACO393218:ACZ393299 AMK393218:AMV393299 AWG393218:AWR393299 BGC393218:BGN393299 BPY393218:BQJ393299 BZU393218:CAF393299 CJQ393218:CKB393299 CTM393218:CTX393299 DDI393218:DDT393299 DNE393218:DNP393299 DXA393218:DXL393299 EGW393218:EHH393299 EQS393218:ERD393299 FAO393218:FAZ393299 FKK393218:FKV393299 FUG393218:FUR393299 GEC393218:GEN393299 GNY393218:GOJ393299 GXU393218:GYF393299 HHQ393218:HIB393299 HRM393218:HRX393299 IBI393218:IBT393299 ILE393218:ILP393299 IVA393218:IVL393299 JEW393218:JFH393299 JOS393218:JPD393299 JYO393218:JYZ393299 KIK393218:KIV393299 KSG393218:KSR393299 LCC393218:LCN393299 LLY393218:LMJ393299 LVU393218:LWF393299 MFQ393218:MGB393299 MPM393218:MPX393299 MZI393218:MZT393299 NJE393218:NJP393299 NTA393218:NTL393299 OCW393218:ODH393299 OMS393218:OND393299 OWO393218:OWZ393299 PGK393218:PGV393299 PQG393218:PQR393299 QAC393218:QAN393299 QJY393218:QKJ393299 QTU393218:QUF393299 RDQ393218:REB393299 RNM393218:RNX393299 RXI393218:RXT393299 SHE393218:SHP393299 SRA393218:SRL393299 TAW393218:TBH393299 TKS393218:TLD393299 TUO393218:TUZ393299 UEK393218:UEV393299 UOG393218:UOR393299 UYC393218:UYN393299 VHY393218:VIJ393299 VRU393218:VSF393299 WBQ393218:WCB393299 WLM393218:WLX393299 WVI393218:WVT393299 A458754:L458835 IW458754:JH458835 SS458754:TD458835 ACO458754:ACZ458835 AMK458754:AMV458835 AWG458754:AWR458835 BGC458754:BGN458835 BPY458754:BQJ458835 BZU458754:CAF458835 CJQ458754:CKB458835 CTM458754:CTX458835 DDI458754:DDT458835 DNE458754:DNP458835 DXA458754:DXL458835 EGW458754:EHH458835 EQS458754:ERD458835 FAO458754:FAZ458835 FKK458754:FKV458835 FUG458754:FUR458835 GEC458754:GEN458835 GNY458754:GOJ458835 GXU458754:GYF458835 HHQ458754:HIB458835 HRM458754:HRX458835 IBI458754:IBT458835 ILE458754:ILP458835 IVA458754:IVL458835 JEW458754:JFH458835 JOS458754:JPD458835 JYO458754:JYZ458835 KIK458754:KIV458835 KSG458754:KSR458835 LCC458754:LCN458835 LLY458754:LMJ458835 LVU458754:LWF458835 MFQ458754:MGB458835 MPM458754:MPX458835 MZI458754:MZT458835 NJE458754:NJP458835 NTA458754:NTL458835 OCW458754:ODH458835 OMS458754:OND458835 OWO458754:OWZ458835 PGK458754:PGV458835 PQG458754:PQR458835 QAC458754:QAN458835 QJY458754:QKJ458835 QTU458754:QUF458835 RDQ458754:REB458835 RNM458754:RNX458835 RXI458754:RXT458835 SHE458754:SHP458835 SRA458754:SRL458835 TAW458754:TBH458835 TKS458754:TLD458835 TUO458754:TUZ458835 UEK458754:UEV458835 UOG458754:UOR458835 UYC458754:UYN458835 VHY458754:VIJ458835 VRU458754:VSF458835 WBQ458754:WCB458835 WLM458754:WLX458835 WVI458754:WVT458835 A524290:L524371 IW524290:JH524371 SS524290:TD524371 ACO524290:ACZ524371 AMK524290:AMV524371 AWG524290:AWR524371 BGC524290:BGN524371 BPY524290:BQJ524371 BZU524290:CAF524371 CJQ524290:CKB524371 CTM524290:CTX524371 DDI524290:DDT524371 DNE524290:DNP524371 DXA524290:DXL524371 EGW524290:EHH524371 EQS524290:ERD524371 FAO524290:FAZ524371 FKK524290:FKV524371 FUG524290:FUR524371 GEC524290:GEN524371 GNY524290:GOJ524371 GXU524290:GYF524371 HHQ524290:HIB524371 HRM524290:HRX524371 IBI524290:IBT524371 ILE524290:ILP524371 IVA524290:IVL524371 JEW524290:JFH524371 JOS524290:JPD524371 JYO524290:JYZ524371 KIK524290:KIV524371 KSG524290:KSR524371 LCC524290:LCN524371 LLY524290:LMJ524371 LVU524290:LWF524371 MFQ524290:MGB524371 MPM524290:MPX524371 MZI524290:MZT524371 NJE524290:NJP524371 NTA524290:NTL524371 OCW524290:ODH524371 OMS524290:OND524371 OWO524290:OWZ524371 PGK524290:PGV524371 PQG524290:PQR524371 QAC524290:QAN524371 QJY524290:QKJ524371 QTU524290:QUF524371 RDQ524290:REB524371 RNM524290:RNX524371 RXI524290:RXT524371 SHE524290:SHP524371 SRA524290:SRL524371 TAW524290:TBH524371 TKS524290:TLD524371 TUO524290:TUZ524371 UEK524290:UEV524371 UOG524290:UOR524371 UYC524290:UYN524371 VHY524290:VIJ524371 VRU524290:VSF524371 WBQ524290:WCB524371 WLM524290:WLX524371 WVI524290:WVT524371 A589826:L589907 IW589826:JH589907 SS589826:TD589907 ACO589826:ACZ589907 AMK589826:AMV589907 AWG589826:AWR589907 BGC589826:BGN589907 BPY589826:BQJ589907 BZU589826:CAF589907 CJQ589826:CKB589907 CTM589826:CTX589907 DDI589826:DDT589907 DNE589826:DNP589907 DXA589826:DXL589907 EGW589826:EHH589907 EQS589826:ERD589907 FAO589826:FAZ589907 FKK589826:FKV589907 FUG589826:FUR589907 GEC589826:GEN589907 GNY589826:GOJ589907 GXU589826:GYF589907 HHQ589826:HIB589907 HRM589826:HRX589907 IBI589826:IBT589907 ILE589826:ILP589907 IVA589826:IVL589907 JEW589826:JFH589907 JOS589826:JPD589907 JYO589826:JYZ589907 KIK589826:KIV589907 KSG589826:KSR589907 LCC589826:LCN589907 LLY589826:LMJ589907 LVU589826:LWF589907 MFQ589826:MGB589907 MPM589826:MPX589907 MZI589826:MZT589907 NJE589826:NJP589907 NTA589826:NTL589907 OCW589826:ODH589907 OMS589826:OND589907 OWO589826:OWZ589907 PGK589826:PGV589907 PQG589826:PQR589907 QAC589826:QAN589907 QJY589826:QKJ589907 QTU589826:QUF589907 RDQ589826:REB589907 RNM589826:RNX589907 RXI589826:RXT589907 SHE589826:SHP589907 SRA589826:SRL589907 TAW589826:TBH589907 TKS589826:TLD589907 TUO589826:TUZ589907 UEK589826:UEV589907 UOG589826:UOR589907 UYC589826:UYN589907 VHY589826:VIJ589907 VRU589826:VSF589907 WBQ589826:WCB589907 WLM589826:WLX589907 WVI589826:WVT589907 A655362:L655443 IW655362:JH655443 SS655362:TD655443 ACO655362:ACZ655443 AMK655362:AMV655443 AWG655362:AWR655443 BGC655362:BGN655443 BPY655362:BQJ655443 BZU655362:CAF655443 CJQ655362:CKB655443 CTM655362:CTX655443 DDI655362:DDT655443 DNE655362:DNP655443 DXA655362:DXL655443 EGW655362:EHH655443 EQS655362:ERD655443 FAO655362:FAZ655443 FKK655362:FKV655443 FUG655362:FUR655443 GEC655362:GEN655443 GNY655362:GOJ655443 GXU655362:GYF655443 HHQ655362:HIB655443 HRM655362:HRX655443 IBI655362:IBT655443 ILE655362:ILP655443 IVA655362:IVL655443 JEW655362:JFH655443 JOS655362:JPD655443 JYO655362:JYZ655443 KIK655362:KIV655443 KSG655362:KSR655443 LCC655362:LCN655443 LLY655362:LMJ655443 LVU655362:LWF655443 MFQ655362:MGB655443 MPM655362:MPX655443 MZI655362:MZT655443 NJE655362:NJP655443 NTA655362:NTL655443 OCW655362:ODH655443 OMS655362:OND655443 OWO655362:OWZ655443 PGK655362:PGV655443 PQG655362:PQR655443 QAC655362:QAN655443 QJY655362:QKJ655443 QTU655362:QUF655443 RDQ655362:REB655443 RNM655362:RNX655443 RXI655362:RXT655443 SHE655362:SHP655443 SRA655362:SRL655443 TAW655362:TBH655443 TKS655362:TLD655443 TUO655362:TUZ655443 UEK655362:UEV655443 UOG655362:UOR655443 UYC655362:UYN655443 VHY655362:VIJ655443 VRU655362:VSF655443 WBQ655362:WCB655443 WLM655362:WLX655443 WVI655362:WVT655443 A720898:L720979 IW720898:JH720979 SS720898:TD720979 ACO720898:ACZ720979 AMK720898:AMV720979 AWG720898:AWR720979 BGC720898:BGN720979 BPY720898:BQJ720979 BZU720898:CAF720979 CJQ720898:CKB720979 CTM720898:CTX720979 DDI720898:DDT720979 DNE720898:DNP720979 DXA720898:DXL720979 EGW720898:EHH720979 EQS720898:ERD720979 FAO720898:FAZ720979 FKK720898:FKV720979 FUG720898:FUR720979 GEC720898:GEN720979 GNY720898:GOJ720979 GXU720898:GYF720979 HHQ720898:HIB720979 HRM720898:HRX720979 IBI720898:IBT720979 ILE720898:ILP720979 IVA720898:IVL720979 JEW720898:JFH720979 JOS720898:JPD720979 JYO720898:JYZ720979 KIK720898:KIV720979 KSG720898:KSR720979 LCC720898:LCN720979 LLY720898:LMJ720979 LVU720898:LWF720979 MFQ720898:MGB720979 MPM720898:MPX720979 MZI720898:MZT720979 NJE720898:NJP720979 NTA720898:NTL720979 OCW720898:ODH720979 OMS720898:OND720979 OWO720898:OWZ720979 PGK720898:PGV720979 PQG720898:PQR720979 QAC720898:QAN720979 QJY720898:QKJ720979 QTU720898:QUF720979 RDQ720898:REB720979 RNM720898:RNX720979 RXI720898:RXT720979 SHE720898:SHP720979 SRA720898:SRL720979 TAW720898:TBH720979 TKS720898:TLD720979 TUO720898:TUZ720979 UEK720898:UEV720979 UOG720898:UOR720979 UYC720898:UYN720979 VHY720898:VIJ720979 VRU720898:VSF720979 WBQ720898:WCB720979 WLM720898:WLX720979 WVI720898:WVT720979 A786434:L786515 IW786434:JH786515 SS786434:TD786515 ACO786434:ACZ786515 AMK786434:AMV786515 AWG786434:AWR786515 BGC786434:BGN786515 BPY786434:BQJ786515 BZU786434:CAF786515 CJQ786434:CKB786515 CTM786434:CTX786515 DDI786434:DDT786515 DNE786434:DNP786515 DXA786434:DXL786515 EGW786434:EHH786515 EQS786434:ERD786515 FAO786434:FAZ786515 FKK786434:FKV786515 FUG786434:FUR786515 GEC786434:GEN786515 GNY786434:GOJ786515 GXU786434:GYF786515 HHQ786434:HIB786515 HRM786434:HRX786515 IBI786434:IBT786515 ILE786434:ILP786515 IVA786434:IVL786515 JEW786434:JFH786515 JOS786434:JPD786515 JYO786434:JYZ786515 KIK786434:KIV786515 KSG786434:KSR786515 LCC786434:LCN786515 LLY786434:LMJ786515 LVU786434:LWF786515 MFQ786434:MGB786515 MPM786434:MPX786515 MZI786434:MZT786515 NJE786434:NJP786515 NTA786434:NTL786515 OCW786434:ODH786515 OMS786434:OND786515 OWO786434:OWZ786515 PGK786434:PGV786515 PQG786434:PQR786515 QAC786434:QAN786515 QJY786434:QKJ786515 QTU786434:QUF786515 RDQ786434:REB786515 RNM786434:RNX786515 RXI786434:RXT786515 SHE786434:SHP786515 SRA786434:SRL786515 TAW786434:TBH786515 TKS786434:TLD786515 TUO786434:TUZ786515 UEK786434:UEV786515 UOG786434:UOR786515 UYC786434:UYN786515 VHY786434:VIJ786515 VRU786434:VSF786515 WBQ786434:WCB786515 WLM786434:WLX786515 WVI786434:WVT786515 A851970:L852051 IW851970:JH852051 SS851970:TD852051 ACO851970:ACZ852051 AMK851970:AMV852051 AWG851970:AWR852051 BGC851970:BGN852051 BPY851970:BQJ852051 BZU851970:CAF852051 CJQ851970:CKB852051 CTM851970:CTX852051 DDI851970:DDT852051 DNE851970:DNP852051 DXA851970:DXL852051 EGW851970:EHH852051 EQS851970:ERD852051 FAO851970:FAZ852051 FKK851970:FKV852051 FUG851970:FUR852051 GEC851970:GEN852051 GNY851970:GOJ852051 GXU851970:GYF852051 HHQ851970:HIB852051 HRM851970:HRX852051 IBI851970:IBT852051 ILE851970:ILP852051 IVA851970:IVL852051 JEW851970:JFH852051 JOS851970:JPD852051 JYO851970:JYZ852051 KIK851970:KIV852051 KSG851970:KSR852051 LCC851970:LCN852051 LLY851970:LMJ852051 LVU851970:LWF852051 MFQ851970:MGB852051 MPM851970:MPX852051 MZI851970:MZT852051 NJE851970:NJP852051 NTA851970:NTL852051 OCW851970:ODH852051 OMS851970:OND852051 OWO851970:OWZ852051 PGK851970:PGV852051 PQG851970:PQR852051 QAC851970:QAN852051 QJY851970:QKJ852051 QTU851970:QUF852051 RDQ851970:REB852051 RNM851970:RNX852051 RXI851970:RXT852051 SHE851970:SHP852051 SRA851970:SRL852051 TAW851970:TBH852051 TKS851970:TLD852051 TUO851970:TUZ852051 UEK851970:UEV852051 UOG851970:UOR852051 UYC851970:UYN852051 VHY851970:VIJ852051 VRU851970:VSF852051 WBQ851970:WCB852051 WLM851970:WLX852051 WVI851970:WVT852051 A917506:L917587 IW917506:JH917587 SS917506:TD917587 ACO917506:ACZ917587 AMK917506:AMV917587 AWG917506:AWR917587 BGC917506:BGN917587 BPY917506:BQJ917587 BZU917506:CAF917587 CJQ917506:CKB917587 CTM917506:CTX917587 DDI917506:DDT917587 DNE917506:DNP917587 DXA917506:DXL917587 EGW917506:EHH917587 EQS917506:ERD917587 FAO917506:FAZ917587 FKK917506:FKV917587 FUG917506:FUR917587 GEC917506:GEN917587 GNY917506:GOJ917587 GXU917506:GYF917587 HHQ917506:HIB917587 HRM917506:HRX917587 IBI917506:IBT917587 ILE917506:ILP917587 IVA917506:IVL917587 JEW917506:JFH917587 JOS917506:JPD917587 JYO917506:JYZ917587 KIK917506:KIV917587 KSG917506:KSR917587 LCC917506:LCN917587 LLY917506:LMJ917587 LVU917506:LWF917587 MFQ917506:MGB917587 MPM917506:MPX917587 MZI917506:MZT917587 NJE917506:NJP917587 NTA917506:NTL917587 OCW917506:ODH917587 OMS917506:OND917587 OWO917506:OWZ917587 PGK917506:PGV917587 PQG917506:PQR917587 QAC917506:QAN917587 QJY917506:QKJ917587 QTU917506:QUF917587 RDQ917506:REB917587 RNM917506:RNX917587 RXI917506:RXT917587 SHE917506:SHP917587 SRA917506:SRL917587 TAW917506:TBH917587 TKS917506:TLD917587 TUO917506:TUZ917587 UEK917506:UEV917587 UOG917506:UOR917587 UYC917506:UYN917587 VHY917506:VIJ917587 VRU917506:VSF917587 WBQ917506:WCB917587 WLM917506:WLX917587 WVI917506:WVT917587 A983042:L983123 IW983042:JH983123 SS983042:TD983123 ACO983042:ACZ983123 AMK983042:AMV983123 AWG983042:AWR983123 BGC983042:BGN983123 BPY983042:BQJ983123 BZU983042:CAF983123 CJQ983042:CKB983123 CTM983042:CTX983123 DDI983042:DDT983123 DNE983042:DNP983123 DXA983042:DXL983123 EGW983042:EHH983123 EQS983042:ERD983123 FAO983042:FAZ983123 FKK983042:FKV983123 FUG983042:FUR983123 GEC983042:GEN983123 GNY983042:GOJ983123 GXU983042:GYF983123 HHQ983042:HIB983123 HRM983042:HRX983123 IBI983042:IBT983123 ILE983042:ILP983123 IVA983042:IVL983123 JEW983042:JFH983123 JOS983042:JPD983123 JYO983042:JYZ983123 KIK983042:KIV983123 KSG983042:KSR983123 LCC983042:LCN983123 LLY983042:LMJ983123 LVU983042:LWF983123 MFQ983042:MGB983123 MPM983042:MPX983123 MZI983042:MZT983123 NJE983042:NJP983123 NTA983042:NTL983123 OCW983042:ODH983123 OMS983042:OND983123 OWO983042:OWZ983123 PGK983042:PGV983123 PQG983042:PQR983123 QAC983042:QAN983123 QJY983042:QKJ983123 QTU983042:QUF983123 RDQ983042:REB983123 RNM983042:RNX983123 RXI983042:RXT983123 SHE983042:SHP983123 SRA983042:SRL983123 TAW983042:TBH983123 TKS983042:TLD983123 TUO983042:TUZ983123 UEK983042:UEV983123 UOG983042:UOR983123 UYC983042:UYN983123 VHY983042:VIJ983123 VRU983042:VSF983123 WBQ983042:WCB983123 WLM983042:WLX983123 WVI983042:WVT983123"/>
  </dataValidations>
  <hyperlinks>
    <hyperlink ref="A1" location="'h24'!A1" display="'h24'!A1"/>
  </hyperlinks>
  <printOptions verticalCentered="1"/>
  <pageMargins left="0.86614173228346458" right="0.35433070866141736" top="0.78740157480314965" bottom="0.55118110236220474" header="0.39370078740157483" footer="0.31496062992125984"/>
  <pageSetup paperSize="9" scale="56" orientation="portrait" r:id="rId1"/>
  <headerFooter alignWithMargins="0">
    <oddHeader>&amp;C&amp;16 2012年&amp;A航空旅客輸送実績</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71"/>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43" customWidth="1"/>
    <col min="4" max="5" width="11.25" style="42" customWidth="1"/>
    <col min="6" max="7" width="11" style="43" customWidth="1"/>
    <col min="8" max="9" width="11.25" style="42" customWidth="1"/>
    <col min="10" max="11" width="11.25" style="43" customWidth="1"/>
    <col min="12" max="12" width="11.25" style="42" customWidth="1"/>
    <col min="13" max="13" width="9" style="42" customWidth="1"/>
    <col min="14" max="14" width="6.5" style="42" bestFit="1" customWidth="1"/>
    <col min="15" max="16384" width="15.75" style="42"/>
  </cols>
  <sheetData>
    <row r="1" spans="1:12" ht="18.75" x14ac:dyDescent="0.4">
      <c r="A1" s="736" t="str">
        <f>'h24'!A1</f>
        <v>平成24年度</v>
      </c>
      <c r="B1" s="737"/>
      <c r="C1" s="737"/>
      <c r="D1" s="737"/>
      <c r="E1" s="738" t="str">
        <f ca="1">RIGHT(CELL("filename",$A$1),LEN(CELL("filename",$A$1))-FIND("]",CELL("filename",$A$1)))</f>
        <v>11月(上旬)</v>
      </c>
      <c r="F1" s="739" t="s">
        <v>70</v>
      </c>
      <c r="G1" s="740"/>
      <c r="H1" s="740"/>
      <c r="I1" s="741"/>
      <c r="J1" s="740"/>
      <c r="K1" s="740"/>
      <c r="L1" s="741"/>
    </row>
    <row r="2" spans="1:12" x14ac:dyDescent="0.4">
      <c r="A2" s="658"/>
      <c r="B2" s="735" t="s">
        <v>97</v>
      </c>
      <c r="C2" s="733"/>
      <c r="D2" s="733"/>
      <c r="E2" s="734"/>
      <c r="F2" s="735" t="s">
        <v>195</v>
      </c>
      <c r="G2" s="733"/>
      <c r="H2" s="733"/>
      <c r="I2" s="734"/>
      <c r="J2" s="735" t="s">
        <v>194</v>
      </c>
      <c r="K2" s="733"/>
      <c r="L2" s="734"/>
    </row>
    <row r="3" spans="1:12" x14ac:dyDescent="0.4">
      <c r="A3" s="653"/>
      <c r="B3" s="645"/>
      <c r="C3" s="646"/>
      <c r="D3" s="646"/>
      <c r="E3" s="647"/>
      <c r="F3" s="645"/>
      <c r="G3" s="646"/>
      <c r="H3" s="646"/>
      <c r="I3" s="647"/>
      <c r="J3" s="645"/>
      <c r="K3" s="646"/>
      <c r="L3" s="647"/>
    </row>
    <row r="4" spans="1:12" x14ac:dyDescent="0.4">
      <c r="A4" s="653"/>
      <c r="B4" s="659" t="s">
        <v>306</v>
      </c>
      <c r="C4" s="655" t="s">
        <v>305</v>
      </c>
      <c r="D4" s="653" t="s">
        <v>95</v>
      </c>
      <c r="E4" s="653"/>
      <c r="F4" s="649" t="str">
        <f>+B4</f>
        <v>(12'11/1～10)</v>
      </c>
      <c r="G4" s="649" t="str">
        <f>+C4</f>
        <v>(11'11/1～10)</v>
      </c>
      <c r="H4" s="653" t="s">
        <v>95</v>
      </c>
      <c r="I4" s="653"/>
      <c r="J4" s="649" t="str">
        <f>+B4</f>
        <v>(12'11/1～10)</v>
      </c>
      <c r="K4" s="649" t="str">
        <f>+C4</f>
        <v>(11'11/1～10)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92</v>
      </c>
      <c r="B6" s="248">
        <f>+B7+B41</f>
        <v>151489</v>
      </c>
      <c r="C6" s="248">
        <f>+C7+C41</f>
        <v>147278</v>
      </c>
      <c r="D6" s="245">
        <f t="shared" ref="D6:D37" si="0">+B6/C6</f>
        <v>1.028592186205679</v>
      </c>
      <c r="E6" s="289">
        <f t="shared" ref="E6:E37" si="1">+B6-C6</f>
        <v>4211</v>
      </c>
      <c r="F6" s="248">
        <f>+F7+F41</f>
        <v>200800</v>
      </c>
      <c r="G6" s="248">
        <f>+G7+G41</f>
        <v>208931</v>
      </c>
      <c r="H6" s="245">
        <f t="shared" ref="H6:H37" si="2">+F6/G6</f>
        <v>0.96108284553273571</v>
      </c>
      <c r="I6" s="289">
        <f t="shared" ref="I6:I37" si="3">+F6-G6</f>
        <v>-8131</v>
      </c>
      <c r="J6" s="245">
        <f t="shared" ref="J6:J37" si="4">+B6/F6</f>
        <v>0.75442729083665339</v>
      </c>
      <c r="K6" s="245">
        <f t="shared" ref="K6:K37" si="5">+C6/G6</f>
        <v>0.70491214802973234</v>
      </c>
      <c r="L6" s="283">
        <f t="shared" ref="L6:L37" si="6">+J6-K6</f>
        <v>4.9515142806921042E-2</v>
      </c>
    </row>
    <row r="7" spans="1:12" s="44" customFormat="1" x14ac:dyDescent="0.4">
      <c r="A7" s="249" t="s">
        <v>91</v>
      </c>
      <c r="B7" s="248">
        <f>B8+B18+B38</f>
        <v>63126</v>
      </c>
      <c r="C7" s="248">
        <f>C8+C18+C38</f>
        <v>66325</v>
      </c>
      <c r="D7" s="245">
        <f t="shared" si="0"/>
        <v>0.95176781002638522</v>
      </c>
      <c r="E7" s="289">
        <f t="shared" si="1"/>
        <v>-3199</v>
      </c>
      <c r="F7" s="248">
        <f>F8+F18+F38</f>
        <v>83213</v>
      </c>
      <c r="G7" s="248">
        <f>G8+G18+G38</f>
        <v>94331</v>
      </c>
      <c r="H7" s="245">
        <f t="shared" si="2"/>
        <v>0.88213842745226911</v>
      </c>
      <c r="I7" s="289">
        <f t="shared" si="3"/>
        <v>-11118</v>
      </c>
      <c r="J7" s="245">
        <f t="shared" si="4"/>
        <v>0.75860742912766033</v>
      </c>
      <c r="K7" s="245">
        <f t="shared" si="5"/>
        <v>0.70310926418674669</v>
      </c>
      <c r="L7" s="283">
        <f t="shared" si="6"/>
        <v>5.5498164940913641E-2</v>
      </c>
    </row>
    <row r="8" spans="1:12" x14ac:dyDescent="0.4">
      <c r="A8" s="277" t="s">
        <v>190</v>
      </c>
      <c r="B8" s="259">
        <f>SUM(B9:B17)</f>
        <v>41251</v>
      </c>
      <c r="C8" s="259">
        <f>SUM(C9:C17)</f>
        <v>47716</v>
      </c>
      <c r="D8" s="256">
        <f t="shared" si="0"/>
        <v>0.86451085589739296</v>
      </c>
      <c r="E8" s="281">
        <f t="shared" si="1"/>
        <v>-6465</v>
      </c>
      <c r="F8" s="259">
        <f>SUM(F9:F17)</f>
        <v>54689</v>
      </c>
      <c r="G8" s="259">
        <f>SUM(G9:G17)</f>
        <v>68142</v>
      </c>
      <c r="H8" s="256">
        <f t="shared" si="2"/>
        <v>0.8025740365706906</v>
      </c>
      <c r="I8" s="281">
        <f t="shared" si="3"/>
        <v>-13453</v>
      </c>
      <c r="J8" s="256">
        <f t="shared" si="4"/>
        <v>0.75428331108632451</v>
      </c>
      <c r="K8" s="256">
        <f t="shared" si="5"/>
        <v>0.70024360893428428</v>
      </c>
      <c r="L8" s="280">
        <f t="shared" si="6"/>
        <v>5.4039702152040237E-2</v>
      </c>
    </row>
    <row r="9" spans="1:12" x14ac:dyDescent="0.4">
      <c r="A9" s="57" t="s">
        <v>87</v>
      </c>
      <c r="B9" s="88">
        <v>36092</v>
      </c>
      <c r="C9" s="88">
        <v>37428</v>
      </c>
      <c r="D9" s="73">
        <f t="shared" si="0"/>
        <v>0.96430479854654272</v>
      </c>
      <c r="E9" s="81">
        <f t="shared" si="1"/>
        <v>-1336</v>
      </c>
      <c r="F9" s="88">
        <v>47424</v>
      </c>
      <c r="G9" s="88">
        <v>53031</v>
      </c>
      <c r="H9" s="73">
        <f t="shared" si="2"/>
        <v>0.89426938960230806</v>
      </c>
      <c r="I9" s="81">
        <f t="shared" si="3"/>
        <v>-5607</v>
      </c>
      <c r="J9" s="73">
        <f t="shared" si="4"/>
        <v>0.76104925775978405</v>
      </c>
      <c r="K9" s="73">
        <f t="shared" si="5"/>
        <v>0.70577586694574868</v>
      </c>
      <c r="L9" s="90">
        <f t="shared" si="6"/>
        <v>5.5273390814035372E-2</v>
      </c>
    </row>
    <row r="10" spans="1:12" x14ac:dyDescent="0.4">
      <c r="A10" s="58" t="s">
        <v>90</v>
      </c>
      <c r="B10" s="56">
        <v>3966</v>
      </c>
      <c r="C10" s="56">
        <v>3543</v>
      </c>
      <c r="D10" s="53">
        <f t="shared" si="0"/>
        <v>1.1193903471634208</v>
      </c>
      <c r="E10" s="54">
        <f t="shared" si="1"/>
        <v>423</v>
      </c>
      <c r="F10" s="56">
        <v>5000</v>
      </c>
      <c r="G10" s="56">
        <v>5000</v>
      </c>
      <c r="H10" s="53">
        <f t="shared" si="2"/>
        <v>1</v>
      </c>
      <c r="I10" s="54">
        <f t="shared" si="3"/>
        <v>0</v>
      </c>
      <c r="J10" s="53">
        <f t="shared" si="4"/>
        <v>0.79320000000000002</v>
      </c>
      <c r="K10" s="53">
        <f t="shared" si="5"/>
        <v>0.70860000000000001</v>
      </c>
      <c r="L10" s="52">
        <f t="shared" si="6"/>
        <v>8.4600000000000009E-2</v>
      </c>
    </row>
    <row r="11" spans="1:12" x14ac:dyDescent="0.4">
      <c r="A11" s="58" t="s">
        <v>162</v>
      </c>
      <c r="B11" s="56">
        <v>437</v>
      </c>
      <c r="C11" s="56">
        <v>5974</v>
      </c>
      <c r="D11" s="53">
        <f t="shared" si="0"/>
        <v>7.3150318044861065E-2</v>
      </c>
      <c r="E11" s="54">
        <f t="shared" si="1"/>
        <v>-5537</v>
      </c>
      <c r="F11" s="56">
        <v>905</v>
      </c>
      <c r="G11" s="56">
        <v>8661</v>
      </c>
      <c r="H11" s="53">
        <f t="shared" si="2"/>
        <v>0.10449139822191433</v>
      </c>
      <c r="I11" s="54">
        <f t="shared" si="3"/>
        <v>-7756</v>
      </c>
      <c r="J11" s="53">
        <f t="shared" si="4"/>
        <v>0.48287292817679556</v>
      </c>
      <c r="K11" s="53">
        <f t="shared" si="5"/>
        <v>0.68975868837316712</v>
      </c>
      <c r="L11" s="52">
        <f t="shared" si="6"/>
        <v>-0.20688576019637156</v>
      </c>
    </row>
    <row r="12" spans="1:12" x14ac:dyDescent="0.4">
      <c r="A12" s="58" t="s">
        <v>85</v>
      </c>
      <c r="B12" s="92"/>
      <c r="C12" s="56"/>
      <c r="D12" s="53" t="e">
        <f t="shared" si="0"/>
        <v>#DIV/0!</v>
      </c>
      <c r="E12" s="54">
        <f t="shared" si="1"/>
        <v>0</v>
      </c>
      <c r="F12" s="92"/>
      <c r="G12" s="56"/>
      <c r="H12" s="53" t="e">
        <f t="shared" si="2"/>
        <v>#DIV/0!</v>
      </c>
      <c r="I12" s="54">
        <f t="shared" si="3"/>
        <v>0</v>
      </c>
      <c r="J12" s="53" t="e">
        <f t="shared" si="4"/>
        <v>#DIV/0!</v>
      </c>
      <c r="K12" s="53" t="e">
        <f t="shared" si="5"/>
        <v>#DIV/0!</v>
      </c>
      <c r="L12" s="52" t="e">
        <f t="shared" si="6"/>
        <v>#DIV/0!</v>
      </c>
    </row>
    <row r="13" spans="1:12" x14ac:dyDescent="0.4">
      <c r="A13" s="58" t="s">
        <v>86</v>
      </c>
      <c r="B13" s="92"/>
      <c r="C13" s="56"/>
      <c r="D13" s="53" t="e">
        <f t="shared" si="0"/>
        <v>#DIV/0!</v>
      </c>
      <c r="E13" s="54">
        <f t="shared" si="1"/>
        <v>0</v>
      </c>
      <c r="F13" s="92"/>
      <c r="G13" s="56"/>
      <c r="H13" s="53" t="e">
        <f t="shared" si="2"/>
        <v>#DIV/0!</v>
      </c>
      <c r="I13" s="54">
        <f t="shared" si="3"/>
        <v>0</v>
      </c>
      <c r="J13" s="53" t="e">
        <f t="shared" si="4"/>
        <v>#DIV/0!</v>
      </c>
      <c r="K13" s="53" t="e">
        <f t="shared" si="5"/>
        <v>#DIV/0!</v>
      </c>
      <c r="L13" s="52" t="e">
        <f t="shared" si="6"/>
        <v>#DIV/0!</v>
      </c>
    </row>
    <row r="14" spans="1:12" x14ac:dyDescent="0.4">
      <c r="A14" s="64" t="s">
        <v>189</v>
      </c>
      <c r="B14" s="69">
        <v>756</v>
      </c>
      <c r="C14" s="69">
        <v>771</v>
      </c>
      <c r="D14" s="67">
        <f t="shared" si="0"/>
        <v>0.98054474708171202</v>
      </c>
      <c r="E14" s="68">
        <f t="shared" si="1"/>
        <v>-15</v>
      </c>
      <c r="F14" s="69">
        <v>1360</v>
      </c>
      <c r="G14" s="69">
        <v>1450</v>
      </c>
      <c r="H14" s="67">
        <f t="shared" si="2"/>
        <v>0.93793103448275861</v>
      </c>
      <c r="I14" s="68">
        <f t="shared" si="3"/>
        <v>-90</v>
      </c>
      <c r="J14" s="67">
        <f t="shared" si="4"/>
        <v>0.55588235294117649</v>
      </c>
      <c r="K14" s="67">
        <f t="shared" si="5"/>
        <v>0.53172413793103446</v>
      </c>
      <c r="L14" s="66">
        <f t="shared" si="6"/>
        <v>2.4158215010142037E-2</v>
      </c>
    </row>
    <row r="15" spans="1:12" x14ac:dyDescent="0.4">
      <c r="A15" s="58" t="s">
        <v>188</v>
      </c>
      <c r="B15" s="92"/>
      <c r="C15" s="92"/>
      <c r="D15" s="53" t="e">
        <f t="shared" si="0"/>
        <v>#DIV/0!</v>
      </c>
      <c r="E15" s="54">
        <f t="shared" si="1"/>
        <v>0</v>
      </c>
      <c r="F15" s="92"/>
      <c r="G15" s="92"/>
      <c r="H15" s="53" t="e">
        <f t="shared" si="2"/>
        <v>#DIV/0!</v>
      </c>
      <c r="I15" s="54">
        <f t="shared" si="3"/>
        <v>0</v>
      </c>
      <c r="J15" s="53" t="e">
        <f t="shared" si="4"/>
        <v>#DIV/0!</v>
      </c>
      <c r="K15" s="53" t="e">
        <f t="shared" si="5"/>
        <v>#DIV/0!</v>
      </c>
      <c r="L15" s="52" t="e">
        <f t="shared" si="6"/>
        <v>#DIV/0!</v>
      </c>
    </row>
    <row r="16" spans="1:12" x14ac:dyDescent="0.4">
      <c r="A16" s="70" t="s">
        <v>187</v>
      </c>
      <c r="B16" s="92"/>
      <c r="C16" s="92"/>
      <c r="D16" s="95" t="e">
        <f t="shared" si="0"/>
        <v>#DIV/0!</v>
      </c>
      <c r="E16" s="54">
        <f t="shared" si="1"/>
        <v>0</v>
      </c>
      <c r="F16" s="92"/>
      <c r="G16" s="92"/>
      <c r="H16" s="73" t="e">
        <f t="shared" si="2"/>
        <v>#DIV/0!</v>
      </c>
      <c r="I16" s="81">
        <f t="shared" si="3"/>
        <v>0</v>
      </c>
      <c r="J16" s="53" t="e">
        <f t="shared" si="4"/>
        <v>#DIV/0!</v>
      </c>
      <c r="K16" s="53" t="e">
        <f t="shared" si="5"/>
        <v>#DIV/0!</v>
      </c>
      <c r="L16" s="52" t="e">
        <f t="shared" si="6"/>
        <v>#DIV/0!</v>
      </c>
    </row>
    <row r="17" spans="1:12" s="45" customFormat="1" x14ac:dyDescent="0.4">
      <c r="A17" s="70" t="s">
        <v>186</v>
      </c>
      <c r="B17" s="91"/>
      <c r="C17" s="91"/>
      <c r="D17" s="67" t="e">
        <f t="shared" si="0"/>
        <v>#DIV/0!</v>
      </c>
      <c r="E17" s="68">
        <f t="shared" si="1"/>
        <v>0</v>
      </c>
      <c r="F17" s="91"/>
      <c r="G17" s="91"/>
      <c r="H17" s="73" t="e">
        <f t="shared" si="2"/>
        <v>#DIV/0!</v>
      </c>
      <c r="I17" s="68">
        <f t="shared" si="3"/>
        <v>0</v>
      </c>
      <c r="J17" s="67" t="e">
        <f t="shared" si="4"/>
        <v>#DIV/0!</v>
      </c>
      <c r="K17" s="67" t="e">
        <f t="shared" si="5"/>
        <v>#DIV/0!</v>
      </c>
      <c r="L17" s="66" t="e">
        <f t="shared" si="6"/>
        <v>#DIV/0!</v>
      </c>
    </row>
    <row r="18" spans="1:12" x14ac:dyDescent="0.4">
      <c r="A18" s="277" t="s">
        <v>185</v>
      </c>
      <c r="B18" s="259">
        <f>SUM(B19:B37)</f>
        <v>21313</v>
      </c>
      <c r="C18" s="259">
        <f>SUM(C19:C37)</f>
        <v>18119</v>
      </c>
      <c r="D18" s="256">
        <f t="shared" si="0"/>
        <v>1.1762790440973563</v>
      </c>
      <c r="E18" s="281">
        <f t="shared" si="1"/>
        <v>3194</v>
      </c>
      <c r="F18" s="259">
        <f>SUM(F19:F37)</f>
        <v>27705</v>
      </c>
      <c r="G18" s="259">
        <f>SUM(G19:G37)</f>
        <v>25310</v>
      </c>
      <c r="H18" s="256">
        <f t="shared" si="2"/>
        <v>1.0946266297905967</v>
      </c>
      <c r="I18" s="281">
        <f t="shared" si="3"/>
        <v>2395</v>
      </c>
      <c r="J18" s="256">
        <f t="shared" si="4"/>
        <v>0.76928352282981416</v>
      </c>
      <c r="K18" s="256">
        <f t="shared" si="5"/>
        <v>0.7158830501777953</v>
      </c>
      <c r="L18" s="280">
        <f t="shared" si="6"/>
        <v>5.340047265201886E-2</v>
      </c>
    </row>
    <row r="19" spans="1:12" x14ac:dyDescent="0.4">
      <c r="A19" s="57" t="s">
        <v>184</v>
      </c>
      <c r="B19" s="94"/>
      <c r="C19" s="94"/>
      <c r="D19" s="53" t="e">
        <f t="shared" si="0"/>
        <v>#DIV/0!</v>
      </c>
      <c r="E19" s="54">
        <f t="shared" si="1"/>
        <v>0</v>
      </c>
      <c r="F19" s="94"/>
      <c r="G19" s="94"/>
      <c r="H19" s="73" t="e">
        <f t="shared" si="2"/>
        <v>#DIV/0!</v>
      </c>
      <c r="I19" s="54">
        <f t="shared" si="3"/>
        <v>0</v>
      </c>
      <c r="J19" s="53" t="e">
        <f t="shared" si="4"/>
        <v>#DIV/0!</v>
      </c>
      <c r="K19" s="53" t="e">
        <f t="shared" si="5"/>
        <v>#DIV/0!</v>
      </c>
      <c r="L19" s="90" t="e">
        <f t="shared" si="6"/>
        <v>#DIV/0!</v>
      </c>
    </row>
    <row r="20" spans="1:12" x14ac:dyDescent="0.4">
      <c r="A20" s="58" t="s">
        <v>244</v>
      </c>
      <c r="B20" s="56">
        <v>3644</v>
      </c>
      <c r="C20" s="92"/>
      <c r="D20" s="53" t="e">
        <f t="shared" si="0"/>
        <v>#DIV/0!</v>
      </c>
      <c r="E20" s="54">
        <f t="shared" si="1"/>
        <v>3644</v>
      </c>
      <c r="F20" s="56">
        <v>4385</v>
      </c>
      <c r="G20" s="92"/>
      <c r="H20" s="53" t="e">
        <f t="shared" si="2"/>
        <v>#DIV/0!</v>
      </c>
      <c r="I20" s="54">
        <f t="shared" si="3"/>
        <v>4385</v>
      </c>
      <c r="J20" s="67">
        <f t="shared" si="4"/>
        <v>0.83101482326111742</v>
      </c>
      <c r="K20" s="53" t="e">
        <f t="shared" si="5"/>
        <v>#DIV/0!</v>
      </c>
      <c r="L20" s="52" t="e">
        <f t="shared" si="6"/>
        <v>#DIV/0!</v>
      </c>
    </row>
    <row r="21" spans="1:12" x14ac:dyDescent="0.4">
      <c r="A21" s="58" t="s">
        <v>183</v>
      </c>
      <c r="B21" s="56">
        <v>6780</v>
      </c>
      <c r="C21" s="56">
        <v>6098</v>
      </c>
      <c r="D21" s="53">
        <f t="shared" si="0"/>
        <v>1.1118399475237783</v>
      </c>
      <c r="E21" s="54">
        <f t="shared" si="1"/>
        <v>682</v>
      </c>
      <c r="F21" s="56">
        <v>8700</v>
      </c>
      <c r="G21" s="56">
        <v>8725</v>
      </c>
      <c r="H21" s="67">
        <f t="shared" si="2"/>
        <v>0.99713467048710602</v>
      </c>
      <c r="I21" s="54">
        <f t="shared" si="3"/>
        <v>-25</v>
      </c>
      <c r="J21" s="53">
        <f t="shared" si="4"/>
        <v>0.77931034482758621</v>
      </c>
      <c r="K21" s="53">
        <f t="shared" si="5"/>
        <v>0.69891117478510034</v>
      </c>
      <c r="L21" s="52">
        <f t="shared" si="6"/>
        <v>8.0399170042485868E-2</v>
      </c>
    </row>
    <row r="22" spans="1:12" x14ac:dyDescent="0.4">
      <c r="A22" s="58" t="s">
        <v>182</v>
      </c>
      <c r="B22" s="56">
        <v>2218</v>
      </c>
      <c r="C22" s="56">
        <v>1894</v>
      </c>
      <c r="D22" s="53">
        <f t="shared" si="0"/>
        <v>1.1710665258711721</v>
      </c>
      <c r="E22" s="54">
        <f t="shared" si="1"/>
        <v>324</v>
      </c>
      <c r="F22" s="56">
        <v>2945</v>
      </c>
      <c r="G22" s="56">
        <v>2800</v>
      </c>
      <c r="H22" s="53">
        <f t="shared" si="2"/>
        <v>1.0517857142857143</v>
      </c>
      <c r="I22" s="54">
        <f t="shared" si="3"/>
        <v>145</v>
      </c>
      <c r="J22" s="53">
        <f t="shared" si="4"/>
        <v>0.75314091680814943</v>
      </c>
      <c r="K22" s="53">
        <f t="shared" si="5"/>
        <v>0.67642857142857138</v>
      </c>
      <c r="L22" s="52">
        <f t="shared" si="6"/>
        <v>7.6712345379578051E-2</v>
      </c>
    </row>
    <row r="23" spans="1:12" x14ac:dyDescent="0.4">
      <c r="A23" s="58" t="s">
        <v>181</v>
      </c>
      <c r="B23" s="69">
        <v>1137</v>
      </c>
      <c r="C23" s="69">
        <v>1133</v>
      </c>
      <c r="D23" s="53">
        <f t="shared" si="0"/>
        <v>1.0035304501323918</v>
      </c>
      <c r="E23" s="68">
        <f t="shared" si="1"/>
        <v>4</v>
      </c>
      <c r="F23" s="69">
        <v>1480</v>
      </c>
      <c r="G23" s="69">
        <v>1475</v>
      </c>
      <c r="H23" s="67">
        <f t="shared" si="2"/>
        <v>1.0033898305084745</v>
      </c>
      <c r="I23" s="68">
        <f t="shared" si="3"/>
        <v>5</v>
      </c>
      <c r="J23" s="67">
        <f t="shared" si="4"/>
        <v>0.76824324324324322</v>
      </c>
      <c r="K23" s="53">
        <f t="shared" si="5"/>
        <v>0.76813559322033897</v>
      </c>
      <c r="L23" s="66">
        <f t="shared" si="6"/>
        <v>1.0765002290424874E-4</v>
      </c>
    </row>
    <row r="24" spans="1:12" x14ac:dyDescent="0.4">
      <c r="A24" s="70" t="s">
        <v>180</v>
      </c>
      <c r="B24" s="56"/>
      <c r="C24" s="56"/>
      <c r="D24" s="53" t="e">
        <f t="shared" si="0"/>
        <v>#DIV/0!</v>
      </c>
      <c r="E24" s="54">
        <f t="shared" si="1"/>
        <v>0</v>
      </c>
      <c r="F24" s="56"/>
      <c r="G24" s="56"/>
      <c r="H24" s="53" t="e">
        <f t="shared" si="2"/>
        <v>#DIV/0!</v>
      </c>
      <c r="I24" s="54">
        <f t="shared" si="3"/>
        <v>0</v>
      </c>
      <c r="J24" s="53" t="e">
        <f t="shared" si="4"/>
        <v>#DIV/0!</v>
      </c>
      <c r="K24" s="53" t="e">
        <f t="shared" si="5"/>
        <v>#DIV/0!</v>
      </c>
      <c r="L24" s="52" t="e">
        <f t="shared" si="6"/>
        <v>#DIV/0!</v>
      </c>
    </row>
    <row r="25" spans="1:12" x14ac:dyDescent="0.4">
      <c r="A25" s="70" t="s">
        <v>179</v>
      </c>
      <c r="B25" s="56">
        <v>890</v>
      </c>
      <c r="C25" s="56">
        <v>1072</v>
      </c>
      <c r="D25" s="53">
        <f t="shared" si="0"/>
        <v>0.83022388059701491</v>
      </c>
      <c r="E25" s="54">
        <f t="shared" si="1"/>
        <v>-182</v>
      </c>
      <c r="F25" s="56">
        <v>1620</v>
      </c>
      <c r="G25" s="56">
        <v>1630</v>
      </c>
      <c r="H25" s="53">
        <f t="shared" si="2"/>
        <v>0.99386503067484666</v>
      </c>
      <c r="I25" s="54">
        <f t="shared" si="3"/>
        <v>-10</v>
      </c>
      <c r="J25" s="53">
        <f t="shared" si="4"/>
        <v>0.54938271604938271</v>
      </c>
      <c r="K25" s="53">
        <f t="shared" si="5"/>
        <v>0.6576687116564417</v>
      </c>
      <c r="L25" s="52">
        <f t="shared" si="6"/>
        <v>-0.10828599560705898</v>
      </c>
    </row>
    <row r="26" spans="1:12" x14ac:dyDescent="0.4">
      <c r="A26" s="70" t="s">
        <v>178</v>
      </c>
      <c r="B26" s="92"/>
      <c r="C26" s="56"/>
      <c r="D26" s="53" t="e">
        <f t="shared" si="0"/>
        <v>#DIV/0!</v>
      </c>
      <c r="E26" s="54">
        <f t="shared" si="1"/>
        <v>0</v>
      </c>
      <c r="F26" s="92"/>
      <c r="G26" s="56"/>
      <c r="H26" s="53" t="e">
        <f t="shared" si="2"/>
        <v>#DIV/0!</v>
      </c>
      <c r="I26" s="54">
        <f t="shared" si="3"/>
        <v>0</v>
      </c>
      <c r="J26" s="53" t="e">
        <f t="shared" si="4"/>
        <v>#DIV/0!</v>
      </c>
      <c r="K26" s="53" t="e">
        <f t="shared" si="5"/>
        <v>#DIV/0!</v>
      </c>
      <c r="L26" s="52" t="e">
        <f t="shared" si="6"/>
        <v>#DIV/0!</v>
      </c>
    </row>
    <row r="27" spans="1:12" x14ac:dyDescent="0.4">
      <c r="A27" s="58" t="s">
        <v>177</v>
      </c>
      <c r="B27" s="92"/>
      <c r="C27" s="92"/>
      <c r="D27" s="53" t="e">
        <f t="shared" si="0"/>
        <v>#DIV/0!</v>
      </c>
      <c r="E27" s="54">
        <f t="shared" si="1"/>
        <v>0</v>
      </c>
      <c r="F27" s="92"/>
      <c r="G27" s="92"/>
      <c r="H27" s="53" t="e">
        <f t="shared" si="2"/>
        <v>#DIV/0!</v>
      </c>
      <c r="I27" s="54">
        <f t="shared" si="3"/>
        <v>0</v>
      </c>
      <c r="J27" s="53" t="e">
        <f t="shared" si="4"/>
        <v>#DIV/0!</v>
      </c>
      <c r="K27" s="53" t="e">
        <f t="shared" si="5"/>
        <v>#DIV/0!</v>
      </c>
      <c r="L27" s="52" t="e">
        <f t="shared" si="6"/>
        <v>#DIV/0!</v>
      </c>
    </row>
    <row r="28" spans="1:12" x14ac:dyDescent="0.4">
      <c r="A28" s="58" t="s">
        <v>176</v>
      </c>
      <c r="B28" s="94"/>
      <c r="C28" s="88">
        <v>901</v>
      </c>
      <c r="D28" s="53">
        <f t="shared" si="0"/>
        <v>0</v>
      </c>
      <c r="E28" s="54">
        <f t="shared" si="1"/>
        <v>-901</v>
      </c>
      <c r="F28" s="94"/>
      <c r="G28" s="88">
        <v>1475</v>
      </c>
      <c r="H28" s="53">
        <f t="shared" si="2"/>
        <v>0</v>
      </c>
      <c r="I28" s="54">
        <f t="shared" si="3"/>
        <v>-1475</v>
      </c>
      <c r="J28" s="53" t="e">
        <f t="shared" si="4"/>
        <v>#DIV/0!</v>
      </c>
      <c r="K28" s="53">
        <f t="shared" si="5"/>
        <v>0.61084745762711867</v>
      </c>
      <c r="L28" s="52" t="e">
        <f t="shared" si="6"/>
        <v>#DIV/0!</v>
      </c>
    </row>
    <row r="29" spans="1:12" x14ac:dyDescent="0.4">
      <c r="A29" s="58" t="s">
        <v>220</v>
      </c>
      <c r="B29" s="93"/>
      <c r="C29" s="112"/>
      <c r="D29" s="53" t="e">
        <f t="shared" si="0"/>
        <v>#DIV/0!</v>
      </c>
      <c r="E29" s="54">
        <f t="shared" si="1"/>
        <v>0</v>
      </c>
      <c r="F29" s="93"/>
      <c r="G29" s="112"/>
      <c r="H29" s="53" t="e">
        <f t="shared" si="2"/>
        <v>#DIV/0!</v>
      </c>
      <c r="I29" s="54">
        <f t="shared" si="3"/>
        <v>0</v>
      </c>
      <c r="J29" s="53" t="e">
        <f t="shared" si="4"/>
        <v>#DIV/0!</v>
      </c>
      <c r="K29" s="53" t="e">
        <f t="shared" si="5"/>
        <v>#DIV/0!</v>
      </c>
      <c r="L29" s="52" t="e">
        <f t="shared" si="6"/>
        <v>#DIV/0!</v>
      </c>
    </row>
    <row r="30" spans="1:12" x14ac:dyDescent="0.4">
      <c r="A30" s="58" t="s">
        <v>174</v>
      </c>
      <c r="B30" s="91"/>
      <c r="C30" s="91"/>
      <c r="D30" s="53" t="e">
        <f t="shared" si="0"/>
        <v>#DIV/0!</v>
      </c>
      <c r="E30" s="68">
        <f t="shared" si="1"/>
        <v>0</v>
      </c>
      <c r="F30" s="91"/>
      <c r="G30" s="91"/>
      <c r="H30" s="67" t="e">
        <f t="shared" si="2"/>
        <v>#DIV/0!</v>
      </c>
      <c r="I30" s="68">
        <f t="shared" si="3"/>
        <v>0</v>
      </c>
      <c r="J30" s="67" t="e">
        <f t="shared" si="4"/>
        <v>#DIV/0!</v>
      </c>
      <c r="K30" s="53" t="e">
        <f t="shared" si="5"/>
        <v>#DIV/0!</v>
      </c>
      <c r="L30" s="66" t="e">
        <f t="shared" si="6"/>
        <v>#DIV/0!</v>
      </c>
    </row>
    <row r="31" spans="1:12" x14ac:dyDescent="0.4">
      <c r="A31" s="70" t="s">
        <v>173</v>
      </c>
      <c r="B31" s="92"/>
      <c r="C31" s="92"/>
      <c r="D31" s="53" t="e">
        <f t="shared" si="0"/>
        <v>#DIV/0!</v>
      </c>
      <c r="E31" s="54">
        <f t="shared" si="1"/>
        <v>0</v>
      </c>
      <c r="F31" s="92"/>
      <c r="G31" s="92"/>
      <c r="H31" s="53" t="e">
        <f t="shared" si="2"/>
        <v>#DIV/0!</v>
      </c>
      <c r="I31" s="54">
        <f t="shared" si="3"/>
        <v>0</v>
      </c>
      <c r="J31" s="53" t="e">
        <f t="shared" si="4"/>
        <v>#DIV/0!</v>
      </c>
      <c r="K31" s="53" t="e">
        <f t="shared" si="5"/>
        <v>#DIV/0!</v>
      </c>
      <c r="L31" s="52" t="e">
        <f t="shared" si="6"/>
        <v>#DIV/0!</v>
      </c>
    </row>
    <row r="32" spans="1:12" x14ac:dyDescent="0.4">
      <c r="A32" s="58" t="s">
        <v>172</v>
      </c>
      <c r="B32" s="56">
        <v>1255</v>
      </c>
      <c r="C32" s="56">
        <v>1245</v>
      </c>
      <c r="D32" s="53">
        <f t="shared" si="0"/>
        <v>1.0080321285140563</v>
      </c>
      <c r="E32" s="54">
        <f t="shared" si="1"/>
        <v>10</v>
      </c>
      <c r="F32" s="56">
        <v>1450</v>
      </c>
      <c r="G32" s="56">
        <v>1475</v>
      </c>
      <c r="H32" s="53">
        <f t="shared" si="2"/>
        <v>0.98305084745762716</v>
      </c>
      <c r="I32" s="54">
        <f t="shared" si="3"/>
        <v>-25</v>
      </c>
      <c r="J32" s="53">
        <f t="shared" si="4"/>
        <v>0.8655172413793103</v>
      </c>
      <c r="K32" s="53">
        <f t="shared" si="5"/>
        <v>0.84406779661016951</v>
      </c>
      <c r="L32" s="52">
        <f t="shared" si="6"/>
        <v>2.1449444769140791E-2</v>
      </c>
    </row>
    <row r="33" spans="1:64" x14ac:dyDescent="0.4">
      <c r="A33" s="70" t="s">
        <v>171</v>
      </c>
      <c r="B33" s="91"/>
      <c r="C33" s="91"/>
      <c r="D33" s="53" t="e">
        <f t="shared" si="0"/>
        <v>#DIV/0!</v>
      </c>
      <c r="E33" s="68">
        <f t="shared" si="1"/>
        <v>0</v>
      </c>
      <c r="F33" s="91"/>
      <c r="G33" s="91"/>
      <c r="H33" s="67" t="e">
        <f t="shared" si="2"/>
        <v>#DIV/0!</v>
      </c>
      <c r="I33" s="68">
        <f t="shared" si="3"/>
        <v>0</v>
      </c>
      <c r="J33" s="67" t="e">
        <f t="shared" si="4"/>
        <v>#DIV/0!</v>
      </c>
      <c r="K33" s="53" t="e">
        <f t="shared" si="5"/>
        <v>#DIV/0!</v>
      </c>
      <c r="L33" s="66" t="e">
        <f t="shared" si="6"/>
        <v>#DIV/0!</v>
      </c>
    </row>
    <row r="34" spans="1:64" x14ac:dyDescent="0.4">
      <c r="A34" s="70" t="s">
        <v>170</v>
      </c>
      <c r="B34" s="69">
        <v>896</v>
      </c>
      <c r="C34" s="69">
        <v>1272</v>
      </c>
      <c r="D34" s="67">
        <f t="shared" si="0"/>
        <v>0.70440251572327039</v>
      </c>
      <c r="E34" s="68">
        <f t="shared" si="1"/>
        <v>-376</v>
      </c>
      <c r="F34" s="69">
        <v>1450</v>
      </c>
      <c r="G34" s="69">
        <v>1915</v>
      </c>
      <c r="H34" s="67">
        <f t="shared" si="2"/>
        <v>0.75718015665796345</v>
      </c>
      <c r="I34" s="68">
        <f t="shared" si="3"/>
        <v>-465</v>
      </c>
      <c r="J34" s="67">
        <f t="shared" si="4"/>
        <v>0.61793103448275866</v>
      </c>
      <c r="K34" s="67">
        <f t="shared" si="5"/>
        <v>0.66422976501305486</v>
      </c>
      <c r="L34" s="66">
        <f t="shared" si="6"/>
        <v>-4.6298730530296206E-2</v>
      </c>
    </row>
    <row r="35" spans="1:64" x14ac:dyDescent="0.4">
      <c r="A35" s="58" t="s">
        <v>169</v>
      </c>
      <c r="B35" s="92"/>
      <c r="C35" s="92"/>
      <c r="D35" s="53" t="e">
        <f t="shared" si="0"/>
        <v>#DIV/0!</v>
      </c>
      <c r="E35" s="54">
        <f t="shared" si="1"/>
        <v>0</v>
      </c>
      <c r="F35" s="92"/>
      <c r="G35" s="92"/>
      <c r="H35" s="53" t="e">
        <f t="shared" si="2"/>
        <v>#DIV/0!</v>
      </c>
      <c r="I35" s="54">
        <f t="shared" si="3"/>
        <v>0</v>
      </c>
      <c r="J35" s="53" t="e">
        <f t="shared" si="4"/>
        <v>#DIV/0!</v>
      </c>
      <c r="K35" s="53" t="e">
        <f t="shared" si="5"/>
        <v>#DIV/0!</v>
      </c>
      <c r="L35" s="52" t="e">
        <f t="shared" si="6"/>
        <v>#DIV/0!</v>
      </c>
    </row>
    <row r="36" spans="1:64" x14ac:dyDescent="0.4">
      <c r="A36" s="70" t="s">
        <v>89</v>
      </c>
      <c r="B36" s="91"/>
      <c r="C36" s="91"/>
      <c r="D36" s="67" t="e">
        <f t="shared" si="0"/>
        <v>#DIV/0!</v>
      </c>
      <c r="E36" s="68">
        <f t="shared" si="1"/>
        <v>0</v>
      </c>
      <c r="F36" s="91"/>
      <c r="G36" s="91"/>
      <c r="H36" s="67" t="e">
        <f t="shared" si="2"/>
        <v>#DIV/0!</v>
      </c>
      <c r="I36" s="68">
        <f t="shared" si="3"/>
        <v>0</v>
      </c>
      <c r="J36" s="67" t="e">
        <f t="shared" si="4"/>
        <v>#DIV/0!</v>
      </c>
      <c r="K36" s="67" t="e">
        <f t="shared" si="5"/>
        <v>#DIV/0!</v>
      </c>
      <c r="L36" s="66" t="e">
        <f t="shared" si="6"/>
        <v>#DIV/0!</v>
      </c>
    </row>
    <row r="37" spans="1:64" x14ac:dyDescent="0.4">
      <c r="A37" s="51" t="s">
        <v>168</v>
      </c>
      <c r="B37" s="50">
        <v>4493</v>
      </c>
      <c r="C37" s="50">
        <v>4504</v>
      </c>
      <c r="D37" s="67">
        <f t="shared" si="0"/>
        <v>0.99755772646536411</v>
      </c>
      <c r="E37" s="68">
        <f t="shared" si="1"/>
        <v>-11</v>
      </c>
      <c r="F37" s="50">
        <v>5675</v>
      </c>
      <c r="G37" s="50">
        <v>5815</v>
      </c>
      <c r="H37" s="67">
        <f t="shared" si="2"/>
        <v>0.97592433361994846</v>
      </c>
      <c r="I37" s="68">
        <f t="shared" si="3"/>
        <v>-140</v>
      </c>
      <c r="J37" s="67">
        <f t="shared" si="4"/>
        <v>0.79171806167400882</v>
      </c>
      <c r="K37" s="67">
        <f t="shared" si="5"/>
        <v>0.77454858125537407</v>
      </c>
      <c r="L37" s="66">
        <f t="shared" si="6"/>
        <v>1.7169480418634753E-2</v>
      </c>
    </row>
    <row r="38" spans="1:64" x14ac:dyDescent="0.4">
      <c r="A38" s="277" t="s">
        <v>167</v>
      </c>
      <c r="B38" s="259">
        <f>SUM(B39:B40)</f>
        <v>562</v>
      </c>
      <c r="C38" s="259">
        <f>SUM(C39:C40)</f>
        <v>490</v>
      </c>
      <c r="D38" s="256">
        <f t="shared" ref="D38:D61" si="7">+B38/C38</f>
        <v>1.1469387755102041</v>
      </c>
      <c r="E38" s="281">
        <f t="shared" ref="E38:E61" si="8">+B38-C38</f>
        <v>72</v>
      </c>
      <c r="F38" s="259">
        <f>SUM(F39:F40)</f>
        <v>819</v>
      </c>
      <c r="G38" s="259">
        <f>SUM(G39:G40)</f>
        <v>879</v>
      </c>
      <c r="H38" s="256">
        <f t="shared" ref="H38:H61" si="9">+F38/G38</f>
        <v>0.93174061433447097</v>
      </c>
      <c r="I38" s="281">
        <f t="shared" ref="I38:I61" si="10">+F38-G38</f>
        <v>-60</v>
      </c>
      <c r="J38" s="256">
        <f t="shared" ref="J38:J61" si="11">+B38/F38</f>
        <v>0.68620268620268621</v>
      </c>
      <c r="K38" s="256">
        <f t="shared" ref="K38:K61" si="12">+C38/G38</f>
        <v>0.55745164960182025</v>
      </c>
      <c r="L38" s="280">
        <f t="shared" ref="L38:L61" si="13">+J38-K38</f>
        <v>0.12875103660086595</v>
      </c>
    </row>
    <row r="39" spans="1:64" x14ac:dyDescent="0.4">
      <c r="A39" s="57" t="s">
        <v>166</v>
      </c>
      <c r="B39" s="88">
        <v>345</v>
      </c>
      <c r="C39" s="88">
        <v>258</v>
      </c>
      <c r="D39" s="73">
        <f t="shared" si="7"/>
        <v>1.3372093023255813</v>
      </c>
      <c r="E39" s="81">
        <f t="shared" si="8"/>
        <v>87</v>
      </c>
      <c r="F39" s="88">
        <v>429</v>
      </c>
      <c r="G39" s="88">
        <v>489</v>
      </c>
      <c r="H39" s="73">
        <f t="shared" si="9"/>
        <v>0.87730061349693256</v>
      </c>
      <c r="I39" s="81">
        <f t="shared" si="10"/>
        <v>-60</v>
      </c>
      <c r="J39" s="73">
        <f t="shared" si="11"/>
        <v>0.80419580419580416</v>
      </c>
      <c r="K39" s="73">
        <f t="shared" si="12"/>
        <v>0.52760736196319014</v>
      </c>
      <c r="L39" s="90">
        <f t="shared" si="13"/>
        <v>0.27658844223261403</v>
      </c>
    </row>
    <row r="40" spans="1:64" x14ac:dyDescent="0.4">
      <c r="A40" s="58" t="s">
        <v>165</v>
      </c>
      <c r="B40" s="56">
        <v>217</v>
      </c>
      <c r="C40" s="56">
        <v>232</v>
      </c>
      <c r="D40" s="53">
        <f t="shared" si="7"/>
        <v>0.93534482758620685</v>
      </c>
      <c r="E40" s="54">
        <f t="shared" si="8"/>
        <v>-15</v>
      </c>
      <c r="F40" s="56">
        <v>390</v>
      </c>
      <c r="G40" s="56">
        <v>390</v>
      </c>
      <c r="H40" s="53">
        <f t="shared" si="9"/>
        <v>1</v>
      </c>
      <c r="I40" s="54">
        <f t="shared" si="10"/>
        <v>0</v>
      </c>
      <c r="J40" s="53">
        <f t="shared" si="11"/>
        <v>0.55641025641025643</v>
      </c>
      <c r="K40" s="53">
        <f t="shared" si="12"/>
        <v>0.59487179487179487</v>
      </c>
      <c r="L40" s="52">
        <f t="shared" si="13"/>
        <v>-3.8461538461538436E-2</v>
      </c>
    </row>
    <row r="41" spans="1:64" s="89" customFormat="1" x14ac:dyDescent="0.4">
      <c r="A41" s="249" t="s">
        <v>88</v>
      </c>
      <c r="B41" s="248">
        <f>B42+B63</f>
        <v>88363</v>
      </c>
      <c r="C41" s="248">
        <f>C42+C63</f>
        <v>80953</v>
      </c>
      <c r="D41" s="245">
        <f t="shared" si="7"/>
        <v>1.0915345941472212</v>
      </c>
      <c r="E41" s="289">
        <f t="shared" si="8"/>
        <v>7410</v>
      </c>
      <c r="F41" s="248">
        <f>F42+F63</f>
        <v>117587</v>
      </c>
      <c r="G41" s="248">
        <f>G42+G63</f>
        <v>114600</v>
      </c>
      <c r="H41" s="245">
        <f t="shared" si="9"/>
        <v>1.026064572425829</v>
      </c>
      <c r="I41" s="289">
        <f t="shared" si="10"/>
        <v>2987</v>
      </c>
      <c r="J41" s="245">
        <f t="shared" si="11"/>
        <v>0.75146912498830654</v>
      </c>
      <c r="K41" s="245">
        <f t="shared" si="12"/>
        <v>0.70639616055846421</v>
      </c>
      <c r="L41" s="283">
        <f t="shared" si="13"/>
        <v>4.5072964429842322E-2</v>
      </c>
    </row>
    <row r="42" spans="1:64" s="44" customFormat="1" x14ac:dyDescent="0.4">
      <c r="A42" s="277" t="s">
        <v>164</v>
      </c>
      <c r="B42" s="248">
        <f>SUM(B43:B62)</f>
        <v>87166</v>
      </c>
      <c r="C42" s="248">
        <f>SUM(C43:C62)</f>
        <v>80052</v>
      </c>
      <c r="D42" s="245">
        <f t="shared" si="7"/>
        <v>1.0888672362964074</v>
      </c>
      <c r="E42" s="289">
        <f t="shared" si="8"/>
        <v>7114</v>
      </c>
      <c r="F42" s="248">
        <f>SUM(F43:F62)</f>
        <v>115761</v>
      </c>
      <c r="G42" s="248">
        <f>SUM(G43:G62)</f>
        <v>113098</v>
      </c>
      <c r="H42" s="245">
        <f t="shared" si="9"/>
        <v>1.0235459512988736</v>
      </c>
      <c r="I42" s="289">
        <f t="shared" si="10"/>
        <v>2663</v>
      </c>
      <c r="J42" s="245">
        <f t="shared" si="11"/>
        <v>0.7529824379540605</v>
      </c>
      <c r="K42" s="245">
        <f t="shared" si="12"/>
        <v>0.70781092503846221</v>
      </c>
      <c r="L42" s="283">
        <f t="shared" si="13"/>
        <v>4.5171512915598289E-2</v>
      </c>
    </row>
    <row r="43" spans="1:64" x14ac:dyDescent="0.4">
      <c r="A43" s="58" t="s">
        <v>87</v>
      </c>
      <c r="B43" s="88">
        <v>36278</v>
      </c>
      <c r="C43" s="63">
        <v>34584</v>
      </c>
      <c r="D43" s="60">
        <f t="shared" si="7"/>
        <v>1.0489821882951653</v>
      </c>
      <c r="E43" s="68">
        <f t="shared" si="8"/>
        <v>1694</v>
      </c>
      <c r="F43" s="63">
        <v>43000</v>
      </c>
      <c r="G43" s="56">
        <v>44660</v>
      </c>
      <c r="H43" s="67">
        <f t="shared" si="9"/>
        <v>0.96283027317510073</v>
      </c>
      <c r="I43" s="77">
        <f t="shared" si="10"/>
        <v>-1660</v>
      </c>
      <c r="J43" s="53">
        <f t="shared" si="11"/>
        <v>0.8436744186046512</v>
      </c>
      <c r="K43" s="53">
        <f t="shared" si="12"/>
        <v>0.77438423645320198</v>
      </c>
      <c r="L43" s="75">
        <f t="shared" si="13"/>
        <v>6.929018215144922E-2</v>
      </c>
    </row>
    <row r="44" spans="1:64" x14ac:dyDescent="0.4">
      <c r="A44" s="58" t="s">
        <v>163</v>
      </c>
      <c r="B44" s="56">
        <v>4014</v>
      </c>
      <c r="C44" s="146">
        <v>4045</v>
      </c>
      <c r="D44" s="73">
        <f t="shared" si="7"/>
        <v>0.99233621755253398</v>
      </c>
      <c r="E44" s="68">
        <f t="shared" si="8"/>
        <v>-31</v>
      </c>
      <c r="F44" s="56">
        <v>5140</v>
      </c>
      <c r="G44" s="146">
        <v>5140</v>
      </c>
      <c r="H44" s="79">
        <f t="shared" si="9"/>
        <v>1</v>
      </c>
      <c r="I44" s="77">
        <f t="shared" si="10"/>
        <v>0</v>
      </c>
      <c r="J44" s="53">
        <f t="shared" si="11"/>
        <v>0.78093385214007782</v>
      </c>
      <c r="K44" s="53">
        <f t="shared" si="12"/>
        <v>0.78696498054474706</v>
      </c>
      <c r="L44" s="75">
        <f t="shared" si="13"/>
        <v>-6.0311284046692393E-3</v>
      </c>
    </row>
    <row r="45" spans="1:64" x14ac:dyDescent="0.4">
      <c r="A45" s="70" t="s">
        <v>162</v>
      </c>
      <c r="B45" s="56">
        <v>5546</v>
      </c>
      <c r="C45" s="146">
        <v>4771</v>
      </c>
      <c r="D45" s="76">
        <f t="shared" si="7"/>
        <v>1.1624397400964159</v>
      </c>
      <c r="E45" s="77">
        <f t="shared" si="8"/>
        <v>775</v>
      </c>
      <c r="F45" s="56">
        <v>8535</v>
      </c>
      <c r="G45" s="382">
        <v>6976</v>
      </c>
      <c r="H45" s="79">
        <f t="shared" si="9"/>
        <v>1.223480504587156</v>
      </c>
      <c r="I45" s="84">
        <f t="shared" si="10"/>
        <v>1559</v>
      </c>
      <c r="J45" s="76">
        <f t="shared" si="11"/>
        <v>0.64979496192149966</v>
      </c>
      <c r="K45" s="76">
        <f t="shared" si="12"/>
        <v>0.68391628440366969</v>
      </c>
      <c r="L45" s="86">
        <f t="shared" si="13"/>
        <v>-3.4121322482170036E-2</v>
      </c>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row>
    <row r="46" spans="1:64" s="85" customFormat="1" x14ac:dyDescent="0.4">
      <c r="A46" s="70" t="s">
        <v>161</v>
      </c>
      <c r="B46" s="56">
        <v>3343</v>
      </c>
      <c r="C46" s="148">
        <v>4697</v>
      </c>
      <c r="D46" s="76">
        <f t="shared" si="7"/>
        <v>0.71173089205876094</v>
      </c>
      <c r="E46" s="77">
        <f t="shared" si="8"/>
        <v>-1354</v>
      </c>
      <c r="F46" s="56">
        <v>6020</v>
      </c>
      <c r="G46" s="146">
        <v>7051</v>
      </c>
      <c r="H46" s="79">
        <f t="shared" si="9"/>
        <v>0.8537796057296837</v>
      </c>
      <c r="I46" s="84">
        <f t="shared" si="10"/>
        <v>-1031</v>
      </c>
      <c r="J46" s="76">
        <f t="shared" si="11"/>
        <v>0.55531561461794021</v>
      </c>
      <c r="K46" s="87">
        <f t="shared" si="12"/>
        <v>0.66614664586583461</v>
      </c>
      <c r="L46" s="86">
        <f t="shared" si="13"/>
        <v>-0.1108310312478944</v>
      </c>
    </row>
    <row r="47" spans="1:64" x14ac:dyDescent="0.4">
      <c r="A47" s="58" t="s">
        <v>86</v>
      </c>
      <c r="B47" s="83">
        <v>7470</v>
      </c>
      <c r="C47" s="56">
        <v>6714</v>
      </c>
      <c r="D47" s="78">
        <f t="shared" si="7"/>
        <v>1.1126005361930296</v>
      </c>
      <c r="E47" s="84">
        <f t="shared" si="8"/>
        <v>756</v>
      </c>
      <c r="F47" s="83">
        <v>9632</v>
      </c>
      <c r="G47" s="56">
        <v>8072</v>
      </c>
      <c r="H47" s="76">
        <f t="shared" si="9"/>
        <v>1.1932606541129831</v>
      </c>
      <c r="I47" s="77">
        <f t="shared" si="10"/>
        <v>1560</v>
      </c>
      <c r="J47" s="76">
        <f t="shared" si="11"/>
        <v>0.77553986710963452</v>
      </c>
      <c r="K47" s="76">
        <f t="shared" si="12"/>
        <v>0.83176412289395441</v>
      </c>
      <c r="L47" s="75">
        <f t="shared" si="13"/>
        <v>-5.6224255784319888E-2</v>
      </c>
    </row>
    <row r="48" spans="1:64" x14ac:dyDescent="0.4">
      <c r="A48" s="58" t="s">
        <v>85</v>
      </c>
      <c r="B48" s="56">
        <v>13366</v>
      </c>
      <c r="C48" s="146">
        <v>11156</v>
      </c>
      <c r="D48" s="78">
        <f t="shared" si="7"/>
        <v>1.1980996773036932</v>
      </c>
      <c r="E48" s="82">
        <f t="shared" si="8"/>
        <v>2210</v>
      </c>
      <c r="F48" s="56">
        <v>17180</v>
      </c>
      <c r="G48" s="144">
        <v>17408</v>
      </c>
      <c r="H48" s="76">
        <f t="shared" si="9"/>
        <v>0.9869025735294118</v>
      </c>
      <c r="I48" s="77">
        <f t="shared" si="10"/>
        <v>-228</v>
      </c>
      <c r="J48" s="78">
        <f t="shared" si="11"/>
        <v>0.77799767171129219</v>
      </c>
      <c r="K48" s="76">
        <f t="shared" si="12"/>
        <v>0.64085477941176472</v>
      </c>
      <c r="L48" s="75">
        <f t="shared" si="13"/>
        <v>0.13714289229952747</v>
      </c>
    </row>
    <row r="49" spans="1:12" x14ac:dyDescent="0.4">
      <c r="A49" s="71" t="s">
        <v>160</v>
      </c>
      <c r="B49" s="56">
        <v>1520</v>
      </c>
      <c r="C49" s="144">
        <v>1167</v>
      </c>
      <c r="D49" s="73">
        <f t="shared" si="7"/>
        <v>1.3024850042844902</v>
      </c>
      <c r="E49" s="68">
        <f t="shared" si="8"/>
        <v>353</v>
      </c>
      <c r="F49" s="56">
        <v>2700</v>
      </c>
      <c r="G49" s="146">
        <v>2699</v>
      </c>
      <c r="H49" s="67">
        <f t="shared" si="9"/>
        <v>1.0003705075954057</v>
      </c>
      <c r="I49" s="77">
        <f t="shared" si="10"/>
        <v>1</v>
      </c>
      <c r="J49" s="53">
        <f t="shared" si="11"/>
        <v>0.562962962962963</v>
      </c>
      <c r="K49" s="53">
        <f t="shared" si="12"/>
        <v>0.43238236383845868</v>
      </c>
      <c r="L49" s="75">
        <f t="shared" si="13"/>
        <v>0.13058059912450432</v>
      </c>
    </row>
    <row r="50" spans="1:12" x14ac:dyDescent="0.4">
      <c r="A50" s="58" t="s">
        <v>288</v>
      </c>
      <c r="B50" s="56">
        <v>1410</v>
      </c>
      <c r="C50" s="56"/>
      <c r="D50" s="73" t="e">
        <f t="shared" si="7"/>
        <v>#DIV/0!</v>
      </c>
      <c r="E50" s="81">
        <f t="shared" si="8"/>
        <v>1410</v>
      </c>
      <c r="F50" s="83">
        <v>1760</v>
      </c>
      <c r="G50" s="56"/>
      <c r="H50" s="67" t="e">
        <f t="shared" si="9"/>
        <v>#DIV/0!</v>
      </c>
      <c r="I50" s="54">
        <f t="shared" si="10"/>
        <v>1760</v>
      </c>
      <c r="J50" s="53">
        <f t="shared" si="11"/>
        <v>0.80113636363636365</v>
      </c>
      <c r="K50" s="53" t="e">
        <f t="shared" si="12"/>
        <v>#DIV/0!</v>
      </c>
      <c r="L50" s="52" t="e">
        <f t="shared" si="13"/>
        <v>#DIV/0!</v>
      </c>
    </row>
    <row r="51" spans="1:12" x14ac:dyDescent="0.4">
      <c r="A51" s="58" t="s">
        <v>84</v>
      </c>
      <c r="B51" s="340">
        <v>2159</v>
      </c>
      <c r="C51" s="56">
        <v>2109</v>
      </c>
      <c r="D51" s="78">
        <f t="shared" si="7"/>
        <v>1.0237079184447606</v>
      </c>
      <c r="E51" s="77">
        <f t="shared" si="8"/>
        <v>50</v>
      </c>
      <c r="F51" s="340">
        <v>2606</v>
      </c>
      <c r="G51" s="56">
        <v>2835</v>
      </c>
      <c r="H51" s="67">
        <f t="shared" si="9"/>
        <v>0.91922398589065257</v>
      </c>
      <c r="I51" s="54">
        <f t="shared" si="10"/>
        <v>-229</v>
      </c>
      <c r="J51" s="53">
        <f t="shared" si="11"/>
        <v>0.82847275518035302</v>
      </c>
      <c r="K51" s="76">
        <f t="shared" si="12"/>
        <v>0.74391534391534386</v>
      </c>
      <c r="L51" s="75">
        <f t="shared" si="13"/>
        <v>8.4557411265009153E-2</v>
      </c>
    </row>
    <row r="52" spans="1:12" x14ac:dyDescent="0.4">
      <c r="A52" s="58" t="s">
        <v>159</v>
      </c>
      <c r="B52" s="56">
        <v>765</v>
      </c>
      <c r="C52" s="88">
        <v>1162</v>
      </c>
      <c r="D52" s="73">
        <f t="shared" si="7"/>
        <v>0.65834767641996561</v>
      </c>
      <c r="E52" s="68">
        <f t="shared" si="8"/>
        <v>-397</v>
      </c>
      <c r="F52" s="56">
        <v>1260</v>
      </c>
      <c r="G52" s="88">
        <v>1760</v>
      </c>
      <c r="H52" s="67">
        <f t="shared" si="9"/>
        <v>0.71590909090909094</v>
      </c>
      <c r="I52" s="54">
        <f t="shared" si="10"/>
        <v>-500</v>
      </c>
      <c r="J52" s="53">
        <f t="shared" si="11"/>
        <v>0.6071428571428571</v>
      </c>
      <c r="K52" s="53">
        <f t="shared" si="12"/>
        <v>0.66022727272727277</v>
      </c>
      <c r="L52" s="52">
        <f t="shared" si="13"/>
        <v>-5.3084415584415678E-2</v>
      </c>
    </row>
    <row r="53" spans="1:12" x14ac:dyDescent="0.4">
      <c r="A53" s="58" t="s">
        <v>158</v>
      </c>
      <c r="B53" s="69">
        <v>1200</v>
      </c>
      <c r="C53" s="88">
        <v>904</v>
      </c>
      <c r="D53" s="78">
        <f t="shared" si="7"/>
        <v>1.3274336283185841</v>
      </c>
      <c r="E53" s="77">
        <f t="shared" si="8"/>
        <v>296</v>
      </c>
      <c r="F53" s="69">
        <v>1670</v>
      </c>
      <c r="G53" s="146">
        <v>1200</v>
      </c>
      <c r="H53" s="67">
        <f t="shared" si="9"/>
        <v>1.3916666666666666</v>
      </c>
      <c r="I53" s="54">
        <f t="shared" si="10"/>
        <v>470</v>
      </c>
      <c r="J53" s="53">
        <f t="shared" si="11"/>
        <v>0.71856287425149701</v>
      </c>
      <c r="K53" s="76">
        <f t="shared" si="12"/>
        <v>0.7533333333333333</v>
      </c>
      <c r="L53" s="75">
        <f t="shared" si="13"/>
        <v>-3.4770459081836291E-2</v>
      </c>
    </row>
    <row r="54" spans="1:12" x14ac:dyDescent="0.4">
      <c r="A54" s="58" t="s">
        <v>83</v>
      </c>
      <c r="B54" s="69">
        <v>2118</v>
      </c>
      <c r="C54" s="56">
        <v>1693</v>
      </c>
      <c r="D54" s="73">
        <f t="shared" si="7"/>
        <v>1.2510336680448908</v>
      </c>
      <c r="E54" s="68">
        <f t="shared" si="8"/>
        <v>425</v>
      </c>
      <c r="F54" s="69">
        <v>3424</v>
      </c>
      <c r="G54" s="56">
        <v>4084</v>
      </c>
      <c r="H54" s="67">
        <f t="shared" si="9"/>
        <v>0.83839373163565134</v>
      </c>
      <c r="I54" s="54">
        <f t="shared" si="10"/>
        <v>-660</v>
      </c>
      <c r="J54" s="53">
        <f t="shared" si="11"/>
        <v>0.61857476635514019</v>
      </c>
      <c r="K54" s="53">
        <f t="shared" si="12"/>
        <v>0.41454456415279139</v>
      </c>
      <c r="L54" s="52">
        <f t="shared" si="13"/>
        <v>0.2040302022023488</v>
      </c>
    </row>
    <row r="55" spans="1:12" x14ac:dyDescent="0.4">
      <c r="A55" s="58" t="s">
        <v>82</v>
      </c>
      <c r="B55" s="56">
        <v>1283</v>
      </c>
      <c r="C55" s="56">
        <v>1463</v>
      </c>
      <c r="D55" s="73">
        <f t="shared" si="7"/>
        <v>0.87696514012303484</v>
      </c>
      <c r="E55" s="54">
        <f t="shared" si="8"/>
        <v>-180</v>
      </c>
      <c r="F55" s="56">
        <v>2700</v>
      </c>
      <c r="G55" s="56">
        <v>2700</v>
      </c>
      <c r="H55" s="53">
        <f t="shared" si="9"/>
        <v>1</v>
      </c>
      <c r="I55" s="54">
        <f t="shared" si="10"/>
        <v>0</v>
      </c>
      <c r="J55" s="53">
        <f t="shared" si="11"/>
        <v>0.47518518518518521</v>
      </c>
      <c r="K55" s="53">
        <f t="shared" si="12"/>
        <v>0.54185185185185181</v>
      </c>
      <c r="L55" s="52">
        <f t="shared" si="13"/>
        <v>-6.6666666666666596E-2</v>
      </c>
    </row>
    <row r="56" spans="1:12" x14ac:dyDescent="0.4">
      <c r="A56" s="58" t="s">
        <v>157</v>
      </c>
      <c r="B56" s="56">
        <v>852</v>
      </c>
      <c r="C56" s="56">
        <v>1045</v>
      </c>
      <c r="D56" s="73">
        <f t="shared" si="7"/>
        <v>0.81531100478468899</v>
      </c>
      <c r="E56" s="54">
        <f t="shared" si="8"/>
        <v>-193</v>
      </c>
      <c r="F56" s="56">
        <v>1260</v>
      </c>
      <c r="G56" s="56">
        <v>1260</v>
      </c>
      <c r="H56" s="53">
        <f t="shared" si="9"/>
        <v>1</v>
      </c>
      <c r="I56" s="54">
        <f t="shared" si="10"/>
        <v>0</v>
      </c>
      <c r="J56" s="53">
        <f t="shared" si="11"/>
        <v>0.67619047619047623</v>
      </c>
      <c r="K56" s="53">
        <f t="shared" si="12"/>
        <v>0.82936507936507942</v>
      </c>
      <c r="L56" s="52">
        <f t="shared" si="13"/>
        <v>-0.15317460317460319</v>
      </c>
    </row>
    <row r="57" spans="1:12" x14ac:dyDescent="0.4">
      <c r="A57" s="74" t="s">
        <v>81</v>
      </c>
      <c r="B57" s="56">
        <v>837</v>
      </c>
      <c r="C57" s="69">
        <v>862</v>
      </c>
      <c r="D57" s="73">
        <f t="shared" si="7"/>
        <v>0.97099767981438512</v>
      </c>
      <c r="E57" s="68">
        <f t="shared" si="8"/>
        <v>-25</v>
      </c>
      <c r="F57" s="56">
        <v>1215</v>
      </c>
      <c r="G57" s="69">
        <v>1204</v>
      </c>
      <c r="H57" s="67">
        <f t="shared" si="9"/>
        <v>1.0091362126245846</v>
      </c>
      <c r="I57" s="54">
        <f t="shared" si="10"/>
        <v>11</v>
      </c>
      <c r="J57" s="53">
        <f t="shared" si="11"/>
        <v>0.68888888888888888</v>
      </c>
      <c r="K57" s="67">
        <f t="shared" si="12"/>
        <v>0.71594684385382057</v>
      </c>
      <c r="L57" s="66">
        <f t="shared" si="13"/>
        <v>-2.7057954964931685E-2</v>
      </c>
    </row>
    <row r="58" spans="1:12" x14ac:dyDescent="0.4">
      <c r="A58" s="58" t="s">
        <v>80</v>
      </c>
      <c r="B58" s="56">
        <v>709</v>
      </c>
      <c r="C58" s="56">
        <v>695</v>
      </c>
      <c r="D58" s="73">
        <f t="shared" si="7"/>
        <v>1.0201438848920863</v>
      </c>
      <c r="E58" s="54">
        <f t="shared" si="8"/>
        <v>14</v>
      </c>
      <c r="F58" s="56">
        <v>1200</v>
      </c>
      <c r="G58" s="56">
        <v>1195</v>
      </c>
      <c r="H58" s="53">
        <f t="shared" si="9"/>
        <v>1.00418410041841</v>
      </c>
      <c r="I58" s="54">
        <f t="shared" si="10"/>
        <v>5</v>
      </c>
      <c r="J58" s="53">
        <f t="shared" si="11"/>
        <v>0.59083333333333332</v>
      </c>
      <c r="K58" s="53">
        <f t="shared" si="12"/>
        <v>0.58158995815899583</v>
      </c>
      <c r="L58" s="52">
        <f t="shared" si="13"/>
        <v>9.243375174337487E-3</v>
      </c>
    </row>
    <row r="59" spans="1:12" x14ac:dyDescent="0.4">
      <c r="A59" s="58" t="s">
        <v>79</v>
      </c>
      <c r="B59" s="69">
        <v>770</v>
      </c>
      <c r="C59" s="69">
        <v>786</v>
      </c>
      <c r="D59" s="95">
        <f t="shared" si="7"/>
        <v>0.97964376590330793</v>
      </c>
      <c r="E59" s="68">
        <f t="shared" si="8"/>
        <v>-16</v>
      </c>
      <c r="F59" s="69">
        <v>1100</v>
      </c>
      <c r="G59" s="69">
        <v>1204</v>
      </c>
      <c r="H59" s="67">
        <f t="shared" si="9"/>
        <v>0.91362126245847175</v>
      </c>
      <c r="I59" s="68">
        <f t="shared" si="10"/>
        <v>-104</v>
      </c>
      <c r="J59" s="67">
        <f t="shared" si="11"/>
        <v>0.7</v>
      </c>
      <c r="K59" s="67">
        <f t="shared" si="12"/>
        <v>0.65282392026578073</v>
      </c>
      <c r="L59" s="66">
        <f t="shared" si="13"/>
        <v>4.7176079734219223E-2</v>
      </c>
    </row>
    <row r="60" spans="1:12" x14ac:dyDescent="0.4">
      <c r="A60" s="71" t="s">
        <v>78</v>
      </c>
      <c r="B60" s="56">
        <v>2677</v>
      </c>
      <c r="C60" s="56">
        <v>2199</v>
      </c>
      <c r="D60" s="73">
        <f t="shared" si="7"/>
        <v>1.2173715325147794</v>
      </c>
      <c r="E60" s="54">
        <f t="shared" si="8"/>
        <v>478</v>
      </c>
      <c r="F60" s="56">
        <v>4159</v>
      </c>
      <c r="G60" s="56">
        <v>3650</v>
      </c>
      <c r="H60" s="53">
        <f t="shared" si="9"/>
        <v>1.1394520547945206</v>
      </c>
      <c r="I60" s="54">
        <f t="shared" si="10"/>
        <v>509</v>
      </c>
      <c r="J60" s="53">
        <f t="shared" si="11"/>
        <v>0.64366434238999759</v>
      </c>
      <c r="K60" s="53">
        <f t="shared" si="12"/>
        <v>0.60246575342465758</v>
      </c>
      <c r="L60" s="52">
        <f t="shared" si="13"/>
        <v>4.1198588965340011E-2</v>
      </c>
    </row>
    <row r="61" spans="1:12" x14ac:dyDescent="0.4">
      <c r="A61" s="70" t="s">
        <v>155</v>
      </c>
      <c r="B61" s="69">
        <v>849</v>
      </c>
      <c r="C61" s="69"/>
      <c r="D61" s="67" t="e">
        <f t="shared" si="7"/>
        <v>#DIV/0!</v>
      </c>
      <c r="E61" s="68">
        <f t="shared" si="8"/>
        <v>849</v>
      </c>
      <c r="F61" s="69">
        <v>1200</v>
      </c>
      <c r="G61" s="69"/>
      <c r="H61" s="67" t="e">
        <f t="shared" si="9"/>
        <v>#DIV/0!</v>
      </c>
      <c r="I61" s="68">
        <f t="shared" si="10"/>
        <v>1200</v>
      </c>
      <c r="J61" s="67">
        <f t="shared" si="11"/>
        <v>0.70750000000000002</v>
      </c>
      <c r="K61" s="67" t="e">
        <f t="shared" si="12"/>
        <v>#DIV/0!</v>
      </c>
      <c r="L61" s="66" t="e">
        <f t="shared" si="13"/>
        <v>#DIV/0!</v>
      </c>
    </row>
    <row r="62" spans="1:12" x14ac:dyDescent="0.4">
      <c r="A62" s="51" t="s">
        <v>156</v>
      </c>
      <c r="B62" s="65"/>
      <c r="C62" s="65"/>
      <c r="D62" s="47"/>
      <c r="E62" s="48"/>
      <c r="F62" s="65"/>
      <c r="G62" s="65"/>
      <c r="H62" s="47"/>
      <c r="I62" s="48"/>
      <c r="J62" s="47"/>
      <c r="K62" s="47"/>
      <c r="L62" s="46"/>
    </row>
    <row r="63" spans="1:12" s="45" customFormat="1" x14ac:dyDescent="0.4">
      <c r="A63" s="277" t="s">
        <v>154</v>
      </c>
      <c r="B63" s="259">
        <f>SUM(B64:B67)</f>
        <v>1197</v>
      </c>
      <c r="C63" s="259">
        <f>SUM(C64:C67)</f>
        <v>901</v>
      </c>
      <c r="D63" s="256">
        <f>+B63/C63</f>
        <v>1.3285238623751388</v>
      </c>
      <c r="E63" s="281">
        <f>+B63-C63</f>
        <v>296</v>
      </c>
      <c r="F63" s="259">
        <f>SUM(F64:F67)</f>
        <v>1826</v>
      </c>
      <c r="G63" s="259">
        <f>SUM(G64:G67)</f>
        <v>1502</v>
      </c>
      <c r="H63" s="256">
        <f>+F63/G63</f>
        <v>1.2157123834886818</v>
      </c>
      <c r="I63" s="281">
        <f>+F63-G63</f>
        <v>324</v>
      </c>
      <c r="J63" s="256">
        <f t="shared" ref="J63:K67" si="14">+B63/F63</f>
        <v>0.65553121577217965</v>
      </c>
      <c r="K63" s="256">
        <f t="shared" si="14"/>
        <v>0.59986684420772307</v>
      </c>
      <c r="L63" s="280">
        <f>+J63-K63</f>
        <v>5.5664371564456583E-2</v>
      </c>
    </row>
    <row r="64" spans="1:12" s="45" customFormat="1" x14ac:dyDescent="0.4">
      <c r="A64" s="64" t="s">
        <v>77</v>
      </c>
      <c r="B64" s="63">
        <v>365</v>
      </c>
      <c r="C64" s="63">
        <v>206</v>
      </c>
      <c r="D64" s="60">
        <f>+B64/C64</f>
        <v>1.7718446601941749</v>
      </c>
      <c r="E64" s="61">
        <f>+B64-C64</f>
        <v>159</v>
      </c>
      <c r="F64" s="63">
        <v>400</v>
      </c>
      <c r="G64" s="63">
        <v>294</v>
      </c>
      <c r="H64" s="60">
        <f>+F64/G64</f>
        <v>1.3605442176870748</v>
      </c>
      <c r="I64" s="61">
        <f>+F64-G64</f>
        <v>106</v>
      </c>
      <c r="J64" s="60">
        <f t="shared" si="14"/>
        <v>0.91249999999999998</v>
      </c>
      <c r="K64" s="60">
        <f t="shared" si="14"/>
        <v>0.70068027210884354</v>
      </c>
      <c r="L64" s="59">
        <f>+J64-K64</f>
        <v>0.21181972789115644</v>
      </c>
    </row>
    <row r="65" spans="1:12" s="45" customFormat="1" x14ac:dyDescent="0.4">
      <c r="A65" s="58" t="s">
        <v>153</v>
      </c>
      <c r="B65" s="56">
        <v>275</v>
      </c>
      <c r="C65" s="56">
        <v>184</v>
      </c>
      <c r="D65" s="53">
        <f>+B65/C65</f>
        <v>1.4945652173913044</v>
      </c>
      <c r="E65" s="54">
        <f>+B65-C65</f>
        <v>91</v>
      </c>
      <c r="F65" s="56">
        <v>525</v>
      </c>
      <c r="G65" s="56">
        <v>295</v>
      </c>
      <c r="H65" s="53">
        <f>+F65/G65</f>
        <v>1.7796610169491525</v>
      </c>
      <c r="I65" s="54">
        <f>+F65-G65</f>
        <v>230</v>
      </c>
      <c r="J65" s="53">
        <f t="shared" si="14"/>
        <v>0.52380952380952384</v>
      </c>
      <c r="K65" s="53">
        <f t="shared" si="14"/>
        <v>0.62372881355932208</v>
      </c>
      <c r="L65" s="52">
        <f>+J65-K65</f>
        <v>-9.9919289749798246E-2</v>
      </c>
    </row>
    <row r="66" spans="1:12" s="45" customFormat="1" x14ac:dyDescent="0.4">
      <c r="A66" s="57" t="s">
        <v>152</v>
      </c>
      <c r="B66" s="56">
        <v>186</v>
      </c>
      <c r="C66" s="56">
        <v>151</v>
      </c>
      <c r="D66" s="53">
        <f>+B66/C66</f>
        <v>1.2317880794701987</v>
      </c>
      <c r="E66" s="54">
        <f>+B66-C66</f>
        <v>35</v>
      </c>
      <c r="F66" s="56">
        <v>300</v>
      </c>
      <c r="G66" s="56">
        <v>305</v>
      </c>
      <c r="H66" s="53">
        <f>+F66/G66</f>
        <v>0.98360655737704916</v>
      </c>
      <c r="I66" s="54">
        <f>+F66-G66</f>
        <v>-5</v>
      </c>
      <c r="J66" s="53">
        <f t="shared" si="14"/>
        <v>0.62</v>
      </c>
      <c r="K66" s="53">
        <f t="shared" si="14"/>
        <v>0.49508196721311476</v>
      </c>
      <c r="L66" s="52">
        <f>+J66-K66</f>
        <v>0.12491803278688524</v>
      </c>
    </row>
    <row r="67" spans="1:12" s="45" customFormat="1" x14ac:dyDescent="0.4">
      <c r="A67" s="51" t="s">
        <v>151</v>
      </c>
      <c r="B67" s="50">
        <v>371</v>
      </c>
      <c r="C67" s="50">
        <v>360</v>
      </c>
      <c r="D67" s="47">
        <f>+B67/C67</f>
        <v>1.0305555555555554</v>
      </c>
      <c r="E67" s="48">
        <f>+B67-C67</f>
        <v>11</v>
      </c>
      <c r="F67" s="50">
        <v>601</v>
      </c>
      <c r="G67" s="50">
        <v>608</v>
      </c>
      <c r="H67" s="47">
        <f>+F67/G67</f>
        <v>0.98848684210526316</v>
      </c>
      <c r="I67" s="48">
        <f>+F67-G67</f>
        <v>-7</v>
      </c>
      <c r="J67" s="47">
        <f t="shared" si="14"/>
        <v>0.61730449251247921</v>
      </c>
      <c r="K67" s="47">
        <f t="shared" si="14"/>
        <v>0.59210526315789469</v>
      </c>
      <c r="L67" s="46">
        <f>+J67-K67</f>
        <v>2.5199229354584518E-2</v>
      </c>
    </row>
    <row r="68" spans="1:12" x14ac:dyDescent="0.4">
      <c r="A68" s="42" t="s">
        <v>143</v>
      </c>
      <c r="C68" s="42"/>
      <c r="E68" s="43"/>
      <c r="G68" s="42"/>
      <c r="I68" s="43"/>
      <c r="K68" s="42"/>
    </row>
    <row r="69" spans="1:12" x14ac:dyDescent="0.4">
      <c r="A69" s="44" t="s">
        <v>142</v>
      </c>
      <c r="C69" s="42"/>
      <c r="E69" s="43"/>
      <c r="G69" s="42"/>
      <c r="I69" s="43"/>
      <c r="K69" s="42"/>
    </row>
    <row r="70" spans="1:12" x14ac:dyDescent="0.4">
      <c r="A70" s="42" t="s">
        <v>141</v>
      </c>
    </row>
    <row r="71" spans="1:12" x14ac:dyDescent="0.4">
      <c r="A71" s="42" t="s">
        <v>196</v>
      </c>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dataValidations count="1">
    <dataValidation allowBlank="1" showInputMessage="1" showErrorMessage="1" sqref="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A50:L50 IW50:JH50 SS50:TD50 ACO50:ACZ50 AMK50:AMV50 AWG50:AWR50 BGC50:BGN50 BPY50:BQJ50 BZU50:CAF50 CJQ50:CKB50 CTM50:CTX50 DDI50:DDT50 DNE50:DNP50 DXA50:DXL50 EGW50:EHH50 EQS50:ERD50 FAO50:FAZ50 FKK50:FKV50 FUG50:FUR50 GEC50:GEN50 GNY50:GOJ50 GXU50:GYF50 HHQ50:HIB50 HRM50:HRX50 IBI50:IBT50 ILE50:ILP50 IVA50:IVL50 JEW50:JFH50 JOS50:JPD50 JYO50:JYZ50 KIK50:KIV50 KSG50:KSR50 LCC50:LCN50 LLY50:LMJ50 LVU50:LWF50 MFQ50:MGB50 MPM50:MPX50 MZI50:MZT50 NJE50:NJP50 NTA50:NTL50 OCW50:ODH50 OMS50:OND50 OWO50:OWZ50 PGK50:PGV50 PQG50:PQR50 QAC50:QAN50 QJY50:QKJ50 QTU50:QUF50 RDQ50:REB50 RNM50:RNX50 RXI50:RXT50 SHE50:SHP50 SRA50:SRL50 TAW50:TBH50 TKS50:TLD50 TUO50:TUZ50 UEK50:UEV50 UOG50:UOR50 UYC50:UYN50 VHY50:VIJ50 VRU50:VSF50 WBQ50:WCB50 WLM50:WLX50 WVI50:WVT50 A65586:L65586 IW65586:JH65586 SS65586:TD65586 ACO65586:ACZ65586 AMK65586:AMV65586 AWG65586:AWR65586 BGC65586:BGN65586 BPY65586:BQJ65586 BZU65586:CAF65586 CJQ65586:CKB65586 CTM65586:CTX65586 DDI65586:DDT65586 DNE65586:DNP65586 DXA65586:DXL65586 EGW65586:EHH65586 EQS65586:ERD65586 FAO65586:FAZ65586 FKK65586:FKV65586 FUG65586:FUR65586 GEC65586:GEN65586 GNY65586:GOJ65586 GXU65586:GYF65586 HHQ65586:HIB65586 HRM65586:HRX65586 IBI65586:IBT65586 ILE65586:ILP65586 IVA65586:IVL65586 JEW65586:JFH65586 JOS65586:JPD65586 JYO65586:JYZ65586 KIK65586:KIV65586 KSG65586:KSR65586 LCC65586:LCN65586 LLY65586:LMJ65586 LVU65586:LWF65586 MFQ65586:MGB65586 MPM65586:MPX65586 MZI65586:MZT65586 NJE65586:NJP65586 NTA65586:NTL65586 OCW65586:ODH65586 OMS65586:OND65586 OWO65586:OWZ65586 PGK65586:PGV65586 PQG65586:PQR65586 QAC65586:QAN65586 QJY65586:QKJ65586 QTU65586:QUF65586 RDQ65586:REB65586 RNM65586:RNX65586 RXI65586:RXT65586 SHE65586:SHP65586 SRA65586:SRL65586 TAW65586:TBH65586 TKS65586:TLD65586 TUO65586:TUZ65586 UEK65586:UEV65586 UOG65586:UOR65586 UYC65586:UYN65586 VHY65586:VIJ65586 VRU65586:VSF65586 WBQ65586:WCB65586 WLM65586:WLX65586 WVI65586:WVT65586 A131122:L131122 IW131122:JH131122 SS131122:TD131122 ACO131122:ACZ131122 AMK131122:AMV131122 AWG131122:AWR131122 BGC131122:BGN131122 BPY131122:BQJ131122 BZU131122:CAF131122 CJQ131122:CKB131122 CTM131122:CTX131122 DDI131122:DDT131122 DNE131122:DNP131122 DXA131122:DXL131122 EGW131122:EHH131122 EQS131122:ERD131122 FAO131122:FAZ131122 FKK131122:FKV131122 FUG131122:FUR131122 GEC131122:GEN131122 GNY131122:GOJ131122 GXU131122:GYF131122 HHQ131122:HIB131122 HRM131122:HRX131122 IBI131122:IBT131122 ILE131122:ILP131122 IVA131122:IVL131122 JEW131122:JFH131122 JOS131122:JPD131122 JYO131122:JYZ131122 KIK131122:KIV131122 KSG131122:KSR131122 LCC131122:LCN131122 LLY131122:LMJ131122 LVU131122:LWF131122 MFQ131122:MGB131122 MPM131122:MPX131122 MZI131122:MZT131122 NJE131122:NJP131122 NTA131122:NTL131122 OCW131122:ODH131122 OMS131122:OND131122 OWO131122:OWZ131122 PGK131122:PGV131122 PQG131122:PQR131122 QAC131122:QAN131122 QJY131122:QKJ131122 QTU131122:QUF131122 RDQ131122:REB131122 RNM131122:RNX131122 RXI131122:RXT131122 SHE131122:SHP131122 SRA131122:SRL131122 TAW131122:TBH131122 TKS131122:TLD131122 TUO131122:TUZ131122 UEK131122:UEV131122 UOG131122:UOR131122 UYC131122:UYN131122 VHY131122:VIJ131122 VRU131122:VSF131122 WBQ131122:WCB131122 WLM131122:WLX131122 WVI131122:WVT131122 A196658:L196658 IW196658:JH196658 SS196658:TD196658 ACO196658:ACZ196658 AMK196658:AMV196658 AWG196658:AWR196658 BGC196658:BGN196658 BPY196658:BQJ196658 BZU196658:CAF196658 CJQ196658:CKB196658 CTM196658:CTX196658 DDI196658:DDT196658 DNE196658:DNP196658 DXA196658:DXL196658 EGW196658:EHH196658 EQS196658:ERD196658 FAO196658:FAZ196658 FKK196658:FKV196658 FUG196658:FUR196658 GEC196658:GEN196658 GNY196658:GOJ196658 GXU196658:GYF196658 HHQ196658:HIB196658 HRM196658:HRX196658 IBI196658:IBT196658 ILE196658:ILP196658 IVA196658:IVL196658 JEW196658:JFH196658 JOS196658:JPD196658 JYO196658:JYZ196658 KIK196658:KIV196658 KSG196658:KSR196658 LCC196658:LCN196658 LLY196658:LMJ196658 LVU196658:LWF196658 MFQ196658:MGB196658 MPM196658:MPX196658 MZI196658:MZT196658 NJE196658:NJP196658 NTA196658:NTL196658 OCW196658:ODH196658 OMS196658:OND196658 OWO196658:OWZ196658 PGK196658:PGV196658 PQG196658:PQR196658 QAC196658:QAN196658 QJY196658:QKJ196658 QTU196658:QUF196658 RDQ196658:REB196658 RNM196658:RNX196658 RXI196658:RXT196658 SHE196658:SHP196658 SRA196658:SRL196658 TAW196658:TBH196658 TKS196658:TLD196658 TUO196658:TUZ196658 UEK196658:UEV196658 UOG196658:UOR196658 UYC196658:UYN196658 VHY196658:VIJ196658 VRU196658:VSF196658 WBQ196658:WCB196658 WLM196658:WLX196658 WVI196658:WVT196658 A262194:L262194 IW262194:JH262194 SS262194:TD262194 ACO262194:ACZ262194 AMK262194:AMV262194 AWG262194:AWR262194 BGC262194:BGN262194 BPY262194:BQJ262194 BZU262194:CAF262194 CJQ262194:CKB262194 CTM262194:CTX262194 DDI262194:DDT262194 DNE262194:DNP262194 DXA262194:DXL262194 EGW262194:EHH262194 EQS262194:ERD262194 FAO262194:FAZ262194 FKK262194:FKV262194 FUG262194:FUR262194 GEC262194:GEN262194 GNY262194:GOJ262194 GXU262194:GYF262194 HHQ262194:HIB262194 HRM262194:HRX262194 IBI262194:IBT262194 ILE262194:ILP262194 IVA262194:IVL262194 JEW262194:JFH262194 JOS262194:JPD262194 JYO262194:JYZ262194 KIK262194:KIV262194 KSG262194:KSR262194 LCC262194:LCN262194 LLY262194:LMJ262194 LVU262194:LWF262194 MFQ262194:MGB262194 MPM262194:MPX262194 MZI262194:MZT262194 NJE262194:NJP262194 NTA262194:NTL262194 OCW262194:ODH262194 OMS262194:OND262194 OWO262194:OWZ262194 PGK262194:PGV262194 PQG262194:PQR262194 QAC262194:QAN262194 QJY262194:QKJ262194 QTU262194:QUF262194 RDQ262194:REB262194 RNM262194:RNX262194 RXI262194:RXT262194 SHE262194:SHP262194 SRA262194:SRL262194 TAW262194:TBH262194 TKS262194:TLD262194 TUO262194:TUZ262194 UEK262194:UEV262194 UOG262194:UOR262194 UYC262194:UYN262194 VHY262194:VIJ262194 VRU262194:VSF262194 WBQ262194:WCB262194 WLM262194:WLX262194 WVI262194:WVT262194 A327730:L327730 IW327730:JH327730 SS327730:TD327730 ACO327730:ACZ327730 AMK327730:AMV327730 AWG327730:AWR327730 BGC327730:BGN327730 BPY327730:BQJ327730 BZU327730:CAF327730 CJQ327730:CKB327730 CTM327730:CTX327730 DDI327730:DDT327730 DNE327730:DNP327730 DXA327730:DXL327730 EGW327730:EHH327730 EQS327730:ERD327730 FAO327730:FAZ327730 FKK327730:FKV327730 FUG327730:FUR327730 GEC327730:GEN327730 GNY327730:GOJ327730 GXU327730:GYF327730 HHQ327730:HIB327730 HRM327730:HRX327730 IBI327730:IBT327730 ILE327730:ILP327730 IVA327730:IVL327730 JEW327730:JFH327730 JOS327730:JPD327730 JYO327730:JYZ327730 KIK327730:KIV327730 KSG327730:KSR327730 LCC327730:LCN327730 LLY327730:LMJ327730 LVU327730:LWF327730 MFQ327730:MGB327730 MPM327730:MPX327730 MZI327730:MZT327730 NJE327730:NJP327730 NTA327730:NTL327730 OCW327730:ODH327730 OMS327730:OND327730 OWO327730:OWZ327730 PGK327730:PGV327730 PQG327730:PQR327730 QAC327730:QAN327730 QJY327730:QKJ327730 QTU327730:QUF327730 RDQ327730:REB327730 RNM327730:RNX327730 RXI327730:RXT327730 SHE327730:SHP327730 SRA327730:SRL327730 TAW327730:TBH327730 TKS327730:TLD327730 TUO327730:TUZ327730 UEK327730:UEV327730 UOG327730:UOR327730 UYC327730:UYN327730 VHY327730:VIJ327730 VRU327730:VSF327730 WBQ327730:WCB327730 WLM327730:WLX327730 WVI327730:WVT327730 A393266:L393266 IW393266:JH393266 SS393266:TD393266 ACO393266:ACZ393266 AMK393266:AMV393266 AWG393266:AWR393266 BGC393266:BGN393266 BPY393266:BQJ393266 BZU393266:CAF393266 CJQ393266:CKB393266 CTM393266:CTX393266 DDI393266:DDT393266 DNE393266:DNP393266 DXA393266:DXL393266 EGW393266:EHH393266 EQS393266:ERD393266 FAO393266:FAZ393266 FKK393266:FKV393266 FUG393266:FUR393266 GEC393266:GEN393266 GNY393266:GOJ393266 GXU393266:GYF393266 HHQ393266:HIB393266 HRM393266:HRX393266 IBI393266:IBT393266 ILE393266:ILP393266 IVA393266:IVL393266 JEW393266:JFH393266 JOS393266:JPD393266 JYO393266:JYZ393266 KIK393266:KIV393266 KSG393266:KSR393266 LCC393266:LCN393266 LLY393266:LMJ393266 LVU393266:LWF393266 MFQ393266:MGB393266 MPM393266:MPX393266 MZI393266:MZT393266 NJE393266:NJP393266 NTA393266:NTL393266 OCW393266:ODH393266 OMS393266:OND393266 OWO393266:OWZ393266 PGK393266:PGV393266 PQG393266:PQR393266 QAC393266:QAN393266 QJY393266:QKJ393266 QTU393266:QUF393266 RDQ393266:REB393266 RNM393266:RNX393266 RXI393266:RXT393266 SHE393266:SHP393266 SRA393266:SRL393266 TAW393266:TBH393266 TKS393266:TLD393266 TUO393266:TUZ393266 UEK393266:UEV393266 UOG393266:UOR393266 UYC393266:UYN393266 VHY393266:VIJ393266 VRU393266:VSF393266 WBQ393266:WCB393266 WLM393266:WLX393266 WVI393266:WVT393266 A458802:L458802 IW458802:JH458802 SS458802:TD458802 ACO458802:ACZ458802 AMK458802:AMV458802 AWG458802:AWR458802 BGC458802:BGN458802 BPY458802:BQJ458802 BZU458802:CAF458802 CJQ458802:CKB458802 CTM458802:CTX458802 DDI458802:DDT458802 DNE458802:DNP458802 DXA458802:DXL458802 EGW458802:EHH458802 EQS458802:ERD458802 FAO458802:FAZ458802 FKK458802:FKV458802 FUG458802:FUR458802 GEC458802:GEN458802 GNY458802:GOJ458802 GXU458802:GYF458802 HHQ458802:HIB458802 HRM458802:HRX458802 IBI458802:IBT458802 ILE458802:ILP458802 IVA458802:IVL458802 JEW458802:JFH458802 JOS458802:JPD458802 JYO458802:JYZ458802 KIK458802:KIV458802 KSG458802:KSR458802 LCC458802:LCN458802 LLY458802:LMJ458802 LVU458802:LWF458802 MFQ458802:MGB458802 MPM458802:MPX458802 MZI458802:MZT458802 NJE458802:NJP458802 NTA458802:NTL458802 OCW458802:ODH458802 OMS458802:OND458802 OWO458802:OWZ458802 PGK458802:PGV458802 PQG458802:PQR458802 QAC458802:QAN458802 QJY458802:QKJ458802 QTU458802:QUF458802 RDQ458802:REB458802 RNM458802:RNX458802 RXI458802:RXT458802 SHE458802:SHP458802 SRA458802:SRL458802 TAW458802:TBH458802 TKS458802:TLD458802 TUO458802:TUZ458802 UEK458802:UEV458802 UOG458802:UOR458802 UYC458802:UYN458802 VHY458802:VIJ458802 VRU458802:VSF458802 WBQ458802:WCB458802 WLM458802:WLX458802 WVI458802:WVT458802 A524338:L524338 IW524338:JH524338 SS524338:TD524338 ACO524338:ACZ524338 AMK524338:AMV524338 AWG524338:AWR524338 BGC524338:BGN524338 BPY524338:BQJ524338 BZU524338:CAF524338 CJQ524338:CKB524338 CTM524338:CTX524338 DDI524338:DDT524338 DNE524338:DNP524338 DXA524338:DXL524338 EGW524338:EHH524338 EQS524338:ERD524338 FAO524338:FAZ524338 FKK524338:FKV524338 FUG524338:FUR524338 GEC524338:GEN524338 GNY524338:GOJ524338 GXU524338:GYF524338 HHQ524338:HIB524338 HRM524338:HRX524338 IBI524338:IBT524338 ILE524338:ILP524338 IVA524338:IVL524338 JEW524338:JFH524338 JOS524338:JPD524338 JYO524338:JYZ524338 KIK524338:KIV524338 KSG524338:KSR524338 LCC524338:LCN524338 LLY524338:LMJ524338 LVU524338:LWF524338 MFQ524338:MGB524338 MPM524338:MPX524338 MZI524338:MZT524338 NJE524338:NJP524338 NTA524338:NTL524338 OCW524338:ODH524338 OMS524338:OND524338 OWO524338:OWZ524338 PGK524338:PGV524338 PQG524338:PQR524338 QAC524338:QAN524338 QJY524338:QKJ524338 QTU524338:QUF524338 RDQ524338:REB524338 RNM524338:RNX524338 RXI524338:RXT524338 SHE524338:SHP524338 SRA524338:SRL524338 TAW524338:TBH524338 TKS524338:TLD524338 TUO524338:TUZ524338 UEK524338:UEV524338 UOG524338:UOR524338 UYC524338:UYN524338 VHY524338:VIJ524338 VRU524338:VSF524338 WBQ524338:WCB524338 WLM524338:WLX524338 WVI524338:WVT524338 A589874:L589874 IW589874:JH589874 SS589874:TD589874 ACO589874:ACZ589874 AMK589874:AMV589874 AWG589874:AWR589874 BGC589874:BGN589874 BPY589874:BQJ589874 BZU589874:CAF589874 CJQ589874:CKB589874 CTM589874:CTX589874 DDI589874:DDT589874 DNE589874:DNP589874 DXA589874:DXL589874 EGW589874:EHH589874 EQS589874:ERD589874 FAO589874:FAZ589874 FKK589874:FKV589874 FUG589874:FUR589874 GEC589874:GEN589874 GNY589874:GOJ589874 GXU589874:GYF589874 HHQ589874:HIB589874 HRM589874:HRX589874 IBI589874:IBT589874 ILE589874:ILP589874 IVA589874:IVL589874 JEW589874:JFH589874 JOS589874:JPD589874 JYO589874:JYZ589874 KIK589874:KIV589874 KSG589874:KSR589874 LCC589874:LCN589874 LLY589874:LMJ589874 LVU589874:LWF589874 MFQ589874:MGB589874 MPM589874:MPX589874 MZI589874:MZT589874 NJE589874:NJP589874 NTA589874:NTL589874 OCW589874:ODH589874 OMS589874:OND589874 OWO589874:OWZ589874 PGK589874:PGV589874 PQG589874:PQR589874 QAC589874:QAN589874 QJY589874:QKJ589874 QTU589874:QUF589874 RDQ589874:REB589874 RNM589874:RNX589874 RXI589874:RXT589874 SHE589874:SHP589874 SRA589874:SRL589874 TAW589874:TBH589874 TKS589874:TLD589874 TUO589874:TUZ589874 UEK589874:UEV589874 UOG589874:UOR589874 UYC589874:UYN589874 VHY589874:VIJ589874 VRU589874:VSF589874 WBQ589874:WCB589874 WLM589874:WLX589874 WVI589874:WVT589874 A655410:L655410 IW655410:JH655410 SS655410:TD655410 ACO655410:ACZ655410 AMK655410:AMV655410 AWG655410:AWR655410 BGC655410:BGN655410 BPY655410:BQJ655410 BZU655410:CAF655410 CJQ655410:CKB655410 CTM655410:CTX655410 DDI655410:DDT655410 DNE655410:DNP655410 DXA655410:DXL655410 EGW655410:EHH655410 EQS655410:ERD655410 FAO655410:FAZ655410 FKK655410:FKV655410 FUG655410:FUR655410 GEC655410:GEN655410 GNY655410:GOJ655410 GXU655410:GYF655410 HHQ655410:HIB655410 HRM655410:HRX655410 IBI655410:IBT655410 ILE655410:ILP655410 IVA655410:IVL655410 JEW655410:JFH655410 JOS655410:JPD655410 JYO655410:JYZ655410 KIK655410:KIV655410 KSG655410:KSR655410 LCC655410:LCN655410 LLY655410:LMJ655410 LVU655410:LWF655410 MFQ655410:MGB655410 MPM655410:MPX655410 MZI655410:MZT655410 NJE655410:NJP655410 NTA655410:NTL655410 OCW655410:ODH655410 OMS655410:OND655410 OWO655410:OWZ655410 PGK655410:PGV655410 PQG655410:PQR655410 QAC655410:QAN655410 QJY655410:QKJ655410 QTU655410:QUF655410 RDQ655410:REB655410 RNM655410:RNX655410 RXI655410:RXT655410 SHE655410:SHP655410 SRA655410:SRL655410 TAW655410:TBH655410 TKS655410:TLD655410 TUO655410:TUZ655410 UEK655410:UEV655410 UOG655410:UOR655410 UYC655410:UYN655410 VHY655410:VIJ655410 VRU655410:VSF655410 WBQ655410:WCB655410 WLM655410:WLX655410 WVI655410:WVT655410 A720946:L720946 IW720946:JH720946 SS720946:TD720946 ACO720946:ACZ720946 AMK720946:AMV720946 AWG720946:AWR720946 BGC720946:BGN720946 BPY720946:BQJ720946 BZU720946:CAF720946 CJQ720946:CKB720946 CTM720946:CTX720946 DDI720946:DDT720946 DNE720946:DNP720946 DXA720946:DXL720946 EGW720946:EHH720946 EQS720946:ERD720946 FAO720946:FAZ720946 FKK720946:FKV720946 FUG720946:FUR720946 GEC720946:GEN720946 GNY720946:GOJ720946 GXU720946:GYF720946 HHQ720946:HIB720946 HRM720946:HRX720946 IBI720946:IBT720946 ILE720946:ILP720946 IVA720946:IVL720946 JEW720946:JFH720946 JOS720946:JPD720946 JYO720946:JYZ720946 KIK720946:KIV720946 KSG720946:KSR720946 LCC720946:LCN720946 LLY720946:LMJ720946 LVU720946:LWF720946 MFQ720946:MGB720946 MPM720946:MPX720946 MZI720946:MZT720946 NJE720946:NJP720946 NTA720946:NTL720946 OCW720946:ODH720946 OMS720946:OND720946 OWO720946:OWZ720946 PGK720946:PGV720946 PQG720946:PQR720946 QAC720946:QAN720946 QJY720946:QKJ720946 QTU720946:QUF720946 RDQ720946:REB720946 RNM720946:RNX720946 RXI720946:RXT720946 SHE720946:SHP720946 SRA720946:SRL720946 TAW720946:TBH720946 TKS720946:TLD720946 TUO720946:TUZ720946 UEK720946:UEV720946 UOG720946:UOR720946 UYC720946:UYN720946 VHY720946:VIJ720946 VRU720946:VSF720946 WBQ720946:WCB720946 WLM720946:WLX720946 WVI720946:WVT720946 A786482:L786482 IW786482:JH786482 SS786482:TD786482 ACO786482:ACZ786482 AMK786482:AMV786482 AWG786482:AWR786482 BGC786482:BGN786482 BPY786482:BQJ786482 BZU786482:CAF786482 CJQ786482:CKB786482 CTM786482:CTX786482 DDI786482:DDT786482 DNE786482:DNP786482 DXA786482:DXL786482 EGW786482:EHH786482 EQS786482:ERD786482 FAO786482:FAZ786482 FKK786482:FKV786482 FUG786482:FUR786482 GEC786482:GEN786482 GNY786482:GOJ786482 GXU786482:GYF786482 HHQ786482:HIB786482 HRM786482:HRX786482 IBI786482:IBT786482 ILE786482:ILP786482 IVA786482:IVL786482 JEW786482:JFH786482 JOS786482:JPD786482 JYO786482:JYZ786482 KIK786482:KIV786482 KSG786482:KSR786482 LCC786482:LCN786482 LLY786482:LMJ786482 LVU786482:LWF786482 MFQ786482:MGB786482 MPM786482:MPX786482 MZI786482:MZT786482 NJE786482:NJP786482 NTA786482:NTL786482 OCW786482:ODH786482 OMS786482:OND786482 OWO786482:OWZ786482 PGK786482:PGV786482 PQG786482:PQR786482 QAC786482:QAN786482 QJY786482:QKJ786482 QTU786482:QUF786482 RDQ786482:REB786482 RNM786482:RNX786482 RXI786482:RXT786482 SHE786482:SHP786482 SRA786482:SRL786482 TAW786482:TBH786482 TKS786482:TLD786482 TUO786482:TUZ786482 UEK786482:UEV786482 UOG786482:UOR786482 UYC786482:UYN786482 VHY786482:VIJ786482 VRU786482:VSF786482 WBQ786482:WCB786482 WLM786482:WLX786482 WVI786482:WVT786482 A852018:L852018 IW852018:JH852018 SS852018:TD852018 ACO852018:ACZ852018 AMK852018:AMV852018 AWG852018:AWR852018 BGC852018:BGN852018 BPY852018:BQJ852018 BZU852018:CAF852018 CJQ852018:CKB852018 CTM852018:CTX852018 DDI852018:DDT852018 DNE852018:DNP852018 DXA852018:DXL852018 EGW852018:EHH852018 EQS852018:ERD852018 FAO852018:FAZ852018 FKK852018:FKV852018 FUG852018:FUR852018 GEC852018:GEN852018 GNY852018:GOJ852018 GXU852018:GYF852018 HHQ852018:HIB852018 HRM852018:HRX852018 IBI852018:IBT852018 ILE852018:ILP852018 IVA852018:IVL852018 JEW852018:JFH852018 JOS852018:JPD852018 JYO852018:JYZ852018 KIK852018:KIV852018 KSG852018:KSR852018 LCC852018:LCN852018 LLY852018:LMJ852018 LVU852018:LWF852018 MFQ852018:MGB852018 MPM852018:MPX852018 MZI852018:MZT852018 NJE852018:NJP852018 NTA852018:NTL852018 OCW852018:ODH852018 OMS852018:OND852018 OWO852018:OWZ852018 PGK852018:PGV852018 PQG852018:PQR852018 QAC852018:QAN852018 QJY852018:QKJ852018 QTU852018:QUF852018 RDQ852018:REB852018 RNM852018:RNX852018 RXI852018:RXT852018 SHE852018:SHP852018 SRA852018:SRL852018 TAW852018:TBH852018 TKS852018:TLD852018 TUO852018:TUZ852018 UEK852018:UEV852018 UOG852018:UOR852018 UYC852018:UYN852018 VHY852018:VIJ852018 VRU852018:VSF852018 WBQ852018:WCB852018 WLM852018:WLX852018 WVI852018:WVT852018 A917554:L917554 IW917554:JH917554 SS917554:TD917554 ACO917554:ACZ917554 AMK917554:AMV917554 AWG917554:AWR917554 BGC917554:BGN917554 BPY917554:BQJ917554 BZU917554:CAF917554 CJQ917554:CKB917554 CTM917554:CTX917554 DDI917554:DDT917554 DNE917554:DNP917554 DXA917554:DXL917554 EGW917554:EHH917554 EQS917554:ERD917554 FAO917554:FAZ917554 FKK917554:FKV917554 FUG917554:FUR917554 GEC917554:GEN917554 GNY917554:GOJ917554 GXU917554:GYF917554 HHQ917554:HIB917554 HRM917554:HRX917554 IBI917554:IBT917554 ILE917554:ILP917554 IVA917554:IVL917554 JEW917554:JFH917554 JOS917554:JPD917554 JYO917554:JYZ917554 KIK917554:KIV917554 KSG917554:KSR917554 LCC917554:LCN917554 LLY917554:LMJ917554 LVU917554:LWF917554 MFQ917554:MGB917554 MPM917554:MPX917554 MZI917554:MZT917554 NJE917554:NJP917554 NTA917554:NTL917554 OCW917554:ODH917554 OMS917554:OND917554 OWO917554:OWZ917554 PGK917554:PGV917554 PQG917554:PQR917554 QAC917554:QAN917554 QJY917554:QKJ917554 QTU917554:QUF917554 RDQ917554:REB917554 RNM917554:RNX917554 RXI917554:RXT917554 SHE917554:SHP917554 SRA917554:SRL917554 TAW917554:TBH917554 TKS917554:TLD917554 TUO917554:TUZ917554 UEK917554:UEV917554 UOG917554:UOR917554 UYC917554:UYN917554 VHY917554:VIJ917554 VRU917554:VSF917554 WBQ917554:WCB917554 WLM917554:WLX917554 WVI917554:WVT917554 A983090:L983090 IW983090:JH983090 SS983090:TD983090 ACO983090:ACZ983090 AMK983090:AMV983090 AWG983090:AWR983090 BGC983090:BGN983090 BPY983090:BQJ983090 BZU983090:CAF983090 CJQ983090:CKB983090 CTM983090:CTX983090 DDI983090:DDT983090 DNE983090:DNP983090 DXA983090:DXL983090 EGW983090:EHH983090 EQS983090:ERD983090 FAO983090:FAZ983090 FKK983090:FKV983090 FUG983090:FUR983090 GEC983090:GEN983090 GNY983090:GOJ983090 GXU983090:GYF983090 HHQ983090:HIB983090 HRM983090:HRX983090 IBI983090:IBT983090 ILE983090:ILP983090 IVA983090:IVL983090 JEW983090:JFH983090 JOS983090:JPD983090 JYO983090:JYZ983090 KIK983090:KIV983090 KSG983090:KSR983090 LCC983090:LCN983090 LLY983090:LMJ983090 LVU983090:LWF983090 MFQ983090:MGB983090 MPM983090:MPX983090 MZI983090:MZT983090 NJE983090:NJP983090 NTA983090:NTL983090 OCW983090:ODH983090 OMS983090:OND983090 OWO983090:OWZ983090 PGK983090:PGV983090 PQG983090:PQR983090 QAC983090:QAN983090 QJY983090:QKJ983090 QTU983090:QUF983090 RDQ983090:REB983090 RNM983090:RNX983090 RXI983090:RXT983090 SHE983090:SHP983090 SRA983090:SRL983090 TAW983090:TBH983090 TKS983090:TLD983090 TUO983090:TUZ983090 UEK983090:UEV983090 UOG983090:UOR983090 UYC983090:UYN983090 VHY983090:VIJ983090 VRU983090:VSF983090 WBQ983090:WCB983090 WLM983090:WLX983090 WVI983090:WVT983090"/>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1"/>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98"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11月(中旬)</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s="42" customFormat="1" x14ac:dyDescent="0.4">
      <c r="A4" s="653"/>
      <c r="B4" s="659" t="s">
        <v>308</v>
      </c>
      <c r="C4" s="655" t="s">
        <v>307</v>
      </c>
      <c r="D4" s="653" t="s">
        <v>95</v>
      </c>
      <c r="E4" s="653"/>
      <c r="F4" s="649" t="str">
        <f>+B4</f>
        <v>(12'11/11～20)</v>
      </c>
      <c r="G4" s="649" t="str">
        <f>+C4</f>
        <v>(11'11/11～20)</v>
      </c>
      <c r="H4" s="653" t="s">
        <v>95</v>
      </c>
      <c r="I4" s="653"/>
      <c r="J4" s="649" t="str">
        <f>+B4</f>
        <v>(12'11/11～20)</v>
      </c>
      <c r="K4" s="649" t="str">
        <f>+C4</f>
        <v>(11'11/11～20)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92</v>
      </c>
      <c r="B6" s="248">
        <f>+B7+B41</f>
        <v>146898</v>
      </c>
      <c r="C6" s="248">
        <f>+C7+C41</f>
        <v>154868</v>
      </c>
      <c r="D6" s="245">
        <f t="shared" ref="D6:D37" si="0">+B6/C6</f>
        <v>0.9485368184518429</v>
      </c>
      <c r="E6" s="289">
        <f t="shared" ref="E6:E37" si="1">+B6-C6</f>
        <v>-7970</v>
      </c>
      <c r="F6" s="248">
        <f>+F7+F41</f>
        <v>200015</v>
      </c>
      <c r="G6" s="248">
        <f>+G7+G41</f>
        <v>209318</v>
      </c>
      <c r="H6" s="245">
        <f t="shared" ref="H6:H37" si="2">+F6/G6</f>
        <v>0.95555566172044448</v>
      </c>
      <c r="I6" s="289">
        <f t="shared" ref="I6:I37" si="3">+F6-G6</f>
        <v>-9303</v>
      </c>
      <c r="J6" s="245">
        <f t="shared" ref="J6:J37" si="4">+B6/F6</f>
        <v>0.73443491738119637</v>
      </c>
      <c r="K6" s="245">
        <f t="shared" ref="K6:K37" si="5">+C6/G6</f>
        <v>0.73986948088554261</v>
      </c>
      <c r="L6" s="283">
        <f t="shared" ref="L6:L37" si="6">+J6-K6</f>
        <v>-5.4345635043462348E-3</v>
      </c>
    </row>
    <row r="7" spans="1:12" s="44" customFormat="1" x14ac:dyDescent="0.4">
      <c r="A7" s="249" t="s">
        <v>91</v>
      </c>
      <c r="B7" s="248">
        <f>+B8+B18+B38</f>
        <v>61763</v>
      </c>
      <c r="C7" s="248">
        <f>+C8+C18+C38</f>
        <v>69130</v>
      </c>
      <c r="D7" s="245">
        <f t="shared" si="0"/>
        <v>0.8934326630985101</v>
      </c>
      <c r="E7" s="289">
        <f t="shared" si="1"/>
        <v>-7367</v>
      </c>
      <c r="F7" s="248">
        <f>+F8+F18+F38</f>
        <v>84483</v>
      </c>
      <c r="G7" s="248">
        <f>+G8+G18+G38</f>
        <v>95548</v>
      </c>
      <c r="H7" s="245">
        <f t="shared" si="2"/>
        <v>0.88419433164482775</v>
      </c>
      <c r="I7" s="289">
        <f t="shared" si="3"/>
        <v>-11065</v>
      </c>
      <c r="J7" s="245">
        <f t="shared" si="4"/>
        <v>0.7310701561260845</v>
      </c>
      <c r="K7" s="245">
        <f t="shared" si="5"/>
        <v>0.72351069619458286</v>
      </c>
      <c r="L7" s="283">
        <f t="shared" si="6"/>
        <v>7.5594599315016442E-3</v>
      </c>
    </row>
    <row r="8" spans="1:12" x14ac:dyDescent="0.4">
      <c r="A8" s="277" t="s">
        <v>190</v>
      </c>
      <c r="B8" s="259">
        <f>SUM(B9:B17)</f>
        <v>40360</v>
      </c>
      <c r="C8" s="259">
        <f>SUM(C9:C17)</f>
        <v>48942</v>
      </c>
      <c r="D8" s="256">
        <f t="shared" si="0"/>
        <v>0.82464958522332554</v>
      </c>
      <c r="E8" s="281">
        <f t="shared" si="1"/>
        <v>-8582</v>
      </c>
      <c r="F8" s="259">
        <f>SUM(F9:F17)</f>
        <v>55403</v>
      </c>
      <c r="G8" s="259">
        <f>SUM(G9:G17)</f>
        <v>68936</v>
      </c>
      <c r="H8" s="256">
        <f t="shared" si="2"/>
        <v>0.80368747824068698</v>
      </c>
      <c r="I8" s="281">
        <f t="shared" si="3"/>
        <v>-13533</v>
      </c>
      <c r="J8" s="256">
        <f t="shared" si="4"/>
        <v>0.7284804071981662</v>
      </c>
      <c r="K8" s="256">
        <f t="shared" si="5"/>
        <v>0.70996286410583731</v>
      </c>
      <c r="L8" s="280">
        <f t="shared" si="6"/>
        <v>1.8517543092328892E-2</v>
      </c>
    </row>
    <row r="9" spans="1:12" x14ac:dyDescent="0.4">
      <c r="A9" s="57" t="s">
        <v>87</v>
      </c>
      <c r="B9" s="88">
        <v>35445</v>
      </c>
      <c r="C9" s="88">
        <v>37447</v>
      </c>
      <c r="D9" s="73">
        <f t="shared" si="0"/>
        <v>0.94653777338638612</v>
      </c>
      <c r="E9" s="81">
        <f t="shared" si="1"/>
        <v>-2002</v>
      </c>
      <c r="F9" s="88">
        <v>48521</v>
      </c>
      <c r="G9" s="88">
        <v>54059</v>
      </c>
      <c r="H9" s="73">
        <f t="shared" si="2"/>
        <v>0.89755637359181639</v>
      </c>
      <c r="I9" s="81">
        <f t="shared" si="3"/>
        <v>-5538</v>
      </c>
      <c r="J9" s="73">
        <f t="shared" si="4"/>
        <v>0.73050843964468992</v>
      </c>
      <c r="K9" s="73">
        <f t="shared" si="5"/>
        <v>0.69270611739025878</v>
      </c>
      <c r="L9" s="90">
        <f t="shared" si="6"/>
        <v>3.7802322254431142E-2</v>
      </c>
    </row>
    <row r="10" spans="1:12" x14ac:dyDescent="0.4">
      <c r="A10" s="58" t="s">
        <v>90</v>
      </c>
      <c r="B10" s="88">
        <v>3823</v>
      </c>
      <c r="C10" s="88">
        <v>4286</v>
      </c>
      <c r="D10" s="53">
        <f t="shared" si="0"/>
        <v>0.8919738684087728</v>
      </c>
      <c r="E10" s="54">
        <f t="shared" si="1"/>
        <v>-463</v>
      </c>
      <c r="F10" s="88">
        <v>5000</v>
      </c>
      <c r="G10" s="88">
        <v>5000</v>
      </c>
      <c r="H10" s="53">
        <f t="shared" si="2"/>
        <v>1</v>
      </c>
      <c r="I10" s="54">
        <f t="shared" si="3"/>
        <v>0</v>
      </c>
      <c r="J10" s="53">
        <f t="shared" si="4"/>
        <v>0.76459999999999995</v>
      </c>
      <c r="K10" s="53">
        <f t="shared" si="5"/>
        <v>0.85719999999999996</v>
      </c>
      <c r="L10" s="52">
        <f t="shared" si="6"/>
        <v>-9.2600000000000016E-2</v>
      </c>
    </row>
    <row r="11" spans="1:12" x14ac:dyDescent="0.4">
      <c r="A11" s="58" t="s">
        <v>162</v>
      </c>
      <c r="B11" s="88">
        <v>349</v>
      </c>
      <c r="C11" s="88">
        <v>6636</v>
      </c>
      <c r="D11" s="53">
        <f t="shared" si="0"/>
        <v>5.2591922845087402E-2</v>
      </c>
      <c r="E11" s="54">
        <f t="shared" si="1"/>
        <v>-6287</v>
      </c>
      <c r="F11" s="88">
        <v>522</v>
      </c>
      <c r="G11" s="88">
        <v>8427</v>
      </c>
      <c r="H11" s="53">
        <f t="shared" si="2"/>
        <v>6.19437522249911E-2</v>
      </c>
      <c r="I11" s="54">
        <f t="shared" si="3"/>
        <v>-7905</v>
      </c>
      <c r="J11" s="53">
        <f t="shared" si="4"/>
        <v>0.66858237547892718</v>
      </c>
      <c r="K11" s="53">
        <f t="shared" si="5"/>
        <v>0.78746885012459955</v>
      </c>
      <c r="L11" s="52">
        <f t="shared" si="6"/>
        <v>-0.11888647464567237</v>
      </c>
    </row>
    <row r="12" spans="1:12" x14ac:dyDescent="0.4">
      <c r="A12" s="58" t="s">
        <v>85</v>
      </c>
      <c r="B12" s="94"/>
      <c r="C12" s="88"/>
      <c r="D12" s="53" t="e">
        <f t="shared" si="0"/>
        <v>#DIV/0!</v>
      </c>
      <c r="E12" s="54">
        <f t="shared" si="1"/>
        <v>0</v>
      </c>
      <c r="F12" s="94"/>
      <c r="G12" s="88"/>
      <c r="H12" s="53" t="e">
        <f t="shared" si="2"/>
        <v>#DIV/0!</v>
      </c>
      <c r="I12" s="54">
        <f t="shared" si="3"/>
        <v>0</v>
      </c>
      <c r="J12" s="53" t="e">
        <f t="shared" si="4"/>
        <v>#DIV/0!</v>
      </c>
      <c r="K12" s="53" t="e">
        <f t="shared" si="5"/>
        <v>#DIV/0!</v>
      </c>
      <c r="L12" s="52" t="e">
        <f t="shared" si="6"/>
        <v>#DIV/0!</v>
      </c>
    </row>
    <row r="13" spans="1:12" x14ac:dyDescent="0.4">
      <c r="A13" s="58" t="s">
        <v>86</v>
      </c>
      <c r="B13" s="94"/>
      <c r="C13" s="88"/>
      <c r="D13" s="53" t="e">
        <f t="shared" si="0"/>
        <v>#DIV/0!</v>
      </c>
      <c r="E13" s="54">
        <f t="shared" si="1"/>
        <v>0</v>
      </c>
      <c r="F13" s="94"/>
      <c r="G13" s="88"/>
      <c r="H13" s="53" t="e">
        <f t="shared" si="2"/>
        <v>#DIV/0!</v>
      </c>
      <c r="I13" s="54">
        <f t="shared" si="3"/>
        <v>0</v>
      </c>
      <c r="J13" s="53" t="e">
        <f t="shared" si="4"/>
        <v>#DIV/0!</v>
      </c>
      <c r="K13" s="53" t="e">
        <f t="shared" si="5"/>
        <v>#DIV/0!</v>
      </c>
      <c r="L13" s="52" t="e">
        <f t="shared" si="6"/>
        <v>#DIV/0!</v>
      </c>
    </row>
    <row r="14" spans="1:12" x14ac:dyDescent="0.4">
      <c r="A14" s="64" t="s">
        <v>189</v>
      </c>
      <c r="B14" s="112">
        <v>743</v>
      </c>
      <c r="C14" s="112">
        <v>573</v>
      </c>
      <c r="D14" s="67">
        <f t="shared" si="0"/>
        <v>1.2966841186736475</v>
      </c>
      <c r="E14" s="68">
        <f t="shared" si="1"/>
        <v>170</v>
      </c>
      <c r="F14" s="112">
        <v>1360</v>
      </c>
      <c r="G14" s="112">
        <v>1450</v>
      </c>
      <c r="H14" s="67">
        <f t="shared" si="2"/>
        <v>0.93793103448275861</v>
      </c>
      <c r="I14" s="68">
        <f t="shared" si="3"/>
        <v>-90</v>
      </c>
      <c r="J14" s="67">
        <f t="shared" si="4"/>
        <v>0.54632352941176465</v>
      </c>
      <c r="K14" s="67">
        <f t="shared" si="5"/>
        <v>0.39517241379310347</v>
      </c>
      <c r="L14" s="66">
        <f t="shared" si="6"/>
        <v>0.15115111561866118</v>
      </c>
    </row>
    <row r="15" spans="1:12" x14ac:dyDescent="0.4">
      <c r="A15" s="58" t="s">
        <v>188</v>
      </c>
      <c r="B15" s="92"/>
      <c r="C15" s="92"/>
      <c r="D15" s="53" t="e">
        <f t="shared" si="0"/>
        <v>#DIV/0!</v>
      </c>
      <c r="E15" s="54">
        <f t="shared" si="1"/>
        <v>0</v>
      </c>
      <c r="F15" s="92"/>
      <c r="G15" s="92"/>
      <c r="H15" s="53" t="e">
        <f t="shared" si="2"/>
        <v>#DIV/0!</v>
      </c>
      <c r="I15" s="54">
        <f t="shared" si="3"/>
        <v>0</v>
      </c>
      <c r="J15" s="53" t="e">
        <f t="shared" si="4"/>
        <v>#DIV/0!</v>
      </c>
      <c r="K15" s="53" t="e">
        <f t="shared" si="5"/>
        <v>#DIV/0!</v>
      </c>
      <c r="L15" s="52" t="e">
        <f t="shared" si="6"/>
        <v>#DIV/0!</v>
      </c>
    </row>
    <row r="16" spans="1:12" x14ac:dyDescent="0.4">
      <c r="A16" s="70" t="s">
        <v>187</v>
      </c>
      <c r="B16" s="94"/>
      <c r="C16" s="94"/>
      <c r="D16" s="53" t="e">
        <f t="shared" si="0"/>
        <v>#DIV/0!</v>
      </c>
      <c r="E16" s="54">
        <f t="shared" si="1"/>
        <v>0</v>
      </c>
      <c r="F16" s="94"/>
      <c r="G16" s="94"/>
      <c r="H16" s="73" t="e">
        <f t="shared" si="2"/>
        <v>#DIV/0!</v>
      </c>
      <c r="I16" s="81">
        <f t="shared" si="3"/>
        <v>0</v>
      </c>
      <c r="J16" s="95" t="e">
        <f t="shared" si="4"/>
        <v>#DIV/0!</v>
      </c>
      <c r="K16" s="95" t="e">
        <f t="shared" si="5"/>
        <v>#DIV/0!</v>
      </c>
      <c r="L16" s="66" t="e">
        <f t="shared" si="6"/>
        <v>#DIV/0!</v>
      </c>
    </row>
    <row r="17" spans="1:12" x14ac:dyDescent="0.4">
      <c r="A17" s="70" t="s">
        <v>186</v>
      </c>
      <c r="B17" s="93"/>
      <c r="C17" s="93"/>
      <c r="D17" s="95" t="e">
        <f t="shared" si="0"/>
        <v>#DIV/0!</v>
      </c>
      <c r="E17" s="68">
        <f t="shared" si="1"/>
        <v>0</v>
      </c>
      <c r="F17" s="93"/>
      <c r="G17" s="93"/>
      <c r="H17" s="95" t="e">
        <f t="shared" si="2"/>
        <v>#DIV/0!</v>
      </c>
      <c r="I17" s="140">
        <f t="shared" si="3"/>
        <v>0</v>
      </c>
      <c r="J17" s="67" t="e">
        <f t="shared" si="4"/>
        <v>#DIV/0!</v>
      </c>
      <c r="K17" s="67" t="e">
        <f t="shared" si="5"/>
        <v>#DIV/0!</v>
      </c>
      <c r="L17" s="66" t="e">
        <f t="shared" si="6"/>
        <v>#DIV/0!</v>
      </c>
    </row>
    <row r="18" spans="1:12" x14ac:dyDescent="0.4">
      <c r="A18" s="277" t="s">
        <v>185</v>
      </c>
      <c r="B18" s="259">
        <f>SUM(B19:B37)</f>
        <v>20918</v>
      </c>
      <c r="C18" s="259">
        <f>SUM(C19:C37)</f>
        <v>19702</v>
      </c>
      <c r="D18" s="256">
        <f t="shared" si="0"/>
        <v>1.0617196223733631</v>
      </c>
      <c r="E18" s="281">
        <f t="shared" si="1"/>
        <v>1216</v>
      </c>
      <c r="F18" s="259">
        <f>SUM(F19:F37)</f>
        <v>28300</v>
      </c>
      <c r="G18" s="259">
        <f>SUM(G19:G37)</f>
        <v>25755</v>
      </c>
      <c r="H18" s="256">
        <f t="shared" si="2"/>
        <v>1.0988157639293341</v>
      </c>
      <c r="I18" s="281">
        <f t="shared" si="3"/>
        <v>2545</v>
      </c>
      <c r="J18" s="256">
        <f t="shared" si="4"/>
        <v>0.73915194346289748</v>
      </c>
      <c r="K18" s="256">
        <f t="shared" si="5"/>
        <v>0.764977674238012</v>
      </c>
      <c r="L18" s="280">
        <f t="shared" si="6"/>
        <v>-2.5825730775114519E-2</v>
      </c>
    </row>
    <row r="19" spans="1:12" x14ac:dyDescent="0.4">
      <c r="A19" s="57" t="s">
        <v>184</v>
      </c>
      <c r="B19" s="92"/>
      <c r="C19" s="94"/>
      <c r="D19" s="73" t="e">
        <f t="shared" si="0"/>
        <v>#DIV/0!</v>
      </c>
      <c r="E19" s="81">
        <f t="shared" si="1"/>
        <v>0</v>
      </c>
      <c r="F19" s="94"/>
      <c r="G19" s="94"/>
      <c r="H19" s="73" t="e">
        <f t="shared" si="2"/>
        <v>#DIV/0!</v>
      </c>
      <c r="I19" s="81">
        <f t="shared" si="3"/>
        <v>0</v>
      </c>
      <c r="J19" s="73" t="e">
        <f t="shared" si="4"/>
        <v>#DIV/0!</v>
      </c>
      <c r="K19" s="73" t="e">
        <f t="shared" si="5"/>
        <v>#DIV/0!</v>
      </c>
      <c r="L19" s="90" t="e">
        <f t="shared" si="6"/>
        <v>#DIV/0!</v>
      </c>
    </row>
    <row r="20" spans="1:12" x14ac:dyDescent="0.4">
      <c r="A20" s="58" t="s">
        <v>244</v>
      </c>
      <c r="B20" s="340">
        <v>3749</v>
      </c>
      <c r="C20" s="88"/>
      <c r="D20" s="53" t="e">
        <f t="shared" si="0"/>
        <v>#DIV/0!</v>
      </c>
      <c r="E20" s="54">
        <f t="shared" si="1"/>
        <v>3749</v>
      </c>
      <c r="F20" s="88">
        <v>4370</v>
      </c>
      <c r="G20" s="88"/>
      <c r="H20" s="53" t="e">
        <f t="shared" si="2"/>
        <v>#DIV/0!</v>
      </c>
      <c r="I20" s="54">
        <f t="shared" si="3"/>
        <v>4370</v>
      </c>
      <c r="J20" s="53">
        <f t="shared" si="4"/>
        <v>0.85789473684210527</v>
      </c>
      <c r="K20" s="53" t="e">
        <f t="shared" si="5"/>
        <v>#DIV/0!</v>
      </c>
      <c r="L20" s="52" t="e">
        <f t="shared" si="6"/>
        <v>#DIV/0!</v>
      </c>
    </row>
    <row r="21" spans="1:12" x14ac:dyDescent="0.4">
      <c r="A21" s="58" t="s">
        <v>183</v>
      </c>
      <c r="B21" s="56">
        <v>6736</v>
      </c>
      <c r="C21" s="88">
        <v>7283</v>
      </c>
      <c r="D21" s="53">
        <f t="shared" si="0"/>
        <v>0.92489358780722231</v>
      </c>
      <c r="E21" s="54">
        <f t="shared" si="1"/>
        <v>-547</v>
      </c>
      <c r="F21" s="88">
        <v>8700</v>
      </c>
      <c r="G21" s="88">
        <v>8725</v>
      </c>
      <c r="H21" s="53">
        <f t="shared" si="2"/>
        <v>0.99713467048710602</v>
      </c>
      <c r="I21" s="54">
        <f t="shared" si="3"/>
        <v>-25</v>
      </c>
      <c r="J21" s="53">
        <f t="shared" si="4"/>
        <v>0.77425287356321837</v>
      </c>
      <c r="K21" s="53">
        <f t="shared" si="5"/>
        <v>0.83472779369627503</v>
      </c>
      <c r="L21" s="52">
        <f t="shared" si="6"/>
        <v>-6.0474920133056664E-2</v>
      </c>
    </row>
    <row r="22" spans="1:12" x14ac:dyDescent="0.4">
      <c r="A22" s="58" t="s">
        <v>182</v>
      </c>
      <c r="B22" s="56">
        <v>1844</v>
      </c>
      <c r="C22" s="88">
        <v>2012</v>
      </c>
      <c r="D22" s="53">
        <f t="shared" si="0"/>
        <v>0.91650099403578533</v>
      </c>
      <c r="E22" s="54">
        <f t="shared" si="1"/>
        <v>-168</v>
      </c>
      <c r="F22" s="88">
        <v>2960</v>
      </c>
      <c r="G22" s="88">
        <v>2950</v>
      </c>
      <c r="H22" s="53">
        <f t="shared" si="2"/>
        <v>1.0033898305084745</v>
      </c>
      <c r="I22" s="54">
        <f t="shared" si="3"/>
        <v>10</v>
      </c>
      <c r="J22" s="53">
        <f t="shared" si="4"/>
        <v>0.62297297297297294</v>
      </c>
      <c r="K22" s="53">
        <f t="shared" si="5"/>
        <v>0.68203389830508476</v>
      </c>
      <c r="L22" s="52">
        <f t="shared" si="6"/>
        <v>-5.9060925332111824E-2</v>
      </c>
    </row>
    <row r="23" spans="1:12" x14ac:dyDescent="0.4">
      <c r="A23" s="58" t="s">
        <v>181</v>
      </c>
      <c r="B23" s="69">
        <v>834</v>
      </c>
      <c r="C23" s="88">
        <v>1079</v>
      </c>
      <c r="D23" s="67">
        <f t="shared" si="0"/>
        <v>0.77293790546802599</v>
      </c>
      <c r="E23" s="68">
        <f t="shared" si="1"/>
        <v>-245</v>
      </c>
      <c r="F23" s="88">
        <v>1490</v>
      </c>
      <c r="G23" s="88">
        <v>1475</v>
      </c>
      <c r="H23" s="67">
        <f t="shared" si="2"/>
        <v>1.0101694915254238</v>
      </c>
      <c r="I23" s="68">
        <f t="shared" si="3"/>
        <v>15</v>
      </c>
      <c r="J23" s="67">
        <f t="shared" si="4"/>
        <v>0.55973154362416111</v>
      </c>
      <c r="K23" s="67">
        <f t="shared" si="5"/>
        <v>0.73152542372881357</v>
      </c>
      <c r="L23" s="66">
        <f t="shared" si="6"/>
        <v>-0.17179388010465246</v>
      </c>
    </row>
    <row r="24" spans="1:12" s="42" customFormat="1" x14ac:dyDescent="0.4">
      <c r="A24" s="70" t="s">
        <v>180</v>
      </c>
      <c r="B24" s="56"/>
      <c r="C24" s="88"/>
      <c r="D24" s="53" t="e">
        <f t="shared" si="0"/>
        <v>#DIV/0!</v>
      </c>
      <c r="E24" s="54">
        <f t="shared" si="1"/>
        <v>0</v>
      </c>
      <c r="F24" s="88"/>
      <c r="G24" s="88"/>
      <c r="H24" s="53" t="e">
        <f t="shared" si="2"/>
        <v>#DIV/0!</v>
      </c>
      <c r="I24" s="54">
        <f t="shared" si="3"/>
        <v>0</v>
      </c>
      <c r="J24" s="53" t="e">
        <f t="shared" si="4"/>
        <v>#DIV/0!</v>
      </c>
      <c r="K24" s="53" t="e">
        <f t="shared" si="5"/>
        <v>#DIV/0!</v>
      </c>
      <c r="L24" s="52" t="e">
        <f t="shared" si="6"/>
        <v>#DIV/0!</v>
      </c>
    </row>
    <row r="25" spans="1:12" x14ac:dyDescent="0.4">
      <c r="A25" s="70" t="s">
        <v>179</v>
      </c>
      <c r="B25" s="158">
        <v>639</v>
      </c>
      <c r="C25" s="88">
        <v>993</v>
      </c>
      <c r="D25" s="53">
        <f t="shared" si="0"/>
        <v>0.64350453172205435</v>
      </c>
      <c r="E25" s="54">
        <f t="shared" si="1"/>
        <v>-354</v>
      </c>
      <c r="F25" s="88">
        <v>1465</v>
      </c>
      <c r="G25" s="88">
        <v>1470</v>
      </c>
      <c r="H25" s="53">
        <f t="shared" si="2"/>
        <v>0.99659863945578231</v>
      </c>
      <c r="I25" s="54">
        <f t="shared" si="3"/>
        <v>-5</v>
      </c>
      <c r="J25" s="53">
        <f t="shared" si="4"/>
        <v>0.43617747440273036</v>
      </c>
      <c r="K25" s="53">
        <f t="shared" si="5"/>
        <v>0.67551020408163265</v>
      </c>
      <c r="L25" s="52">
        <f t="shared" si="6"/>
        <v>-0.23933272967890229</v>
      </c>
    </row>
    <row r="26" spans="1:12" s="42" customFormat="1" x14ac:dyDescent="0.4">
      <c r="A26" s="70" t="s">
        <v>178</v>
      </c>
      <c r="B26" s="157"/>
      <c r="C26" s="56"/>
      <c r="D26" s="53" t="e">
        <f t="shared" si="0"/>
        <v>#DIV/0!</v>
      </c>
      <c r="E26" s="54">
        <f t="shared" si="1"/>
        <v>0</v>
      </c>
      <c r="F26" s="92"/>
      <c r="G26" s="56"/>
      <c r="H26" s="53" t="e">
        <f t="shared" si="2"/>
        <v>#DIV/0!</v>
      </c>
      <c r="I26" s="54">
        <f t="shared" si="3"/>
        <v>0</v>
      </c>
      <c r="J26" s="53" t="e">
        <f t="shared" si="4"/>
        <v>#DIV/0!</v>
      </c>
      <c r="K26" s="53" t="e">
        <f t="shared" si="5"/>
        <v>#DIV/0!</v>
      </c>
      <c r="L26" s="52" t="e">
        <f t="shared" si="6"/>
        <v>#DIV/0!</v>
      </c>
    </row>
    <row r="27" spans="1:12" x14ac:dyDescent="0.4">
      <c r="A27" s="58" t="s">
        <v>177</v>
      </c>
      <c r="B27" s="92"/>
      <c r="C27" s="94"/>
      <c r="D27" s="53" t="e">
        <f t="shared" si="0"/>
        <v>#DIV/0!</v>
      </c>
      <c r="E27" s="54">
        <f t="shared" si="1"/>
        <v>0</v>
      </c>
      <c r="F27" s="94"/>
      <c r="G27" s="94"/>
      <c r="H27" s="53" t="e">
        <f t="shared" si="2"/>
        <v>#DIV/0!</v>
      </c>
      <c r="I27" s="54">
        <f t="shared" si="3"/>
        <v>0</v>
      </c>
      <c r="J27" s="53" t="e">
        <f t="shared" si="4"/>
        <v>#DIV/0!</v>
      </c>
      <c r="K27" s="53" t="e">
        <f t="shared" si="5"/>
        <v>#DIV/0!</v>
      </c>
      <c r="L27" s="52" t="e">
        <f t="shared" si="6"/>
        <v>#DIV/0!</v>
      </c>
    </row>
    <row r="28" spans="1:12" x14ac:dyDescent="0.4">
      <c r="A28" s="58" t="s">
        <v>176</v>
      </c>
      <c r="B28" s="94"/>
      <c r="C28" s="88">
        <v>921</v>
      </c>
      <c r="D28" s="53">
        <f t="shared" si="0"/>
        <v>0</v>
      </c>
      <c r="E28" s="54">
        <f t="shared" si="1"/>
        <v>-921</v>
      </c>
      <c r="F28" s="88"/>
      <c r="G28" s="88">
        <v>1470</v>
      </c>
      <c r="H28" s="53">
        <f t="shared" si="2"/>
        <v>0</v>
      </c>
      <c r="I28" s="54">
        <f t="shared" si="3"/>
        <v>-1470</v>
      </c>
      <c r="J28" s="53" t="e">
        <f t="shared" si="4"/>
        <v>#DIV/0!</v>
      </c>
      <c r="K28" s="53">
        <f t="shared" si="5"/>
        <v>0.62653061224489792</v>
      </c>
      <c r="L28" s="52" t="e">
        <f t="shared" si="6"/>
        <v>#DIV/0!</v>
      </c>
    </row>
    <row r="29" spans="1:12" x14ac:dyDescent="0.4">
      <c r="A29" s="58" t="s">
        <v>220</v>
      </c>
      <c r="B29" s="93"/>
      <c r="C29" s="94"/>
      <c r="D29" s="53" t="e">
        <f t="shared" si="0"/>
        <v>#DIV/0!</v>
      </c>
      <c r="E29" s="54">
        <f t="shared" si="1"/>
        <v>0</v>
      </c>
      <c r="F29" s="94"/>
      <c r="G29" s="94"/>
      <c r="H29" s="53" t="e">
        <f t="shared" si="2"/>
        <v>#DIV/0!</v>
      </c>
      <c r="I29" s="54">
        <f t="shared" si="3"/>
        <v>0</v>
      </c>
      <c r="J29" s="53" t="e">
        <f t="shared" si="4"/>
        <v>#DIV/0!</v>
      </c>
      <c r="K29" s="53" t="e">
        <f t="shared" si="5"/>
        <v>#DIV/0!</v>
      </c>
      <c r="L29" s="52" t="e">
        <f t="shared" si="6"/>
        <v>#DIV/0!</v>
      </c>
    </row>
    <row r="30" spans="1:12" x14ac:dyDescent="0.4">
      <c r="A30" s="58" t="s">
        <v>174</v>
      </c>
      <c r="B30" s="91"/>
      <c r="C30" s="94"/>
      <c r="D30" s="67" t="e">
        <f t="shared" si="0"/>
        <v>#DIV/0!</v>
      </c>
      <c r="E30" s="68">
        <f t="shared" si="1"/>
        <v>0</v>
      </c>
      <c r="F30" s="94"/>
      <c r="G30" s="94"/>
      <c r="H30" s="67" t="e">
        <f t="shared" si="2"/>
        <v>#DIV/0!</v>
      </c>
      <c r="I30" s="68">
        <f t="shared" si="3"/>
        <v>0</v>
      </c>
      <c r="J30" s="67" t="e">
        <f t="shared" si="4"/>
        <v>#DIV/0!</v>
      </c>
      <c r="K30" s="67" t="e">
        <f t="shared" si="5"/>
        <v>#DIV/0!</v>
      </c>
      <c r="L30" s="66" t="e">
        <f t="shared" si="6"/>
        <v>#DIV/0!</v>
      </c>
    </row>
    <row r="31" spans="1:12" x14ac:dyDescent="0.4">
      <c r="A31" s="70" t="s">
        <v>173</v>
      </c>
      <c r="B31" s="92"/>
      <c r="C31" s="94"/>
      <c r="D31" s="53" t="e">
        <f t="shared" si="0"/>
        <v>#DIV/0!</v>
      </c>
      <c r="E31" s="54">
        <f t="shared" si="1"/>
        <v>0</v>
      </c>
      <c r="F31" s="94"/>
      <c r="G31" s="94"/>
      <c r="H31" s="53" t="e">
        <f t="shared" si="2"/>
        <v>#DIV/0!</v>
      </c>
      <c r="I31" s="54">
        <f t="shared" si="3"/>
        <v>0</v>
      </c>
      <c r="J31" s="53" t="e">
        <f t="shared" si="4"/>
        <v>#DIV/0!</v>
      </c>
      <c r="K31" s="53" t="e">
        <f t="shared" si="5"/>
        <v>#DIV/0!</v>
      </c>
      <c r="L31" s="52" t="e">
        <f t="shared" si="6"/>
        <v>#DIV/0!</v>
      </c>
    </row>
    <row r="32" spans="1:12" x14ac:dyDescent="0.4">
      <c r="A32" s="58" t="s">
        <v>172</v>
      </c>
      <c r="B32" s="56">
        <v>1183</v>
      </c>
      <c r="C32" s="88">
        <v>1239</v>
      </c>
      <c r="D32" s="53">
        <f t="shared" si="0"/>
        <v>0.95480225988700562</v>
      </c>
      <c r="E32" s="54">
        <f t="shared" si="1"/>
        <v>-56</v>
      </c>
      <c r="F32" s="88">
        <v>1450</v>
      </c>
      <c r="G32" s="88">
        <v>1470</v>
      </c>
      <c r="H32" s="53">
        <f t="shared" si="2"/>
        <v>0.98639455782312924</v>
      </c>
      <c r="I32" s="54">
        <f t="shared" si="3"/>
        <v>-20</v>
      </c>
      <c r="J32" s="53">
        <f t="shared" si="4"/>
        <v>0.81586206896551727</v>
      </c>
      <c r="K32" s="53">
        <f t="shared" si="5"/>
        <v>0.84285714285714286</v>
      </c>
      <c r="L32" s="52">
        <f t="shared" si="6"/>
        <v>-2.6995073891625587E-2</v>
      </c>
    </row>
    <row r="33" spans="1:12" x14ac:dyDescent="0.4">
      <c r="A33" s="70" t="s">
        <v>171</v>
      </c>
      <c r="B33" s="91"/>
      <c r="C33" s="94"/>
      <c r="D33" s="67" t="e">
        <f t="shared" si="0"/>
        <v>#DIV/0!</v>
      </c>
      <c r="E33" s="68">
        <f t="shared" si="1"/>
        <v>0</v>
      </c>
      <c r="F33" s="94"/>
      <c r="G33" s="94"/>
      <c r="H33" s="67" t="e">
        <f t="shared" si="2"/>
        <v>#DIV/0!</v>
      </c>
      <c r="I33" s="68">
        <f t="shared" si="3"/>
        <v>0</v>
      </c>
      <c r="J33" s="67" t="e">
        <f t="shared" si="4"/>
        <v>#DIV/0!</v>
      </c>
      <c r="K33" s="67" t="e">
        <f t="shared" si="5"/>
        <v>#DIV/0!</v>
      </c>
      <c r="L33" s="66" t="e">
        <f t="shared" si="6"/>
        <v>#DIV/0!</v>
      </c>
    </row>
    <row r="34" spans="1:12" x14ac:dyDescent="0.4">
      <c r="A34" s="70" t="s">
        <v>170</v>
      </c>
      <c r="B34" s="69">
        <v>1222</v>
      </c>
      <c r="C34" s="112">
        <v>1786</v>
      </c>
      <c r="D34" s="67">
        <f t="shared" si="0"/>
        <v>0.68421052631578949</v>
      </c>
      <c r="E34" s="68">
        <f t="shared" si="1"/>
        <v>-564</v>
      </c>
      <c r="F34" s="112">
        <v>2050</v>
      </c>
      <c r="G34" s="112">
        <v>2225</v>
      </c>
      <c r="H34" s="67">
        <f t="shared" si="2"/>
        <v>0.9213483146067416</v>
      </c>
      <c r="I34" s="68">
        <f t="shared" si="3"/>
        <v>-175</v>
      </c>
      <c r="J34" s="67">
        <f t="shared" si="4"/>
        <v>0.59609756097560973</v>
      </c>
      <c r="K34" s="67">
        <f t="shared" si="5"/>
        <v>0.80269662921348317</v>
      </c>
      <c r="L34" s="66">
        <f t="shared" si="6"/>
        <v>-0.20659906823787344</v>
      </c>
    </row>
    <row r="35" spans="1:12" x14ac:dyDescent="0.4">
      <c r="A35" s="58" t="s">
        <v>169</v>
      </c>
      <c r="B35" s="92"/>
      <c r="C35" s="92"/>
      <c r="D35" s="53" t="e">
        <f t="shared" si="0"/>
        <v>#DIV/0!</v>
      </c>
      <c r="E35" s="54">
        <f t="shared" si="1"/>
        <v>0</v>
      </c>
      <c r="F35" s="92"/>
      <c r="G35" s="92"/>
      <c r="H35" s="53" t="e">
        <f t="shared" si="2"/>
        <v>#DIV/0!</v>
      </c>
      <c r="I35" s="54">
        <f t="shared" si="3"/>
        <v>0</v>
      </c>
      <c r="J35" s="53" t="e">
        <f t="shared" si="4"/>
        <v>#DIV/0!</v>
      </c>
      <c r="K35" s="53" t="e">
        <f t="shared" si="5"/>
        <v>#DIV/0!</v>
      </c>
      <c r="L35" s="52" t="e">
        <f t="shared" si="6"/>
        <v>#DIV/0!</v>
      </c>
    </row>
    <row r="36" spans="1:12" x14ac:dyDescent="0.4">
      <c r="A36" s="70" t="s">
        <v>89</v>
      </c>
      <c r="B36" s="91"/>
      <c r="C36" s="93"/>
      <c r="D36" s="67" t="e">
        <f t="shared" si="0"/>
        <v>#DIV/0!</v>
      </c>
      <c r="E36" s="68">
        <f t="shared" si="1"/>
        <v>0</v>
      </c>
      <c r="F36" s="93"/>
      <c r="G36" s="93"/>
      <c r="H36" s="67" t="e">
        <f t="shared" si="2"/>
        <v>#DIV/0!</v>
      </c>
      <c r="I36" s="68">
        <f t="shared" si="3"/>
        <v>0</v>
      </c>
      <c r="J36" s="67" t="e">
        <f t="shared" si="4"/>
        <v>#DIV/0!</v>
      </c>
      <c r="K36" s="67" t="e">
        <f t="shared" si="5"/>
        <v>#DIV/0!</v>
      </c>
      <c r="L36" s="66" t="e">
        <f t="shared" si="6"/>
        <v>#DIV/0!</v>
      </c>
    </row>
    <row r="37" spans="1:12" x14ac:dyDescent="0.4">
      <c r="A37" s="51" t="s">
        <v>168</v>
      </c>
      <c r="B37" s="50">
        <v>4711</v>
      </c>
      <c r="C37" s="50">
        <v>4389</v>
      </c>
      <c r="D37" s="67">
        <f t="shared" si="0"/>
        <v>1.0733652312599682</v>
      </c>
      <c r="E37" s="68">
        <f t="shared" si="1"/>
        <v>322</v>
      </c>
      <c r="F37" s="50">
        <v>5815</v>
      </c>
      <c r="G37" s="50">
        <v>5970</v>
      </c>
      <c r="H37" s="67">
        <f t="shared" si="2"/>
        <v>0.97403685092127301</v>
      </c>
      <c r="I37" s="68">
        <f t="shared" si="3"/>
        <v>-155</v>
      </c>
      <c r="J37" s="67">
        <f t="shared" si="4"/>
        <v>0.81014617368873598</v>
      </c>
      <c r="K37" s="67">
        <f t="shared" si="5"/>
        <v>0.73517587939698492</v>
      </c>
      <c r="L37" s="66">
        <f t="shared" si="6"/>
        <v>7.4970294291751061E-2</v>
      </c>
    </row>
    <row r="38" spans="1:12" x14ac:dyDescent="0.4">
      <c r="A38" s="277" t="s">
        <v>167</v>
      </c>
      <c r="B38" s="259">
        <f>SUM(B39:B40)</f>
        <v>485</v>
      </c>
      <c r="C38" s="259">
        <f>SUM(C39:C40)</f>
        <v>486</v>
      </c>
      <c r="D38" s="256">
        <f t="shared" ref="D38:D67" si="7">+B38/C38</f>
        <v>0.99794238683127567</v>
      </c>
      <c r="E38" s="281">
        <f t="shared" ref="E38:E67" si="8">+B38-C38</f>
        <v>-1</v>
      </c>
      <c r="F38" s="259">
        <f>SUM(F39:F40)</f>
        <v>780</v>
      </c>
      <c r="G38" s="259">
        <f>SUM(G39:G40)</f>
        <v>857</v>
      </c>
      <c r="H38" s="256">
        <f t="shared" ref="H38:H67" si="9">+F38/G38</f>
        <v>0.91015169194865808</v>
      </c>
      <c r="I38" s="281">
        <f t="shared" ref="I38:I67" si="10">+F38-G38</f>
        <v>-77</v>
      </c>
      <c r="J38" s="256">
        <f t="shared" ref="J38:J67" si="11">+B38/F38</f>
        <v>0.62179487179487181</v>
      </c>
      <c r="K38" s="256">
        <f t="shared" ref="K38:K67" si="12">+C38/G38</f>
        <v>0.56709451575262548</v>
      </c>
      <c r="L38" s="280">
        <f t="shared" ref="L38:L67" si="13">+J38-K38</f>
        <v>5.4700356042246323E-2</v>
      </c>
    </row>
    <row r="39" spans="1:12" x14ac:dyDescent="0.4">
      <c r="A39" s="57" t="s">
        <v>166</v>
      </c>
      <c r="B39" s="88">
        <v>291</v>
      </c>
      <c r="C39" s="88">
        <v>262</v>
      </c>
      <c r="D39" s="73">
        <f t="shared" si="7"/>
        <v>1.1106870229007633</v>
      </c>
      <c r="E39" s="81">
        <f t="shared" si="8"/>
        <v>29</v>
      </c>
      <c r="F39" s="88">
        <v>390</v>
      </c>
      <c r="G39" s="88">
        <v>467</v>
      </c>
      <c r="H39" s="73">
        <f t="shared" si="9"/>
        <v>0.83511777301927193</v>
      </c>
      <c r="I39" s="81">
        <f t="shared" si="10"/>
        <v>-77</v>
      </c>
      <c r="J39" s="73">
        <f t="shared" si="11"/>
        <v>0.74615384615384617</v>
      </c>
      <c r="K39" s="73">
        <f t="shared" si="12"/>
        <v>0.56102783725910066</v>
      </c>
      <c r="L39" s="90">
        <f t="shared" si="13"/>
        <v>0.18512600889474551</v>
      </c>
    </row>
    <row r="40" spans="1:12" x14ac:dyDescent="0.4">
      <c r="A40" s="58" t="s">
        <v>165</v>
      </c>
      <c r="B40" s="88">
        <v>194</v>
      </c>
      <c r="C40" s="88">
        <v>224</v>
      </c>
      <c r="D40" s="53">
        <f t="shared" si="7"/>
        <v>0.8660714285714286</v>
      </c>
      <c r="E40" s="54">
        <f t="shared" si="8"/>
        <v>-30</v>
      </c>
      <c r="F40" s="88">
        <v>390</v>
      </c>
      <c r="G40" s="88">
        <v>390</v>
      </c>
      <c r="H40" s="53">
        <f t="shared" si="9"/>
        <v>1</v>
      </c>
      <c r="I40" s="54">
        <f t="shared" si="10"/>
        <v>0</v>
      </c>
      <c r="J40" s="53">
        <f t="shared" si="11"/>
        <v>0.49743589743589745</v>
      </c>
      <c r="K40" s="53">
        <f t="shared" si="12"/>
        <v>0.57435897435897432</v>
      </c>
      <c r="L40" s="52">
        <f t="shared" si="13"/>
        <v>-7.6923076923076872E-2</v>
      </c>
    </row>
    <row r="41" spans="1:12" s="89" customFormat="1" x14ac:dyDescent="0.4">
      <c r="A41" s="249" t="s">
        <v>88</v>
      </c>
      <c r="B41" s="248">
        <f>B42+B63</f>
        <v>85135</v>
      </c>
      <c r="C41" s="248">
        <f>C42+C63</f>
        <v>85738</v>
      </c>
      <c r="D41" s="245">
        <f t="shared" si="7"/>
        <v>0.99296694581165879</v>
      </c>
      <c r="E41" s="289">
        <f t="shared" si="8"/>
        <v>-603</v>
      </c>
      <c r="F41" s="248">
        <f>F42+F63</f>
        <v>115532</v>
      </c>
      <c r="G41" s="248">
        <f>G42+G63</f>
        <v>113770</v>
      </c>
      <c r="H41" s="245">
        <f t="shared" si="9"/>
        <v>1.0154873868330843</v>
      </c>
      <c r="I41" s="289">
        <f t="shared" si="10"/>
        <v>1762</v>
      </c>
      <c r="J41" s="245">
        <f t="shared" si="11"/>
        <v>0.73689540560191114</v>
      </c>
      <c r="K41" s="245">
        <f t="shared" si="12"/>
        <v>0.7536081568075943</v>
      </c>
      <c r="L41" s="283">
        <f t="shared" si="13"/>
        <v>-1.6712751205683163E-2</v>
      </c>
    </row>
    <row r="42" spans="1:12" s="89" customFormat="1" x14ac:dyDescent="0.4">
      <c r="A42" s="277" t="s">
        <v>164</v>
      </c>
      <c r="B42" s="248">
        <f>SUM(B43:B62)</f>
        <v>84036</v>
      </c>
      <c r="C42" s="248">
        <f>SUM(C43:C62)</f>
        <v>84704</v>
      </c>
      <c r="D42" s="245">
        <f t="shared" si="7"/>
        <v>0.99211371363808087</v>
      </c>
      <c r="E42" s="289">
        <f t="shared" si="8"/>
        <v>-668</v>
      </c>
      <c r="F42" s="248">
        <f>SUM(F43:F62)</f>
        <v>113789</v>
      </c>
      <c r="G42" s="248">
        <f>SUM(G43:G62)</f>
        <v>112274</v>
      </c>
      <c r="H42" s="245">
        <f t="shared" si="9"/>
        <v>1.0134937741596453</v>
      </c>
      <c r="I42" s="289">
        <f t="shared" si="10"/>
        <v>1515</v>
      </c>
      <c r="J42" s="245">
        <f t="shared" si="11"/>
        <v>0.73852481347054633</v>
      </c>
      <c r="K42" s="245">
        <f t="shared" si="12"/>
        <v>0.75444003063932874</v>
      </c>
      <c r="L42" s="283">
        <f t="shared" si="13"/>
        <v>-1.5915217168782414E-2</v>
      </c>
    </row>
    <row r="43" spans="1:12" x14ac:dyDescent="0.4">
      <c r="A43" s="58" t="s">
        <v>87</v>
      </c>
      <c r="B43" s="160">
        <f>'11月(上旬～中旬)'!B43-'11月(上旬)'!B43</f>
        <v>33935</v>
      </c>
      <c r="C43" s="160">
        <f>'11月(上旬～中旬)'!C43-'11月(上旬)'!C43</f>
        <v>35014</v>
      </c>
      <c r="D43" s="400">
        <f t="shared" si="7"/>
        <v>0.9691837550694008</v>
      </c>
      <c r="E43" s="68">
        <f t="shared" si="8"/>
        <v>-1079</v>
      </c>
      <c r="F43" s="160">
        <f>'11月(上旬～中旬)'!F43-'11月(上旬)'!F43</f>
        <v>43139</v>
      </c>
      <c r="G43" s="160">
        <f>'11月(上旬～中旬)'!G43-'11月(上旬)'!G43</f>
        <v>44097</v>
      </c>
      <c r="H43" s="67">
        <f t="shared" si="9"/>
        <v>0.97827516611107335</v>
      </c>
      <c r="I43" s="68">
        <f t="shared" si="10"/>
        <v>-958</v>
      </c>
      <c r="J43" s="67">
        <f t="shared" si="11"/>
        <v>0.78664317670785133</v>
      </c>
      <c r="K43" s="67">
        <f t="shared" si="12"/>
        <v>0.79402226908860019</v>
      </c>
      <c r="L43" s="66">
        <f t="shared" si="13"/>
        <v>-7.3790923807488529E-3</v>
      </c>
    </row>
    <row r="44" spans="1:12" x14ac:dyDescent="0.4">
      <c r="A44" s="58" t="s">
        <v>163</v>
      </c>
      <c r="B44" s="55">
        <f>'11月(上旬～中旬)'!B44-'11月(上旬)'!B44</f>
        <v>4219</v>
      </c>
      <c r="C44" s="55">
        <f>'11月(上旬～中旬)'!C44-'11月(上旬)'!C44</f>
        <v>4441</v>
      </c>
      <c r="D44" s="53">
        <f t="shared" si="7"/>
        <v>0.95001125872551229</v>
      </c>
      <c r="E44" s="54">
        <f t="shared" si="8"/>
        <v>-222</v>
      </c>
      <c r="F44" s="55">
        <f>'11月(上旬～中旬)'!F44-'11月(上旬)'!F44</f>
        <v>5139</v>
      </c>
      <c r="G44" s="55">
        <f>'11月(上旬～中旬)'!G44-'11月(上旬)'!G44</f>
        <v>5139</v>
      </c>
      <c r="H44" s="79">
        <f t="shared" si="9"/>
        <v>1</v>
      </c>
      <c r="I44" s="54">
        <f t="shared" si="10"/>
        <v>0</v>
      </c>
      <c r="J44" s="53">
        <f t="shared" si="11"/>
        <v>0.8209768437439191</v>
      </c>
      <c r="K44" s="53">
        <f t="shared" si="12"/>
        <v>0.86417590971006031</v>
      </c>
      <c r="L44" s="52">
        <f t="shared" si="13"/>
        <v>-4.3199065966141204E-2</v>
      </c>
    </row>
    <row r="45" spans="1:12" x14ac:dyDescent="0.4">
      <c r="A45" s="70" t="s">
        <v>162</v>
      </c>
      <c r="B45" s="55">
        <f>'11月(上旬～中旬)'!B45-'11月(上旬)'!B45</f>
        <v>5827</v>
      </c>
      <c r="C45" s="55">
        <f>'11月(上旬～中旬)'!C45-'11月(上旬)'!C45</f>
        <v>5182</v>
      </c>
      <c r="D45" s="78">
        <f t="shared" si="7"/>
        <v>1.1244693168660749</v>
      </c>
      <c r="E45" s="77">
        <f t="shared" si="8"/>
        <v>645</v>
      </c>
      <c r="F45" s="55">
        <f>'11月(上旬～中旬)'!F45-'11月(上旬)'!F45</f>
        <v>8305</v>
      </c>
      <c r="G45" s="55">
        <f>'11月(上旬～中旬)'!G45-'11月(上旬)'!G45</f>
        <v>6918</v>
      </c>
      <c r="H45" s="79">
        <f t="shared" si="9"/>
        <v>1.2004914715235617</v>
      </c>
      <c r="I45" s="54">
        <f t="shared" si="10"/>
        <v>1387</v>
      </c>
      <c r="J45" s="53">
        <f t="shared" si="11"/>
        <v>0.70162552679108969</v>
      </c>
      <c r="K45" s="53">
        <f t="shared" si="12"/>
        <v>0.7490604220873085</v>
      </c>
      <c r="L45" s="52">
        <f t="shared" si="13"/>
        <v>-4.7434895296218804E-2</v>
      </c>
    </row>
    <row r="46" spans="1:12" x14ac:dyDescent="0.4">
      <c r="A46" s="70" t="s">
        <v>161</v>
      </c>
      <c r="B46" s="55">
        <f>'11月(上旬～中旬)'!B46-'11月(上旬)'!B46</f>
        <v>3088</v>
      </c>
      <c r="C46" s="55">
        <f>'11月(上旬～中旬)'!C46-'11月(上旬)'!C46</f>
        <v>4427</v>
      </c>
      <c r="D46" s="78">
        <f t="shared" si="7"/>
        <v>0.6975378360063248</v>
      </c>
      <c r="E46" s="77">
        <f t="shared" si="8"/>
        <v>-1339</v>
      </c>
      <c r="F46" s="55">
        <f>'11月(上旬～中旬)'!F46-'11月(上旬)'!F46</f>
        <v>5916</v>
      </c>
      <c r="G46" s="55">
        <f>'11月(上旬～中旬)'!G46-'11月(上旬)'!G46</f>
        <v>7186</v>
      </c>
      <c r="H46" s="79">
        <f t="shared" si="9"/>
        <v>0.82326746451433341</v>
      </c>
      <c r="I46" s="54">
        <f t="shared" si="10"/>
        <v>-1270</v>
      </c>
      <c r="J46" s="53">
        <f t="shared" si="11"/>
        <v>0.52197430696416502</v>
      </c>
      <c r="K46" s="53">
        <f t="shared" si="12"/>
        <v>0.61605900361814636</v>
      </c>
      <c r="L46" s="52">
        <f t="shared" si="13"/>
        <v>-9.4084696653981337E-2</v>
      </c>
    </row>
    <row r="47" spans="1:12" x14ac:dyDescent="0.4">
      <c r="A47" s="58" t="s">
        <v>86</v>
      </c>
      <c r="B47" s="55">
        <f>'11月(上旬～中旬)'!B47-'11月(上旬)'!B47</f>
        <v>7154</v>
      </c>
      <c r="C47" s="55">
        <f>'11月(上旬～中旬)'!C47-'11月(上旬)'!C47</f>
        <v>6155</v>
      </c>
      <c r="D47" s="78">
        <f t="shared" si="7"/>
        <v>1.1623070674248579</v>
      </c>
      <c r="E47" s="68">
        <f t="shared" si="8"/>
        <v>999</v>
      </c>
      <c r="F47" s="55">
        <f>'11月(上旬～中旬)'!F47-'11月(上旬)'!F47</f>
        <v>9608</v>
      </c>
      <c r="G47" s="55">
        <f>'11月(上旬～中旬)'!G47-'11月(上旬)'!G47</f>
        <v>8361</v>
      </c>
      <c r="H47" s="79">
        <f t="shared" si="9"/>
        <v>1.1491448391340748</v>
      </c>
      <c r="I47" s="54">
        <f t="shared" si="10"/>
        <v>1247</v>
      </c>
      <c r="J47" s="53">
        <f t="shared" si="11"/>
        <v>0.74458784346378015</v>
      </c>
      <c r="K47" s="53">
        <f t="shared" si="12"/>
        <v>0.73615596220547785</v>
      </c>
      <c r="L47" s="52">
        <f t="shared" si="13"/>
        <v>8.4318812583022984E-3</v>
      </c>
    </row>
    <row r="48" spans="1:12" x14ac:dyDescent="0.4">
      <c r="A48" s="58" t="s">
        <v>85</v>
      </c>
      <c r="B48" s="55">
        <f>'11月(上旬～中旬)'!B48-'11月(上旬)'!B48</f>
        <v>13290</v>
      </c>
      <c r="C48" s="55">
        <f>'11月(上旬～中旬)'!C48-'11月(上旬)'!C48</f>
        <v>13353</v>
      </c>
      <c r="D48" s="78">
        <f t="shared" si="7"/>
        <v>0.99528195911031225</v>
      </c>
      <c r="E48" s="77">
        <f t="shared" si="8"/>
        <v>-63</v>
      </c>
      <c r="F48" s="55">
        <f>'11月(上旬～中旬)'!F48-'11月(上旬)'!F48</f>
        <v>17385</v>
      </c>
      <c r="G48" s="55">
        <f>'11月(上旬～中旬)'!G48-'11月(上旬)'!G48</f>
        <v>17570</v>
      </c>
      <c r="H48" s="79">
        <f t="shared" si="9"/>
        <v>0.98947068867387589</v>
      </c>
      <c r="I48" s="54">
        <f t="shared" si="10"/>
        <v>-185</v>
      </c>
      <c r="J48" s="53">
        <f t="shared" si="11"/>
        <v>0.76445211389128565</v>
      </c>
      <c r="K48" s="53">
        <f t="shared" si="12"/>
        <v>0.7599886169607285</v>
      </c>
      <c r="L48" s="52">
        <f t="shared" si="13"/>
        <v>4.4634969305571426E-3</v>
      </c>
    </row>
    <row r="49" spans="1:12" x14ac:dyDescent="0.4">
      <c r="A49" s="58" t="s">
        <v>160</v>
      </c>
      <c r="B49" s="55">
        <f>'11月(上旬～中旬)'!B49-'11月(上旬)'!B49</f>
        <v>1227</v>
      </c>
      <c r="C49" s="55">
        <f>'11月(上旬～中旬)'!C49-'11月(上旬)'!C49</f>
        <v>1277</v>
      </c>
      <c r="D49" s="53">
        <f t="shared" si="7"/>
        <v>0.96084573218480818</v>
      </c>
      <c r="E49" s="54">
        <f t="shared" si="8"/>
        <v>-50</v>
      </c>
      <c r="F49" s="55">
        <f>'11月(上旬～中旬)'!F49-'11月(上旬)'!F49</f>
        <v>2700</v>
      </c>
      <c r="G49" s="55">
        <f>'11月(上旬～中旬)'!G49-'11月(上旬)'!G49</f>
        <v>2700</v>
      </c>
      <c r="H49" s="53">
        <f t="shared" si="9"/>
        <v>1</v>
      </c>
      <c r="I49" s="54">
        <f t="shared" si="10"/>
        <v>0</v>
      </c>
      <c r="J49" s="53">
        <f t="shared" si="11"/>
        <v>0.45444444444444443</v>
      </c>
      <c r="K49" s="53">
        <f t="shared" si="12"/>
        <v>0.47296296296296297</v>
      </c>
      <c r="L49" s="52">
        <f t="shared" si="13"/>
        <v>-1.8518518518518545E-2</v>
      </c>
    </row>
    <row r="50" spans="1:12" s="42" customFormat="1" x14ac:dyDescent="0.4">
      <c r="A50" s="58" t="s">
        <v>288</v>
      </c>
      <c r="B50" s="55">
        <f>'11月(上旬～中旬)'!B50-'11月(上旬)'!B50</f>
        <v>1571</v>
      </c>
      <c r="C50" s="56"/>
      <c r="D50" s="73" t="e">
        <f t="shared" si="7"/>
        <v>#DIV/0!</v>
      </c>
      <c r="E50" s="81">
        <f t="shared" si="8"/>
        <v>1571</v>
      </c>
      <c r="F50" s="83"/>
      <c r="G50" s="56"/>
      <c r="H50" s="67" t="e">
        <f t="shared" si="9"/>
        <v>#DIV/0!</v>
      </c>
      <c r="I50" s="54">
        <f t="shared" si="10"/>
        <v>0</v>
      </c>
      <c r="J50" s="53" t="e">
        <f t="shared" si="11"/>
        <v>#DIV/0!</v>
      </c>
      <c r="K50" s="53" t="e">
        <f t="shared" si="12"/>
        <v>#DIV/0!</v>
      </c>
      <c r="L50" s="52" t="e">
        <f t="shared" si="13"/>
        <v>#DIV/0!</v>
      </c>
    </row>
    <row r="51" spans="1:12" x14ac:dyDescent="0.4">
      <c r="A51" s="58" t="s">
        <v>84</v>
      </c>
      <c r="B51" s="55">
        <f>'11月(上旬～中旬)'!B51-'11月(上旬)'!B51</f>
        <v>2135</v>
      </c>
      <c r="C51" s="55">
        <f>'11月(上旬～中旬)'!C51-'11月(上旬)'!C51</f>
        <v>2132</v>
      </c>
      <c r="D51" s="78">
        <f t="shared" si="7"/>
        <v>1.0014071294559099</v>
      </c>
      <c r="E51" s="68">
        <f t="shared" si="8"/>
        <v>3</v>
      </c>
      <c r="F51" s="55">
        <f>'11月(上旬～中旬)'!F51-'11月(上旬)'!F51</f>
        <v>2430</v>
      </c>
      <c r="G51" s="55">
        <f>'11月(上旬～中旬)'!G51-'11月(上旬)'!G51</f>
        <v>2700</v>
      </c>
      <c r="H51" s="76">
        <f t="shared" si="9"/>
        <v>0.9</v>
      </c>
      <c r="I51" s="54">
        <f t="shared" si="10"/>
        <v>-270</v>
      </c>
      <c r="J51" s="53">
        <f t="shared" si="11"/>
        <v>0.87860082304526754</v>
      </c>
      <c r="K51" s="53">
        <f t="shared" si="12"/>
        <v>0.78962962962962968</v>
      </c>
      <c r="L51" s="52">
        <f t="shared" si="13"/>
        <v>8.8971193415637861E-2</v>
      </c>
    </row>
    <row r="52" spans="1:12" x14ac:dyDescent="0.4">
      <c r="A52" s="58" t="s">
        <v>159</v>
      </c>
      <c r="B52" s="55">
        <f>'11月(上旬～中旬)'!B52-'11月(上旬)'!B52</f>
        <v>832</v>
      </c>
      <c r="C52" s="55">
        <f>'11月(上旬～中旬)'!C52-'11月(上旬)'!C52</f>
        <v>1129</v>
      </c>
      <c r="D52" s="78">
        <f t="shared" si="7"/>
        <v>0.73693534100974312</v>
      </c>
      <c r="E52" s="68">
        <f t="shared" si="8"/>
        <v>-297</v>
      </c>
      <c r="F52" s="55">
        <f>'11月(上旬～中旬)'!F52-'11月(上旬)'!F52</f>
        <v>1260</v>
      </c>
      <c r="G52" s="55">
        <f>'11月(上旬～中旬)'!G52-'11月(上旬)'!G52</f>
        <v>1760</v>
      </c>
      <c r="H52" s="87">
        <f t="shared" si="9"/>
        <v>0.71590909090909094</v>
      </c>
      <c r="I52" s="54">
        <f t="shared" si="10"/>
        <v>-500</v>
      </c>
      <c r="J52" s="53">
        <f t="shared" si="11"/>
        <v>0.6603174603174603</v>
      </c>
      <c r="K52" s="53">
        <f t="shared" si="12"/>
        <v>0.64147727272727273</v>
      </c>
      <c r="L52" s="52">
        <f t="shared" si="13"/>
        <v>1.8840187590187574E-2</v>
      </c>
    </row>
    <row r="53" spans="1:12" x14ac:dyDescent="0.4">
      <c r="A53" s="58" t="s">
        <v>158</v>
      </c>
      <c r="B53" s="55">
        <f>'11月(上旬～中旬)'!B53-'11月(上旬)'!B53</f>
        <v>1122</v>
      </c>
      <c r="C53" s="55">
        <f>'11月(上旬～中旬)'!C53-'11月(上旬)'!C53</f>
        <v>1003</v>
      </c>
      <c r="D53" s="78">
        <f t="shared" si="7"/>
        <v>1.1186440677966101</v>
      </c>
      <c r="E53" s="68">
        <f t="shared" si="8"/>
        <v>119</v>
      </c>
      <c r="F53" s="55">
        <f>'11月(上旬～中旬)'!F53-'11月(上旬)'!F53</f>
        <v>1670</v>
      </c>
      <c r="G53" s="55">
        <f>'11月(上旬～中旬)'!G53-'11月(上旬)'!G53</f>
        <v>1200</v>
      </c>
      <c r="H53" s="76">
        <f t="shared" si="9"/>
        <v>1.3916666666666666</v>
      </c>
      <c r="I53" s="54">
        <f t="shared" si="10"/>
        <v>470</v>
      </c>
      <c r="J53" s="53">
        <f t="shared" si="11"/>
        <v>0.67185628742514969</v>
      </c>
      <c r="K53" s="53">
        <f t="shared" si="12"/>
        <v>0.83583333333333332</v>
      </c>
      <c r="L53" s="52">
        <f t="shared" si="13"/>
        <v>-0.16397704590818363</v>
      </c>
    </row>
    <row r="54" spans="1:12" x14ac:dyDescent="0.4">
      <c r="A54" s="58" t="s">
        <v>83</v>
      </c>
      <c r="B54" s="55">
        <f>'11月(上旬～中旬)'!B54-'11月(上旬)'!B54</f>
        <v>2097</v>
      </c>
      <c r="C54" s="55">
        <f>'11月(上旬～中旬)'!C54-'11月(上旬)'!C54</f>
        <v>1958</v>
      </c>
      <c r="D54" s="78">
        <f t="shared" si="7"/>
        <v>1.0709908069458631</v>
      </c>
      <c r="E54" s="68">
        <f t="shared" si="8"/>
        <v>139</v>
      </c>
      <c r="F54" s="55">
        <f>'11月(上旬～中旬)'!F54-'11月(上旬)'!F54</f>
        <v>3320</v>
      </c>
      <c r="G54" s="55">
        <f>'11月(上旬～中旬)'!G54-'11月(上旬)'!G54</f>
        <v>3422</v>
      </c>
      <c r="H54" s="79">
        <f t="shared" si="9"/>
        <v>0.97019286966686147</v>
      </c>
      <c r="I54" s="54">
        <f t="shared" si="10"/>
        <v>-102</v>
      </c>
      <c r="J54" s="53">
        <f t="shared" si="11"/>
        <v>0.63162650602409642</v>
      </c>
      <c r="K54" s="53">
        <f t="shared" si="12"/>
        <v>0.57218001168907073</v>
      </c>
      <c r="L54" s="52">
        <f t="shared" si="13"/>
        <v>5.944649433502569E-2</v>
      </c>
    </row>
    <row r="55" spans="1:12" x14ac:dyDescent="0.4">
      <c r="A55" s="58" t="s">
        <v>82</v>
      </c>
      <c r="B55" s="55">
        <f>'11月(上旬～中旬)'!B55-'11月(上旬)'!B55</f>
        <v>1413</v>
      </c>
      <c r="C55" s="55">
        <f>'11月(上旬～中旬)'!C55-'11月(上旬)'!C55</f>
        <v>2089</v>
      </c>
      <c r="D55" s="78">
        <f t="shared" si="7"/>
        <v>0.67640019147917663</v>
      </c>
      <c r="E55" s="54">
        <f t="shared" si="8"/>
        <v>-676</v>
      </c>
      <c r="F55" s="55">
        <f>'11月(上旬～中旬)'!F55-'11月(上旬)'!F55</f>
        <v>2700</v>
      </c>
      <c r="G55" s="55">
        <f>'11月(上旬～中旬)'!G55-'11月(上旬)'!G55</f>
        <v>2700</v>
      </c>
      <c r="H55" s="76">
        <f t="shared" si="9"/>
        <v>1</v>
      </c>
      <c r="I55" s="54">
        <f t="shared" si="10"/>
        <v>0</v>
      </c>
      <c r="J55" s="53">
        <f t="shared" si="11"/>
        <v>0.52333333333333332</v>
      </c>
      <c r="K55" s="53">
        <f t="shared" si="12"/>
        <v>0.77370370370370367</v>
      </c>
      <c r="L55" s="52">
        <f t="shared" si="13"/>
        <v>-0.25037037037037035</v>
      </c>
    </row>
    <row r="56" spans="1:12" x14ac:dyDescent="0.4">
      <c r="A56" s="58" t="s">
        <v>157</v>
      </c>
      <c r="B56" s="55">
        <f>'11月(上旬～中旬)'!B56-'11月(上旬)'!B56</f>
        <v>889</v>
      </c>
      <c r="C56" s="55">
        <f>'11月(上旬～中旬)'!C56-'11月(上旬)'!C56</f>
        <v>1050</v>
      </c>
      <c r="D56" s="78">
        <f t="shared" si="7"/>
        <v>0.84666666666666668</v>
      </c>
      <c r="E56" s="54">
        <f t="shared" si="8"/>
        <v>-161</v>
      </c>
      <c r="F56" s="55">
        <f>'11月(上旬～中旬)'!F56-'11月(上旬)'!F56</f>
        <v>1260</v>
      </c>
      <c r="G56" s="55">
        <f>'11月(上旬～中旬)'!G56-'11月(上旬)'!G56</f>
        <v>1260</v>
      </c>
      <c r="H56" s="76">
        <f t="shared" si="9"/>
        <v>1</v>
      </c>
      <c r="I56" s="54">
        <f t="shared" si="10"/>
        <v>0</v>
      </c>
      <c r="J56" s="53">
        <f t="shared" si="11"/>
        <v>0.7055555555555556</v>
      </c>
      <c r="K56" s="53">
        <f t="shared" si="12"/>
        <v>0.83333333333333337</v>
      </c>
      <c r="L56" s="52">
        <f t="shared" si="13"/>
        <v>-0.12777777777777777</v>
      </c>
    </row>
    <row r="57" spans="1:12" x14ac:dyDescent="0.4">
      <c r="A57" s="70" t="s">
        <v>81</v>
      </c>
      <c r="B57" s="55">
        <f>'11月(上旬～中旬)'!B57-'11月(上旬)'!B57</f>
        <v>747</v>
      </c>
      <c r="C57" s="55">
        <f>'11月(上旬～中旬)'!C57-'11月(上旬)'!C57</f>
        <v>909</v>
      </c>
      <c r="D57" s="78">
        <f t="shared" si="7"/>
        <v>0.82178217821782173</v>
      </c>
      <c r="E57" s="68">
        <f t="shared" si="8"/>
        <v>-162</v>
      </c>
      <c r="F57" s="55">
        <f>'11月(上旬～中旬)'!F57-'11月(上旬)'!F57</f>
        <v>1200</v>
      </c>
      <c r="G57" s="55">
        <f>'11月(上旬～中旬)'!G57-'11月(上旬)'!G57</f>
        <v>1200</v>
      </c>
      <c r="H57" s="79">
        <f t="shared" si="9"/>
        <v>1</v>
      </c>
      <c r="I57" s="54">
        <f t="shared" si="10"/>
        <v>0</v>
      </c>
      <c r="J57" s="53">
        <f t="shared" si="11"/>
        <v>0.62250000000000005</v>
      </c>
      <c r="K57" s="67">
        <f t="shared" si="12"/>
        <v>0.75749999999999995</v>
      </c>
      <c r="L57" s="66">
        <f t="shared" si="13"/>
        <v>-0.1349999999999999</v>
      </c>
    </row>
    <row r="58" spans="1:12" x14ac:dyDescent="0.4">
      <c r="A58" s="58" t="s">
        <v>80</v>
      </c>
      <c r="B58" s="55">
        <f>'11月(上旬～中旬)'!B58-'11月(上旬)'!B58</f>
        <v>606</v>
      </c>
      <c r="C58" s="55">
        <f>'11月(上旬～中旬)'!C58-'11月(上旬)'!C58</f>
        <v>818</v>
      </c>
      <c r="D58" s="73">
        <f t="shared" si="7"/>
        <v>0.74083129584352081</v>
      </c>
      <c r="E58" s="54">
        <f t="shared" si="8"/>
        <v>-212</v>
      </c>
      <c r="F58" s="55">
        <f>'11月(上旬～中旬)'!F58-'11月(上旬)'!F58</f>
        <v>1200</v>
      </c>
      <c r="G58" s="55">
        <f>'11月(上旬～中旬)'!G58-'11月(上旬)'!G58</f>
        <v>1200</v>
      </c>
      <c r="H58" s="53">
        <f t="shared" si="9"/>
        <v>1</v>
      </c>
      <c r="I58" s="54">
        <f t="shared" si="10"/>
        <v>0</v>
      </c>
      <c r="J58" s="53">
        <f t="shared" si="11"/>
        <v>0.505</v>
      </c>
      <c r="K58" s="53">
        <f t="shared" si="12"/>
        <v>0.68166666666666664</v>
      </c>
      <c r="L58" s="52">
        <f t="shared" si="13"/>
        <v>-0.17666666666666664</v>
      </c>
    </row>
    <row r="59" spans="1:12" x14ac:dyDescent="0.4">
      <c r="A59" s="58" t="s">
        <v>79</v>
      </c>
      <c r="B59" s="55">
        <f>'11月(上旬～中旬)'!B59-'11月(上旬)'!B59</f>
        <v>794</v>
      </c>
      <c r="C59" s="55">
        <f>'11月(上旬～中旬)'!C59-'11月(上旬)'!C59</f>
        <v>960</v>
      </c>
      <c r="D59" s="73">
        <f t="shared" si="7"/>
        <v>0.82708333333333328</v>
      </c>
      <c r="E59" s="54">
        <f t="shared" si="8"/>
        <v>-166</v>
      </c>
      <c r="F59" s="55">
        <f>'11月(上旬～中旬)'!F59-'11月(上旬)'!F59</f>
        <v>1200</v>
      </c>
      <c r="G59" s="55">
        <f>'11月(上旬～中旬)'!G59-'11月(上旬)'!G59</f>
        <v>1200</v>
      </c>
      <c r="H59" s="53">
        <f t="shared" si="9"/>
        <v>1</v>
      </c>
      <c r="I59" s="54">
        <f t="shared" si="10"/>
        <v>0</v>
      </c>
      <c r="J59" s="53">
        <f t="shared" si="11"/>
        <v>0.66166666666666663</v>
      </c>
      <c r="K59" s="53">
        <f t="shared" si="12"/>
        <v>0.8</v>
      </c>
      <c r="L59" s="52">
        <f t="shared" si="13"/>
        <v>-0.13833333333333342</v>
      </c>
    </row>
    <row r="60" spans="1:12" x14ac:dyDescent="0.4">
      <c r="A60" s="58" t="s">
        <v>78</v>
      </c>
      <c r="B60" s="55">
        <f>'11月(上旬～中旬)'!B60-'11月(上旬)'!B60</f>
        <v>2431</v>
      </c>
      <c r="C60" s="55">
        <f>'11月(上旬～中旬)'!C60-'11月(上旬)'!C60</f>
        <v>2807</v>
      </c>
      <c r="D60" s="78">
        <f t="shared" si="7"/>
        <v>0.86604916280726751</v>
      </c>
      <c r="E60" s="54">
        <f t="shared" si="8"/>
        <v>-376</v>
      </c>
      <c r="F60" s="55">
        <f>'11月(上旬～中旬)'!F60-'11月(上旬)'!F60</f>
        <v>4157</v>
      </c>
      <c r="G60" s="55">
        <f>'11月(上旬～中旬)'!G60-'11月(上旬)'!G60</f>
        <v>3661</v>
      </c>
      <c r="H60" s="76">
        <f t="shared" si="9"/>
        <v>1.1354821087134663</v>
      </c>
      <c r="I60" s="54">
        <f t="shared" si="10"/>
        <v>496</v>
      </c>
      <c r="J60" s="53">
        <f t="shared" si="11"/>
        <v>0.58479672840991104</v>
      </c>
      <c r="K60" s="53">
        <f t="shared" si="12"/>
        <v>0.76673040152963667</v>
      </c>
      <c r="L60" s="52">
        <f t="shared" si="13"/>
        <v>-0.18193367311972564</v>
      </c>
    </row>
    <row r="61" spans="1:12" x14ac:dyDescent="0.4">
      <c r="A61" s="70" t="s">
        <v>155</v>
      </c>
      <c r="B61" s="72">
        <f>'11月(上旬～中旬)'!B61-'11月(上旬)'!B61</f>
        <v>659</v>
      </c>
      <c r="C61" s="72">
        <f>'11月(上旬～中旬)'!C61-'11月(上旬)'!C61</f>
        <v>0</v>
      </c>
      <c r="D61" s="67" t="e">
        <f t="shared" si="7"/>
        <v>#DIV/0!</v>
      </c>
      <c r="E61" s="68">
        <f t="shared" si="8"/>
        <v>659</v>
      </c>
      <c r="F61" s="72">
        <f>'11月(上旬～中旬)'!F61-'11月(上旬)'!F61</f>
        <v>1200</v>
      </c>
      <c r="G61" s="72">
        <f>'11月(上旬～中旬)'!G61-'11月(上旬)'!G61</f>
        <v>0</v>
      </c>
      <c r="H61" s="67" t="e">
        <f t="shared" si="9"/>
        <v>#DIV/0!</v>
      </c>
      <c r="I61" s="68">
        <f t="shared" si="10"/>
        <v>1200</v>
      </c>
      <c r="J61" s="67">
        <f t="shared" si="11"/>
        <v>0.54916666666666669</v>
      </c>
      <c r="K61" s="67" t="e">
        <f t="shared" si="12"/>
        <v>#DIV/0!</v>
      </c>
      <c r="L61" s="66" t="e">
        <f t="shared" si="13"/>
        <v>#DIV/0!</v>
      </c>
    </row>
    <row r="62" spans="1:12" x14ac:dyDescent="0.4">
      <c r="A62" s="51" t="s">
        <v>156</v>
      </c>
      <c r="B62" s="49">
        <f>'11月(上旬～中旬)'!B62-'11月(上旬)'!B62</f>
        <v>0</v>
      </c>
      <c r="C62" s="49">
        <f>'11月(上旬～中旬)'!C62-'11月(上旬)'!C62</f>
        <v>0</v>
      </c>
      <c r="D62" s="47" t="e">
        <f t="shared" si="7"/>
        <v>#DIV/0!</v>
      </c>
      <c r="E62" s="48">
        <f t="shared" si="8"/>
        <v>0</v>
      </c>
      <c r="F62" s="49">
        <f>'11月(上旬～中旬)'!F62-'11月(上旬)'!F62</f>
        <v>0</v>
      </c>
      <c r="G62" s="49">
        <f>'11月(上旬～中旬)'!G62-'11月(上旬)'!G62</f>
        <v>0</v>
      </c>
      <c r="H62" s="47" t="e">
        <f t="shared" si="9"/>
        <v>#DIV/0!</v>
      </c>
      <c r="I62" s="48">
        <f t="shared" si="10"/>
        <v>0</v>
      </c>
      <c r="J62" s="47" t="e">
        <f t="shared" si="11"/>
        <v>#DIV/0!</v>
      </c>
      <c r="K62" s="47" t="e">
        <f t="shared" si="12"/>
        <v>#DIV/0!</v>
      </c>
      <c r="L62" s="46" t="e">
        <f t="shared" si="13"/>
        <v>#DIV/0!</v>
      </c>
    </row>
    <row r="63" spans="1:12" x14ac:dyDescent="0.4">
      <c r="A63" s="277" t="s">
        <v>154</v>
      </c>
      <c r="B63" s="259">
        <f>SUM(B64:B67)</f>
        <v>1099</v>
      </c>
      <c r="C63" s="259">
        <f>SUM(C64:C67)</f>
        <v>1034</v>
      </c>
      <c r="D63" s="256">
        <f t="shared" si="7"/>
        <v>1.062862669245648</v>
      </c>
      <c r="E63" s="281">
        <f t="shared" si="8"/>
        <v>65</v>
      </c>
      <c r="F63" s="259">
        <f>SUM(F64:F67)</f>
        <v>1743</v>
      </c>
      <c r="G63" s="259">
        <f>SUM(G64:G67)</f>
        <v>1496</v>
      </c>
      <c r="H63" s="256">
        <f t="shared" si="9"/>
        <v>1.1651069518716577</v>
      </c>
      <c r="I63" s="281">
        <f t="shared" si="10"/>
        <v>247</v>
      </c>
      <c r="J63" s="256">
        <f t="shared" si="11"/>
        <v>0.63052208835341361</v>
      </c>
      <c r="K63" s="256">
        <f t="shared" si="12"/>
        <v>0.69117647058823528</v>
      </c>
      <c r="L63" s="280">
        <f t="shared" si="13"/>
        <v>-6.0654382234821669E-2</v>
      </c>
    </row>
    <row r="64" spans="1:12" x14ac:dyDescent="0.4">
      <c r="A64" s="64" t="s">
        <v>77</v>
      </c>
      <c r="B64" s="112">
        <v>240</v>
      </c>
      <c r="C64" s="112">
        <v>229</v>
      </c>
      <c r="D64" s="95">
        <f t="shared" si="7"/>
        <v>1.0480349344978166</v>
      </c>
      <c r="E64" s="140">
        <f t="shared" si="8"/>
        <v>11</v>
      </c>
      <c r="F64" s="112">
        <v>300</v>
      </c>
      <c r="G64" s="112">
        <v>299</v>
      </c>
      <c r="H64" s="95">
        <f t="shared" si="9"/>
        <v>1.0033444816053512</v>
      </c>
      <c r="I64" s="140">
        <f t="shared" si="10"/>
        <v>1</v>
      </c>
      <c r="J64" s="95">
        <f t="shared" si="11"/>
        <v>0.8</v>
      </c>
      <c r="K64" s="95">
        <f t="shared" si="12"/>
        <v>0.76588628762541811</v>
      </c>
      <c r="L64" s="399">
        <f t="shared" si="13"/>
        <v>3.4113712374581939E-2</v>
      </c>
    </row>
    <row r="65" spans="1:12" x14ac:dyDescent="0.4">
      <c r="A65" s="58" t="s">
        <v>153</v>
      </c>
      <c r="B65" s="56">
        <v>290</v>
      </c>
      <c r="C65" s="56">
        <v>193</v>
      </c>
      <c r="D65" s="53">
        <f t="shared" si="7"/>
        <v>1.5025906735751295</v>
      </c>
      <c r="E65" s="54">
        <f t="shared" si="8"/>
        <v>97</v>
      </c>
      <c r="F65" s="56">
        <v>540</v>
      </c>
      <c r="G65" s="56">
        <v>299</v>
      </c>
      <c r="H65" s="53">
        <f t="shared" si="9"/>
        <v>1.806020066889632</v>
      </c>
      <c r="I65" s="54">
        <f t="shared" si="10"/>
        <v>241</v>
      </c>
      <c r="J65" s="53">
        <f t="shared" si="11"/>
        <v>0.53703703703703709</v>
      </c>
      <c r="K65" s="53">
        <f t="shared" si="12"/>
        <v>0.64548494983277593</v>
      </c>
      <c r="L65" s="52">
        <f t="shared" si="13"/>
        <v>-0.10844791279573884</v>
      </c>
    </row>
    <row r="66" spans="1:12" x14ac:dyDescent="0.4">
      <c r="A66" s="57" t="s">
        <v>152</v>
      </c>
      <c r="B66" s="112">
        <v>191</v>
      </c>
      <c r="C66" s="112">
        <v>172</v>
      </c>
      <c r="D66" s="53">
        <f t="shared" si="7"/>
        <v>1.1104651162790697</v>
      </c>
      <c r="E66" s="54">
        <f t="shared" si="8"/>
        <v>19</v>
      </c>
      <c r="F66" s="56">
        <v>300</v>
      </c>
      <c r="G66" s="56">
        <v>300</v>
      </c>
      <c r="H66" s="53">
        <f t="shared" si="9"/>
        <v>1</v>
      </c>
      <c r="I66" s="54">
        <f t="shared" si="10"/>
        <v>0</v>
      </c>
      <c r="J66" s="53">
        <f t="shared" si="11"/>
        <v>0.63666666666666671</v>
      </c>
      <c r="K66" s="53">
        <f t="shared" si="12"/>
        <v>0.57333333333333336</v>
      </c>
      <c r="L66" s="52">
        <f t="shared" si="13"/>
        <v>6.3333333333333353E-2</v>
      </c>
    </row>
    <row r="67" spans="1:12" x14ac:dyDescent="0.4">
      <c r="A67" s="51" t="s">
        <v>151</v>
      </c>
      <c r="B67" s="50">
        <v>378</v>
      </c>
      <c r="C67" s="50">
        <v>440</v>
      </c>
      <c r="D67" s="47">
        <f t="shared" si="7"/>
        <v>0.85909090909090913</v>
      </c>
      <c r="E67" s="48">
        <f t="shared" si="8"/>
        <v>-62</v>
      </c>
      <c r="F67" s="50">
        <v>603</v>
      </c>
      <c r="G67" s="50">
        <v>598</v>
      </c>
      <c r="H67" s="47">
        <f t="shared" si="9"/>
        <v>1.008361204013378</v>
      </c>
      <c r="I67" s="48">
        <f t="shared" si="10"/>
        <v>5</v>
      </c>
      <c r="J67" s="47">
        <f t="shared" si="11"/>
        <v>0.62686567164179108</v>
      </c>
      <c r="K67" s="47">
        <f t="shared" si="12"/>
        <v>0.73578595317725748</v>
      </c>
      <c r="L67" s="46">
        <f t="shared" si="13"/>
        <v>-0.1089202815354664</v>
      </c>
    </row>
    <row r="68" spans="1:12" x14ac:dyDescent="0.4">
      <c r="A68" s="42" t="s">
        <v>143</v>
      </c>
      <c r="B68" s="43"/>
      <c r="C68" s="42"/>
      <c r="D68" s="42"/>
      <c r="E68" s="43"/>
      <c r="F68" s="43"/>
      <c r="G68" s="42"/>
      <c r="H68" s="42"/>
      <c r="I68" s="43"/>
      <c r="J68" s="43"/>
      <c r="K68" s="42"/>
      <c r="L68" s="42"/>
    </row>
    <row r="69" spans="1:12" x14ac:dyDescent="0.4">
      <c r="A69" s="44" t="s">
        <v>142</v>
      </c>
      <c r="B69" s="43"/>
      <c r="C69" s="42"/>
      <c r="D69" s="42"/>
      <c r="E69" s="43"/>
      <c r="F69" s="43"/>
      <c r="G69" s="42"/>
      <c r="H69" s="42"/>
      <c r="I69" s="43"/>
      <c r="J69" s="43"/>
      <c r="K69" s="42"/>
      <c r="L69" s="42"/>
    </row>
    <row r="70" spans="1:12" s="42" customFormat="1" x14ac:dyDescent="0.4">
      <c r="A70" s="42" t="s">
        <v>141</v>
      </c>
      <c r="B70" s="43"/>
      <c r="C70" s="43"/>
      <c r="F70" s="43"/>
      <c r="G70" s="43"/>
      <c r="J70" s="43"/>
      <c r="K70" s="43"/>
    </row>
    <row r="71" spans="1:12" x14ac:dyDescent="0.4">
      <c r="A71" s="42" t="s">
        <v>98</v>
      </c>
      <c r="B71" s="43"/>
      <c r="C71" s="43"/>
      <c r="D71" s="42"/>
      <c r="E71" s="42"/>
      <c r="F71" s="43"/>
      <c r="G71" s="43"/>
      <c r="H71" s="42"/>
      <c r="I71" s="42"/>
      <c r="J71" s="43"/>
      <c r="K71" s="43"/>
      <c r="L71" s="42"/>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dataValidations count="1">
    <dataValidation allowBlank="1" showInputMessage="1" showErrorMessage="1" sqref="A2:L71 IW2:JH71 SS2:TD71 ACO2:ACZ71 AMK2:AMV71 AWG2:AWR71 BGC2:BGN71 BPY2:BQJ71 BZU2:CAF71 CJQ2:CKB71 CTM2:CTX71 DDI2:DDT71 DNE2:DNP71 DXA2:DXL71 EGW2:EHH71 EQS2:ERD71 FAO2:FAZ71 FKK2:FKV71 FUG2:FUR71 GEC2:GEN71 GNY2:GOJ71 GXU2:GYF71 HHQ2:HIB71 HRM2:HRX71 IBI2:IBT71 ILE2:ILP71 IVA2:IVL71 JEW2:JFH71 JOS2:JPD71 JYO2:JYZ71 KIK2:KIV71 KSG2:KSR71 LCC2:LCN71 LLY2:LMJ71 LVU2:LWF71 MFQ2:MGB71 MPM2:MPX71 MZI2:MZT71 NJE2:NJP71 NTA2:NTL71 OCW2:ODH71 OMS2:OND71 OWO2:OWZ71 PGK2:PGV71 PQG2:PQR71 QAC2:QAN71 QJY2:QKJ71 QTU2:QUF71 RDQ2:REB71 RNM2:RNX71 RXI2:RXT71 SHE2:SHP71 SRA2:SRL71 TAW2:TBH71 TKS2:TLD71 TUO2:TUZ71 UEK2:UEV71 UOG2:UOR71 UYC2:UYN71 VHY2:VIJ71 VRU2:VSF71 WBQ2:WCB71 WLM2:WLX71 WVI2:WVT71 A65538:L65607 IW65538:JH65607 SS65538:TD65607 ACO65538:ACZ65607 AMK65538:AMV65607 AWG65538:AWR65607 BGC65538:BGN65607 BPY65538:BQJ65607 BZU65538:CAF65607 CJQ65538:CKB65607 CTM65538:CTX65607 DDI65538:DDT65607 DNE65538:DNP65607 DXA65538:DXL65607 EGW65538:EHH65607 EQS65538:ERD65607 FAO65538:FAZ65607 FKK65538:FKV65607 FUG65538:FUR65607 GEC65538:GEN65607 GNY65538:GOJ65607 GXU65538:GYF65607 HHQ65538:HIB65607 HRM65538:HRX65607 IBI65538:IBT65607 ILE65538:ILP65607 IVA65538:IVL65607 JEW65538:JFH65607 JOS65538:JPD65607 JYO65538:JYZ65607 KIK65538:KIV65607 KSG65538:KSR65607 LCC65538:LCN65607 LLY65538:LMJ65607 LVU65538:LWF65607 MFQ65538:MGB65607 MPM65538:MPX65607 MZI65538:MZT65607 NJE65538:NJP65607 NTA65538:NTL65607 OCW65538:ODH65607 OMS65538:OND65607 OWO65538:OWZ65607 PGK65538:PGV65607 PQG65538:PQR65607 QAC65538:QAN65607 QJY65538:QKJ65607 QTU65538:QUF65607 RDQ65538:REB65607 RNM65538:RNX65607 RXI65538:RXT65607 SHE65538:SHP65607 SRA65538:SRL65607 TAW65538:TBH65607 TKS65538:TLD65607 TUO65538:TUZ65607 UEK65538:UEV65607 UOG65538:UOR65607 UYC65538:UYN65607 VHY65538:VIJ65607 VRU65538:VSF65607 WBQ65538:WCB65607 WLM65538:WLX65607 WVI65538:WVT65607 A131074:L131143 IW131074:JH131143 SS131074:TD131143 ACO131074:ACZ131143 AMK131074:AMV131143 AWG131074:AWR131143 BGC131074:BGN131143 BPY131074:BQJ131143 BZU131074:CAF131143 CJQ131074:CKB131143 CTM131074:CTX131143 DDI131074:DDT131143 DNE131074:DNP131143 DXA131074:DXL131143 EGW131074:EHH131143 EQS131074:ERD131143 FAO131074:FAZ131143 FKK131074:FKV131143 FUG131074:FUR131143 GEC131074:GEN131143 GNY131074:GOJ131143 GXU131074:GYF131143 HHQ131074:HIB131143 HRM131074:HRX131143 IBI131074:IBT131143 ILE131074:ILP131143 IVA131074:IVL131143 JEW131074:JFH131143 JOS131074:JPD131143 JYO131074:JYZ131143 KIK131074:KIV131143 KSG131074:KSR131143 LCC131074:LCN131143 LLY131074:LMJ131143 LVU131074:LWF131143 MFQ131074:MGB131143 MPM131074:MPX131143 MZI131074:MZT131143 NJE131074:NJP131143 NTA131074:NTL131143 OCW131074:ODH131143 OMS131074:OND131143 OWO131074:OWZ131143 PGK131074:PGV131143 PQG131074:PQR131143 QAC131074:QAN131143 QJY131074:QKJ131143 QTU131074:QUF131143 RDQ131074:REB131143 RNM131074:RNX131143 RXI131074:RXT131143 SHE131074:SHP131143 SRA131074:SRL131143 TAW131074:TBH131143 TKS131074:TLD131143 TUO131074:TUZ131143 UEK131074:UEV131143 UOG131074:UOR131143 UYC131074:UYN131143 VHY131074:VIJ131143 VRU131074:VSF131143 WBQ131074:WCB131143 WLM131074:WLX131143 WVI131074:WVT131143 A196610:L196679 IW196610:JH196679 SS196610:TD196679 ACO196610:ACZ196679 AMK196610:AMV196679 AWG196610:AWR196679 BGC196610:BGN196679 BPY196610:BQJ196679 BZU196610:CAF196679 CJQ196610:CKB196679 CTM196610:CTX196679 DDI196610:DDT196679 DNE196610:DNP196679 DXA196610:DXL196679 EGW196610:EHH196679 EQS196610:ERD196679 FAO196610:FAZ196679 FKK196610:FKV196679 FUG196610:FUR196679 GEC196610:GEN196679 GNY196610:GOJ196679 GXU196610:GYF196679 HHQ196610:HIB196679 HRM196610:HRX196679 IBI196610:IBT196679 ILE196610:ILP196679 IVA196610:IVL196679 JEW196610:JFH196679 JOS196610:JPD196679 JYO196610:JYZ196679 KIK196610:KIV196679 KSG196610:KSR196679 LCC196610:LCN196679 LLY196610:LMJ196679 LVU196610:LWF196679 MFQ196610:MGB196679 MPM196610:MPX196679 MZI196610:MZT196679 NJE196610:NJP196679 NTA196610:NTL196679 OCW196610:ODH196679 OMS196610:OND196679 OWO196610:OWZ196679 PGK196610:PGV196679 PQG196610:PQR196679 QAC196610:QAN196679 QJY196610:QKJ196679 QTU196610:QUF196679 RDQ196610:REB196679 RNM196610:RNX196679 RXI196610:RXT196679 SHE196610:SHP196679 SRA196610:SRL196679 TAW196610:TBH196679 TKS196610:TLD196679 TUO196610:TUZ196679 UEK196610:UEV196679 UOG196610:UOR196679 UYC196610:UYN196679 VHY196610:VIJ196679 VRU196610:VSF196679 WBQ196610:WCB196679 WLM196610:WLX196679 WVI196610:WVT196679 A262146:L262215 IW262146:JH262215 SS262146:TD262215 ACO262146:ACZ262215 AMK262146:AMV262215 AWG262146:AWR262215 BGC262146:BGN262215 BPY262146:BQJ262215 BZU262146:CAF262215 CJQ262146:CKB262215 CTM262146:CTX262215 DDI262146:DDT262215 DNE262146:DNP262215 DXA262146:DXL262215 EGW262146:EHH262215 EQS262146:ERD262215 FAO262146:FAZ262215 FKK262146:FKV262215 FUG262146:FUR262215 GEC262146:GEN262215 GNY262146:GOJ262215 GXU262146:GYF262215 HHQ262146:HIB262215 HRM262146:HRX262215 IBI262146:IBT262215 ILE262146:ILP262215 IVA262146:IVL262215 JEW262146:JFH262215 JOS262146:JPD262215 JYO262146:JYZ262215 KIK262146:KIV262215 KSG262146:KSR262215 LCC262146:LCN262215 LLY262146:LMJ262215 LVU262146:LWF262215 MFQ262146:MGB262215 MPM262146:MPX262215 MZI262146:MZT262215 NJE262146:NJP262215 NTA262146:NTL262215 OCW262146:ODH262215 OMS262146:OND262215 OWO262146:OWZ262215 PGK262146:PGV262215 PQG262146:PQR262215 QAC262146:QAN262215 QJY262146:QKJ262215 QTU262146:QUF262215 RDQ262146:REB262215 RNM262146:RNX262215 RXI262146:RXT262215 SHE262146:SHP262215 SRA262146:SRL262215 TAW262146:TBH262215 TKS262146:TLD262215 TUO262146:TUZ262215 UEK262146:UEV262215 UOG262146:UOR262215 UYC262146:UYN262215 VHY262146:VIJ262215 VRU262146:VSF262215 WBQ262146:WCB262215 WLM262146:WLX262215 WVI262146:WVT262215 A327682:L327751 IW327682:JH327751 SS327682:TD327751 ACO327682:ACZ327751 AMK327682:AMV327751 AWG327682:AWR327751 BGC327682:BGN327751 BPY327682:BQJ327751 BZU327682:CAF327751 CJQ327682:CKB327751 CTM327682:CTX327751 DDI327682:DDT327751 DNE327682:DNP327751 DXA327682:DXL327751 EGW327682:EHH327751 EQS327682:ERD327751 FAO327682:FAZ327751 FKK327682:FKV327751 FUG327682:FUR327751 GEC327682:GEN327751 GNY327682:GOJ327751 GXU327682:GYF327751 HHQ327682:HIB327751 HRM327682:HRX327751 IBI327682:IBT327751 ILE327682:ILP327751 IVA327682:IVL327751 JEW327682:JFH327751 JOS327682:JPD327751 JYO327682:JYZ327751 KIK327682:KIV327751 KSG327682:KSR327751 LCC327682:LCN327751 LLY327682:LMJ327751 LVU327682:LWF327751 MFQ327682:MGB327751 MPM327682:MPX327751 MZI327682:MZT327751 NJE327682:NJP327751 NTA327682:NTL327751 OCW327682:ODH327751 OMS327682:OND327751 OWO327682:OWZ327751 PGK327682:PGV327751 PQG327682:PQR327751 QAC327682:QAN327751 QJY327682:QKJ327751 QTU327682:QUF327751 RDQ327682:REB327751 RNM327682:RNX327751 RXI327682:RXT327751 SHE327682:SHP327751 SRA327682:SRL327751 TAW327682:TBH327751 TKS327682:TLD327751 TUO327682:TUZ327751 UEK327682:UEV327751 UOG327682:UOR327751 UYC327682:UYN327751 VHY327682:VIJ327751 VRU327682:VSF327751 WBQ327682:WCB327751 WLM327682:WLX327751 WVI327682:WVT327751 A393218:L393287 IW393218:JH393287 SS393218:TD393287 ACO393218:ACZ393287 AMK393218:AMV393287 AWG393218:AWR393287 BGC393218:BGN393287 BPY393218:BQJ393287 BZU393218:CAF393287 CJQ393218:CKB393287 CTM393218:CTX393287 DDI393218:DDT393287 DNE393218:DNP393287 DXA393218:DXL393287 EGW393218:EHH393287 EQS393218:ERD393287 FAO393218:FAZ393287 FKK393218:FKV393287 FUG393218:FUR393287 GEC393218:GEN393287 GNY393218:GOJ393287 GXU393218:GYF393287 HHQ393218:HIB393287 HRM393218:HRX393287 IBI393218:IBT393287 ILE393218:ILP393287 IVA393218:IVL393287 JEW393218:JFH393287 JOS393218:JPD393287 JYO393218:JYZ393287 KIK393218:KIV393287 KSG393218:KSR393287 LCC393218:LCN393287 LLY393218:LMJ393287 LVU393218:LWF393287 MFQ393218:MGB393287 MPM393218:MPX393287 MZI393218:MZT393287 NJE393218:NJP393287 NTA393218:NTL393287 OCW393218:ODH393287 OMS393218:OND393287 OWO393218:OWZ393287 PGK393218:PGV393287 PQG393218:PQR393287 QAC393218:QAN393287 QJY393218:QKJ393287 QTU393218:QUF393287 RDQ393218:REB393287 RNM393218:RNX393287 RXI393218:RXT393287 SHE393218:SHP393287 SRA393218:SRL393287 TAW393218:TBH393287 TKS393218:TLD393287 TUO393218:TUZ393287 UEK393218:UEV393287 UOG393218:UOR393287 UYC393218:UYN393287 VHY393218:VIJ393287 VRU393218:VSF393287 WBQ393218:WCB393287 WLM393218:WLX393287 WVI393218:WVT393287 A458754:L458823 IW458754:JH458823 SS458754:TD458823 ACO458754:ACZ458823 AMK458754:AMV458823 AWG458754:AWR458823 BGC458754:BGN458823 BPY458754:BQJ458823 BZU458754:CAF458823 CJQ458754:CKB458823 CTM458754:CTX458823 DDI458754:DDT458823 DNE458754:DNP458823 DXA458754:DXL458823 EGW458754:EHH458823 EQS458754:ERD458823 FAO458754:FAZ458823 FKK458754:FKV458823 FUG458754:FUR458823 GEC458754:GEN458823 GNY458754:GOJ458823 GXU458754:GYF458823 HHQ458754:HIB458823 HRM458754:HRX458823 IBI458754:IBT458823 ILE458754:ILP458823 IVA458754:IVL458823 JEW458754:JFH458823 JOS458754:JPD458823 JYO458754:JYZ458823 KIK458754:KIV458823 KSG458754:KSR458823 LCC458754:LCN458823 LLY458754:LMJ458823 LVU458754:LWF458823 MFQ458754:MGB458823 MPM458754:MPX458823 MZI458754:MZT458823 NJE458754:NJP458823 NTA458754:NTL458823 OCW458754:ODH458823 OMS458754:OND458823 OWO458754:OWZ458823 PGK458754:PGV458823 PQG458754:PQR458823 QAC458754:QAN458823 QJY458754:QKJ458823 QTU458754:QUF458823 RDQ458754:REB458823 RNM458754:RNX458823 RXI458754:RXT458823 SHE458754:SHP458823 SRA458754:SRL458823 TAW458754:TBH458823 TKS458754:TLD458823 TUO458754:TUZ458823 UEK458754:UEV458823 UOG458754:UOR458823 UYC458754:UYN458823 VHY458754:VIJ458823 VRU458754:VSF458823 WBQ458754:WCB458823 WLM458754:WLX458823 WVI458754:WVT458823 A524290:L524359 IW524290:JH524359 SS524290:TD524359 ACO524290:ACZ524359 AMK524290:AMV524359 AWG524290:AWR524359 BGC524290:BGN524359 BPY524290:BQJ524359 BZU524290:CAF524359 CJQ524290:CKB524359 CTM524290:CTX524359 DDI524290:DDT524359 DNE524290:DNP524359 DXA524290:DXL524359 EGW524290:EHH524359 EQS524290:ERD524359 FAO524290:FAZ524359 FKK524290:FKV524359 FUG524290:FUR524359 GEC524290:GEN524359 GNY524290:GOJ524359 GXU524290:GYF524359 HHQ524290:HIB524359 HRM524290:HRX524359 IBI524290:IBT524359 ILE524290:ILP524359 IVA524290:IVL524359 JEW524290:JFH524359 JOS524290:JPD524359 JYO524290:JYZ524359 KIK524290:KIV524359 KSG524290:KSR524359 LCC524290:LCN524359 LLY524290:LMJ524359 LVU524290:LWF524359 MFQ524290:MGB524359 MPM524290:MPX524359 MZI524290:MZT524359 NJE524290:NJP524359 NTA524290:NTL524359 OCW524290:ODH524359 OMS524290:OND524359 OWO524290:OWZ524359 PGK524290:PGV524359 PQG524290:PQR524359 QAC524290:QAN524359 QJY524290:QKJ524359 QTU524290:QUF524359 RDQ524290:REB524359 RNM524290:RNX524359 RXI524290:RXT524359 SHE524290:SHP524359 SRA524290:SRL524359 TAW524290:TBH524359 TKS524290:TLD524359 TUO524290:TUZ524359 UEK524290:UEV524359 UOG524290:UOR524359 UYC524290:UYN524359 VHY524290:VIJ524359 VRU524290:VSF524359 WBQ524290:WCB524359 WLM524290:WLX524359 WVI524290:WVT524359 A589826:L589895 IW589826:JH589895 SS589826:TD589895 ACO589826:ACZ589895 AMK589826:AMV589895 AWG589826:AWR589895 BGC589826:BGN589895 BPY589826:BQJ589895 BZU589826:CAF589895 CJQ589826:CKB589895 CTM589826:CTX589895 DDI589826:DDT589895 DNE589826:DNP589895 DXA589826:DXL589895 EGW589826:EHH589895 EQS589826:ERD589895 FAO589826:FAZ589895 FKK589826:FKV589895 FUG589826:FUR589895 GEC589826:GEN589895 GNY589826:GOJ589895 GXU589826:GYF589895 HHQ589826:HIB589895 HRM589826:HRX589895 IBI589826:IBT589895 ILE589826:ILP589895 IVA589826:IVL589895 JEW589826:JFH589895 JOS589826:JPD589895 JYO589826:JYZ589895 KIK589826:KIV589895 KSG589826:KSR589895 LCC589826:LCN589895 LLY589826:LMJ589895 LVU589826:LWF589895 MFQ589826:MGB589895 MPM589826:MPX589895 MZI589826:MZT589895 NJE589826:NJP589895 NTA589826:NTL589895 OCW589826:ODH589895 OMS589826:OND589895 OWO589826:OWZ589895 PGK589826:PGV589895 PQG589826:PQR589895 QAC589826:QAN589895 QJY589826:QKJ589895 QTU589826:QUF589895 RDQ589826:REB589895 RNM589826:RNX589895 RXI589826:RXT589895 SHE589826:SHP589895 SRA589826:SRL589895 TAW589826:TBH589895 TKS589826:TLD589895 TUO589826:TUZ589895 UEK589826:UEV589895 UOG589826:UOR589895 UYC589826:UYN589895 VHY589826:VIJ589895 VRU589826:VSF589895 WBQ589826:WCB589895 WLM589826:WLX589895 WVI589826:WVT589895 A655362:L655431 IW655362:JH655431 SS655362:TD655431 ACO655362:ACZ655431 AMK655362:AMV655431 AWG655362:AWR655431 BGC655362:BGN655431 BPY655362:BQJ655431 BZU655362:CAF655431 CJQ655362:CKB655431 CTM655362:CTX655431 DDI655362:DDT655431 DNE655362:DNP655431 DXA655362:DXL655431 EGW655362:EHH655431 EQS655362:ERD655431 FAO655362:FAZ655431 FKK655362:FKV655431 FUG655362:FUR655431 GEC655362:GEN655431 GNY655362:GOJ655431 GXU655362:GYF655431 HHQ655362:HIB655431 HRM655362:HRX655431 IBI655362:IBT655431 ILE655362:ILP655431 IVA655362:IVL655431 JEW655362:JFH655431 JOS655362:JPD655431 JYO655362:JYZ655431 KIK655362:KIV655431 KSG655362:KSR655431 LCC655362:LCN655431 LLY655362:LMJ655431 LVU655362:LWF655431 MFQ655362:MGB655431 MPM655362:MPX655431 MZI655362:MZT655431 NJE655362:NJP655431 NTA655362:NTL655431 OCW655362:ODH655431 OMS655362:OND655431 OWO655362:OWZ655431 PGK655362:PGV655431 PQG655362:PQR655431 QAC655362:QAN655431 QJY655362:QKJ655431 QTU655362:QUF655431 RDQ655362:REB655431 RNM655362:RNX655431 RXI655362:RXT655431 SHE655362:SHP655431 SRA655362:SRL655431 TAW655362:TBH655431 TKS655362:TLD655431 TUO655362:TUZ655431 UEK655362:UEV655431 UOG655362:UOR655431 UYC655362:UYN655431 VHY655362:VIJ655431 VRU655362:VSF655431 WBQ655362:WCB655431 WLM655362:WLX655431 WVI655362:WVT655431 A720898:L720967 IW720898:JH720967 SS720898:TD720967 ACO720898:ACZ720967 AMK720898:AMV720967 AWG720898:AWR720967 BGC720898:BGN720967 BPY720898:BQJ720967 BZU720898:CAF720967 CJQ720898:CKB720967 CTM720898:CTX720967 DDI720898:DDT720967 DNE720898:DNP720967 DXA720898:DXL720967 EGW720898:EHH720967 EQS720898:ERD720967 FAO720898:FAZ720967 FKK720898:FKV720967 FUG720898:FUR720967 GEC720898:GEN720967 GNY720898:GOJ720967 GXU720898:GYF720967 HHQ720898:HIB720967 HRM720898:HRX720967 IBI720898:IBT720967 ILE720898:ILP720967 IVA720898:IVL720967 JEW720898:JFH720967 JOS720898:JPD720967 JYO720898:JYZ720967 KIK720898:KIV720967 KSG720898:KSR720967 LCC720898:LCN720967 LLY720898:LMJ720967 LVU720898:LWF720967 MFQ720898:MGB720967 MPM720898:MPX720967 MZI720898:MZT720967 NJE720898:NJP720967 NTA720898:NTL720967 OCW720898:ODH720967 OMS720898:OND720967 OWO720898:OWZ720967 PGK720898:PGV720967 PQG720898:PQR720967 QAC720898:QAN720967 QJY720898:QKJ720967 QTU720898:QUF720967 RDQ720898:REB720967 RNM720898:RNX720967 RXI720898:RXT720967 SHE720898:SHP720967 SRA720898:SRL720967 TAW720898:TBH720967 TKS720898:TLD720967 TUO720898:TUZ720967 UEK720898:UEV720967 UOG720898:UOR720967 UYC720898:UYN720967 VHY720898:VIJ720967 VRU720898:VSF720967 WBQ720898:WCB720967 WLM720898:WLX720967 WVI720898:WVT720967 A786434:L786503 IW786434:JH786503 SS786434:TD786503 ACO786434:ACZ786503 AMK786434:AMV786503 AWG786434:AWR786503 BGC786434:BGN786503 BPY786434:BQJ786503 BZU786434:CAF786503 CJQ786434:CKB786503 CTM786434:CTX786503 DDI786434:DDT786503 DNE786434:DNP786503 DXA786434:DXL786503 EGW786434:EHH786503 EQS786434:ERD786503 FAO786434:FAZ786503 FKK786434:FKV786503 FUG786434:FUR786503 GEC786434:GEN786503 GNY786434:GOJ786503 GXU786434:GYF786503 HHQ786434:HIB786503 HRM786434:HRX786503 IBI786434:IBT786503 ILE786434:ILP786503 IVA786434:IVL786503 JEW786434:JFH786503 JOS786434:JPD786503 JYO786434:JYZ786503 KIK786434:KIV786503 KSG786434:KSR786503 LCC786434:LCN786503 LLY786434:LMJ786503 LVU786434:LWF786503 MFQ786434:MGB786503 MPM786434:MPX786503 MZI786434:MZT786503 NJE786434:NJP786503 NTA786434:NTL786503 OCW786434:ODH786503 OMS786434:OND786503 OWO786434:OWZ786503 PGK786434:PGV786503 PQG786434:PQR786503 QAC786434:QAN786503 QJY786434:QKJ786503 QTU786434:QUF786503 RDQ786434:REB786503 RNM786434:RNX786503 RXI786434:RXT786503 SHE786434:SHP786503 SRA786434:SRL786503 TAW786434:TBH786503 TKS786434:TLD786503 TUO786434:TUZ786503 UEK786434:UEV786503 UOG786434:UOR786503 UYC786434:UYN786503 VHY786434:VIJ786503 VRU786434:VSF786503 WBQ786434:WCB786503 WLM786434:WLX786503 WVI786434:WVT786503 A851970:L852039 IW851970:JH852039 SS851970:TD852039 ACO851970:ACZ852039 AMK851970:AMV852039 AWG851970:AWR852039 BGC851970:BGN852039 BPY851970:BQJ852039 BZU851970:CAF852039 CJQ851970:CKB852039 CTM851970:CTX852039 DDI851970:DDT852039 DNE851970:DNP852039 DXA851970:DXL852039 EGW851970:EHH852039 EQS851970:ERD852039 FAO851970:FAZ852039 FKK851970:FKV852039 FUG851970:FUR852039 GEC851970:GEN852039 GNY851970:GOJ852039 GXU851970:GYF852039 HHQ851970:HIB852039 HRM851970:HRX852039 IBI851970:IBT852039 ILE851970:ILP852039 IVA851970:IVL852039 JEW851970:JFH852039 JOS851970:JPD852039 JYO851970:JYZ852039 KIK851970:KIV852039 KSG851970:KSR852039 LCC851970:LCN852039 LLY851970:LMJ852039 LVU851970:LWF852039 MFQ851970:MGB852039 MPM851970:MPX852039 MZI851970:MZT852039 NJE851970:NJP852039 NTA851970:NTL852039 OCW851970:ODH852039 OMS851970:OND852039 OWO851970:OWZ852039 PGK851970:PGV852039 PQG851970:PQR852039 QAC851970:QAN852039 QJY851970:QKJ852039 QTU851970:QUF852039 RDQ851970:REB852039 RNM851970:RNX852039 RXI851970:RXT852039 SHE851970:SHP852039 SRA851970:SRL852039 TAW851970:TBH852039 TKS851970:TLD852039 TUO851970:TUZ852039 UEK851970:UEV852039 UOG851970:UOR852039 UYC851970:UYN852039 VHY851970:VIJ852039 VRU851970:VSF852039 WBQ851970:WCB852039 WLM851970:WLX852039 WVI851970:WVT852039 A917506:L917575 IW917506:JH917575 SS917506:TD917575 ACO917506:ACZ917575 AMK917506:AMV917575 AWG917506:AWR917575 BGC917506:BGN917575 BPY917506:BQJ917575 BZU917506:CAF917575 CJQ917506:CKB917575 CTM917506:CTX917575 DDI917506:DDT917575 DNE917506:DNP917575 DXA917506:DXL917575 EGW917506:EHH917575 EQS917506:ERD917575 FAO917506:FAZ917575 FKK917506:FKV917575 FUG917506:FUR917575 GEC917506:GEN917575 GNY917506:GOJ917575 GXU917506:GYF917575 HHQ917506:HIB917575 HRM917506:HRX917575 IBI917506:IBT917575 ILE917506:ILP917575 IVA917506:IVL917575 JEW917506:JFH917575 JOS917506:JPD917575 JYO917506:JYZ917575 KIK917506:KIV917575 KSG917506:KSR917575 LCC917506:LCN917575 LLY917506:LMJ917575 LVU917506:LWF917575 MFQ917506:MGB917575 MPM917506:MPX917575 MZI917506:MZT917575 NJE917506:NJP917575 NTA917506:NTL917575 OCW917506:ODH917575 OMS917506:OND917575 OWO917506:OWZ917575 PGK917506:PGV917575 PQG917506:PQR917575 QAC917506:QAN917575 QJY917506:QKJ917575 QTU917506:QUF917575 RDQ917506:REB917575 RNM917506:RNX917575 RXI917506:RXT917575 SHE917506:SHP917575 SRA917506:SRL917575 TAW917506:TBH917575 TKS917506:TLD917575 TUO917506:TUZ917575 UEK917506:UEV917575 UOG917506:UOR917575 UYC917506:UYN917575 VHY917506:VIJ917575 VRU917506:VSF917575 WBQ917506:WCB917575 WLM917506:WLX917575 WVI917506:WVT917575 A983042:L983111 IW983042:JH983111 SS983042:TD983111 ACO983042:ACZ983111 AMK983042:AMV983111 AWG983042:AWR983111 BGC983042:BGN983111 BPY983042:BQJ983111 BZU983042:CAF983111 CJQ983042:CKB983111 CTM983042:CTX983111 DDI983042:DDT983111 DNE983042:DNP983111 DXA983042:DXL983111 EGW983042:EHH983111 EQS983042:ERD983111 FAO983042:FAZ983111 FKK983042:FKV983111 FUG983042:FUR983111 GEC983042:GEN983111 GNY983042:GOJ983111 GXU983042:GYF983111 HHQ983042:HIB983111 HRM983042:HRX983111 IBI983042:IBT983111 ILE983042:ILP983111 IVA983042:IVL983111 JEW983042:JFH983111 JOS983042:JPD983111 JYO983042:JYZ983111 KIK983042:KIV983111 KSG983042:KSR983111 LCC983042:LCN983111 LLY983042:LMJ983111 LVU983042:LWF983111 MFQ983042:MGB983111 MPM983042:MPX983111 MZI983042:MZT983111 NJE983042:NJP983111 NTA983042:NTL983111 OCW983042:ODH983111 OMS983042:OND983111 OWO983042:OWZ983111 PGK983042:PGV983111 PQG983042:PQR983111 QAC983042:QAN983111 QJY983042:QKJ983111 QTU983042:QUF983111 RDQ983042:REB983111 RNM983042:RNX983111 RXI983042:RXT983111 SHE983042:SHP983111 SRA983042:SRL983111 TAW983042:TBH983111 TKS983042:TLD983111 TUO983042:TUZ983111 UEK983042:UEV983111 UOG983042:UOR983111 UYC983042:UYN983111 VHY983042:VIJ983111 VRU983042:VSF983111 WBQ983042:WCB983111 WLM983042:WLX983111 WVI983042:WVT983111"/>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0"/>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98"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4月(下旬)</v>
      </c>
      <c r="F1" s="739" t="s">
        <v>70</v>
      </c>
      <c r="G1" s="740"/>
      <c r="H1" s="740"/>
      <c r="I1" s="741"/>
      <c r="J1" s="740"/>
      <c r="K1" s="740"/>
      <c r="L1" s="741"/>
    </row>
    <row r="2" spans="1:12" s="42" customFormat="1" x14ac:dyDescent="0.4">
      <c r="A2" s="658"/>
      <c r="B2" s="733" t="s">
        <v>97</v>
      </c>
      <c r="C2" s="733"/>
      <c r="D2" s="733"/>
      <c r="E2" s="734"/>
      <c r="F2" s="735" t="s">
        <v>195</v>
      </c>
      <c r="G2" s="733"/>
      <c r="H2" s="733"/>
      <c r="I2" s="734"/>
      <c r="J2" s="735" t="s">
        <v>194</v>
      </c>
      <c r="K2" s="733"/>
      <c r="L2" s="734"/>
    </row>
    <row r="3" spans="1:12" s="42" customFormat="1" x14ac:dyDescent="0.4">
      <c r="A3" s="653"/>
      <c r="B3" s="646"/>
      <c r="C3" s="646"/>
      <c r="D3" s="646"/>
      <c r="E3" s="647"/>
      <c r="F3" s="645"/>
      <c r="G3" s="646"/>
      <c r="H3" s="646"/>
      <c r="I3" s="647"/>
      <c r="J3" s="645"/>
      <c r="K3" s="646"/>
      <c r="L3" s="647"/>
    </row>
    <row r="4" spans="1:12" s="42" customFormat="1" x14ac:dyDescent="0.4">
      <c r="A4" s="653"/>
      <c r="B4" s="659" t="s">
        <v>202</v>
      </c>
      <c r="C4" s="655" t="s">
        <v>201</v>
      </c>
      <c r="D4" s="653" t="s">
        <v>95</v>
      </c>
      <c r="E4" s="653"/>
      <c r="F4" s="649" t="str">
        <f>+B4</f>
        <v>(12'4/21～30)</v>
      </c>
      <c r="G4" s="649" t="str">
        <f>+C4</f>
        <v>(11'4/21～30)</v>
      </c>
      <c r="H4" s="653" t="s">
        <v>95</v>
      </c>
      <c r="I4" s="653"/>
      <c r="J4" s="649" t="str">
        <f>+B4</f>
        <v>(12'4/21～30)</v>
      </c>
      <c r="K4" s="649" t="str">
        <f>+C4</f>
        <v>(11'4/21～30)</v>
      </c>
      <c r="L4" s="657" t="s">
        <v>93</v>
      </c>
    </row>
    <row r="5" spans="1:12" s="97" customFormat="1" x14ac:dyDescent="0.4">
      <c r="A5" s="653"/>
      <c r="B5" s="659"/>
      <c r="C5" s="656"/>
      <c r="D5" s="277" t="s">
        <v>94</v>
      </c>
      <c r="E5" s="317" t="s">
        <v>93</v>
      </c>
      <c r="F5" s="649"/>
      <c r="G5" s="649"/>
      <c r="H5" s="277" t="s">
        <v>94</v>
      </c>
      <c r="I5" s="277" t="s">
        <v>93</v>
      </c>
      <c r="J5" s="649"/>
      <c r="K5" s="649"/>
      <c r="L5" s="658"/>
    </row>
    <row r="6" spans="1:12" s="44" customFormat="1" x14ac:dyDescent="0.4">
      <c r="A6" s="249" t="s">
        <v>191</v>
      </c>
      <c r="B6" s="248">
        <f>+B7+B41+B67</f>
        <v>145699</v>
      </c>
      <c r="C6" s="248">
        <f>+C7+C41+C67</f>
        <v>135776</v>
      </c>
      <c r="D6" s="245">
        <f t="shared" ref="D6:D37" si="0">+B6/C6</f>
        <v>1.0730836082960169</v>
      </c>
      <c r="E6" s="289">
        <f t="shared" ref="E6:E37" si="1">+B6-C6</f>
        <v>9923</v>
      </c>
      <c r="F6" s="248">
        <f>+F7+F41+F67</f>
        <v>202820</v>
      </c>
      <c r="G6" s="248">
        <f>+G7+G41+G67</f>
        <v>194403</v>
      </c>
      <c r="H6" s="245">
        <f t="shared" ref="H6:H37" si="2">+F6/G6</f>
        <v>1.0432966569445945</v>
      </c>
      <c r="I6" s="289">
        <f t="shared" ref="I6:I37" si="3">+F6-G6</f>
        <v>8417</v>
      </c>
      <c r="J6" s="245">
        <f t="shared" ref="J6:J37" si="4">+B6/F6</f>
        <v>0.7183660388521842</v>
      </c>
      <c r="K6" s="245">
        <f t="shared" ref="K6:K37" si="5">+C6/G6</f>
        <v>0.69842543582146366</v>
      </c>
      <c r="L6" s="283">
        <f t="shared" ref="L6:L37" si="6">+J6-K6</f>
        <v>1.9940603030720538E-2</v>
      </c>
    </row>
    <row r="7" spans="1:12" s="44" customFormat="1" x14ac:dyDescent="0.4">
      <c r="A7" s="249" t="s">
        <v>91</v>
      </c>
      <c r="B7" s="316">
        <f>+B8+B18+B38</f>
        <v>67582</v>
      </c>
      <c r="C7" s="248">
        <f>+C8+C18+C38</f>
        <v>60687</v>
      </c>
      <c r="D7" s="245">
        <f t="shared" si="0"/>
        <v>1.1136157661443142</v>
      </c>
      <c r="E7" s="289">
        <f t="shared" si="1"/>
        <v>6895</v>
      </c>
      <c r="F7" s="248">
        <f>+F8+F18+F38</f>
        <v>91927</v>
      </c>
      <c r="G7" s="248">
        <f>+G8+G18+G38</f>
        <v>83476</v>
      </c>
      <c r="H7" s="245">
        <f t="shared" si="2"/>
        <v>1.1012386793808999</v>
      </c>
      <c r="I7" s="315">
        <f t="shared" si="3"/>
        <v>8451</v>
      </c>
      <c r="J7" s="245">
        <f t="shared" si="4"/>
        <v>0.73517029817137514</v>
      </c>
      <c r="K7" s="245">
        <f t="shared" si="5"/>
        <v>0.72699937706646223</v>
      </c>
      <c r="L7" s="283">
        <f t="shared" si="6"/>
        <v>8.1709211049129093E-3</v>
      </c>
    </row>
    <row r="8" spans="1:12" x14ac:dyDescent="0.4">
      <c r="A8" s="277" t="s">
        <v>190</v>
      </c>
      <c r="B8" s="403">
        <f>SUM(B9:B17)</f>
        <v>48155</v>
      </c>
      <c r="C8" s="259">
        <f>SUM(C9:C17)</f>
        <v>41731</v>
      </c>
      <c r="D8" s="256">
        <f t="shared" si="0"/>
        <v>1.1539383192351009</v>
      </c>
      <c r="E8" s="402">
        <f t="shared" si="1"/>
        <v>6424</v>
      </c>
      <c r="F8" s="259">
        <f>SUM(F9:F17)</f>
        <v>66732</v>
      </c>
      <c r="G8" s="259">
        <f>SUM(G9:G17)</f>
        <v>56356</v>
      </c>
      <c r="H8" s="256">
        <f t="shared" si="2"/>
        <v>1.1841152672297537</v>
      </c>
      <c r="I8" s="402">
        <f t="shared" si="3"/>
        <v>10376</v>
      </c>
      <c r="J8" s="256">
        <f t="shared" si="4"/>
        <v>0.72161781454174911</v>
      </c>
      <c r="K8" s="256">
        <f t="shared" si="5"/>
        <v>0.74048903399815458</v>
      </c>
      <c r="L8" s="280">
        <f t="shared" si="6"/>
        <v>-1.8871219456405464E-2</v>
      </c>
    </row>
    <row r="9" spans="1:12" x14ac:dyDescent="0.4">
      <c r="A9" s="57" t="s">
        <v>87</v>
      </c>
      <c r="B9" s="145">
        <f>'４月(月間)'!B9-'４月(上旬～中旬)'!B9</f>
        <v>37445</v>
      </c>
      <c r="C9" s="145">
        <f>'４月(月間)'!C9-'４月(上旬～中旬)'!C9</f>
        <v>29526</v>
      </c>
      <c r="D9" s="73">
        <f t="shared" si="0"/>
        <v>1.268204294520084</v>
      </c>
      <c r="E9" s="82">
        <f t="shared" si="1"/>
        <v>7919</v>
      </c>
      <c r="F9" s="80">
        <f>'４月(月間)'!F9-'４月(上旬～中旬)'!F9</f>
        <v>54284</v>
      </c>
      <c r="G9" s="80">
        <f>'４月(月間)'!G9-'４月(上旬～中旬)'!G9</f>
        <v>42404</v>
      </c>
      <c r="H9" s="73">
        <f t="shared" si="2"/>
        <v>1.2801622488444486</v>
      </c>
      <c r="I9" s="82">
        <f t="shared" si="3"/>
        <v>11880</v>
      </c>
      <c r="J9" s="73">
        <f t="shared" si="4"/>
        <v>0.68979809888733323</v>
      </c>
      <c r="K9" s="73">
        <f t="shared" si="5"/>
        <v>0.6963022356381473</v>
      </c>
      <c r="L9" s="90">
        <f t="shared" si="6"/>
        <v>-6.5041367508140713E-3</v>
      </c>
    </row>
    <row r="10" spans="1:12" x14ac:dyDescent="0.4">
      <c r="A10" s="58" t="s">
        <v>90</v>
      </c>
      <c r="B10" s="145">
        <f>'４月(月間)'!B10-'４月(上旬～中旬)'!B10</f>
        <v>4638</v>
      </c>
      <c r="C10" s="145">
        <f>'４月(月間)'!C10-'４月(上旬～中旬)'!C10</f>
        <v>4872</v>
      </c>
      <c r="D10" s="53">
        <f t="shared" si="0"/>
        <v>0.95197044334975367</v>
      </c>
      <c r="E10" s="77">
        <f t="shared" si="1"/>
        <v>-234</v>
      </c>
      <c r="F10" s="80">
        <f>'４月(月間)'!F10-'４月(上旬～中旬)'!F10</f>
        <v>5000</v>
      </c>
      <c r="G10" s="80">
        <f>'４月(月間)'!G10-'４月(上旬～中旬)'!G10</f>
        <v>5000</v>
      </c>
      <c r="H10" s="53">
        <f t="shared" si="2"/>
        <v>1</v>
      </c>
      <c r="I10" s="77">
        <f t="shared" si="3"/>
        <v>0</v>
      </c>
      <c r="J10" s="53">
        <f t="shared" si="4"/>
        <v>0.92759999999999998</v>
      </c>
      <c r="K10" s="53">
        <f t="shared" si="5"/>
        <v>0.97440000000000004</v>
      </c>
      <c r="L10" s="52">
        <f t="shared" si="6"/>
        <v>-4.6800000000000064E-2</v>
      </c>
    </row>
    <row r="11" spans="1:12" x14ac:dyDescent="0.4">
      <c r="A11" s="58" t="s">
        <v>162</v>
      </c>
      <c r="B11" s="145">
        <f>'４月(月間)'!B11-'４月(上旬～中旬)'!B11</f>
        <v>5358</v>
      </c>
      <c r="C11" s="145">
        <f>'４月(月間)'!C11-'４月(上旬～中旬)'!C11</f>
        <v>6679</v>
      </c>
      <c r="D11" s="53">
        <f t="shared" si="0"/>
        <v>0.80221590058391978</v>
      </c>
      <c r="E11" s="77">
        <f t="shared" si="1"/>
        <v>-1321</v>
      </c>
      <c r="F11" s="80">
        <f>'４月(月間)'!F11-'４月(上旬～中旬)'!F11</f>
        <v>5927</v>
      </c>
      <c r="G11" s="80">
        <f>'４月(月間)'!G11-'４月(上旬～中旬)'!G11</f>
        <v>7647</v>
      </c>
      <c r="H11" s="53">
        <f t="shared" si="2"/>
        <v>0.77507519288609916</v>
      </c>
      <c r="I11" s="77">
        <f t="shared" si="3"/>
        <v>-1720</v>
      </c>
      <c r="J11" s="53">
        <f t="shared" si="4"/>
        <v>0.90399865024464321</v>
      </c>
      <c r="K11" s="53">
        <f t="shared" si="5"/>
        <v>0.87341441088008365</v>
      </c>
      <c r="L11" s="52">
        <f t="shared" si="6"/>
        <v>3.0584239364559562E-2</v>
      </c>
    </row>
    <row r="12" spans="1:12" x14ac:dyDescent="0.4">
      <c r="A12" s="58" t="s">
        <v>85</v>
      </c>
      <c r="B12" s="145">
        <f>'４月(月間)'!B12-'４月(上旬～中旬)'!B12</f>
        <v>0</v>
      </c>
      <c r="C12" s="145">
        <f>'４月(月間)'!C12-'４月(上旬～中旬)'!C12</f>
        <v>0</v>
      </c>
      <c r="D12" s="53" t="e">
        <f t="shared" si="0"/>
        <v>#DIV/0!</v>
      </c>
      <c r="E12" s="77">
        <f t="shared" si="1"/>
        <v>0</v>
      </c>
      <c r="F12" s="80">
        <f>'４月(月間)'!F12-'４月(上旬～中旬)'!F12</f>
        <v>0</v>
      </c>
      <c r="G12" s="80">
        <f>'４月(月間)'!G12-'４月(上旬～中旬)'!G12</f>
        <v>0</v>
      </c>
      <c r="H12" s="53" t="e">
        <f t="shared" si="2"/>
        <v>#DIV/0!</v>
      </c>
      <c r="I12" s="77">
        <f t="shared" si="3"/>
        <v>0</v>
      </c>
      <c r="J12" s="53" t="e">
        <f t="shared" si="4"/>
        <v>#DIV/0!</v>
      </c>
      <c r="K12" s="53" t="e">
        <f t="shared" si="5"/>
        <v>#DIV/0!</v>
      </c>
      <c r="L12" s="52" t="e">
        <f t="shared" si="6"/>
        <v>#DIV/0!</v>
      </c>
    </row>
    <row r="13" spans="1:12" x14ac:dyDescent="0.4">
      <c r="A13" s="58" t="s">
        <v>86</v>
      </c>
      <c r="B13" s="145">
        <f>'４月(月間)'!B13-'４月(上旬～中旬)'!B13</f>
        <v>0</v>
      </c>
      <c r="C13" s="145">
        <f>'４月(月間)'!C13-'４月(上旬～中旬)'!C13</f>
        <v>0</v>
      </c>
      <c r="D13" s="53" t="e">
        <f t="shared" si="0"/>
        <v>#DIV/0!</v>
      </c>
      <c r="E13" s="77">
        <f t="shared" si="1"/>
        <v>0</v>
      </c>
      <c r="F13" s="80">
        <f>'４月(月間)'!F13-'４月(上旬～中旬)'!F13</f>
        <v>0</v>
      </c>
      <c r="G13" s="80">
        <f>'４月(月間)'!G13-'４月(上旬～中旬)'!G13</f>
        <v>0</v>
      </c>
      <c r="H13" s="53" t="e">
        <f t="shared" si="2"/>
        <v>#DIV/0!</v>
      </c>
      <c r="I13" s="77">
        <f t="shared" si="3"/>
        <v>0</v>
      </c>
      <c r="J13" s="53" t="e">
        <f t="shared" si="4"/>
        <v>#DIV/0!</v>
      </c>
      <c r="K13" s="53" t="e">
        <f t="shared" si="5"/>
        <v>#DIV/0!</v>
      </c>
      <c r="L13" s="52" t="e">
        <f t="shared" si="6"/>
        <v>#DIV/0!</v>
      </c>
    </row>
    <row r="14" spans="1:12" x14ac:dyDescent="0.4">
      <c r="A14" s="64" t="s">
        <v>189</v>
      </c>
      <c r="B14" s="147">
        <f>'４月(月間)'!B14-'４月(上旬～中旬)'!B14</f>
        <v>714</v>
      </c>
      <c r="C14" s="145">
        <f>'４月(月間)'!C14-'４月(上旬～中旬)'!C14</f>
        <v>654</v>
      </c>
      <c r="D14" s="67">
        <f t="shared" si="0"/>
        <v>1.0917431192660549</v>
      </c>
      <c r="E14" s="84">
        <f t="shared" si="1"/>
        <v>60</v>
      </c>
      <c r="F14" s="107">
        <f>'４月(月間)'!F14-'４月(上旬～中旬)'!F14</f>
        <v>1521</v>
      </c>
      <c r="G14" s="107">
        <f>'４月(月間)'!G14-'４月(上旬～中旬)'!G14</f>
        <v>1305</v>
      </c>
      <c r="H14" s="67">
        <f t="shared" si="2"/>
        <v>1.1655172413793105</v>
      </c>
      <c r="I14" s="84">
        <f t="shared" si="3"/>
        <v>216</v>
      </c>
      <c r="J14" s="67">
        <f t="shared" si="4"/>
        <v>0.46942800788954636</v>
      </c>
      <c r="K14" s="67">
        <f t="shared" si="5"/>
        <v>0.50114942528735629</v>
      </c>
      <c r="L14" s="66">
        <f t="shared" si="6"/>
        <v>-3.1721417397809926E-2</v>
      </c>
    </row>
    <row r="15" spans="1:12" x14ac:dyDescent="0.4">
      <c r="A15" s="58" t="s">
        <v>188</v>
      </c>
      <c r="B15" s="143">
        <f>'４月(月間)'!B15-'４月(上旬～中旬)'!B15</f>
        <v>0</v>
      </c>
      <c r="C15" s="145">
        <f>'４月(月間)'!C15-'４月(上旬～中旬)'!C15</f>
        <v>0</v>
      </c>
      <c r="D15" s="53" t="e">
        <f t="shared" si="0"/>
        <v>#DIV/0!</v>
      </c>
      <c r="E15" s="77">
        <f t="shared" si="1"/>
        <v>0</v>
      </c>
      <c r="F15" s="55">
        <f>'４月(月間)'!F15-'４月(上旬～中旬)'!F15</f>
        <v>0</v>
      </c>
      <c r="G15" s="55">
        <f>'４月(月間)'!G15-'４月(上旬～中旬)'!G15</f>
        <v>0</v>
      </c>
      <c r="H15" s="53" t="e">
        <f t="shared" si="2"/>
        <v>#DIV/0!</v>
      </c>
      <c r="I15" s="77">
        <f t="shared" si="3"/>
        <v>0</v>
      </c>
      <c r="J15" s="53" t="e">
        <f t="shared" si="4"/>
        <v>#DIV/0!</v>
      </c>
      <c r="K15" s="53" t="e">
        <f t="shared" si="5"/>
        <v>#DIV/0!</v>
      </c>
      <c r="L15" s="52" t="e">
        <f t="shared" si="6"/>
        <v>#DIV/0!</v>
      </c>
    </row>
    <row r="16" spans="1:12" s="42" customFormat="1" x14ac:dyDescent="0.4">
      <c r="A16" s="70" t="s">
        <v>187</v>
      </c>
      <c r="B16" s="145">
        <f>'４月(月間)'!B16-'４月(上旬～中旬)'!B16</f>
        <v>0</v>
      </c>
      <c r="C16" s="145">
        <f>'４月(月間)'!C16-'４月(上旬～中旬)'!C16</f>
        <v>0</v>
      </c>
      <c r="D16" s="53" t="e">
        <f t="shared" si="0"/>
        <v>#DIV/0!</v>
      </c>
      <c r="E16" s="77">
        <f t="shared" si="1"/>
        <v>0</v>
      </c>
      <c r="F16" s="80">
        <f>'４月(月間)'!F16-'４月(上旬～中旬)'!F16</f>
        <v>0</v>
      </c>
      <c r="G16" s="80">
        <f>'４月(月間)'!G16-'４月(上旬～中旬)'!G16</f>
        <v>0</v>
      </c>
      <c r="H16" s="53" t="e">
        <f t="shared" si="2"/>
        <v>#DIV/0!</v>
      </c>
      <c r="I16" s="77">
        <f t="shared" si="3"/>
        <v>0</v>
      </c>
      <c r="J16" s="53" t="e">
        <f t="shared" si="4"/>
        <v>#DIV/0!</v>
      </c>
      <c r="K16" s="53" t="e">
        <f t="shared" si="5"/>
        <v>#DIV/0!</v>
      </c>
      <c r="L16" s="52" t="e">
        <f t="shared" si="6"/>
        <v>#DIV/0!</v>
      </c>
    </row>
    <row r="17" spans="1:12" x14ac:dyDescent="0.4">
      <c r="A17" s="70" t="s">
        <v>186</v>
      </c>
      <c r="B17" s="72">
        <f>'４月(月間)'!B17-'４月(上旬～中旬)'!B17</f>
        <v>0</v>
      </c>
      <c r="C17" s="145">
        <f>'４月(月間)'!C17-'４月(上旬～中旬)'!C17</f>
        <v>0</v>
      </c>
      <c r="D17" s="67" t="e">
        <f t="shared" si="0"/>
        <v>#DIV/0!</v>
      </c>
      <c r="E17" s="68">
        <f t="shared" si="1"/>
        <v>0</v>
      </c>
      <c r="F17" s="72">
        <f>'４月(月間)'!F17-'４月(上旬～中旬)'!F17</f>
        <v>0</v>
      </c>
      <c r="G17" s="72">
        <f>'４月(月間)'!G17-'４月(上旬～中旬)'!G17</f>
        <v>0</v>
      </c>
      <c r="H17" s="67" t="e">
        <f t="shared" si="2"/>
        <v>#DIV/0!</v>
      </c>
      <c r="I17" s="84">
        <f t="shared" si="3"/>
        <v>0</v>
      </c>
      <c r="J17" s="67" t="e">
        <f t="shared" si="4"/>
        <v>#DIV/0!</v>
      </c>
      <c r="K17" s="53" t="e">
        <f t="shared" si="5"/>
        <v>#DIV/0!</v>
      </c>
      <c r="L17" s="52" t="e">
        <f t="shared" si="6"/>
        <v>#DIV/0!</v>
      </c>
    </row>
    <row r="18" spans="1:12" x14ac:dyDescent="0.4">
      <c r="A18" s="277" t="s">
        <v>185</v>
      </c>
      <c r="B18" s="403">
        <f>SUM(B19:B37)</f>
        <v>18909</v>
      </c>
      <c r="C18" s="403">
        <f>SUM(C19:C37)</f>
        <v>18523</v>
      </c>
      <c r="D18" s="256">
        <f t="shared" si="0"/>
        <v>1.0208389569724128</v>
      </c>
      <c r="E18" s="402">
        <f t="shared" si="1"/>
        <v>386</v>
      </c>
      <c r="F18" s="259">
        <f>SUM(F19:F37)</f>
        <v>24415</v>
      </c>
      <c r="G18" s="259">
        <f>SUM(G19:G37)</f>
        <v>26130</v>
      </c>
      <c r="H18" s="256">
        <f t="shared" si="2"/>
        <v>0.9343666283964791</v>
      </c>
      <c r="I18" s="402">
        <f t="shared" si="3"/>
        <v>-1715</v>
      </c>
      <c r="J18" s="256">
        <f t="shared" si="4"/>
        <v>0.77448289985664553</v>
      </c>
      <c r="K18" s="256">
        <f t="shared" si="5"/>
        <v>0.70887868350554917</v>
      </c>
      <c r="L18" s="280">
        <f t="shared" si="6"/>
        <v>6.5604216351096367E-2</v>
      </c>
    </row>
    <row r="19" spans="1:12" x14ac:dyDescent="0.4">
      <c r="A19" s="57" t="s">
        <v>184</v>
      </c>
      <c r="B19" s="145">
        <f>'４月(月間)'!B19-'４月(上旬～中旬)'!B19</f>
        <v>0</v>
      </c>
      <c r="C19" s="145">
        <f>'４月(月間)'!C19-'４月(上旬～中旬)'!C19</f>
        <v>0</v>
      </c>
      <c r="D19" s="73" t="e">
        <f t="shared" si="0"/>
        <v>#DIV/0!</v>
      </c>
      <c r="E19" s="82">
        <f t="shared" si="1"/>
        <v>0</v>
      </c>
      <c r="F19" s="80">
        <f>'４月(月間)'!F19-'４月(上旬～中旬)'!F19</f>
        <v>0</v>
      </c>
      <c r="G19" s="80">
        <f>'４月(月間)'!G19-'４月(上旬～中旬)'!G19</f>
        <v>0</v>
      </c>
      <c r="H19" s="73" t="e">
        <f t="shared" si="2"/>
        <v>#DIV/0!</v>
      </c>
      <c r="I19" s="82">
        <f t="shared" si="3"/>
        <v>0</v>
      </c>
      <c r="J19" s="73" t="e">
        <f t="shared" si="4"/>
        <v>#DIV/0!</v>
      </c>
      <c r="K19" s="73" t="e">
        <f t="shared" si="5"/>
        <v>#DIV/0!</v>
      </c>
      <c r="L19" s="90" t="e">
        <f t="shared" si="6"/>
        <v>#DIV/0!</v>
      </c>
    </row>
    <row r="20" spans="1:12" x14ac:dyDescent="0.4">
      <c r="A20" s="58" t="s">
        <v>162</v>
      </c>
      <c r="B20" s="145">
        <f>'４月(月間)'!B20-'４月(上旬～中旬)'!B20</f>
        <v>0</v>
      </c>
      <c r="C20" s="145">
        <f>'４月(月間)'!C20-'４月(上旬～中旬)'!C20</f>
        <v>0</v>
      </c>
      <c r="D20" s="53" t="e">
        <f t="shared" si="0"/>
        <v>#DIV/0!</v>
      </c>
      <c r="E20" s="77">
        <f t="shared" si="1"/>
        <v>0</v>
      </c>
      <c r="F20" s="80">
        <f>'４月(月間)'!F20-'４月(上旬～中旬)'!F20</f>
        <v>0</v>
      </c>
      <c r="G20" s="80">
        <f>'４月(月間)'!G20-'４月(上旬～中旬)'!G20</f>
        <v>0</v>
      </c>
      <c r="H20" s="53" t="e">
        <f t="shared" si="2"/>
        <v>#DIV/0!</v>
      </c>
      <c r="I20" s="77">
        <f t="shared" si="3"/>
        <v>0</v>
      </c>
      <c r="J20" s="53" t="e">
        <f t="shared" si="4"/>
        <v>#DIV/0!</v>
      </c>
      <c r="K20" s="53" t="e">
        <f t="shared" si="5"/>
        <v>#DIV/0!</v>
      </c>
      <c r="L20" s="52" t="e">
        <f t="shared" si="6"/>
        <v>#DIV/0!</v>
      </c>
    </row>
    <row r="21" spans="1:12" x14ac:dyDescent="0.4">
      <c r="A21" s="58" t="s">
        <v>183</v>
      </c>
      <c r="B21" s="145">
        <f>'４月(月間)'!B21-'４月(上旬～中旬)'!B21</f>
        <v>6132</v>
      </c>
      <c r="C21" s="145">
        <f>'４月(月間)'!C21-'４月(上旬～中旬)'!C21</f>
        <v>5792</v>
      </c>
      <c r="D21" s="53">
        <f t="shared" si="0"/>
        <v>1.0587016574585635</v>
      </c>
      <c r="E21" s="77">
        <f t="shared" si="1"/>
        <v>340</v>
      </c>
      <c r="F21" s="80">
        <f>'４月(月間)'!F21-'４月(上旬～中旬)'!F21</f>
        <v>8700</v>
      </c>
      <c r="G21" s="80">
        <f>'４月(月間)'!G21-'４月(上旬～中旬)'!G21</f>
        <v>8740</v>
      </c>
      <c r="H21" s="53">
        <f t="shared" si="2"/>
        <v>0.99542334096109841</v>
      </c>
      <c r="I21" s="77">
        <f t="shared" si="3"/>
        <v>-40</v>
      </c>
      <c r="J21" s="53">
        <f t="shared" si="4"/>
        <v>0.70482758620689656</v>
      </c>
      <c r="K21" s="53">
        <f t="shared" si="5"/>
        <v>0.66270022883295199</v>
      </c>
      <c r="L21" s="52">
        <f t="shared" si="6"/>
        <v>4.2127357373944574E-2</v>
      </c>
    </row>
    <row r="22" spans="1:12" x14ac:dyDescent="0.4">
      <c r="A22" s="58" t="s">
        <v>182</v>
      </c>
      <c r="B22" s="145">
        <f>'４月(月間)'!B22-'４月(上旬～中旬)'!B22</f>
        <v>2423</v>
      </c>
      <c r="C22" s="145">
        <f>'４月(月間)'!C22-'４月(上旬～中旬)'!C22</f>
        <v>2013</v>
      </c>
      <c r="D22" s="53">
        <f t="shared" si="0"/>
        <v>1.2036761053154497</v>
      </c>
      <c r="E22" s="77">
        <f t="shared" si="1"/>
        <v>410</v>
      </c>
      <c r="F22" s="80">
        <f>'４月(月間)'!F22-'４月(上旬～中旬)'!F22</f>
        <v>2985</v>
      </c>
      <c r="G22" s="80">
        <f>'４月(月間)'!G22-'４月(上旬～中旬)'!G22</f>
        <v>2955</v>
      </c>
      <c r="H22" s="53">
        <f t="shared" si="2"/>
        <v>1.0101522842639594</v>
      </c>
      <c r="I22" s="77">
        <f t="shared" si="3"/>
        <v>30</v>
      </c>
      <c r="J22" s="53">
        <f t="shared" si="4"/>
        <v>0.81172529313232833</v>
      </c>
      <c r="K22" s="53">
        <f t="shared" si="5"/>
        <v>0.68121827411167513</v>
      </c>
      <c r="L22" s="52">
        <f t="shared" si="6"/>
        <v>0.1305070190206532</v>
      </c>
    </row>
    <row r="23" spans="1:12" x14ac:dyDescent="0.4">
      <c r="A23" s="58" t="s">
        <v>181</v>
      </c>
      <c r="B23" s="145">
        <f>'４月(月間)'!B23-'４月(上旬～中旬)'!B23</f>
        <v>1158</v>
      </c>
      <c r="C23" s="145">
        <f>'４月(月間)'!C23-'４月(上旬～中旬)'!C23</f>
        <v>1067</v>
      </c>
      <c r="D23" s="67">
        <f t="shared" si="0"/>
        <v>1.0852858481724461</v>
      </c>
      <c r="E23" s="84">
        <f t="shared" si="1"/>
        <v>91</v>
      </c>
      <c r="F23" s="80">
        <f>'４月(月間)'!F23-'４月(上旬～中旬)'!F23</f>
        <v>1485</v>
      </c>
      <c r="G23" s="80">
        <f>'４月(月間)'!G23-'４月(上旬～中旬)'!G23</f>
        <v>1450</v>
      </c>
      <c r="H23" s="67">
        <f t="shared" si="2"/>
        <v>1.0241379310344827</v>
      </c>
      <c r="I23" s="84">
        <f t="shared" si="3"/>
        <v>35</v>
      </c>
      <c r="J23" s="67">
        <f t="shared" si="4"/>
        <v>0.77979797979797982</v>
      </c>
      <c r="K23" s="67">
        <f t="shared" si="5"/>
        <v>0.7358620689655172</v>
      </c>
      <c r="L23" s="66">
        <f t="shared" si="6"/>
        <v>4.3935910832462621E-2</v>
      </c>
    </row>
    <row r="24" spans="1:12" x14ac:dyDescent="0.4">
      <c r="A24" s="70" t="s">
        <v>180</v>
      </c>
      <c r="B24" s="145">
        <f>'４月(月間)'!B24-'４月(上旬～中旬)'!B24</f>
        <v>0</v>
      </c>
      <c r="C24" s="145">
        <f>'４月(月間)'!C24-'４月(上旬～中旬)'!C24</f>
        <v>0</v>
      </c>
      <c r="D24" s="53" t="e">
        <f t="shared" si="0"/>
        <v>#DIV/0!</v>
      </c>
      <c r="E24" s="77">
        <f t="shared" si="1"/>
        <v>0</v>
      </c>
      <c r="F24" s="80">
        <f>'４月(月間)'!F24-'４月(上旬～中旬)'!F24</f>
        <v>0</v>
      </c>
      <c r="G24" s="80">
        <f>'４月(月間)'!G24-'４月(上旬～中旬)'!G24</f>
        <v>0</v>
      </c>
      <c r="H24" s="53" t="e">
        <f t="shared" si="2"/>
        <v>#DIV/0!</v>
      </c>
      <c r="I24" s="77">
        <f t="shared" si="3"/>
        <v>0</v>
      </c>
      <c r="J24" s="53" t="e">
        <f t="shared" si="4"/>
        <v>#DIV/0!</v>
      </c>
      <c r="K24" s="53" t="e">
        <f t="shared" si="5"/>
        <v>#DIV/0!</v>
      </c>
      <c r="L24" s="52" t="e">
        <f t="shared" si="6"/>
        <v>#DIV/0!</v>
      </c>
    </row>
    <row r="25" spans="1:12" x14ac:dyDescent="0.4">
      <c r="A25" s="70" t="s">
        <v>179</v>
      </c>
      <c r="B25" s="145">
        <f>'４月(月間)'!B25-'４月(上旬～中旬)'!B25</f>
        <v>1288</v>
      </c>
      <c r="C25" s="145">
        <f>'４月(月間)'!C25-'４月(上旬～中旬)'!C25</f>
        <v>1073</v>
      </c>
      <c r="D25" s="53">
        <f t="shared" si="0"/>
        <v>1.2003727865796832</v>
      </c>
      <c r="E25" s="77">
        <f t="shared" si="1"/>
        <v>215</v>
      </c>
      <c r="F25" s="80">
        <f>'４月(月間)'!F25-'４月(上旬～中旬)'!F25</f>
        <v>1490</v>
      </c>
      <c r="G25" s="80">
        <f>'４月(月間)'!G25-'４月(上旬～中旬)'!G25</f>
        <v>1485</v>
      </c>
      <c r="H25" s="53">
        <f t="shared" si="2"/>
        <v>1.0033670033670035</v>
      </c>
      <c r="I25" s="77">
        <f t="shared" si="3"/>
        <v>5</v>
      </c>
      <c r="J25" s="53">
        <f t="shared" si="4"/>
        <v>0.86442953020134228</v>
      </c>
      <c r="K25" s="53">
        <f t="shared" si="5"/>
        <v>0.72255892255892251</v>
      </c>
      <c r="L25" s="52">
        <f t="shared" si="6"/>
        <v>0.14187060764241977</v>
      </c>
    </row>
    <row r="26" spans="1:12" s="42" customFormat="1" x14ac:dyDescent="0.4">
      <c r="A26" s="70" t="s">
        <v>178</v>
      </c>
      <c r="B26" s="145">
        <f>'４月(月間)'!B26-'４月(上旬～中旬)'!B26</f>
        <v>0</v>
      </c>
      <c r="C26" s="145">
        <f>'４月(月間)'!C26-'４月(上旬～中旬)'!C26</f>
        <v>0</v>
      </c>
      <c r="D26" s="53" t="e">
        <f t="shared" si="0"/>
        <v>#DIV/0!</v>
      </c>
      <c r="E26" s="54">
        <f t="shared" si="1"/>
        <v>0</v>
      </c>
      <c r="F26" s="80">
        <f>'４月(月間)'!F26-'４月(上旬～中旬)'!F26</f>
        <v>0</v>
      </c>
      <c r="G26" s="80">
        <f>'４月(月間)'!G26-'４月(上旬～中旬)'!G26</f>
        <v>0</v>
      </c>
      <c r="H26" s="53" t="e">
        <f t="shared" si="2"/>
        <v>#DIV/0!</v>
      </c>
      <c r="I26" s="54">
        <f t="shared" si="3"/>
        <v>0</v>
      </c>
      <c r="J26" s="53" t="e">
        <f t="shared" si="4"/>
        <v>#DIV/0!</v>
      </c>
      <c r="K26" s="53" t="e">
        <f t="shared" si="5"/>
        <v>#DIV/0!</v>
      </c>
      <c r="L26" s="52" t="e">
        <f t="shared" si="6"/>
        <v>#DIV/0!</v>
      </c>
    </row>
    <row r="27" spans="1:12" x14ac:dyDescent="0.4">
      <c r="A27" s="58" t="s">
        <v>177</v>
      </c>
      <c r="B27" s="145">
        <f>'４月(月間)'!B27-'４月(上旬～中旬)'!B27</f>
        <v>0</v>
      </c>
      <c r="C27" s="145">
        <f>'４月(月間)'!C27-'４月(上旬～中旬)'!C27</f>
        <v>0</v>
      </c>
      <c r="D27" s="53" t="e">
        <f t="shared" si="0"/>
        <v>#DIV/0!</v>
      </c>
      <c r="E27" s="77">
        <f t="shared" si="1"/>
        <v>0</v>
      </c>
      <c r="F27" s="80">
        <f>'４月(月間)'!F27-'４月(上旬～中旬)'!F27</f>
        <v>0</v>
      </c>
      <c r="G27" s="80">
        <f>'４月(月間)'!G27-'４月(上旬～中旬)'!G27</f>
        <v>0</v>
      </c>
      <c r="H27" s="53" t="e">
        <f t="shared" si="2"/>
        <v>#DIV/0!</v>
      </c>
      <c r="I27" s="77">
        <f t="shared" si="3"/>
        <v>0</v>
      </c>
      <c r="J27" s="53" t="e">
        <f t="shared" si="4"/>
        <v>#DIV/0!</v>
      </c>
      <c r="K27" s="53" t="e">
        <f t="shared" si="5"/>
        <v>#DIV/0!</v>
      </c>
      <c r="L27" s="52" t="e">
        <f t="shared" si="6"/>
        <v>#DIV/0!</v>
      </c>
    </row>
    <row r="28" spans="1:12" x14ac:dyDescent="0.4">
      <c r="A28" s="58" t="s">
        <v>176</v>
      </c>
      <c r="B28" s="145">
        <f>'４月(月間)'!B28-'４月(上旬～中旬)'!B28</f>
        <v>0</v>
      </c>
      <c r="C28" s="145">
        <f>'４月(月間)'!C28-'４月(上旬～中旬)'!C28</f>
        <v>1053</v>
      </c>
      <c r="D28" s="53">
        <f t="shared" si="0"/>
        <v>0</v>
      </c>
      <c r="E28" s="77">
        <f t="shared" si="1"/>
        <v>-1053</v>
      </c>
      <c r="F28" s="80">
        <f>'４月(月間)'!F28-'４月(上旬～中旬)'!F28</f>
        <v>0</v>
      </c>
      <c r="G28" s="80">
        <f>'４月(月間)'!G28-'４月(上旬～中旬)'!G28</f>
        <v>1485</v>
      </c>
      <c r="H28" s="53">
        <f t="shared" si="2"/>
        <v>0</v>
      </c>
      <c r="I28" s="77">
        <f t="shared" si="3"/>
        <v>-1485</v>
      </c>
      <c r="J28" s="53" t="e">
        <f t="shared" si="4"/>
        <v>#DIV/0!</v>
      </c>
      <c r="K28" s="53">
        <f t="shared" si="5"/>
        <v>0.70909090909090911</v>
      </c>
      <c r="L28" s="52" t="e">
        <f t="shared" si="6"/>
        <v>#DIV/0!</v>
      </c>
    </row>
    <row r="29" spans="1:12" x14ac:dyDescent="0.4">
      <c r="A29" s="58" t="s">
        <v>175</v>
      </c>
      <c r="B29" s="145">
        <f>'４月(月間)'!B29-'４月(上旬～中旬)'!B29</f>
        <v>0</v>
      </c>
      <c r="C29" s="145">
        <f>'４月(月間)'!C29-'４月(上旬～中旬)'!C29</f>
        <v>0</v>
      </c>
      <c r="D29" s="53" t="e">
        <f t="shared" si="0"/>
        <v>#DIV/0!</v>
      </c>
      <c r="E29" s="77">
        <f t="shared" si="1"/>
        <v>0</v>
      </c>
      <c r="F29" s="80">
        <f>'４月(月間)'!F29-'４月(上旬～中旬)'!F29</f>
        <v>0</v>
      </c>
      <c r="G29" s="80">
        <f>'４月(月間)'!G29-'４月(上旬～中旬)'!G29</f>
        <v>0</v>
      </c>
      <c r="H29" s="53" t="e">
        <f t="shared" si="2"/>
        <v>#DIV/0!</v>
      </c>
      <c r="I29" s="77">
        <f t="shared" si="3"/>
        <v>0</v>
      </c>
      <c r="J29" s="53" t="e">
        <f t="shared" si="4"/>
        <v>#DIV/0!</v>
      </c>
      <c r="K29" s="53" t="e">
        <f t="shared" si="5"/>
        <v>#DIV/0!</v>
      </c>
      <c r="L29" s="52" t="e">
        <f t="shared" si="6"/>
        <v>#DIV/0!</v>
      </c>
    </row>
    <row r="30" spans="1:12" x14ac:dyDescent="0.4">
      <c r="A30" s="58" t="s">
        <v>174</v>
      </c>
      <c r="B30" s="145">
        <f>'４月(月間)'!B30-'４月(上旬～中旬)'!B30</f>
        <v>0</v>
      </c>
      <c r="C30" s="145">
        <f>'４月(月間)'!C30-'４月(上旬～中旬)'!C30</f>
        <v>0</v>
      </c>
      <c r="D30" s="67" t="e">
        <f t="shared" si="0"/>
        <v>#DIV/0!</v>
      </c>
      <c r="E30" s="84">
        <f t="shared" si="1"/>
        <v>0</v>
      </c>
      <c r="F30" s="80">
        <f>'４月(月間)'!F30-'４月(上旬～中旬)'!F30</f>
        <v>0</v>
      </c>
      <c r="G30" s="80">
        <f>'４月(月間)'!G30-'４月(上旬～中旬)'!G30</f>
        <v>0</v>
      </c>
      <c r="H30" s="67" t="e">
        <f t="shared" si="2"/>
        <v>#DIV/0!</v>
      </c>
      <c r="I30" s="84">
        <f t="shared" si="3"/>
        <v>0</v>
      </c>
      <c r="J30" s="67" t="e">
        <f t="shared" si="4"/>
        <v>#DIV/0!</v>
      </c>
      <c r="K30" s="67" t="e">
        <f t="shared" si="5"/>
        <v>#DIV/0!</v>
      </c>
      <c r="L30" s="66" t="e">
        <f t="shared" si="6"/>
        <v>#DIV/0!</v>
      </c>
    </row>
    <row r="31" spans="1:12" x14ac:dyDescent="0.4">
      <c r="A31" s="70" t="s">
        <v>173</v>
      </c>
      <c r="B31" s="145">
        <f>'４月(月間)'!B31-'４月(上旬～中旬)'!B31</f>
        <v>0</v>
      </c>
      <c r="C31" s="145">
        <f>'４月(月間)'!C31-'４月(上旬～中旬)'!C31</f>
        <v>0</v>
      </c>
      <c r="D31" s="53" t="e">
        <f t="shared" si="0"/>
        <v>#DIV/0!</v>
      </c>
      <c r="E31" s="77">
        <f t="shared" si="1"/>
        <v>0</v>
      </c>
      <c r="F31" s="80">
        <f>'４月(月間)'!F31-'４月(上旬～中旬)'!F31</f>
        <v>0</v>
      </c>
      <c r="G31" s="80">
        <f>'４月(月間)'!G31-'４月(上旬～中旬)'!G31</f>
        <v>0</v>
      </c>
      <c r="H31" s="53" t="e">
        <f t="shared" si="2"/>
        <v>#DIV/0!</v>
      </c>
      <c r="I31" s="77">
        <f t="shared" si="3"/>
        <v>0</v>
      </c>
      <c r="J31" s="53" t="e">
        <f t="shared" si="4"/>
        <v>#DIV/0!</v>
      </c>
      <c r="K31" s="53" t="e">
        <f t="shared" si="5"/>
        <v>#DIV/0!</v>
      </c>
      <c r="L31" s="52" t="e">
        <f t="shared" si="6"/>
        <v>#DIV/0!</v>
      </c>
    </row>
    <row r="32" spans="1:12" x14ac:dyDescent="0.4">
      <c r="A32" s="58" t="s">
        <v>172</v>
      </c>
      <c r="B32" s="145">
        <f>'４月(月間)'!B32-'４月(上旬～中旬)'!B32</f>
        <v>2015</v>
      </c>
      <c r="C32" s="145">
        <f>'４月(月間)'!C32-'４月(上旬～中旬)'!C32</f>
        <v>2428</v>
      </c>
      <c r="D32" s="53">
        <f t="shared" si="0"/>
        <v>0.82990115321252056</v>
      </c>
      <c r="E32" s="77">
        <f t="shared" si="1"/>
        <v>-413</v>
      </c>
      <c r="F32" s="80">
        <f>'４月(月間)'!F32-'４月(上旬～中旬)'!F32</f>
        <v>2465</v>
      </c>
      <c r="G32" s="80">
        <f>'４月(月間)'!G32-'４月(上旬～中旬)'!G32</f>
        <v>2700</v>
      </c>
      <c r="H32" s="53">
        <f t="shared" si="2"/>
        <v>0.91296296296296298</v>
      </c>
      <c r="I32" s="77">
        <f t="shared" si="3"/>
        <v>-235</v>
      </c>
      <c r="J32" s="53">
        <f t="shared" si="4"/>
        <v>0.81744421906693709</v>
      </c>
      <c r="K32" s="53">
        <f t="shared" si="5"/>
        <v>0.89925925925925931</v>
      </c>
      <c r="L32" s="52">
        <f t="shared" si="6"/>
        <v>-8.1815040192322219E-2</v>
      </c>
    </row>
    <row r="33" spans="1:12" x14ac:dyDescent="0.4">
      <c r="A33" s="70" t="s">
        <v>171</v>
      </c>
      <c r="B33" s="145">
        <f>'４月(月間)'!B33-'４月(上旬～中旬)'!B33</f>
        <v>0</v>
      </c>
      <c r="C33" s="145">
        <f>'４月(月間)'!C33-'４月(上旬～中旬)'!C33</f>
        <v>0</v>
      </c>
      <c r="D33" s="67" t="e">
        <f t="shared" si="0"/>
        <v>#DIV/0!</v>
      </c>
      <c r="E33" s="84">
        <f t="shared" si="1"/>
        <v>0</v>
      </c>
      <c r="F33" s="80">
        <f>'４月(月間)'!F33-'４月(上旬～中旬)'!F33</f>
        <v>0</v>
      </c>
      <c r="G33" s="80">
        <f>'４月(月間)'!G33-'４月(上旬～中旬)'!G33</f>
        <v>0</v>
      </c>
      <c r="H33" s="67" t="e">
        <f t="shared" si="2"/>
        <v>#DIV/0!</v>
      </c>
      <c r="I33" s="84">
        <f t="shared" si="3"/>
        <v>0</v>
      </c>
      <c r="J33" s="67" t="e">
        <f t="shared" si="4"/>
        <v>#DIV/0!</v>
      </c>
      <c r="K33" s="67" t="e">
        <f t="shared" si="5"/>
        <v>#DIV/0!</v>
      </c>
      <c r="L33" s="66" t="e">
        <f t="shared" si="6"/>
        <v>#DIV/0!</v>
      </c>
    </row>
    <row r="34" spans="1:12" x14ac:dyDescent="0.4">
      <c r="A34" s="70" t="s">
        <v>170</v>
      </c>
      <c r="B34" s="147">
        <f>'４月(月間)'!B34-'４月(上旬～中旬)'!B34</f>
        <v>1112</v>
      </c>
      <c r="C34" s="145">
        <f>'４月(月間)'!C34-'４月(上旬～中旬)'!C34</f>
        <v>952</v>
      </c>
      <c r="D34" s="67">
        <f t="shared" si="0"/>
        <v>1.1680672268907564</v>
      </c>
      <c r="E34" s="84">
        <f t="shared" si="1"/>
        <v>160</v>
      </c>
      <c r="F34" s="80">
        <f>'４月(月間)'!F34-'４月(上旬～中旬)'!F34</f>
        <v>1450</v>
      </c>
      <c r="G34" s="107">
        <f>'４月(月間)'!G34-'４月(上旬～中旬)'!G34</f>
        <v>1480</v>
      </c>
      <c r="H34" s="67">
        <f t="shared" si="2"/>
        <v>0.97972972972972971</v>
      </c>
      <c r="I34" s="84">
        <f t="shared" si="3"/>
        <v>-30</v>
      </c>
      <c r="J34" s="67">
        <f t="shared" si="4"/>
        <v>0.76689655172413795</v>
      </c>
      <c r="K34" s="67">
        <f t="shared" si="5"/>
        <v>0.64324324324324322</v>
      </c>
      <c r="L34" s="66">
        <f t="shared" si="6"/>
        <v>0.12365330848089473</v>
      </c>
    </row>
    <row r="35" spans="1:12" x14ac:dyDescent="0.4">
      <c r="A35" s="58" t="s">
        <v>169</v>
      </c>
      <c r="B35" s="143">
        <f>'４月(月間)'!B35-'４月(上旬～中旬)'!B35</f>
        <v>0</v>
      </c>
      <c r="C35" s="145">
        <f>'４月(月間)'!C35-'４月(上旬～中旬)'!C35</f>
        <v>0</v>
      </c>
      <c r="D35" s="53" t="e">
        <f t="shared" si="0"/>
        <v>#DIV/0!</v>
      </c>
      <c r="E35" s="77">
        <f t="shared" si="1"/>
        <v>0</v>
      </c>
      <c r="F35" s="80">
        <f>'４月(月間)'!F35-'４月(上旬～中旬)'!F35</f>
        <v>0</v>
      </c>
      <c r="G35" s="55">
        <f>'４月(月間)'!G35-'４月(上旬～中旬)'!G35</f>
        <v>0</v>
      </c>
      <c r="H35" s="53" t="e">
        <f t="shared" si="2"/>
        <v>#DIV/0!</v>
      </c>
      <c r="I35" s="77">
        <f t="shared" si="3"/>
        <v>0</v>
      </c>
      <c r="J35" s="53" t="e">
        <f t="shared" si="4"/>
        <v>#DIV/0!</v>
      </c>
      <c r="K35" s="53" t="e">
        <f t="shared" si="5"/>
        <v>#DIV/0!</v>
      </c>
      <c r="L35" s="52" t="e">
        <f t="shared" si="6"/>
        <v>#DIV/0!</v>
      </c>
    </row>
    <row r="36" spans="1:12" x14ac:dyDescent="0.4">
      <c r="A36" s="70" t="s">
        <v>89</v>
      </c>
      <c r="B36" s="147">
        <f>'４月(月間)'!B36-'４月(上旬～中旬)'!B36</f>
        <v>0</v>
      </c>
      <c r="C36" s="145">
        <f>'４月(月間)'!C36-'４月(上旬～中旬)'!C36</f>
        <v>0</v>
      </c>
      <c r="D36" s="67" t="e">
        <f t="shared" si="0"/>
        <v>#DIV/0!</v>
      </c>
      <c r="E36" s="84">
        <f t="shared" si="1"/>
        <v>0</v>
      </c>
      <c r="F36" s="107">
        <f>'４月(月間)'!F36-'４月(上旬～中旬)'!F36</f>
        <v>0</v>
      </c>
      <c r="G36" s="107">
        <f>'４月(月間)'!G36-'４月(上旬～中旬)'!G36</f>
        <v>0</v>
      </c>
      <c r="H36" s="67" t="e">
        <f t="shared" si="2"/>
        <v>#DIV/0!</v>
      </c>
      <c r="I36" s="84">
        <f t="shared" si="3"/>
        <v>0</v>
      </c>
      <c r="J36" s="67" t="e">
        <f t="shared" si="4"/>
        <v>#DIV/0!</v>
      </c>
      <c r="K36" s="67" t="e">
        <f t="shared" si="5"/>
        <v>#DIV/0!</v>
      </c>
      <c r="L36" s="66" t="e">
        <f t="shared" si="6"/>
        <v>#DIV/0!</v>
      </c>
    </row>
    <row r="37" spans="1:12" x14ac:dyDescent="0.4">
      <c r="A37" s="51" t="s">
        <v>168</v>
      </c>
      <c r="B37" s="149">
        <f>'４月(月間)'!B37-'４月(上旬～中旬)'!B37</f>
        <v>4781</v>
      </c>
      <c r="C37" s="145">
        <f>'４月(月間)'!C37-'４月(上旬～中旬)'!C37</f>
        <v>4145</v>
      </c>
      <c r="D37" s="47">
        <f t="shared" si="0"/>
        <v>1.153437876960193</v>
      </c>
      <c r="E37" s="141">
        <f t="shared" si="1"/>
        <v>636</v>
      </c>
      <c r="F37" s="49">
        <f>'４月(月間)'!F37-'４月(上旬～中旬)'!F37</f>
        <v>5840</v>
      </c>
      <c r="G37" s="49">
        <f>'４月(月間)'!G37-'４月(上旬～中旬)'!G37</f>
        <v>5835</v>
      </c>
      <c r="H37" s="47">
        <f t="shared" si="2"/>
        <v>1.0008568980291346</v>
      </c>
      <c r="I37" s="141">
        <f t="shared" si="3"/>
        <v>5</v>
      </c>
      <c r="J37" s="47">
        <f t="shared" si="4"/>
        <v>0.81866438356164384</v>
      </c>
      <c r="K37" s="47">
        <f t="shared" si="5"/>
        <v>0.7103684661525278</v>
      </c>
      <c r="L37" s="46">
        <f t="shared" si="6"/>
        <v>0.10829591740911604</v>
      </c>
    </row>
    <row r="38" spans="1:12" x14ac:dyDescent="0.4">
      <c r="A38" s="277" t="s">
        <v>167</v>
      </c>
      <c r="B38" s="403">
        <f>SUM(B39:B40)</f>
        <v>518</v>
      </c>
      <c r="C38" s="259">
        <f>SUM(C39:C40)</f>
        <v>433</v>
      </c>
      <c r="D38" s="256">
        <f t="shared" ref="D38:D66" si="7">+B38/C38</f>
        <v>1.1963048498845266</v>
      </c>
      <c r="E38" s="402">
        <f t="shared" ref="E38:E66" si="8">+B38-C38</f>
        <v>85</v>
      </c>
      <c r="F38" s="259">
        <f>SUM(F39:F40)</f>
        <v>780</v>
      </c>
      <c r="G38" s="259">
        <f>SUM(G39:G40)</f>
        <v>990</v>
      </c>
      <c r="H38" s="256">
        <f t="shared" ref="H38:H66" si="9">+F38/G38</f>
        <v>0.78787878787878785</v>
      </c>
      <c r="I38" s="402">
        <f t="shared" ref="I38:I66" si="10">+F38-G38</f>
        <v>-210</v>
      </c>
      <c r="J38" s="256">
        <f t="shared" ref="J38:J66" si="11">+B38/F38</f>
        <v>0.66410256410256407</v>
      </c>
      <c r="K38" s="256">
        <f t="shared" ref="K38:K66" si="12">+C38/G38</f>
        <v>0.43737373737373736</v>
      </c>
      <c r="L38" s="280">
        <f t="shared" ref="L38:L66" si="13">+J38-K38</f>
        <v>0.22672882672882672</v>
      </c>
    </row>
    <row r="39" spans="1:12" x14ac:dyDescent="0.4">
      <c r="A39" s="57" t="s">
        <v>166</v>
      </c>
      <c r="B39" s="145">
        <f>'４月(月間)'!B39-'４月(上旬～中旬)'!B39</f>
        <v>264</v>
      </c>
      <c r="C39" s="145">
        <f>'４月(月間)'!C39-'４月(上旬～中旬)'!C39</f>
        <v>254</v>
      </c>
      <c r="D39" s="73">
        <f t="shared" si="7"/>
        <v>1.0393700787401574</v>
      </c>
      <c r="E39" s="82">
        <f t="shared" si="8"/>
        <v>10</v>
      </c>
      <c r="F39" s="80">
        <f>'４月(月間)'!F39-'４月(上旬～中旬)'!F39</f>
        <v>390</v>
      </c>
      <c r="G39" s="80">
        <f>'４月(月間)'!G39-'４月(上旬～中旬)'!G39</f>
        <v>600</v>
      </c>
      <c r="H39" s="73">
        <f t="shared" si="9"/>
        <v>0.65</v>
      </c>
      <c r="I39" s="82">
        <f t="shared" si="10"/>
        <v>-210</v>
      </c>
      <c r="J39" s="73">
        <f t="shared" si="11"/>
        <v>0.67692307692307696</v>
      </c>
      <c r="K39" s="73">
        <f t="shared" si="12"/>
        <v>0.42333333333333334</v>
      </c>
      <c r="L39" s="90">
        <f t="shared" si="13"/>
        <v>0.25358974358974362</v>
      </c>
    </row>
    <row r="40" spans="1:12" x14ac:dyDescent="0.4">
      <c r="A40" s="58" t="s">
        <v>165</v>
      </c>
      <c r="B40" s="145">
        <f>'４月(月間)'!B40-'４月(上旬～中旬)'!B40</f>
        <v>254</v>
      </c>
      <c r="C40" s="145">
        <f>'４月(月間)'!C40-'４月(上旬～中旬)'!C40</f>
        <v>179</v>
      </c>
      <c r="D40" s="53">
        <f t="shared" si="7"/>
        <v>1.4189944134078212</v>
      </c>
      <c r="E40" s="77">
        <f t="shared" si="8"/>
        <v>75</v>
      </c>
      <c r="F40" s="80">
        <f>'４月(月間)'!F40-'４月(上旬～中旬)'!F40</f>
        <v>390</v>
      </c>
      <c r="G40" s="80">
        <f>'４月(月間)'!G40-'４月(上旬～中旬)'!G40</f>
        <v>390</v>
      </c>
      <c r="H40" s="53">
        <f t="shared" si="9"/>
        <v>1</v>
      </c>
      <c r="I40" s="77">
        <f t="shared" si="10"/>
        <v>0</v>
      </c>
      <c r="J40" s="53">
        <f t="shared" si="11"/>
        <v>0.6512820512820513</v>
      </c>
      <c r="K40" s="53">
        <f t="shared" si="12"/>
        <v>0.45897435897435895</v>
      </c>
      <c r="L40" s="52">
        <f t="shared" si="13"/>
        <v>0.19230769230769235</v>
      </c>
    </row>
    <row r="41" spans="1:12" s="89" customFormat="1" x14ac:dyDescent="0.4">
      <c r="A41" s="249" t="s">
        <v>88</v>
      </c>
      <c r="B41" s="248">
        <f>B42+B62</f>
        <v>78117</v>
      </c>
      <c r="C41" s="248">
        <f>C42+C62</f>
        <v>75089</v>
      </c>
      <c r="D41" s="245">
        <f t="shared" si="7"/>
        <v>1.0403254804298898</v>
      </c>
      <c r="E41" s="289">
        <f t="shared" si="8"/>
        <v>3028</v>
      </c>
      <c r="F41" s="248">
        <f>F42+F62</f>
        <v>110893</v>
      </c>
      <c r="G41" s="248">
        <f>G42+G62</f>
        <v>110927</v>
      </c>
      <c r="H41" s="245">
        <f t="shared" si="9"/>
        <v>0.99969349211643699</v>
      </c>
      <c r="I41" s="289">
        <f t="shared" si="10"/>
        <v>-34</v>
      </c>
      <c r="J41" s="245">
        <f t="shared" si="11"/>
        <v>0.70443580749010304</v>
      </c>
      <c r="K41" s="245">
        <f t="shared" si="12"/>
        <v>0.67692266084902686</v>
      </c>
      <c r="L41" s="283">
        <f t="shared" si="13"/>
        <v>2.751314664107618E-2</v>
      </c>
    </row>
    <row r="42" spans="1:12" s="89" customFormat="1" x14ac:dyDescent="0.4">
      <c r="A42" s="277" t="s">
        <v>164</v>
      </c>
      <c r="B42" s="316">
        <f>SUM(B43:B61)</f>
        <v>77130</v>
      </c>
      <c r="C42" s="248">
        <f>SUM(C43:C61)</f>
        <v>74278</v>
      </c>
      <c r="D42" s="245">
        <f t="shared" si="7"/>
        <v>1.0383962949998653</v>
      </c>
      <c r="E42" s="315">
        <f t="shared" si="8"/>
        <v>2852</v>
      </c>
      <c r="F42" s="316">
        <f>SUM(F43:F61)</f>
        <v>109140</v>
      </c>
      <c r="G42" s="248">
        <f>SUM(G43:G61)</f>
        <v>109410</v>
      </c>
      <c r="H42" s="245">
        <f t="shared" si="9"/>
        <v>0.99753221826158489</v>
      </c>
      <c r="I42" s="315">
        <f t="shared" si="10"/>
        <v>-270</v>
      </c>
      <c r="J42" s="245">
        <f t="shared" si="11"/>
        <v>0.70670698185816383</v>
      </c>
      <c r="K42" s="245">
        <f t="shared" si="12"/>
        <v>0.67889589617036838</v>
      </c>
      <c r="L42" s="283">
        <f t="shared" si="13"/>
        <v>2.7811085687795445E-2</v>
      </c>
    </row>
    <row r="43" spans="1:12" x14ac:dyDescent="0.4">
      <c r="A43" s="58" t="s">
        <v>87</v>
      </c>
      <c r="B43" s="62">
        <f>'４月(月間)'!B43-'４月(上旬～中旬)'!B43</f>
        <v>29544</v>
      </c>
      <c r="C43" s="62">
        <f>'４月(月間)'!C43-'４月(上旬～中旬)'!C43</f>
        <v>29980</v>
      </c>
      <c r="D43" s="60">
        <f t="shared" si="7"/>
        <v>0.98545697131420951</v>
      </c>
      <c r="E43" s="84">
        <f t="shared" si="8"/>
        <v>-436</v>
      </c>
      <c r="F43" s="62">
        <f>'４月(月間)'!F43-'４月(上旬～中旬)'!F43</f>
        <v>41315</v>
      </c>
      <c r="G43" s="151">
        <f>'４月(月間)'!G43-'４月(上旬～中旬)'!G43</f>
        <v>44251</v>
      </c>
      <c r="H43" s="67">
        <f t="shared" si="9"/>
        <v>0.93365121692165154</v>
      </c>
      <c r="I43" s="77">
        <f t="shared" si="10"/>
        <v>-2936</v>
      </c>
      <c r="J43" s="53">
        <f t="shared" si="11"/>
        <v>0.71509137117269761</v>
      </c>
      <c r="K43" s="53">
        <f t="shared" si="12"/>
        <v>0.67749881358613362</v>
      </c>
      <c r="L43" s="52">
        <f t="shared" si="13"/>
        <v>3.759255758656399E-2</v>
      </c>
    </row>
    <row r="44" spans="1:12" x14ac:dyDescent="0.4">
      <c r="A44" s="58" t="s">
        <v>163</v>
      </c>
      <c r="B44" s="55">
        <f>'４月(月間)'!B44-'４月(上旬～中旬)'!B44</f>
        <v>4676</v>
      </c>
      <c r="C44" s="55">
        <f>'４月(月間)'!C44-'４月(上旬～中旬)'!C44</f>
        <v>4520</v>
      </c>
      <c r="D44" s="73">
        <f t="shared" si="7"/>
        <v>1.0345132743362833</v>
      </c>
      <c r="E44" s="84">
        <f t="shared" si="8"/>
        <v>156</v>
      </c>
      <c r="F44" s="55">
        <f>'４月(月間)'!F44-'４月(上旬～中旬)'!F44</f>
        <v>5140</v>
      </c>
      <c r="G44" s="143">
        <f>'４月(月間)'!G44-'４月(上旬～中旬)'!G44</f>
        <v>5140</v>
      </c>
      <c r="H44" s="67">
        <f t="shared" si="9"/>
        <v>1</v>
      </c>
      <c r="I44" s="77">
        <f t="shared" si="10"/>
        <v>0</v>
      </c>
      <c r="J44" s="53">
        <f t="shared" si="11"/>
        <v>0.90972762645914396</v>
      </c>
      <c r="K44" s="53">
        <f t="shared" si="12"/>
        <v>0.87937743190661477</v>
      </c>
      <c r="L44" s="52">
        <f t="shared" si="13"/>
        <v>3.0350194552529186E-2</v>
      </c>
    </row>
    <row r="45" spans="1:12" x14ac:dyDescent="0.4">
      <c r="A45" s="70" t="s">
        <v>162</v>
      </c>
      <c r="B45" s="55">
        <f>'４月(月間)'!B45-'４月(上旬～中旬)'!B45</f>
        <v>7571</v>
      </c>
      <c r="C45" s="55">
        <f>'４月(月間)'!C45-'４月(上旬～中旬)'!C45</f>
        <v>7249</v>
      </c>
      <c r="D45" s="73">
        <f t="shared" si="7"/>
        <v>1.0444199199889639</v>
      </c>
      <c r="E45" s="84">
        <f t="shared" si="8"/>
        <v>322</v>
      </c>
      <c r="F45" s="55">
        <f>'４月(月間)'!F45-'４月(上旬～中旬)'!F45</f>
        <v>9366</v>
      </c>
      <c r="G45" s="147">
        <f>'４月(月間)'!G45-'４月(上旬～中旬)'!G45</f>
        <v>9934</v>
      </c>
      <c r="H45" s="67">
        <f t="shared" si="9"/>
        <v>0.94282262935373462</v>
      </c>
      <c r="I45" s="77">
        <f t="shared" si="10"/>
        <v>-568</v>
      </c>
      <c r="J45" s="53">
        <f t="shared" si="11"/>
        <v>0.80834934870809305</v>
      </c>
      <c r="K45" s="53">
        <f t="shared" si="12"/>
        <v>0.72971612643446748</v>
      </c>
      <c r="L45" s="52">
        <f t="shared" si="13"/>
        <v>7.8633222273625569E-2</v>
      </c>
    </row>
    <row r="46" spans="1:12" x14ac:dyDescent="0.4">
      <c r="A46" s="70" t="s">
        <v>161</v>
      </c>
      <c r="B46" s="107">
        <f>'４月(月間)'!B46-'４月(上旬～中旬)'!B46</f>
        <v>4387</v>
      </c>
      <c r="C46" s="107">
        <f>'４月(月間)'!C46-'４月(上旬～中旬)'!C46</f>
        <v>5374</v>
      </c>
      <c r="D46" s="73">
        <f t="shared" si="7"/>
        <v>0.81633792333457389</v>
      </c>
      <c r="E46" s="84">
        <f t="shared" si="8"/>
        <v>-987</v>
      </c>
      <c r="F46" s="107">
        <f>'４月(月間)'!F46-'４月(上旬～中旬)'!F46</f>
        <v>6748</v>
      </c>
      <c r="G46" s="150">
        <f>'４月(月間)'!G46-'４月(上旬～中旬)'!G46</f>
        <v>7164</v>
      </c>
      <c r="H46" s="67">
        <f t="shared" si="9"/>
        <v>0.94193188163037411</v>
      </c>
      <c r="I46" s="77">
        <f t="shared" si="10"/>
        <v>-416</v>
      </c>
      <c r="J46" s="53">
        <f t="shared" si="11"/>
        <v>0.65011855364552462</v>
      </c>
      <c r="K46" s="53">
        <f t="shared" si="12"/>
        <v>0.75013958682300386</v>
      </c>
      <c r="L46" s="52">
        <f t="shared" si="13"/>
        <v>-0.10002103317747923</v>
      </c>
    </row>
    <row r="47" spans="1:12" x14ac:dyDescent="0.4">
      <c r="A47" s="58" t="s">
        <v>85</v>
      </c>
      <c r="B47" s="55">
        <f>'４月(月間)'!B47-'４月(上旬～中旬)'!B47</f>
        <v>10121</v>
      </c>
      <c r="C47" s="55">
        <f>'４月(月間)'!C47-'４月(上旬～中旬)'!C47</f>
        <v>10396</v>
      </c>
      <c r="D47" s="73">
        <f t="shared" si="7"/>
        <v>0.97354751827626007</v>
      </c>
      <c r="E47" s="84">
        <f t="shared" si="8"/>
        <v>-275</v>
      </c>
      <c r="F47" s="55">
        <f>'４月(月間)'!F47-'４月(上旬～中旬)'!F47</f>
        <v>14882</v>
      </c>
      <c r="G47" s="143">
        <f>'４月(月間)'!G47-'４月(上旬～中旬)'!G47</f>
        <v>17469</v>
      </c>
      <c r="H47" s="67">
        <f t="shared" si="9"/>
        <v>0.85190909611311461</v>
      </c>
      <c r="I47" s="77">
        <f t="shared" si="10"/>
        <v>-2587</v>
      </c>
      <c r="J47" s="53">
        <f t="shared" si="11"/>
        <v>0.6800833221341217</v>
      </c>
      <c r="K47" s="53">
        <f t="shared" si="12"/>
        <v>0.59511134008815614</v>
      </c>
      <c r="L47" s="52">
        <f t="shared" si="13"/>
        <v>8.4971982045965566E-2</v>
      </c>
    </row>
    <row r="48" spans="1:12" x14ac:dyDescent="0.4">
      <c r="A48" s="58" t="s">
        <v>160</v>
      </c>
      <c r="B48" s="55">
        <f>'４月(月間)'!B48-'４月(上旬～中旬)'!B48</f>
        <v>1537</v>
      </c>
      <c r="C48" s="55">
        <f>'４月(月間)'!C48-'４月(上旬～中旬)'!C48</f>
        <v>1393</v>
      </c>
      <c r="D48" s="73">
        <f t="shared" si="7"/>
        <v>1.1033740129217515</v>
      </c>
      <c r="E48" s="84">
        <f t="shared" si="8"/>
        <v>144</v>
      </c>
      <c r="F48" s="55">
        <f>'４月(月間)'!F48-'４月(上旬～中旬)'!F48</f>
        <v>2970</v>
      </c>
      <c r="G48" s="143">
        <f>'４月(月間)'!G48-'４月(上旬～中旬)'!G48</f>
        <v>2700</v>
      </c>
      <c r="H48" s="67">
        <f t="shared" si="9"/>
        <v>1.1000000000000001</v>
      </c>
      <c r="I48" s="77">
        <f t="shared" si="10"/>
        <v>270</v>
      </c>
      <c r="J48" s="53">
        <f t="shared" si="11"/>
        <v>0.51750841750841747</v>
      </c>
      <c r="K48" s="53">
        <f t="shared" si="12"/>
        <v>0.5159259259259259</v>
      </c>
      <c r="L48" s="52">
        <f t="shared" si="13"/>
        <v>1.5824915824915742E-3</v>
      </c>
    </row>
    <row r="49" spans="1:12" x14ac:dyDescent="0.4">
      <c r="A49" s="58" t="s">
        <v>86</v>
      </c>
      <c r="B49" s="107">
        <f>'４月(月間)'!B49-'４月(上旬～中旬)'!B49</f>
        <v>6583</v>
      </c>
      <c r="C49" s="107">
        <f>'４月(月間)'!C49-'４月(上旬～中旬)'!C49</f>
        <v>5916</v>
      </c>
      <c r="D49" s="95">
        <f t="shared" si="7"/>
        <v>1.1127450980392157</v>
      </c>
      <c r="E49" s="84">
        <f t="shared" si="8"/>
        <v>667</v>
      </c>
      <c r="F49" s="107">
        <f>'４月(月間)'!F49-'４月(上旬～中旬)'!F49</f>
        <v>8565</v>
      </c>
      <c r="G49" s="143">
        <f>'４月(月間)'!G49-'４月(上旬～中旬)'!G49</f>
        <v>8665</v>
      </c>
      <c r="H49" s="67">
        <f t="shared" si="9"/>
        <v>0.98845931909982687</v>
      </c>
      <c r="I49" s="77">
        <f t="shared" si="10"/>
        <v>-100</v>
      </c>
      <c r="J49" s="53">
        <f t="shared" si="11"/>
        <v>0.76859311150029186</v>
      </c>
      <c r="K49" s="53">
        <f t="shared" si="12"/>
        <v>0.68274668205424116</v>
      </c>
      <c r="L49" s="52">
        <f t="shared" si="13"/>
        <v>8.5846429446050698E-2</v>
      </c>
    </row>
    <row r="50" spans="1:12" x14ac:dyDescent="0.4">
      <c r="A50" s="58" t="s">
        <v>84</v>
      </c>
      <c r="B50" s="55">
        <f>'４月(月間)'!B50-'４月(上旬～中旬)'!B50</f>
        <v>2166</v>
      </c>
      <c r="C50" s="55">
        <f>'４月(月間)'!C50-'４月(上旬～中旬)'!C50</f>
        <v>0</v>
      </c>
      <c r="D50" s="53" t="e">
        <f t="shared" si="7"/>
        <v>#DIV/0!</v>
      </c>
      <c r="E50" s="84">
        <f t="shared" si="8"/>
        <v>2166</v>
      </c>
      <c r="F50" s="55">
        <f>'４月(月間)'!F50-'４月(上旬～中旬)'!F50</f>
        <v>2731</v>
      </c>
      <c r="G50" s="145">
        <f>'４月(月間)'!G50-'４月(上旬～中旬)'!G50</f>
        <v>0</v>
      </c>
      <c r="H50" s="67" t="e">
        <f t="shared" si="9"/>
        <v>#DIV/0!</v>
      </c>
      <c r="I50" s="77">
        <f t="shared" si="10"/>
        <v>2731</v>
      </c>
      <c r="J50" s="53">
        <f t="shared" si="11"/>
        <v>0.7931160746979129</v>
      </c>
      <c r="K50" s="53" t="e">
        <f t="shared" si="12"/>
        <v>#DIV/0!</v>
      </c>
      <c r="L50" s="52" t="e">
        <f t="shared" si="13"/>
        <v>#DIV/0!</v>
      </c>
    </row>
    <row r="51" spans="1:12" x14ac:dyDescent="0.4">
      <c r="A51" s="58" t="s">
        <v>159</v>
      </c>
      <c r="B51" s="107">
        <f>'４月(月間)'!B51-'４月(上旬～中旬)'!B51</f>
        <v>932</v>
      </c>
      <c r="C51" s="107">
        <f>'４月(月間)'!C51-'４月(上旬～中旬)'!C51</f>
        <v>1036</v>
      </c>
      <c r="D51" s="73">
        <f t="shared" si="7"/>
        <v>0.89961389961389959</v>
      </c>
      <c r="E51" s="84">
        <f t="shared" si="8"/>
        <v>-104</v>
      </c>
      <c r="F51" s="107">
        <f>'４月(月間)'!F51-'４月(上旬～中旬)'!F51</f>
        <v>1260</v>
      </c>
      <c r="G51" s="143">
        <f>'４月(月間)'!G51-'４月(上旬～中旬)'!G51</f>
        <v>1260</v>
      </c>
      <c r="H51" s="67">
        <f t="shared" si="9"/>
        <v>1</v>
      </c>
      <c r="I51" s="77">
        <f t="shared" si="10"/>
        <v>0</v>
      </c>
      <c r="J51" s="53">
        <f t="shared" si="11"/>
        <v>0.73968253968253972</v>
      </c>
      <c r="K51" s="53">
        <f t="shared" si="12"/>
        <v>0.82222222222222219</v>
      </c>
      <c r="L51" s="52">
        <f t="shared" si="13"/>
        <v>-8.2539682539682468E-2</v>
      </c>
    </row>
    <row r="52" spans="1:12" x14ac:dyDescent="0.4">
      <c r="A52" s="58" t="s">
        <v>158</v>
      </c>
      <c r="B52" s="55">
        <f>'４月(月間)'!B52-'４月(上旬～中旬)'!B52</f>
        <v>919</v>
      </c>
      <c r="C52" s="55">
        <f>'４月(月間)'!C52-'４月(上旬～中旬)'!C52</f>
        <v>866</v>
      </c>
      <c r="D52" s="53">
        <f t="shared" si="7"/>
        <v>1.0612009237875288</v>
      </c>
      <c r="E52" s="84">
        <f t="shared" si="8"/>
        <v>53</v>
      </c>
      <c r="F52" s="55">
        <f>'４月(月間)'!F52-'４月(上旬～中旬)'!F52</f>
        <v>1200</v>
      </c>
      <c r="G52" s="150">
        <f>'４月(月間)'!G52-'４月(上旬～中旬)'!G52</f>
        <v>1268</v>
      </c>
      <c r="H52" s="67">
        <f t="shared" si="9"/>
        <v>0.94637223974763407</v>
      </c>
      <c r="I52" s="77">
        <f t="shared" si="10"/>
        <v>-68</v>
      </c>
      <c r="J52" s="53">
        <f t="shared" si="11"/>
        <v>0.76583333333333337</v>
      </c>
      <c r="K52" s="53">
        <f t="shared" si="12"/>
        <v>0.68296529968454256</v>
      </c>
      <c r="L52" s="52">
        <f t="shared" si="13"/>
        <v>8.2868033648790806E-2</v>
      </c>
    </row>
    <row r="53" spans="1:12" x14ac:dyDescent="0.4">
      <c r="A53" s="58" t="s">
        <v>83</v>
      </c>
      <c r="B53" s="55">
        <f>'４月(月間)'!B53-'４月(上旬～中旬)'!B53</f>
        <v>2274</v>
      </c>
      <c r="C53" s="55">
        <f>'４月(月間)'!C53-'４月(上旬～中旬)'!C53</f>
        <v>1678</v>
      </c>
      <c r="D53" s="73">
        <f t="shared" si="7"/>
        <v>1.3551847437425506</v>
      </c>
      <c r="E53" s="84">
        <f t="shared" si="8"/>
        <v>596</v>
      </c>
      <c r="F53" s="55">
        <f>'４月(月間)'!F53-'４月(上旬～中旬)'!F53</f>
        <v>3320</v>
      </c>
      <c r="G53" s="143">
        <f>'４月(月間)'!G53-'４月(上旬～中旬)'!G53</f>
        <v>1764</v>
      </c>
      <c r="H53" s="67">
        <f t="shared" si="9"/>
        <v>1.8820861678004535</v>
      </c>
      <c r="I53" s="77">
        <f t="shared" si="10"/>
        <v>1556</v>
      </c>
      <c r="J53" s="53">
        <f t="shared" si="11"/>
        <v>0.68493975903614457</v>
      </c>
      <c r="K53" s="53">
        <f t="shared" si="12"/>
        <v>0.9512471655328798</v>
      </c>
      <c r="L53" s="52">
        <f t="shared" si="13"/>
        <v>-0.26630740649673523</v>
      </c>
    </row>
    <row r="54" spans="1:12" x14ac:dyDescent="0.4">
      <c r="A54" s="58" t="s">
        <v>82</v>
      </c>
      <c r="B54" s="55">
        <f>'４月(月間)'!B54-'４月(上旬～中旬)'!B54</f>
        <v>1914</v>
      </c>
      <c r="C54" s="55">
        <f>'４月(月間)'!C54-'４月(上旬～中旬)'!C54</f>
        <v>2235</v>
      </c>
      <c r="D54" s="73">
        <f t="shared" si="7"/>
        <v>0.85637583892617453</v>
      </c>
      <c r="E54" s="77">
        <f t="shared" si="8"/>
        <v>-321</v>
      </c>
      <c r="F54" s="55">
        <f>'４月(月間)'!F54-'４月(上旬～中旬)'!F54</f>
        <v>2699</v>
      </c>
      <c r="G54" s="147">
        <f>'４月(月間)'!G54-'４月(上旬～中旬)'!G54</f>
        <v>2700</v>
      </c>
      <c r="H54" s="53">
        <f t="shared" si="9"/>
        <v>0.99962962962962965</v>
      </c>
      <c r="I54" s="77">
        <f t="shared" si="10"/>
        <v>-1</v>
      </c>
      <c r="J54" s="53">
        <f t="shared" si="11"/>
        <v>0.70915153760652094</v>
      </c>
      <c r="K54" s="53">
        <f t="shared" si="12"/>
        <v>0.82777777777777772</v>
      </c>
      <c r="L54" s="52">
        <f t="shared" si="13"/>
        <v>-0.11862624017125678</v>
      </c>
    </row>
    <row r="55" spans="1:12" x14ac:dyDescent="0.4">
      <c r="A55" s="58" t="s">
        <v>157</v>
      </c>
      <c r="B55" s="55">
        <f>'４月(月間)'!B55-'４月(上旬～中旬)'!B55</f>
        <v>815</v>
      </c>
      <c r="C55" s="55">
        <f>'４月(月間)'!C55-'４月(上旬～中旬)'!C55</f>
        <v>0</v>
      </c>
      <c r="D55" s="73" t="e">
        <f t="shared" si="7"/>
        <v>#DIV/0!</v>
      </c>
      <c r="E55" s="77">
        <f t="shared" si="8"/>
        <v>815</v>
      </c>
      <c r="F55" s="55">
        <f>'４月(月間)'!F55-'４月(上旬～中旬)'!F55</f>
        <v>1206</v>
      </c>
      <c r="G55" s="147">
        <f>'４月(月間)'!G55-'４月(上旬～中旬)'!G55</f>
        <v>0</v>
      </c>
      <c r="H55" s="53" t="e">
        <f t="shared" si="9"/>
        <v>#DIV/0!</v>
      </c>
      <c r="I55" s="77">
        <f t="shared" si="10"/>
        <v>1206</v>
      </c>
      <c r="J55" s="53">
        <f t="shared" si="11"/>
        <v>0.67578772802653397</v>
      </c>
      <c r="K55" s="53" t="e">
        <f t="shared" si="12"/>
        <v>#DIV/0!</v>
      </c>
      <c r="L55" s="52" t="e">
        <f t="shared" si="13"/>
        <v>#DIV/0!</v>
      </c>
    </row>
    <row r="56" spans="1:12" x14ac:dyDescent="0.4">
      <c r="A56" s="70" t="s">
        <v>81</v>
      </c>
      <c r="B56" s="107">
        <f>'４月(月間)'!B56-'４月(上旬～中旬)'!B56</f>
        <v>643</v>
      </c>
      <c r="C56" s="107">
        <f>'４月(月間)'!C56-'４月(上旬～中旬)'!C56</f>
        <v>640</v>
      </c>
      <c r="D56" s="73">
        <f t="shared" si="7"/>
        <v>1.0046875</v>
      </c>
      <c r="E56" s="84">
        <f t="shared" si="8"/>
        <v>3</v>
      </c>
      <c r="F56" s="107">
        <f>'４月(月間)'!F56-'４月(上旬～中旬)'!F56</f>
        <v>1200</v>
      </c>
      <c r="G56" s="143">
        <f>'４月(月間)'!G56-'４月(上旬～中旬)'!G56</f>
        <v>1195</v>
      </c>
      <c r="H56" s="67">
        <f t="shared" si="9"/>
        <v>1.00418410041841</v>
      </c>
      <c r="I56" s="77">
        <f t="shared" si="10"/>
        <v>5</v>
      </c>
      <c r="J56" s="53">
        <f t="shared" si="11"/>
        <v>0.53583333333333338</v>
      </c>
      <c r="K56" s="67">
        <f t="shared" si="12"/>
        <v>0.53556485355648531</v>
      </c>
      <c r="L56" s="66">
        <f t="shared" si="13"/>
        <v>2.68479776848074E-4</v>
      </c>
    </row>
    <row r="57" spans="1:12" x14ac:dyDescent="0.4">
      <c r="A57" s="58" t="s">
        <v>80</v>
      </c>
      <c r="B57" s="107">
        <f>'４月(月間)'!B57-'４月(上旬～中旬)'!B57</f>
        <v>609</v>
      </c>
      <c r="C57" s="107">
        <f>'４月(月間)'!C57-'４月(上旬～中旬)'!C57</f>
        <v>527</v>
      </c>
      <c r="D57" s="73">
        <f t="shared" si="7"/>
        <v>1.1555977229601517</v>
      </c>
      <c r="E57" s="77">
        <f t="shared" si="8"/>
        <v>82</v>
      </c>
      <c r="F57" s="107">
        <f>'４月(月間)'!F57-'４月(上旬～中旬)'!F57</f>
        <v>1200</v>
      </c>
      <c r="G57" s="143">
        <f>'４月(月間)'!G57-'４月(上旬～中旬)'!G57</f>
        <v>1075</v>
      </c>
      <c r="H57" s="53">
        <f t="shared" si="9"/>
        <v>1.1162790697674418</v>
      </c>
      <c r="I57" s="77">
        <f t="shared" si="10"/>
        <v>125</v>
      </c>
      <c r="J57" s="53">
        <f t="shared" si="11"/>
        <v>0.50749999999999995</v>
      </c>
      <c r="K57" s="53">
        <f t="shared" si="12"/>
        <v>0.49023255813953487</v>
      </c>
      <c r="L57" s="52">
        <f t="shared" si="13"/>
        <v>1.7267441860465083E-2</v>
      </c>
    </row>
    <row r="58" spans="1:12" x14ac:dyDescent="0.4">
      <c r="A58" s="58" t="s">
        <v>79</v>
      </c>
      <c r="B58" s="55">
        <f>'４月(月間)'!B58-'４月(上旬～中旬)'!B58</f>
        <v>624</v>
      </c>
      <c r="C58" s="55">
        <f>'４月(月間)'!C58-'４月(上旬～中旬)'!C58</f>
        <v>676</v>
      </c>
      <c r="D58" s="73">
        <f t="shared" si="7"/>
        <v>0.92307692307692313</v>
      </c>
      <c r="E58" s="77">
        <f t="shared" si="8"/>
        <v>-52</v>
      </c>
      <c r="F58" s="55">
        <f>'４月(月間)'!F58-'４月(上旬～中旬)'!F58</f>
        <v>1197</v>
      </c>
      <c r="G58" s="147">
        <f>'４月(月間)'!G58-'４月(上旬～中旬)'!G58</f>
        <v>1191</v>
      </c>
      <c r="H58" s="53">
        <f t="shared" si="9"/>
        <v>1.0050377833753148</v>
      </c>
      <c r="I58" s="77">
        <f t="shared" si="10"/>
        <v>6</v>
      </c>
      <c r="J58" s="53">
        <f t="shared" si="11"/>
        <v>0.52130325814536338</v>
      </c>
      <c r="K58" s="53">
        <f t="shared" si="12"/>
        <v>0.56759026028547443</v>
      </c>
      <c r="L58" s="52">
        <f t="shared" si="13"/>
        <v>-4.6287002140111055E-2</v>
      </c>
    </row>
    <row r="59" spans="1:12" x14ac:dyDescent="0.4">
      <c r="A59" s="58" t="s">
        <v>78</v>
      </c>
      <c r="B59" s="55">
        <f>'４月(月間)'!B59-'４月(上旬～中旬)'!B59</f>
        <v>1815</v>
      </c>
      <c r="C59" s="55">
        <f>'４月(月間)'!C59-'４月(上旬～中旬)'!C59</f>
        <v>1792</v>
      </c>
      <c r="D59" s="73">
        <f t="shared" si="7"/>
        <v>1.0128348214285714</v>
      </c>
      <c r="E59" s="77">
        <f t="shared" si="8"/>
        <v>23</v>
      </c>
      <c r="F59" s="55">
        <f>'４月(月間)'!F59-'４月(上旬～中旬)'!F59</f>
        <v>4141</v>
      </c>
      <c r="G59" s="143">
        <f>'４月(月間)'!G59-'４月(上旬～中旬)'!G59</f>
        <v>3634</v>
      </c>
      <c r="H59" s="53">
        <f t="shared" si="9"/>
        <v>1.1395156851953769</v>
      </c>
      <c r="I59" s="77">
        <f t="shared" si="10"/>
        <v>507</v>
      </c>
      <c r="J59" s="53">
        <f t="shared" si="11"/>
        <v>0.43829992755373098</v>
      </c>
      <c r="K59" s="53">
        <f t="shared" si="12"/>
        <v>0.49312052834342324</v>
      </c>
      <c r="L59" s="52">
        <f t="shared" si="13"/>
        <v>-5.4820600789692253E-2</v>
      </c>
    </row>
    <row r="60" spans="1:12" x14ac:dyDescent="0.4">
      <c r="A60" s="64" t="s">
        <v>156</v>
      </c>
      <c r="B60" s="72">
        <f>'４月(月間)'!B60-'４月(上旬～中旬)'!B60</f>
        <v>0</v>
      </c>
      <c r="C60" s="72">
        <f>'４月(月間)'!C60-'４月(上旬～中旬)'!C60</f>
        <v>0</v>
      </c>
      <c r="D60" s="95" t="e">
        <f t="shared" si="7"/>
        <v>#DIV/0!</v>
      </c>
      <c r="E60" s="84">
        <f t="shared" si="8"/>
        <v>0</v>
      </c>
      <c r="F60" s="72">
        <f>'４月(月間)'!F60-'４月(上旬～中旬)'!F60</f>
        <v>0</v>
      </c>
      <c r="G60" s="150">
        <f>'４月(月間)'!G60-'４月(上旬～中旬)'!G60</f>
        <v>0</v>
      </c>
      <c r="H60" s="67" t="e">
        <f t="shared" si="9"/>
        <v>#DIV/0!</v>
      </c>
      <c r="I60" s="84">
        <f t="shared" si="10"/>
        <v>0</v>
      </c>
      <c r="J60" s="67" t="e">
        <f t="shared" si="11"/>
        <v>#DIV/0!</v>
      </c>
      <c r="K60" s="67" t="e">
        <f t="shared" si="12"/>
        <v>#DIV/0!</v>
      </c>
      <c r="L60" s="66" t="e">
        <f t="shared" si="13"/>
        <v>#DIV/0!</v>
      </c>
    </row>
    <row r="61" spans="1:12" x14ac:dyDescent="0.4">
      <c r="A61" s="51" t="s">
        <v>155</v>
      </c>
      <c r="B61" s="49">
        <f>'４月(月間)'!B61-'４月(上旬～中旬)'!B61</f>
        <v>0</v>
      </c>
      <c r="C61" s="49">
        <f>'４月(月間)'!C61-'４月(上旬～中旬)'!C61</f>
        <v>0</v>
      </c>
      <c r="D61" s="47" t="e">
        <f t="shared" si="7"/>
        <v>#DIV/0!</v>
      </c>
      <c r="E61" s="141">
        <f t="shared" si="8"/>
        <v>0</v>
      </c>
      <c r="F61" s="49">
        <f>'４月(月間)'!F61-'４月(上旬～中旬)'!F61</f>
        <v>0</v>
      </c>
      <c r="G61" s="149">
        <f>'４月(月間)'!G61-'４月(上旬～中旬)'!G61</f>
        <v>0</v>
      </c>
      <c r="H61" s="47" t="e">
        <f t="shared" si="9"/>
        <v>#DIV/0!</v>
      </c>
      <c r="I61" s="141">
        <f t="shared" si="10"/>
        <v>0</v>
      </c>
      <c r="J61" s="47" t="e">
        <f t="shared" si="11"/>
        <v>#DIV/0!</v>
      </c>
      <c r="K61" s="47" t="e">
        <f t="shared" si="12"/>
        <v>#DIV/0!</v>
      </c>
      <c r="L61" s="46" t="e">
        <f t="shared" si="13"/>
        <v>#DIV/0!</v>
      </c>
    </row>
    <row r="62" spans="1:12" x14ac:dyDescent="0.4">
      <c r="A62" s="277" t="s">
        <v>154</v>
      </c>
      <c r="B62" s="403">
        <f>SUM(B63:B66)</f>
        <v>987</v>
      </c>
      <c r="C62" s="403">
        <f>SUM(C63:C66)</f>
        <v>811</v>
      </c>
      <c r="D62" s="256">
        <f t="shared" si="7"/>
        <v>1.217016029593095</v>
      </c>
      <c r="E62" s="402">
        <f t="shared" si="8"/>
        <v>176</v>
      </c>
      <c r="F62" s="403">
        <f>SUM(F63:F66)</f>
        <v>1753</v>
      </c>
      <c r="G62" s="403">
        <f>SUM(G63:G66)</f>
        <v>1517</v>
      </c>
      <c r="H62" s="256">
        <f t="shared" si="9"/>
        <v>1.1555702043506921</v>
      </c>
      <c r="I62" s="402">
        <f t="shared" si="10"/>
        <v>236</v>
      </c>
      <c r="J62" s="256">
        <f t="shared" si="11"/>
        <v>0.56303479749001706</v>
      </c>
      <c r="K62" s="256">
        <f t="shared" si="12"/>
        <v>0.53460777851021757</v>
      </c>
      <c r="L62" s="280">
        <f t="shared" si="13"/>
        <v>2.842701897979949E-2</v>
      </c>
    </row>
    <row r="63" spans="1:12" x14ac:dyDescent="0.4">
      <c r="A63" s="64" t="s">
        <v>77</v>
      </c>
      <c r="B63" s="148">
        <v>216</v>
      </c>
      <c r="C63" s="148">
        <v>188</v>
      </c>
      <c r="D63" s="73">
        <f t="shared" si="7"/>
        <v>1.1489361702127661</v>
      </c>
      <c r="E63" s="82">
        <f t="shared" si="8"/>
        <v>28</v>
      </c>
      <c r="F63" s="148">
        <v>303</v>
      </c>
      <c r="G63" s="148">
        <v>309</v>
      </c>
      <c r="H63" s="73">
        <f t="shared" si="9"/>
        <v>0.98058252427184467</v>
      </c>
      <c r="I63" s="82">
        <f t="shared" si="10"/>
        <v>-6</v>
      </c>
      <c r="J63" s="73">
        <f t="shared" si="11"/>
        <v>0.71287128712871284</v>
      </c>
      <c r="K63" s="73">
        <f t="shared" si="12"/>
        <v>0.60841423948220064</v>
      </c>
      <c r="L63" s="90">
        <f t="shared" si="13"/>
        <v>0.1044570476465122</v>
      </c>
    </row>
    <row r="64" spans="1:12" x14ac:dyDescent="0.4">
      <c r="A64" s="58" t="s">
        <v>153</v>
      </c>
      <c r="B64" s="146">
        <v>237</v>
      </c>
      <c r="C64" s="146">
        <v>170</v>
      </c>
      <c r="D64" s="73">
        <f t="shared" si="7"/>
        <v>1.3941176470588235</v>
      </c>
      <c r="E64" s="82">
        <f t="shared" si="8"/>
        <v>67</v>
      </c>
      <c r="F64" s="146">
        <v>540</v>
      </c>
      <c r="G64" s="146">
        <v>304</v>
      </c>
      <c r="H64" s="73">
        <f t="shared" si="9"/>
        <v>1.7763157894736843</v>
      </c>
      <c r="I64" s="82">
        <f t="shared" si="10"/>
        <v>236</v>
      </c>
      <c r="J64" s="73">
        <f t="shared" si="11"/>
        <v>0.43888888888888888</v>
      </c>
      <c r="K64" s="73">
        <f t="shared" si="12"/>
        <v>0.55921052631578949</v>
      </c>
      <c r="L64" s="90">
        <f t="shared" si="13"/>
        <v>-0.12032163742690061</v>
      </c>
    </row>
    <row r="65" spans="1:12" x14ac:dyDescent="0.4">
      <c r="A65" s="57" t="s">
        <v>152</v>
      </c>
      <c r="B65" s="144">
        <v>149</v>
      </c>
      <c r="C65" s="88">
        <v>130</v>
      </c>
      <c r="D65" s="73">
        <f t="shared" si="7"/>
        <v>1.1461538461538461</v>
      </c>
      <c r="E65" s="82">
        <f t="shared" si="8"/>
        <v>19</v>
      </c>
      <c r="F65" s="88">
        <v>300</v>
      </c>
      <c r="G65" s="144">
        <v>274</v>
      </c>
      <c r="H65" s="73">
        <f t="shared" si="9"/>
        <v>1.0948905109489051</v>
      </c>
      <c r="I65" s="82">
        <f t="shared" si="10"/>
        <v>26</v>
      </c>
      <c r="J65" s="73">
        <f t="shared" si="11"/>
        <v>0.49666666666666665</v>
      </c>
      <c r="K65" s="73">
        <f t="shared" si="12"/>
        <v>0.47445255474452552</v>
      </c>
      <c r="L65" s="90">
        <f t="shared" si="13"/>
        <v>2.2214111922141122E-2</v>
      </c>
    </row>
    <row r="66" spans="1:12" x14ac:dyDescent="0.4">
      <c r="A66" s="51" t="s">
        <v>151</v>
      </c>
      <c r="B66" s="146">
        <v>385</v>
      </c>
      <c r="C66" s="56">
        <v>323</v>
      </c>
      <c r="D66" s="73">
        <f t="shared" si="7"/>
        <v>1.1919504643962848</v>
      </c>
      <c r="E66" s="77">
        <f t="shared" si="8"/>
        <v>62</v>
      </c>
      <c r="F66" s="50">
        <v>610</v>
      </c>
      <c r="G66" s="142">
        <v>630</v>
      </c>
      <c r="H66" s="53">
        <f t="shared" si="9"/>
        <v>0.96825396825396826</v>
      </c>
      <c r="I66" s="77">
        <f t="shared" si="10"/>
        <v>-20</v>
      </c>
      <c r="J66" s="53">
        <f t="shared" si="11"/>
        <v>0.63114754098360659</v>
      </c>
      <c r="K66" s="53">
        <f t="shared" si="12"/>
        <v>0.51269841269841265</v>
      </c>
      <c r="L66" s="52">
        <f t="shared" si="13"/>
        <v>0.11844912828519394</v>
      </c>
    </row>
    <row r="67" spans="1:12" x14ac:dyDescent="0.4">
      <c r="A67" s="249" t="s">
        <v>103</v>
      </c>
      <c r="B67" s="380"/>
      <c r="C67" s="398"/>
      <c r="D67" s="378"/>
      <c r="E67" s="379"/>
      <c r="F67" s="380"/>
      <c r="G67" s="398"/>
      <c r="H67" s="378"/>
      <c r="I67" s="379"/>
      <c r="J67" s="378"/>
      <c r="K67" s="378"/>
      <c r="L67" s="377"/>
    </row>
    <row r="68" spans="1:12" x14ac:dyDescent="0.4">
      <c r="A68" s="337" t="s">
        <v>150</v>
      </c>
      <c r="B68" s="375"/>
      <c r="C68" s="396"/>
      <c r="D68" s="373"/>
      <c r="E68" s="372"/>
      <c r="F68" s="375"/>
      <c r="G68" s="396"/>
      <c r="H68" s="373"/>
      <c r="I68" s="372"/>
      <c r="J68" s="371"/>
      <c r="K68" s="371"/>
      <c r="L68" s="370"/>
    </row>
    <row r="69" spans="1:12" x14ac:dyDescent="0.4">
      <c r="A69" s="58" t="s">
        <v>149</v>
      </c>
      <c r="B69" s="369"/>
      <c r="C69" s="369"/>
      <c r="D69" s="368"/>
      <c r="E69" s="367"/>
      <c r="F69" s="369"/>
      <c r="G69" s="369"/>
      <c r="H69" s="368"/>
      <c r="I69" s="367"/>
      <c r="J69" s="366"/>
      <c r="K69" s="366"/>
      <c r="L69" s="365"/>
    </row>
    <row r="70" spans="1:12" s="42" customFormat="1" x14ac:dyDescent="0.4">
      <c r="A70" s="70" t="s">
        <v>183</v>
      </c>
      <c r="B70" s="364"/>
      <c r="C70" s="388"/>
      <c r="D70" s="359"/>
      <c r="E70" s="358"/>
      <c r="F70" s="364"/>
      <c r="G70" s="388"/>
      <c r="H70" s="359"/>
      <c r="I70" s="358"/>
      <c r="J70" s="357"/>
      <c r="K70" s="357"/>
      <c r="L70" s="356"/>
    </row>
    <row r="71" spans="1:12" s="42" customFormat="1" x14ac:dyDescent="0.4">
      <c r="A71" s="70" t="s">
        <v>147</v>
      </c>
      <c r="B71" s="364"/>
      <c r="C71" s="388"/>
      <c r="D71" s="359"/>
      <c r="E71" s="358"/>
      <c r="F71" s="364"/>
      <c r="G71" s="388"/>
      <c r="H71" s="359"/>
      <c r="I71" s="358"/>
      <c r="J71" s="357"/>
      <c r="K71" s="357"/>
      <c r="L71" s="356"/>
    </row>
    <row r="72" spans="1:12" s="42" customFormat="1" x14ac:dyDescent="0.4">
      <c r="A72" s="70" t="s">
        <v>102</v>
      </c>
      <c r="B72" s="364"/>
      <c r="C72" s="388"/>
      <c r="D72" s="359"/>
      <c r="E72" s="358"/>
      <c r="F72" s="364"/>
      <c r="G72" s="388"/>
      <c r="H72" s="359"/>
      <c r="I72" s="358"/>
      <c r="J72" s="357"/>
      <c r="K72" s="357"/>
      <c r="L72" s="356"/>
    </row>
    <row r="73" spans="1:12" s="42" customFormat="1" x14ac:dyDescent="0.4">
      <c r="A73" s="70" t="s">
        <v>197</v>
      </c>
      <c r="B73" s="364"/>
      <c r="C73" s="388"/>
      <c r="D73" s="359"/>
      <c r="E73" s="358"/>
      <c r="F73" s="364"/>
      <c r="G73" s="388"/>
      <c r="H73" s="359"/>
      <c r="I73" s="358"/>
      <c r="J73" s="357"/>
      <c r="K73" s="357"/>
      <c r="L73" s="356"/>
    </row>
    <row r="74" spans="1:12" s="42" customFormat="1" x14ac:dyDescent="0.4">
      <c r="A74" s="51" t="s">
        <v>101</v>
      </c>
      <c r="B74" s="361"/>
      <c r="C74" s="386"/>
      <c r="D74" s="359"/>
      <c r="E74" s="358"/>
      <c r="F74" s="361"/>
      <c r="G74" s="386"/>
      <c r="H74" s="359"/>
      <c r="I74" s="358"/>
      <c r="J74" s="357"/>
      <c r="K74" s="357"/>
      <c r="L74" s="356"/>
    </row>
    <row r="75" spans="1:12" s="42" customFormat="1" x14ac:dyDescent="0.4">
      <c r="A75" s="249" t="s">
        <v>145</v>
      </c>
      <c r="B75" s="353"/>
      <c r="C75" s="383"/>
      <c r="D75" s="351"/>
      <c r="E75" s="350"/>
      <c r="F75" s="353"/>
      <c r="G75" s="383"/>
      <c r="H75" s="351"/>
      <c r="I75" s="350"/>
      <c r="J75" s="349"/>
      <c r="K75" s="349"/>
      <c r="L75" s="348"/>
    </row>
    <row r="76" spans="1:12" s="42" customFormat="1" x14ac:dyDescent="0.4">
      <c r="A76" s="325" t="s">
        <v>144</v>
      </c>
      <c r="B76" s="355"/>
      <c r="C76" s="383"/>
      <c r="D76" s="351"/>
      <c r="E76" s="350"/>
      <c r="F76" s="353"/>
      <c r="G76" s="383"/>
      <c r="H76" s="351"/>
      <c r="I76" s="350"/>
      <c r="J76" s="349"/>
      <c r="K76" s="349"/>
      <c r="L76" s="348"/>
    </row>
    <row r="77" spans="1:12" x14ac:dyDescent="0.4">
      <c r="A77" s="42" t="s">
        <v>143</v>
      </c>
      <c r="B77" s="43"/>
      <c r="C77" s="42"/>
      <c r="D77" s="42"/>
      <c r="E77" s="43"/>
      <c r="F77" s="43"/>
      <c r="G77" s="42"/>
      <c r="H77" s="42"/>
      <c r="I77" s="43"/>
      <c r="J77" s="43"/>
      <c r="K77" s="42"/>
      <c r="L77" s="42"/>
    </row>
    <row r="78" spans="1:12" x14ac:dyDescent="0.4">
      <c r="A78" s="44" t="s">
        <v>142</v>
      </c>
      <c r="B78" s="43"/>
      <c r="C78" s="42"/>
      <c r="D78" s="42"/>
      <c r="E78" s="43"/>
      <c r="F78" s="43"/>
      <c r="G78" s="42"/>
      <c r="H78" s="42"/>
      <c r="I78" s="43"/>
      <c r="J78" s="43"/>
      <c r="K78" s="42"/>
      <c r="L78" s="42"/>
    </row>
    <row r="79" spans="1:12" s="42" customFormat="1" x14ac:dyDescent="0.4">
      <c r="A79" s="42" t="s">
        <v>141</v>
      </c>
      <c r="B79" s="43"/>
      <c r="C79" s="43"/>
      <c r="F79" s="43"/>
      <c r="G79" s="43"/>
      <c r="J79" s="43"/>
      <c r="K79" s="43"/>
    </row>
    <row r="80" spans="1:12" x14ac:dyDescent="0.4">
      <c r="A80" s="42" t="s">
        <v>98</v>
      </c>
      <c r="B80" s="43"/>
      <c r="C80" s="43"/>
      <c r="D80" s="42"/>
      <c r="E80" s="42"/>
      <c r="F80" s="43"/>
      <c r="G80" s="43"/>
      <c r="H80" s="42"/>
      <c r="I80" s="42"/>
      <c r="J80" s="43"/>
      <c r="K80" s="43"/>
      <c r="L80" s="42"/>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2011年&amp;A航空旅客輸送実績</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1"/>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2" width="11" style="98" customWidth="1"/>
    <col min="3" max="3" width="11" style="43"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11月(上旬～中旬)</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s="42" customFormat="1" x14ac:dyDescent="0.4">
      <c r="A4" s="653"/>
      <c r="B4" s="659" t="s">
        <v>310</v>
      </c>
      <c r="C4" s="655" t="s">
        <v>309</v>
      </c>
      <c r="D4" s="653" t="s">
        <v>95</v>
      </c>
      <c r="E4" s="653"/>
      <c r="F4" s="649" t="str">
        <f>+B4</f>
        <v>(12'11/1～20)</v>
      </c>
      <c r="G4" s="649" t="str">
        <f>+C4</f>
        <v>(11'11/1～20)</v>
      </c>
      <c r="H4" s="653" t="s">
        <v>95</v>
      </c>
      <c r="I4" s="653"/>
      <c r="J4" s="649" t="str">
        <f>+B4</f>
        <v>(12'11/1～20)</v>
      </c>
      <c r="K4" s="649" t="str">
        <f>+C4</f>
        <v>(11'11/1～20)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92</v>
      </c>
      <c r="B6" s="248">
        <f>+B7+B41</f>
        <v>298387</v>
      </c>
      <c r="C6" s="248">
        <f>+C7+C41</f>
        <v>302146</v>
      </c>
      <c r="D6" s="245">
        <f t="shared" ref="D6:D37" si="0">+B6/C6</f>
        <v>0.98755899465821162</v>
      </c>
      <c r="E6" s="289">
        <f t="shared" ref="E6:E37" si="1">+B6-C6</f>
        <v>-3759</v>
      </c>
      <c r="F6" s="248">
        <f>+F7+F41</f>
        <v>402575</v>
      </c>
      <c r="G6" s="248">
        <f>+G7+G41</f>
        <v>418249</v>
      </c>
      <c r="H6" s="245">
        <f t="shared" ref="H6:H37" si="2">+F6/G6</f>
        <v>0.9625247161379944</v>
      </c>
      <c r="I6" s="289">
        <f t="shared" ref="I6:I37" si="3">+F6-G6</f>
        <v>-15674</v>
      </c>
      <c r="J6" s="245">
        <f t="shared" ref="J6:J37" si="4">+B6/F6</f>
        <v>0.74119605042538661</v>
      </c>
      <c r="K6" s="245">
        <f t="shared" ref="K6:K37" si="5">+C6/G6</f>
        <v>0.72240698722531316</v>
      </c>
      <c r="L6" s="283">
        <f t="shared" ref="L6:L37" si="6">+J6-K6</f>
        <v>1.8789063200073453E-2</v>
      </c>
    </row>
    <row r="7" spans="1:12" s="44" customFormat="1" x14ac:dyDescent="0.4">
      <c r="A7" s="249" t="s">
        <v>91</v>
      </c>
      <c r="B7" s="248">
        <f>+B8+B18+B38</f>
        <v>124889</v>
      </c>
      <c r="C7" s="248">
        <f>+C8+C18+C38</f>
        <v>135455</v>
      </c>
      <c r="D7" s="245">
        <f t="shared" si="0"/>
        <v>0.92199623491196336</v>
      </c>
      <c r="E7" s="289">
        <f t="shared" si="1"/>
        <v>-10566</v>
      </c>
      <c r="F7" s="248">
        <f>+F8+F18+F38</f>
        <v>167696</v>
      </c>
      <c r="G7" s="248">
        <f>+G8+G18+G38</f>
        <v>189879</v>
      </c>
      <c r="H7" s="245">
        <f t="shared" si="2"/>
        <v>0.88317296804807277</v>
      </c>
      <c r="I7" s="289">
        <f t="shared" si="3"/>
        <v>-22183</v>
      </c>
      <c r="J7" s="245">
        <f t="shared" si="4"/>
        <v>0.74473451960690773</v>
      </c>
      <c r="K7" s="245">
        <f t="shared" si="5"/>
        <v>0.71337536009774649</v>
      </c>
      <c r="L7" s="283">
        <f t="shared" si="6"/>
        <v>3.1359159509161239E-2</v>
      </c>
    </row>
    <row r="8" spans="1:12" x14ac:dyDescent="0.4">
      <c r="A8" s="277" t="s">
        <v>190</v>
      </c>
      <c r="B8" s="259">
        <f>SUM(B9:B17)</f>
        <v>81611</v>
      </c>
      <c r="C8" s="259">
        <f>SUM(C9:C17)</f>
        <v>96658</v>
      </c>
      <c r="D8" s="256">
        <f t="shared" si="0"/>
        <v>0.84432742245856529</v>
      </c>
      <c r="E8" s="281">
        <f t="shared" si="1"/>
        <v>-15047</v>
      </c>
      <c r="F8" s="259">
        <f>SUM(F9:F17)</f>
        <v>110092</v>
      </c>
      <c r="G8" s="259">
        <f>SUM(G9:G17)</f>
        <v>137078</v>
      </c>
      <c r="H8" s="256">
        <f t="shared" si="2"/>
        <v>0.80313398211237397</v>
      </c>
      <c r="I8" s="281">
        <f t="shared" si="3"/>
        <v>-26986</v>
      </c>
      <c r="J8" s="256">
        <f t="shared" si="4"/>
        <v>0.74129818697089711</v>
      </c>
      <c r="K8" s="256">
        <f t="shared" si="5"/>
        <v>0.70513138505084694</v>
      </c>
      <c r="L8" s="280">
        <f t="shared" si="6"/>
        <v>3.6166801920050173E-2</v>
      </c>
    </row>
    <row r="9" spans="1:12" x14ac:dyDescent="0.4">
      <c r="A9" s="57" t="s">
        <v>87</v>
      </c>
      <c r="B9" s="80">
        <f>'11月(上旬)'!B9+'11月(中旬)'!B9</f>
        <v>71537</v>
      </c>
      <c r="C9" s="80">
        <f>'11月(上旬)'!C9+'11月(中旬)'!C9</f>
        <v>74875</v>
      </c>
      <c r="D9" s="73">
        <f t="shared" si="0"/>
        <v>0.95541903171953257</v>
      </c>
      <c r="E9" s="81">
        <f t="shared" si="1"/>
        <v>-3338</v>
      </c>
      <c r="F9" s="80">
        <f>'11月(上旬)'!F9+'11月(中旬)'!F9</f>
        <v>95945</v>
      </c>
      <c r="G9" s="80">
        <f>'11月(上旬)'!G9+'11月(中旬)'!G9</f>
        <v>107090</v>
      </c>
      <c r="H9" s="73">
        <f t="shared" si="2"/>
        <v>0.8959286581380147</v>
      </c>
      <c r="I9" s="81">
        <f t="shared" si="3"/>
        <v>-11145</v>
      </c>
      <c r="J9" s="73">
        <f t="shared" si="4"/>
        <v>0.74560425243629158</v>
      </c>
      <c r="K9" s="73">
        <f t="shared" si="5"/>
        <v>0.6991782612755626</v>
      </c>
      <c r="L9" s="90">
        <f t="shared" si="6"/>
        <v>4.6425991160728985E-2</v>
      </c>
    </row>
    <row r="10" spans="1:12" x14ac:dyDescent="0.4">
      <c r="A10" s="58" t="s">
        <v>90</v>
      </c>
      <c r="B10" s="80">
        <f>'11月(上旬)'!B10+'11月(中旬)'!B10</f>
        <v>7789</v>
      </c>
      <c r="C10" s="80">
        <f>'11月(上旬)'!C10+'11月(中旬)'!C10</f>
        <v>7829</v>
      </c>
      <c r="D10" s="53">
        <f t="shared" si="0"/>
        <v>0.99489079065014685</v>
      </c>
      <c r="E10" s="54">
        <f t="shared" si="1"/>
        <v>-40</v>
      </c>
      <c r="F10" s="80">
        <f>'11月(上旬)'!F10+'11月(中旬)'!F10</f>
        <v>10000</v>
      </c>
      <c r="G10" s="80">
        <f>'11月(上旬)'!G10+'11月(中旬)'!G10</f>
        <v>10000</v>
      </c>
      <c r="H10" s="53">
        <f t="shared" si="2"/>
        <v>1</v>
      </c>
      <c r="I10" s="54">
        <f t="shared" si="3"/>
        <v>0</v>
      </c>
      <c r="J10" s="53">
        <f t="shared" si="4"/>
        <v>0.77890000000000004</v>
      </c>
      <c r="K10" s="53">
        <f t="shared" si="5"/>
        <v>0.78290000000000004</v>
      </c>
      <c r="L10" s="52">
        <f t="shared" si="6"/>
        <v>-4.0000000000000036E-3</v>
      </c>
    </row>
    <row r="11" spans="1:12" x14ac:dyDescent="0.4">
      <c r="A11" s="58" t="s">
        <v>162</v>
      </c>
      <c r="B11" s="80">
        <f>'11月(上旬)'!B11+'11月(中旬)'!B11</f>
        <v>786</v>
      </c>
      <c r="C11" s="80">
        <f>'11月(上旬)'!C11+'11月(中旬)'!C11</f>
        <v>12610</v>
      </c>
      <c r="D11" s="53">
        <f t="shared" si="0"/>
        <v>6.2331482950039652E-2</v>
      </c>
      <c r="E11" s="54">
        <f t="shared" si="1"/>
        <v>-11824</v>
      </c>
      <c r="F11" s="80">
        <f>'11月(上旬)'!F11+'11月(中旬)'!F11</f>
        <v>1427</v>
      </c>
      <c r="G11" s="80">
        <f>'11月(上旬)'!G11+'11月(中旬)'!G11</f>
        <v>17088</v>
      </c>
      <c r="H11" s="53">
        <f t="shared" si="2"/>
        <v>8.3508895131086142E-2</v>
      </c>
      <c r="I11" s="54">
        <f t="shared" si="3"/>
        <v>-15661</v>
      </c>
      <c r="J11" s="53">
        <f t="shared" si="4"/>
        <v>0.55080588647512263</v>
      </c>
      <c r="K11" s="53">
        <f t="shared" si="5"/>
        <v>0.73794475655430714</v>
      </c>
      <c r="L11" s="52">
        <f t="shared" si="6"/>
        <v>-0.18713887007918451</v>
      </c>
    </row>
    <row r="12" spans="1:12" x14ac:dyDescent="0.4">
      <c r="A12" s="58" t="s">
        <v>85</v>
      </c>
      <c r="B12" s="80">
        <f>'11月(上旬)'!B12+'11月(中旬)'!B12</f>
        <v>0</v>
      </c>
      <c r="C12" s="80">
        <f>'11月(上旬)'!C12+'11月(中旬)'!C12</f>
        <v>0</v>
      </c>
      <c r="D12" s="53" t="e">
        <f t="shared" si="0"/>
        <v>#DIV/0!</v>
      </c>
      <c r="E12" s="54">
        <f t="shared" si="1"/>
        <v>0</v>
      </c>
      <c r="F12" s="80">
        <f>'11月(上旬)'!F12+'11月(中旬)'!F12</f>
        <v>0</v>
      </c>
      <c r="G12" s="80">
        <f>'11月(上旬)'!G12+'11月(中旬)'!G12</f>
        <v>0</v>
      </c>
      <c r="H12" s="53" t="e">
        <f t="shared" si="2"/>
        <v>#DIV/0!</v>
      </c>
      <c r="I12" s="54">
        <f t="shared" si="3"/>
        <v>0</v>
      </c>
      <c r="J12" s="53" t="e">
        <f t="shared" si="4"/>
        <v>#DIV/0!</v>
      </c>
      <c r="K12" s="53" t="e">
        <f t="shared" si="5"/>
        <v>#DIV/0!</v>
      </c>
      <c r="L12" s="52" t="e">
        <f t="shared" si="6"/>
        <v>#DIV/0!</v>
      </c>
    </row>
    <row r="13" spans="1:12" x14ac:dyDescent="0.4">
      <c r="A13" s="58" t="s">
        <v>86</v>
      </c>
      <c r="B13" s="80">
        <f>'11月(上旬)'!B13+'11月(中旬)'!B13</f>
        <v>0</v>
      </c>
      <c r="C13" s="80">
        <f>'11月(上旬)'!C13+'11月(中旬)'!C13</f>
        <v>0</v>
      </c>
      <c r="D13" s="53" t="e">
        <f t="shared" si="0"/>
        <v>#DIV/0!</v>
      </c>
      <c r="E13" s="54">
        <f t="shared" si="1"/>
        <v>0</v>
      </c>
      <c r="F13" s="80">
        <f>'11月(上旬)'!F13+'11月(中旬)'!F13</f>
        <v>0</v>
      </c>
      <c r="G13" s="80">
        <f>'11月(上旬)'!G13+'11月(中旬)'!G13</f>
        <v>0</v>
      </c>
      <c r="H13" s="53" t="e">
        <f t="shared" si="2"/>
        <v>#DIV/0!</v>
      </c>
      <c r="I13" s="54">
        <f t="shared" si="3"/>
        <v>0</v>
      </c>
      <c r="J13" s="53" t="e">
        <f t="shared" si="4"/>
        <v>#DIV/0!</v>
      </c>
      <c r="K13" s="53" t="e">
        <f t="shared" si="5"/>
        <v>#DIV/0!</v>
      </c>
      <c r="L13" s="52" t="e">
        <f t="shared" si="6"/>
        <v>#DIV/0!</v>
      </c>
    </row>
    <row r="14" spans="1:12" x14ac:dyDescent="0.4">
      <c r="A14" s="64" t="s">
        <v>189</v>
      </c>
      <c r="B14" s="107">
        <f>'11月(上旬)'!B14+'11月(中旬)'!B14</f>
        <v>1499</v>
      </c>
      <c r="C14" s="107">
        <f>'11月(上旬)'!C14+'11月(中旬)'!C14</f>
        <v>1344</v>
      </c>
      <c r="D14" s="67">
        <f t="shared" si="0"/>
        <v>1.1153273809523809</v>
      </c>
      <c r="E14" s="68">
        <f t="shared" si="1"/>
        <v>155</v>
      </c>
      <c r="F14" s="107">
        <f>'11月(上旬)'!F14+'11月(中旬)'!F14</f>
        <v>2720</v>
      </c>
      <c r="G14" s="107">
        <f>'11月(上旬)'!G14+'11月(中旬)'!G14</f>
        <v>2900</v>
      </c>
      <c r="H14" s="67">
        <f t="shared" si="2"/>
        <v>0.93793103448275861</v>
      </c>
      <c r="I14" s="68">
        <f t="shared" si="3"/>
        <v>-180</v>
      </c>
      <c r="J14" s="67">
        <f t="shared" si="4"/>
        <v>0.55110294117647063</v>
      </c>
      <c r="K14" s="67">
        <f t="shared" si="5"/>
        <v>0.46344827586206899</v>
      </c>
      <c r="L14" s="66">
        <f t="shared" si="6"/>
        <v>8.7654665314401636E-2</v>
      </c>
    </row>
    <row r="15" spans="1:12" x14ac:dyDescent="0.4">
      <c r="A15" s="58" t="s">
        <v>188</v>
      </c>
      <c r="B15" s="55">
        <f>'11月(上旬)'!B15+'11月(中旬)'!B15</f>
        <v>0</v>
      </c>
      <c r="C15" s="55">
        <f>'11月(上旬)'!C15+'11月(中旬)'!C15</f>
        <v>0</v>
      </c>
      <c r="D15" s="53" t="e">
        <f t="shared" si="0"/>
        <v>#DIV/0!</v>
      </c>
      <c r="E15" s="54">
        <f t="shared" si="1"/>
        <v>0</v>
      </c>
      <c r="F15" s="55">
        <f>'11月(上旬)'!F15+'11月(中旬)'!F15</f>
        <v>0</v>
      </c>
      <c r="G15" s="55">
        <f>'11月(上旬)'!G15+'11月(中旬)'!G15</f>
        <v>0</v>
      </c>
      <c r="H15" s="53" t="e">
        <f t="shared" si="2"/>
        <v>#DIV/0!</v>
      </c>
      <c r="I15" s="54">
        <f t="shared" si="3"/>
        <v>0</v>
      </c>
      <c r="J15" s="53" t="e">
        <f t="shared" si="4"/>
        <v>#DIV/0!</v>
      </c>
      <c r="K15" s="53" t="e">
        <f t="shared" si="5"/>
        <v>#DIV/0!</v>
      </c>
      <c r="L15" s="52" t="e">
        <f t="shared" si="6"/>
        <v>#DIV/0!</v>
      </c>
    </row>
    <row r="16" spans="1:12" x14ac:dyDescent="0.4">
      <c r="A16" s="70" t="s">
        <v>187</v>
      </c>
      <c r="B16" s="80">
        <f>'11月(上旬)'!B16+'11月(中旬)'!B16</f>
        <v>0</v>
      </c>
      <c r="C16" s="80">
        <f>'11月(上旬)'!C16+'11月(中旬)'!C16</f>
        <v>0</v>
      </c>
      <c r="D16" s="53" t="e">
        <f t="shared" si="0"/>
        <v>#DIV/0!</v>
      </c>
      <c r="E16" s="54">
        <f t="shared" si="1"/>
        <v>0</v>
      </c>
      <c r="F16" s="80">
        <f>'11月(上旬)'!F16+'11月(中旬)'!F16</f>
        <v>0</v>
      </c>
      <c r="G16" s="80">
        <f>'11月(上旬)'!G16+'11月(中旬)'!G16</f>
        <v>0</v>
      </c>
      <c r="H16" s="53" t="e">
        <f t="shared" si="2"/>
        <v>#DIV/0!</v>
      </c>
      <c r="I16" s="54">
        <f t="shared" si="3"/>
        <v>0</v>
      </c>
      <c r="J16" s="53" t="e">
        <f t="shared" si="4"/>
        <v>#DIV/0!</v>
      </c>
      <c r="K16" s="53" t="e">
        <f t="shared" si="5"/>
        <v>#DIV/0!</v>
      </c>
      <c r="L16" s="52" t="e">
        <f t="shared" si="6"/>
        <v>#DIV/0!</v>
      </c>
    </row>
    <row r="17" spans="1:12" x14ac:dyDescent="0.4">
      <c r="A17" s="70" t="s">
        <v>186</v>
      </c>
      <c r="B17" s="72">
        <f>'11月(上旬)'!B17+'11月(中旬)'!B17</f>
        <v>0</v>
      </c>
      <c r="C17" s="72">
        <f>'11月(上旬)'!C17+'11月(中旬)'!C17</f>
        <v>0</v>
      </c>
      <c r="D17" s="67" t="e">
        <f t="shared" si="0"/>
        <v>#DIV/0!</v>
      </c>
      <c r="E17" s="68">
        <f t="shared" si="1"/>
        <v>0</v>
      </c>
      <c r="F17" s="72">
        <f>'11月(上旬)'!F17+'11月(中旬)'!F17</f>
        <v>0</v>
      </c>
      <c r="G17" s="72">
        <f>'11月(上旬)'!G17+'11月(中旬)'!G17</f>
        <v>0</v>
      </c>
      <c r="H17" s="67" t="e">
        <f t="shared" si="2"/>
        <v>#DIV/0!</v>
      </c>
      <c r="I17" s="68">
        <f t="shared" si="3"/>
        <v>0</v>
      </c>
      <c r="J17" s="95" t="e">
        <f t="shared" si="4"/>
        <v>#DIV/0!</v>
      </c>
      <c r="K17" s="53" t="e">
        <f t="shared" si="5"/>
        <v>#DIV/0!</v>
      </c>
      <c r="L17" s="52" t="e">
        <f t="shared" si="6"/>
        <v>#DIV/0!</v>
      </c>
    </row>
    <row r="18" spans="1:12" x14ac:dyDescent="0.4">
      <c r="A18" s="277" t="s">
        <v>185</v>
      </c>
      <c r="B18" s="259">
        <f>SUM(B19:B37)</f>
        <v>42231</v>
      </c>
      <c r="C18" s="259">
        <f>SUM(C19:C37)</f>
        <v>37821</v>
      </c>
      <c r="D18" s="256">
        <f t="shared" si="0"/>
        <v>1.1166018878400887</v>
      </c>
      <c r="E18" s="281">
        <f t="shared" si="1"/>
        <v>4410</v>
      </c>
      <c r="F18" s="259">
        <f>SUM(F19:F37)</f>
        <v>56005</v>
      </c>
      <c r="G18" s="259">
        <f>SUM(G19:G37)</f>
        <v>51065</v>
      </c>
      <c r="H18" s="256">
        <f t="shared" si="2"/>
        <v>1.0967394497209439</v>
      </c>
      <c r="I18" s="281">
        <f t="shared" si="3"/>
        <v>4940</v>
      </c>
      <c r="J18" s="256">
        <f t="shared" si="4"/>
        <v>0.75405767342201591</v>
      </c>
      <c r="K18" s="256">
        <f t="shared" si="5"/>
        <v>0.74064427690198764</v>
      </c>
      <c r="L18" s="280">
        <f t="shared" si="6"/>
        <v>1.3413396520028265E-2</v>
      </c>
    </row>
    <row r="19" spans="1:12" x14ac:dyDescent="0.4">
      <c r="A19" s="57" t="s">
        <v>184</v>
      </c>
      <c r="B19" s="80">
        <f>'11月(上旬)'!B19+'11月(中旬)'!B19</f>
        <v>0</v>
      </c>
      <c r="C19" s="80">
        <f>'11月(上旬)'!C19+'11月(中旬)'!C19</f>
        <v>0</v>
      </c>
      <c r="D19" s="73" t="e">
        <f t="shared" si="0"/>
        <v>#DIV/0!</v>
      </c>
      <c r="E19" s="81">
        <f t="shared" si="1"/>
        <v>0</v>
      </c>
      <c r="F19" s="80">
        <f>'11月(上旬)'!F19+'11月(中旬)'!F19</f>
        <v>0</v>
      </c>
      <c r="G19" s="80">
        <f>'11月(上旬)'!G19+'11月(中旬)'!G19</f>
        <v>0</v>
      </c>
      <c r="H19" s="73" t="e">
        <f t="shared" si="2"/>
        <v>#DIV/0!</v>
      </c>
      <c r="I19" s="81">
        <f t="shared" si="3"/>
        <v>0</v>
      </c>
      <c r="J19" s="73" t="e">
        <f t="shared" si="4"/>
        <v>#DIV/0!</v>
      </c>
      <c r="K19" s="73" t="e">
        <f t="shared" si="5"/>
        <v>#DIV/0!</v>
      </c>
      <c r="L19" s="90" t="e">
        <f t="shared" si="6"/>
        <v>#DIV/0!</v>
      </c>
    </row>
    <row r="20" spans="1:12" x14ac:dyDescent="0.4">
      <c r="A20" s="58" t="s">
        <v>244</v>
      </c>
      <c r="B20" s="80">
        <f>'11月(上旬)'!B20+'11月(中旬)'!B20</f>
        <v>7393</v>
      </c>
      <c r="C20" s="80">
        <f>'11月(上旬)'!C20+'11月(中旬)'!C20</f>
        <v>0</v>
      </c>
      <c r="D20" s="53" t="e">
        <f t="shared" si="0"/>
        <v>#DIV/0!</v>
      </c>
      <c r="E20" s="54">
        <f t="shared" si="1"/>
        <v>7393</v>
      </c>
      <c r="F20" s="80">
        <f>'11月(上旬)'!F20+'11月(中旬)'!F20</f>
        <v>8755</v>
      </c>
      <c r="G20" s="80">
        <f>'11月(上旬)'!G20+'11月(中旬)'!G20</f>
        <v>0</v>
      </c>
      <c r="H20" s="53" t="e">
        <f t="shared" si="2"/>
        <v>#DIV/0!</v>
      </c>
      <c r="I20" s="54">
        <f t="shared" si="3"/>
        <v>8755</v>
      </c>
      <c r="J20" s="53">
        <f t="shared" si="4"/>
        <v>0.84443175328383779</v>
      </c>
      <c r="K20" s="53" t="e">
        <f t="shared" si="5"/>
        <v>#DIV/0!</v>
      </c>
      <c r="L20" s="52" t="e">
        <f t="shared" si="6"/>
        <v>#DIV/0!</v>
      </c>
    </row>
    <row r="21" spans="1:12" x14ac:dyDescent="0.4">
      <c r="A21" s="58" t="s">
        <v>183</v>
      </c>
      <c r="B21" s="80">
        <f>'11月(上旬)'!B21+'11月(中旬)'!B21</f>
        <v>13516</v>
      </c>
      <c r="C21" s="80">
        <f>'11月(上旬)'!C21+'11月(中旬)'!C21</f>
        <v>13381</v>
      </c>
      <c r="D21" s="53">
        <f t="shared" si="0"/>
        <v>1.0100889320678574</v>
      </c>
      <c r="E21" s="54">
        <f t="shared" si="1"/>
        <v>135</v>
      </c>
      <c r="F21" s="80">
        <f>'11月(上旬)'!F21+'11月(中旬)'!F21</f>
        <v>17400</v>
      </c>
      <c r="G21" s="80">
        <f>'11月(上旬)'!G21+'11月(中旬)'!G21</f>
        <v>17450</v>
      </c>
      <c r="H21" s="53">
        <f t="shared" si="2"/>
        <v>0.99713467048710602</v>
      </c>
      <c r="I21" s="54">
        <f t="shared" si="3"/>
        <v>-50</v>
      </c>
      <c r="J21" s="53">
        <f t="shared" si="4"/>
        <v>0.77678160919540229</v>
      </c>
      <c r="K21" s="53">
        <f t="shared" si="5"/>
        <v>0.76681948424068769</v>
      </c>
      <c r="L21" s="52">
        <f t="shared" si="6"/>
        <v>9.9621249547146018E-3</v>
      </c>
    </row>
    <row r="22" spans="1:12" x14ac:dyDescent="0.4">
      <c r="A22" s="58" t="s">
        <v>182</v>
      </c>
      <c r="B22" s="80">
        <f>'11月(上旬)'!B22+'11月(中旬)'!B22</f>
        <v>4062</v>
      </c>
      <c r="C22" s="80">
        <f>'11月(上旬)'!C22+'11月(中旬)'!C22</f>
        <v>3906</v>
      </c>
      <c r="D22" s="53">
        <f t="shared" si="0"/>
        <v>1.0399385560675882</v>
      </c>
      <c r="E22" s="54">
        <f t="shared" si="1"/>
        <v>156</v>
      </c>
      <c r="F22" s="80">
        <f>'11月(上旬)'!F22+'11月(中旬)'!F22</f>
        <v>5905</v>
      </c>
      <c r="G22" s="80">
        <f>'11月(上旬)'!G22+'11月(中旬)'!G22</f>
        <v>5750</v>
      </c>
      <c r="H22" s="53">
        <f t="shared" si="2"/>
        <v>1.0269565217391305</v>
      </c>
      <c r="I22" s="54">
        <f t="shared" si="3"/>
        <v>155</v>
      </c>
      <c r="J22" s="53">
        <f t="shared" si="4"/>
        <v>0.68789161727349701</v>
      </c>
      <c r="K22" s="53">
        <f t="shared" si="5"/>
        <v>0.67930434782608695</v>
      </c>
      <c r="L22" s="52">
        <f t="shared" si="6"/>
        <v>8.5872694474100619E-3</v>
      </c>
    </row>
    <row r="23" spans="1:12" x14ac:dyDescent="0.4">
      <c r="A23" s="58" t="s">
        <v>181</v>
      </c>
      <c r="B23" s="80">
        <f>'11月(上旬)'!B23+'11月(中旬)'!B23</f>
        <v>1971</v>
      </c>
      <c r="C23" s="80">
        <f>'11月(上旬)'!C23+'11月(中旬)'!C23</f>
        <v>2212</v>
      </c>
      <c r="D23" s="67">
        <f t="shared" si="0"/>
        <v>0.8910488245931284</v>
      </c>
      <c r="E23" s="68">
        <f t="shared" si="1"/>
        <v>-241</v>
      </c>
      <c r="F23" s="80">
        <f>'11月(上旬)'!F23+'11月(中旬)'!F23</f>
        <v>2970</v>
      </c>
      <c r="G23" s="80">
        <f>'11月(上旬)'!G23+'11月(中旬)'!G23</f>
        <v>2950</v>
      </c>
      <c r="H23" s="67">
        <f t="shared" si="2"/>
        <v>1.006779661016949</v>
      </c>
      <c r="I23" s="68">
        <f t="shared" si="3"/>
        <v>20</v>
      </c>
      <c r="J23" s="67">
        <f t="shared" si="4"/>
        <v>0.66363636363636369</v>
      </c>
      <c r="K23" s="67">
        <f t="shared" si="5"/>
        <v>0.74983050847457622</v>
      </c>
      <c r="L23" s="66">
        <f t="shared" si="6"/>
        <v>-8.6194144838212527E-2</v>
      </c>
    </row>
    <row r="24" spans="1:12" x14ac:dyDescent="0.4">
      <c r="A24" s="70" t="s">
        <v>180</v>
      </c>
      <c r="B24" s="80">
        <f>'11月(上旬)'!B24+'11月(中旬)'!B24</f>
        <v>0</v>
      </c>
      <c r="C24" s="80">
        <f>'11月(上旬)'!C24+'11月(中旬)'!C24</f>
        <v>0</v>
      </c>
      <c r="D24" s="53" t="e">
        <f t="shared" si="0"/>
        <v>#DIV/0!</v>
      </c>
      <c r="E24" s="54">
        <f t="shared" si="1"/>
        <v>0</v>
      </c>
      <c r="F24" s="80">
        <f>'11月(上旬)'!F24+'11月(中旬)'!F24</f>
        <v>0</v>
      </c>
      <c r="G24" s="80">
        <f>'11月(上旬)'!G24+'11月(中旬)'!G24</f>
        <v>0</v>
      </c>
      <c r="H24" s="53" t="e">
        <f t="shared" si="2"/>
        <v>#DIV/0!</v>
      </c>
      <c r="I24" s="54">
        <f t="shared" si="3"/>
        <v>0</v>
      </c>
      <c r="J24" s="53" t="e">
        <f t="shared" si="4"/>
        <v>#DIV/0!</v>
      </c>
      <c r="K24" s="53" t="e">
        <f t="shared" si="5"/>
        <v>#DIV/0!</v>
      </c>
      <c r="L24" s="52" t="e">
        <f t="shared" si="6"/>
        <v>#DIV/0!</v>
      </c>
    </row>
    <row r="25" spans="1:12" x14ac:dyDescent="0.4">
      <c r="A25" s="70" t="s">
        <v>179</v>
      </c>
      <c r="B25" s="80">
        <f>'11月(上旬)'!B25+'11月(中旬)'!B25</f>
        <v>1529</v>
      </c>
      <c r="C25" s="80">
        <f>'11月(上旬)'!C25+'11月(中旬)'!C25</f>
        <v>2065</v>
      </c>
      <c r="D25" s="53">
        <f t="shared" si="0"/>
        <v>0.74043583535108959</v>
      </c>
      <c r="E25" s="54">
        <f t="shared" si="1"/>
        <v>-536</v>
      </c>
      <c r="F25" s="80">
        <f>'11月(上旬)'!F25+'11月(中旬)'!F25</f>
        <v>3085</v>
      </c>
      <c r="G25" s="80">
        <f>'11月(上旬)'!G25+'11月(中旬)'!G25</f>
        <v>3100</v>
      </c>
      <c r="H25" s="53">
        <f t="shared" si="2"/>
        <v>0.99516129032258061</v>
      </c>
      <c r="I25" s="54">
        <f t="shared" si="3"/>
        <v>-15</v>
      </c>
      <c r="J25" s="53">
        <f t="shared" si="4"/>
        <v>0.49562398703403565</v>
      </c>
      <c r="K25" s="53">
        <f t="shared" si="5"/>
        <v>0.66612903225806452</v>
      </c>
      <c r="L25" s="52">
        <f t="shared" si="6"/>
        <v>-0.17050504522402887</v>
      </c>
    </row>
    <row r="26" spans="1:12" s="42" customFormat="1" x14ac:dyDescent="0.4">
      <c r="A26" s="70" t="s">
        <v>178</v>
      </c>
      <c r="B26" s="80">
        <f>'11月(上旬)'!B26+'11月(中旬)'!B26</f>
        <v>0</v>
      </c>
      <c r="C26" s="80">
        <f>'11月(上旬)'!C26+'11月(中旬)'!C26</f>
        <v>0</v>
      </c>
      <c r="D26" s="53" t="e">
        <f t="shared" si="0"/>
        <v>#DIV/0!</v>
      </c>
      <c r="E26" s="54">
        <f t="shared" si="1"/>
        <v>0</v>
      </c>
      <c r="F26" s="80">
        <f>'11月(上旬)'!F26+'11月(中旬)'!F26</f>
        <v>0</v>
      </c>
      <c r="G26" s="80">
        <f>'11月(上旬)'!G26+'11月(中旬)'!G26</f>
        <v>0</v>
      </c>
      <c r="H26" s="53" t="e">
        <f t="shared" si="2"/>
        <v>#DIV/0!</v>
      </c>
      <c r="I26" s="54">
        <f t="shared" si="3"/>
        <v>0</v>
      </c>
      <c r="J26" s="53" t="e">
        <f t="shared" si="4"/>
        <v>#DIV/0!</v>
      </c>
      <c r="K26" s="53" t="e">
        <f t="shared" si="5"/>
        <v>#DIV/0!</v>
      </c>
      <c r="L26" s="52" t="e">
        <f t="shared" si="6"/>
        <v>#DIV/0!</v>
      </c>
    </row>
    <row r="27" spans="1:12" s="42" customFormat="1" x14ac:dyDescent="0.4">
      <c r="A27" s="58" t="s">
        <v>177</v>
      </c>
      <c r="B27" s="80">
        <f>'11月(上旬)'!B27+'11月(中旬)'!B27</f>
        <v>0</v>
      </c>
      <c r="C27" s="80">
        <f>'11月(上旬)'!C27+'11月(中旬)'!C27</f>
        <v>0</v>
      </c>
      <c r="D27" s="53" t="e">
        <f t="shared" si="0"/>
        <v>#DIV/0!</v>
      </c>
      <c r="E27" s="54">
        <f t="shared" si="1"/>
        <v>0</v>
      </c>
      <c r="F27" s="80">
        <f>'11月(上旬)'!F27+'11月(中旬)'!F27</f>
        <v>0</v>
      </c>
      <c r="G27" s="80">
        <f>'11月(上旬)'!G27+'11月(中旬)'!G27</f>
        <v>0</v>
      </c>
      <c r="H27" s="53" t="e">
        <f t="shared" si="2"/>
        <v>#DIV/0!</v>
      </c>
      <c r="I27" s="54">
        <f t="shared" si="3"/>
        <v>0</v>
      </c>
      <c r="J27" s="53" t="e">
        <f t="shared" si="4"/>
        <v>#DIV/0!</v>
      </c>
      <c r="K27" s="53" t="e">
        <f t="shared" si="5"/>
        <v>#DIV/0!</v>
      </c>
      <c r="L27" s="52" t="e">
        <f t="shared" si="6"/>
        <v>#DIV/0!</v>
      </c>
    </row>
    <row r="28" spans="1:12" s="42" customFormat="1" x14ac:dyDescent="0.4">
      <c r="A28" s="58" t="s">
        <v>176</v>
      </c>
      <c r="B28" s="80">
        <f>'11月(上旬)'!B28+'11月(中旬)'!B28</f>
        <v>0</v>
      </c>
      <c r="C28" s="80">
        <f>'11月(上旬)'!C28+'11月(中旬)'!C28</f>
        <v>1822</v>
      </c>
      <c r="D28" s="53">
        <f t="shared" si="0"/>
        <v>0</v>
      </c>
      <c r="E28" s="54">
        <f t="shared" si="1"/>
        <v>-1822</v>
      </c>
      <c r="F28" s="80">
        <f>'11月(上旬)'!F28+'11月(中旬)'!F28</f>
        <v>0</v>
      </c>
      <c r="G28" s="80">
        <f>'11月(上旬)'!G28+'11月(中旬)'!G28</f>
        <v>2945</v>
      </c>
      <c r="H28" s="53">
        <f t="shared" si="2"/>
        <v>0</v>
      </c>
      <c r="I28" s="54">
        <f t="shared" si="3"/>
        <v>-2945</v>
      </c>
      <c r="J28" s="53" t="e">
        <f t="shared" si="4"/>
        <v>#DIV/0!</v>
      </c>
      <c r="K28" s="53">
        <f t="shared" si="5"/>
        <v>0.61867572156196948</v>
      </c>
      <c r="L28" s="52" t="e">
        <f t="shared" si="6"/>
        <v>#DIV/0!</v>
      </c>
    </row>
    <row r="29" spans="1:12" s="42" customFormat="1" x14ac:dyDescent="0.4">
      <c r="A29" s="58" t="s">
        <v>220</v>
      </c>
      <c r="B29" s="80">
        <f>'11月(上旬)'!B29+'11月(中旬)'!B29</f>
        <v>0</v>
      </c>
      <c r="C29" s="80">
        <f>'11月(上旬)'!C29+'11月(中旬)'!C29</f>
        <v>0</v>
      </c>
      <c r="D29" s="53" t="e">
        <f t="shared" si="0"/>
        <v>#DIV/0!</v>
      </c>
      <c r="E29" s="54">
        <f t="shared" si="1"/>
        <v>0</v>
      </c>
      <c r="F29" s="80">
        <f>'11月(上旬)'!F29+'11月(中旬)'!F29</f>
        <v>0</v>
      </c>
      <c r="G29" s="80">
        <f>'11月(上旬)'!G29+'11月(中旬)'!G29</f>
        <v>0</v>
      </c>
      <c r="H29" s="53" t="e">
        <f t="shared" si="2"/>
        <v>#DIV/0!</v>
      </c>
      <c r="I29" s="54">
        <f t="shared" si="3"/>
        <v>0</v>
      </c>
      <c r="J29" s="53" t="e">
        <f t="shared" si="4"/>
        <v>#DIV/0!</v>
      </c>
      <c r="K29" s="53" t="e">
        <f t="shared" si="5"/>
        <v>#DIV/0!</v>
      </c>
      <c r="L29" s="52" t="e">
        <f t="shared" si="6"/>
        <v>#DIV/0!</v>
      </c>
    </row>
    <row r="30" spans="1:12" s="42" customFormat="1" x14ac:dyDescent="0.4">
      <c r="A30" s="58" t="s">
        <v>174</v>
      </c>
      <c r="B30" s="80">
        <f>'11月(上旬)'!B30+'11月(中旬)'!B30</f>
        <v>0</v>
      </c>
      <c r="C30" s="80">
        <f>'11月(上旬)'!C30+'11月(中旬)'!C30</f>
        <v>0</v>
      </c>
      <c r="D30" s="67" t="e">
        <f t="shared" si="0"/>
        <v>#DIV/0!</v>
      </c>
      <c r="E30" s="68">
        <f t="shared" si="1"/>
        <v>0</v>
      </c>
      <c r="F30" s="80">
        <f>'11月(上旬)'!F30+'11月(中旬)'!F30</f>
        <v>0</v>
      </c>
      <c r="G30" s="80">
        <f>'11月(上旬)'!G30+'11月(中旬)'!G30</f>
        <v>0</v>
      </c>
      <c r="H30" s="67" t="e">
        <f t="shared" si="2"/>
        <v>#DIV/0!</v>
      </c>
      <c r="I30" s="68">
        <f t="shared" si="3"/>
        <v>0</v>
      </c>
      <c r="J30" s="67" t="e">
        <f t="shared" si="4"/>
        <v>#DIV/0!</v>
      </c>
      <c r="K30" s="67" t="e">
        <f t="shared" si="5"/>
        <v>#DIV/0!</v>
      </c>
      <c r="L30" s="66" t="e">
        <f t="shared" si="6"/>
        <v>#DIV/0!</v>
      </c>
    </row>
    <row r="31" spans="1:12" s="42" customFormat="1" x14ac:dyDescent="0.4">
      <c r="A31" s="70" t="s">
        <v>173</v>
      </c>
      <c r="B31" s="80">
        <f>'11月(上旬)'!B31+'11月(中旬)'!B31</f>
        <v>0</v>
      </c>
      <c r="C31" s="80">
        <f>'11月(上旬)'!C31+'11月(中旬)'!C31</f>
        <v>0</v>
      </c>
      <c r="D31" s="53" t="e">
        <f t="shared" si="0"/>
        <v>#DIV/0!</v>
      </c>
      <c r="E31" s="54">
        <f t="shared" si="1"/>
        <v>0</v>
      </c>
      <c r="F31" s="80">
        <f>'11月(上旬)'!F31+'11月(中旬)'!F31</f>
        <v>0</v>
      </c>
      <c r="G31" s="80">
        <f>'11月(上旬)'!G31+'11月(中旬)'!G31</f>
        <v>0</v>
      </c>
      <c r="H31" s="53" t="e">
        <f t="shared" si="2"/>
        <v>#DIV/0!</v>
      </c>
      <c r="I31" s="54">
        <f t="shared" si="3"/>
        <v>0</v>
      </c>
      <c r="J31" s="53" t="e">
        <f t="shared" si="4"/>
        <v>#DIV/0!</v>
      </c>
      <c r="K31" s="53" t="e">
        <f t="shared" si="5"/>
        <v>#DIV/0!</v>
      </c>
      <c r="L31" s="52" t="e">
        <f t="shared" si="6"/>
        <v>#DIV/0!</v>
      </c>
    </row>
    <row r="32" spans="1:12" s="42" customFormat="1" x14ac:dyDescent="0.4">
      <c r="A32" s="58" t="s">
        <v>172</v>
      </c>
      <c r="B32" s="80">
        <f>'11月(上旬)'!B32+'11月(中旬)'!B32</f>
        <v>2438</v>
      </c>
      <c r="C32" s="80">
        <f>'11月(上旬)'!C32+'11月(中旬)'!C32</f>
        <v>2484</v>
      </c>
      <c r="D32" s="53">
        <f t="shared" si="0"/>
        <v>0.98148148148148151</v>
      </c>
      <c r="E32" s="54">
        <f t="shared" si="1"/>
        <v>-46</v>
      </c>
      <c r="F32" s="80">
        <f>'11月(上旬)'!F32+'11月(中旬)'!F32</f>
        <v>2900</v>
      </c>
      <c r="G32" s="80">
        <f>'11月(上旬)'!G32+'11月(中旬)'!G32</f>
        <v>2945</v>
      </c>
      <c r="H32" s="53">
        <f t="shared" si="2"/>
        <v>0.98471986417657043</v>
      </c>
      <c r="I32" s="54">
        <f t="shared" si="3"/>
        <v>-45</v>
      </c>
      <c r="J32" s="53">
        <f t="shared" si="4"/>
        <v>0.84068965517241379</v>
      </c>
      <c r="K32" s="53">
        <f t="shared" si="5"/>
        <v>0.84346349745331073</v>
      </c>
      <c r="L32" s="52">
        <f t="shared" si="6"/>
        <v>-2.7738422808969432E-3</v>
      </c>
    </row>
    <row r="33" spans="1:12" s="42" customFormat="1" x14ac:dyDescent="0.4">
      <c r="A33" s="70" t="s">
        <v>171</v>
      </c>
      <c r="B33" s="80">
        <f>'11月(上旬)'!B33+'11月(中旬)'!B33</f>
        <v>0</v>
      </c>
      <c r="C33" s="80">
        <f>'11月(上旬)'!C33+'11月(中旬)'!C33</f>
        <v>0</v>
      </c>
      <c r="D33" s="67" t="e">
        <f t="shared" si="0"/>
        <v>#DIV/0!</v>
      </c>
      <c r="E33" s="68">
        <f t="shared" si="1"/>
        <v>0</v>
      </c>
      <c r="F33" s="80">
        <f>'11月(上旬)'!F33+'11月(中旬)'!F33</f>
        <v>0</v>
      </c>
      <c r="G33" s="80">
        <f>'11月(上旬)'!G33+'11月(中旬)'!G33</f>
        <v>0</v>
      </c>
      <c r="H33" s="67" t="e">
        <f t="shared" si="2"/>
        <v>#DIV/0!</v>
      </c>
      <c r="I33" s="68">
        <f t="shared" si="3"/>
        <v>0</v>
      </c>
      <c r="J33" s="67" t="e">
        <f t="shared" si="4"/>
        <v>#DIV/0!</v>
      </c>
      <c r="K33" s="67" t="e">
        <f t="shared" si="5"/>
        <v>#DIV/0!</v>
      </c>
      <c r="L33" s="66" t="e">
        <f t="shared" si="6"/>
        <v>#DIV/0!</v>
      </c>
    </row>
    <row r="34" spans="1:12" s="42" customFormat="1" x14ac:dyDescent="0.4">
      <c r="A34" s="70" t="s">
        <v>170</v>
      </c>
      <c r="B34" s="107">
        <f>'11月(上旬)'!B34+'11月(中旬)'!B34</f>
        <v>2118</v>
      </c>
      <c r="C34" s="107">
        <f>'11月(上旬)'!C34+'11月(中旬)'!C34</f>
        <v>3058</v>
      </c>
      <c r="D34" s="67">
        <f t="shared" si="0"/>
        <v>0.69260954872465663</v>
      </c>
      <c r="E34" s="68">
        <f t="shared" si="1"/>
        <v>-940</v>
      </c>
      <c r="F34" s="107">
        <f>'11月(上旬)'!F34+'11月(中旬)'!F34</f>
        <v>3500</v>
      </c>
      <c r="G34" s="107">
        <f>'11月(上旬)'!G34+'11月(中旬)'!G34</f>
        <v>4140</v>
      </c>
      <c r="H34" s="67">
        <f t="shared" si="2"/>
        <v>0.84541062801932365</v>
      </c>
      <c r="I34" s="68">
        <f t="shared" si="3"/>
        <v>-640</v>
      </c>
      <c r="J34" s="67">
        <f t="shared" si="4"/>
        <v>0.60514285714285709</v>
      </c>
      <c r="K34" s="67">
        <f t="shared" si="5"/>
        <v>0.7386473429951691</v>
      </c>
      <c r="L34" s="66">
        <f t="shared" si="6"/>
        <v>-0.133504485852312</v>
      </c>
    </row>
    <row r="35" spans="1:12" s="42" customFormat="1" x14ac:dyDescent="0.4">
      <c r="A35" s="58" t="s">
        <v>169</v>
      </c>
      <c r="B35" s="55">
        <f>'11月(上旬)'!B35+'11月(中旬)'!B35</f>
        <v>0</v>
      </c>
      <c r="C35" s="55">
        <f>'11月(上旬)'!C35+'11月(中旬)'!C35</f>
        <v>0</v>
      </c>
      <c r="D35" s="53" t="e">
        <f t="shared" si="0"/>
        <v>#DIV/0!</v>
      </c>
      <c r="E35" s="54">
        <f t="shared" si="1"/>
        <v>0</v>
      </c>
      <c r="F35" s="55">
        <f>'11月(上旬)'!F35+'11月(中旬)'!F35</f>
        <v>0</v>
      </c>
      <c r="G35" s="55">
        <f>'11月(上旬)'!G35+'11月(中旬)'!G35</f>
        <v>0</v>
      </c>
      <c r="H35" s="53" t="e">
        <f t="shared" si="2"/>
        <v>#DIV/0!</v>
      </c>
      <c r="I35" s="54">
        <f t="shared" si="3"/>
        <v>0</v>
      </c>
      <c r="J35" s="53" t="e">
        <f t="shared" si="4"/>
        <v>#DIV/0!</v>
      </c>
      <c r="K35" s="53" t="e">
        <f t="shared" si="5"/>
        <v>#DIV/0!</v>
      </c>
      <c r="L35" s="52" t="e">
        <f t="shared" si="6"/>
        <v>#DIV/0!</v>
      </c>
    </row>
    <row r="36" spans="1:12" s="42" customFormat="1" x14ac:dyDescent="0.4">
      <c r="A36" s="70" t="s">
        <v>89</v>
      </c>
      <c r="B36" s="107">
        <f>'11月(上旬)'!B36+'11月(中旬)'!B36</f>
        <v>0</v>
      </c>
      <c r="C36" s="107">
        <f>'11月(上旬)'!C36+'11月(中旬)'!C36</f>
        <v>0</v>
      </c>
      <c r="D36" s="67" t="e">
        <f t="shared" si="0"/>
        <v>#DIV/0!</v>
      </c>
      <c r="E36" s="68">
        <f t="shared" si="1"/>
        <v>0</v>
      </c>
      <c r="F36" s="107">
        <f>'11月(上旬)'!F36+'11月(中旬)'!F36</f>
        <v>0</v>
      </c>
      <c r="G36" s="107">
        <f>'11月(上旬)'!G36+'11月(中旬)'!G36</f>
        <v>0</v>
      </c>
      <c r="H36" s="67" t="e">
        <f t="shared" si="2"/>
        <v>#DIV/0!</v>
      </c>
      <c r="I36" s="68">
        <f t="shared" si="3"/>
        <v>0</v>
      </c>
      <c r="J36" s="67" t="e">
        <f t="shared" si="4"/>
        <v>#DIV/0!</v>
      </c>
      <c r="K36" s="67" t="e">
        <f t="shared" si="5"/>
        <v>#DIV/0!</v>
      </c>
      <c r="L36" s="66" t="e">
        <f t="shared" si="6"/>
        <v>#DIV/0!</v>
      </c>
    </row>
    <row r="37" spans="1:12" s="42" customFormat="1" x14ac:dyDescent="0.4">
      <c r="A37" s="51" t="s">
        <v>168</v>
      </c>
      <c r="B37" s="49">
        <f>'11月(上旬)'!B37+'11月(中旬)'!B37</f>
        <v>9204</v>
      </c>
      <c r="C37" s="49">
        <f>'11月(上旬)'!C37+'11月(中旬)'!C37</f>
        <v>8893</v>
      </c>
      <c r="D37" s="47">
        <f t="shared" si="0"/>
        <v>1.0349713257618351</v>
      </c>
      <c r="E37" s="48">
        <f t="shared" si="1"/>
        <v>311</v>
      </c>
      <c r="F37" s="49">
        <f>'11月(上旬)'!F37+'11月(中旬)'!F37</f>
        <v>11490</v>
      </c>
      <c r="G37" s="55">
        <f>'11月(上旬)'!G37+'11月(中旬)'!G37</f>
        <v>11785</v>
      </c>
      <c r="H37" s="53">
        <f t="shared" si="2"/>
        <v>0.97496817988969031</v>
      </c>
      <c r="I37" s="54">
        <f t="shared" si="3"/>
        <v>-295</v>
      </c>
      <c r="J37" s="53">
        <f t="shared" si="4"/>
        <v>0.80104438642297648</v>
      </c>
      <c r="K37" s="53">
        <f t="shared" si="5"/>
        <v>0.75460330929147224</v>
      </c>
      <c r="L37" s="52">
        <f t="shared" si="6"/>
        <v>4.6441077131504249E-2</v>
      </c>
    </row>
    <row r="38" spans="1:12" x14ac:dyDescent="0.4">
      <c r="A38" s="277" t="s">
        <v>167</v>
      </c>
      <c r="B38" s="259">
        <f>SUM(B39:B40)</f>
        <v>1047</v>
      </c>
      <c r="C38" s="259">
        <f>SUM(C39:C40)</f>
        <v>976</v>
      </c>
      <c r="D38" s="256">
        <f t="shared" ref="D38:D67" si="7">+B38/C38</f>
        <v>1.0727459016393444</v>
      </c>
      <c r="E38" s="281">
        <f t="shared" ref="E38:E67" si="8">+B38-C38</f>
        <v>71</v>
      </c>
      <c r="F38" s="259">
        <f>SUM(F39:F40)</f>
        <v>1599</v>
      </c>
      <c r="G38" s="259">
        <f>SUM(G39:G40)</f>
        <v>1736</v>
      </c>
      <c r="H38" s="256">
        <f t="shared" ref="H38:H67" si="9">+F38/G38</f>
        <v>0.92108294930875578</v>
      </c>
      <c r="I38" s="281">
        <f t="shared" ref="I38:I67" si="10">+F38-G38</f>
        <v>-137</v>
      </c>
      <c r="J38" s="256">
        <f t="shared" ref="J38:J67" si="11">+B38/F38</f>
        <v>0.65478424015009384</v>
      </c>
      <c r="K38" s="256">
        <f t="shared" ref="K38:K67" si="12">+C38/G38</f>
        <v>0.56221198156682028</v>
      </c>
      <c r="L38" s="280">
        <f t="shared" ref="L38:L67" si="13">+J38-K38</f>
        <v>9.2572258583273559E-2</v>
      </c>
    </row>
    <row r="39" spans="1:12" x14ac:dyDescent="0.4">
      <c r="A39" s="57" t="s">
        <v>166</v>
      </c>
      <c r="B39" s="80">
        <f>'11月(上旬)'!B39+'11月(中旬)'!B39</f>
        <v>636</v>
      </c>
      <c r="C39" s="80">
        <f>'11月(上旬)'!C39+'11月(中旬)'!C39</f>
        <v>520</v>
      </c>
      <c r="D39" s="73">
        <f t="shared" si="7"/>
        <v>1.2230769230769232</v>
      </c>
      <c r="E39" s="81">
        <f t="shared" si="8"/>
        <v>116</v>
      </c>
      <c r="F39" s="80">
        <f>'11月(上旬)'!F39+'11月(中旬)'!F39</f>
        <v>819</v>
      </c>
      <c r="G39" s="80">
        <f>'11月(上旬)'!G39+'11月(中旬)'!G39</f>
        <v>956</v>
      </c>
      <c r="H39" s="73">
        <f t="shared" si="9"/>
        <v>0.85669456066945604</v>
      </c>
      <c r="I39" s="81">
        <f t="shared" si="10"/>
        <v>-137</v>
      </c>
      <c r="J39" s="73">
        <f t="shared" si="11"/>
        <v>0.77655677655677657</v>
      </c>
      <c r="K39" s="73">
        <f t="shared" si="12"/>
        <v>0.54393305439330542</v>
      </c>
      <c r="L39" s="90">
        <f t="shared" si="13"/>
        <v>0.23262372216347116</v>
      </c>
    </row>
    <row r="40" spans="1:12" x14ac:dyDescent="0.4">
      <c r="A40" s="58" t="s">
        <v>165</v>
      </c>
      <c r="B40" s="80">
        <f>'11月(上旬)'!B40+'11月(中旬)'!B40</f>
        <v>411</v>
      </c>
      <c r="C40" s="80">
        <f>'11月(上旬)'!C40+'11月(中旬)'!C40</f>
        <v>456</v>
      </c>
      <c r="D40" s="53">
        <f t="shared" si="7"/>
        <v>0.90131578947368418</v>
      </c>
      <c r="E40" s="54">
        <f t="shared" si="8"/>
        <v>-45</v>
      </c>
      <c r="F40" s="80">
        <f>'11月(上旬)'!F40+'11月(中旬)'!F40</f>
        <v>780</v>
      </c>
      <c r="G40" s="80">
        <f>'11月(上旬)'!G40+'11月(中旬)'!G40</f>
        <v>780</v>
      </c>
      <c r="H40" s="53">
        <f t="shared" si="9"/>
        <v>1</v>
      </c>
      <c r="I40" s="54">
        <f t="shared" si="10"/>
        <v>0</v>
      </c>
      <c r="J40" s="53">
        <f t="shared" si="11"/>
        <v>0.52692307692307694</v>
      </c>
      <c r="K40" s="53">
        <f t="shared" si="12"/>
        <v>0.58461538461538465</v>
      </c>
      <c r="L40" s="52">
        <f t="shared" si="13"/>
        <v>-5.7692307692307709E-2</v>
      </c>
    </row>
    <row r="41" spans="1:12" s="89" customFormat="1" x14ac:dyDescent="0.4">
      <c r="A41" s="249" t="s">
        <v>88</v>
      </c>
      <c r="B41" s="248">
        <f>B42+B63</f>
        <v>173498</v>
      </c>
      <c r="C41" s="248">
        <f>C42+C63</f>
        <v>166691</v>
      </c>
      <c r="D41" s="245">
        <f t="shared" si="7"/>
        <v>1.0408360379384609</v>
      </c>
      <c r="E41" s="289">
        <f t="shared" si="8"/>
        <v>6807</v>
      </c>
      <c r="F41" s="248">
        <f>F42+F63</f>
        <v>234879</v>
      </c>
      <c r="G41" s="248">
        <f>G42+G63</f>
        <v>228370</v>
      </c>
      <c r="H41" s="245">
        <f t="shared" si="9"/>
        <v>1.0285019923807857</v>
      </c>
      <c r="I41" s="289">
        <f t="shared" si="10"/>
        <v>6509</v>
      </c>
      <c r="J41" s="245">
        <f t="shared" si="11"/>
        <v>0.73866969801472249</v>
      </c>
      <c r="K41" s="245">
        <f t="shared" si="12"/>
        <v>0.72991636379559488</v>
      </c>
      <c r="L41" s="283">
        <f t="shared" si="13"/>
        <v>8.7533342191276065E-3</v>
      </c>
    </row>
    <row r="42" spans="1:12" s="89" customFormat="1" x14ac:dyDescent="0.4">
      <c r="A42" s="277" t="s">
        <v>164</v>
      </c>
      <c r="B42" s="248">
        <f>SUM(B43:B62)</f>
        <v>171202</v>
      </c>
      <c r="C42" s="248">
        <f>SUM(C43:C62)</f>
        <v>164756</v>
      </c>
      <c r="D42" s="245">
        <f t="shared" si="7"/>
        <v>1.0391245235378377</v>
      </c>
      <c r="E42" s="289">
        <f t="shared" si="8"/>
        <v>6446</v>
      </c>
      <c r="F42" s="248">
        <f>SUM(F43:F62)</f>
        <v>231310</v>
      </c>
      <c r="G42" s="248">
        <f>SUM(G43:G62)</f>
        <v>225372</v>
      </c>
      <c r="H42" s="245">
        <f t="shared" si="9"/>
        <v>1.0263475498287276</v>
      </c>
      <c r="I42" s="289">
        <f t="shared" si="10"/>
        <v>5938</v>
      </c>
      <c r="J42" s="245">
        <f t="shared" si="11"/>
        <v>0.74014093640568934</v>
      </c>
      <c r="K42" s="245">
        <f t="shared" si="12"/>
        <v>0.73104023569919951</v>
      </c>
      <c r="L42" s="283">
        <f t="shared" si="13"/>
        <v>9.1007007064898282E-3</v>
      </c>
    </row>
    <row r="43" spans="1:12" x14ac:dyDescent="0.4">
      <c r="A43" s="58" t="s">
        <v>87</v>
      </c>
      <c r="B43" s="63">
        <v>70213</v>
      </c>
      <c r="C43" s="63">
        <v>69598</v>
      </c>
      <c r="D43" s="60">
        <f t="shared" si="7"/>
        <v>1.0088364608178395</v>
      </c>
      <c r="E43" s="68">
        <f t="shared" si="8"/>
        <v>615</v>
      </c>
      <c r="F43" s="63">
        <v>86139</v>
      </c>
      <c r="G43" s="63">
        <v>88757</v>
      </c>
      <c r="H43" s="67">
        <f t="shared" si="9"/>
        <v>0.97050373491668263</v>
      </c>
      <c r="I43" s="54">
        <f t="shared" si="10"/>
        <v>-2618</v>
      </c>
      <c r="J43" s="53">
        <f t="shared" si="11"/>
        <v>0.81511278282775512</v>
      </c>
      <c r="K43" s="53">
        <f t="shared" si="12"/>
        <v>0.78414096916299558</v>
      </c>
      <c r="L43" s="52">
        <f t="shared" si="13"/>
        <v>3.097181366475954E-2</v>
      </c>
    </row>
    <row r="44" spans="1:12" x14ac:dyDescent="0.4">
      <c r="A44" s="58" t="s">
        <v>163</v>
      </c>
      <c r="B44" s="56">
        <v>8233</v>
      </c>
      <c r="C44" s="56">
        <v>8486</v>
      </c>
      <c r="D44" s="73">
        <f t="shared" si="7"/>
        <v>0.97018618901720477</v>
      </c>
      <c r="E44" s="68">
        <f t="shared" si="8"/>
        <v>-253</v>
      </c>
      <c r="F44" s="56">
        <v>10279</v>
      </c>
      <c r="G44" s="56">
        <v>10279</v>
      </c>
      <c r="H44" s="67">
        <f t="shared" si="9"/>
        <v>1</v>
      </c>
      <c r="I44" s="54">
        <f t="shared" si="10"/>
        <v>0</v>
      </c>
      <c r="J44" s="53">
        <f t="shared" si="11"/>
        <v>0.80095340013619998</v>
      </c>
      <c r="K44" s="53">
        <f t="shared" si="12"/>
        <v>0.82556668936666988</v>
      </c>
      <c r="L44" s="52">
        <f t="shared" si="13"/>
        <v>-2.4613289230469904E-2</v>
      </c>
    </row>
    <row r="45" spans="1:12" x14ac:dyDescent="0.4">
      <c r="A45" s="70" t="s">
        <v>162</v>
      </c>
      <c r="B45" s="56">
        <v>11373</v>
      </c>
      <c r="C45" s="56">
        <v>9953</v>
      </c>
      <c r="D45" s="73">
        <f t="shared" si="7"/>
        <v>1.1426705515924847</v>
      </c>
      <c r="E45" s="68">
        <f t="shared" si="8"/>
        <v>1420</v>
      </c>
      <c r="F45" s="56">
        <v>16840</v>
      </c>
      <c r="G45" s="56">
        <v>13894</v>
      </c>
      <c r="H45" s="67">
        <f t="shared" si="9"/>
        <v>1.2120339714984885</v>
      </c>
      <c r="I45" s="54">
        <f t="shared" si="10"/>
        <v>2946</v>
      </c>
      <c r="J45" s="53">
        <f t="shared" si="11"/>
        <v>0.67535629453681711</v>
      </c>
      <c r="K45" s="53">
        <f t="shared" si="12"/>
        <v>0.716352382323305</v>
      </c>
      <c r="L45" s="52">
        <f t="shared" si="13"/>
        <v>-4.0996087786487889E-2</v>
      </c>
    </row>
    <row r="46" spans="1:12" x14ac:dyDescent="0.4">
      <c r="A46" s="70" t="s">
        <v>161</v>
      </c>
      <c r="B46" s="56">
        <v>6431</v>
      </c>
      <c r="C46" s="56">
        <v>9124</v>
      </c>
      <c r="D46" s="73">
        <f t="shared" si="7"/>
        <v>0.70484436650591842</v>
      </c>
      <c r="E46" s="68">
        <f t="shared" si="8"/>
        <v>-2693</v>
      </c>
      <c r="F46" s="56">
        <v>11936</v>
      </c>
      <c r="G46" s="56">
        <v>14237</v>
      </c>
      <c r="H46" s="67">
        <f t="shared" si="9"/>
        <v>0.83837887195336092</v>
      </c>
      <c r="I46" s="54">
        <f t="shared" si="10"/>
        <v>-2301</v>
      </c>
      <c r="J46" s="53">
        <f t="shared" si="11"/>
        <v>0.53879021447721176</v>
      </c>
      <c r="K46" s="53">
        <f t="shared" si="12"/>
        <v>0.64086535084638618</v>
      </c>
      <c r="L46" s="52">
        <f t="shared" si="13"/>
        <v>-0.10207513636917442</v>
      </c>
    </row>
    <row r="47" spans="1:12" x14ac:dyDescent="0.4">
      <c r="A47" s="58" t="s">
        <v>86</v>
      </c>
      <c r="B47" s="56">
        <v>14624</v>
      </c>
      <c r="C47" s="56">
        <v>12869</v>
      </c>
      <c r="D47" s="73">
        <f t="shared" si="7"/>
        <v>1.1363742326521098</v>
      </c>
      <c r="E47" s="68">
        <f t="shared" si="8"/>
        <v>1755</v>
      </c>
      <c r="F47" s="56">
        <v>19240</v>
      </c>
      <c r="G47" s="56">
        <v>16433</v>
      </c>
      <c r="H47" s="67">
        <f t="shared" si="9"/>
        <v>1.1708148238300979</v>
      </c>
      <c r="I47" s="54">
        <f t="shared" si="10"/>
        <v>2807</v>
      </c>
      <c r="J47" s="53">
        <f t="shared" si="11"/>
        <v>0.76008316008316013</v>
      </c>
      <c r="K47" s="53">
        <f t="shared" si="12"/>
        <v>0.78311933304935188</v>
      </c>
      <c r="L47" s="52">
        <f t="shared" si="13"/>
        <v>-2.3036172966191759E-2</v>
      </c>
    </row>
    <row r="48" spans="1:12" x14ac:dyDescent="0.4">
      <c r="A48" s="58" t="s">
        <v>85</v>
      </c>
      <c r="B48" s="56">
        <v>26656</v>
      </c>
      <c r="C48" s="56">
        <v>24509</v>
      </c>
      <c r="D48" s="73">
        <f t="shared" si="7"/>
        <v>1.087600473295524</v>
      </c>
      <c r="E48" s="68">
        <f t="shared" si="8"/>
        <v>2147</v>
      </c>
      <c r="F48" s="56">
        <v>34565</v>
      </c>
      <c r="G48" s="56">
        <v>34978</v>
      </c>
      <c r="H48" s="67">
        <f t="shared" si="9"/>
        <v>0.98819257819200645</v>
      </c>
      <c r="I48" s="54">
        <f t="shared" si="10"/>
        <v>-413</v>
      </c>
      <c r="J48" s="53">
        <f t="shared" si="11"/>
        <v>0.77118472443222918</v>
      </c>
      <c r="K48" s="53">
        <f t="shared" si="12"/>
        <v>0.70069758133684035</v>
      </c>
      <c r="L48" s="52">
        <f t="shared" si="13"/>
        <v>7.0487143095388838E-2</v>
      </c>
    </row>
    <row r="49" spans="1:12" x14ac:dyDescent="0.4">
      <c r="A49" s="71" t="s">
        <v>160</v>
      </c>
      <c r="B49" s="56">
        <v>2747</v>
      </c>
      <c r="C49" s="56">
        <v>2444</v>
      </c>
      <c r="D49" s="73">
        <f t="shared" si="7"/>
        <v>1.1239770867430441</v>
      </c>
      <c r="E49" s="68">
        <f t="shared" si="8"/>
        <v>303</v>
      </c>
      <c r="F49" s="56">
        <v>5400</v>
      </c>
      <c r="G49" s="56">
        <v>5399</v>
      </c>
      <c r="H49" s="67">
        <f t="shared" si="9"/>
        <v>1.0001852194850898</v>
      </c>
      <c r="I49" s="54">
        <f t="shared" si="10"/>
        <v>1</v>
      </c>
      <c r="J49" s="53">
        <f t="shared" si="11"/>
        <v>0.50870370370370366</v>
      </c>
      <c r="K49" s="53">
        <f t="shared" si="12"/>
        <v>0.45267642155954807</v>
      </c>
      <c r="L49" s="52">
        <f t="shared" si="13"/>
        <v>5.6027282144155588E-2</v>
      </c>
    </row>
    <row r="50" spans="1:12" s="42" customFormat="1" x14ac:dyDescent="0.4">
      <c r="A50" s="58" t="s">
        <v>288</v>
      </c>
      <c r="B50" s="56">
        <v>2981</v>
      </c>
      <c r="C50" s="56"/>
      <c r="D50" s="73" t="e">
        <f t="shared" si="7"/>
        <v>#DIV/0!</v>
      </c>
      <c r="E50" s="81">
        <f t="shared" si="8"/>
        <v>2981</v>
      </c>
      <c r="F50" s="83">
        <v>3520</v>
      </c>
      <c r="G50" s="56"/>
      <c r="H50" s="67" t="e">
        <f t="shared" si="9"/>
        <v>#DIV/0!</v>
      </c>
      <c r="I50" s="54">
        <f t="shared" si="10"/>
        <v>3520</v>
      </c>
      <c r="J50" s="53">
        <f t="shared" si="11"/>
        <v>0.84687500000000004</v>
      </c>
      <c r="K50" s="53" t="e">
        <f t="shared" si="12"/>
        <v>#DIV/0!</v>
      </c>
      <c r="L50" s="52" t="e">
        <f t="shared" si="13"/>
        <v>#DIV/0!</v>
      </c>
    </row>
    <row r="51" spans="1:12" x14ac:dyDescent="0.4">
      <c r="A51" s="58" t="s">
        <v>84</v>
      </c>
      <c r="B51" s="56">
        <v>4294</v>
      </c>
      <c r="C51" s="56">
        <v>4241</v>
      </c>
      <c r="D51" s="73">
        <f t="shared" si="7"/>
        <v>1.0124970525819381</v>
      </c>
      <c r="E51" s="68">
        <f t="shared" si="8"/>
        <v>53</v>
      </c>
      <c r="F51" s="56">
        <v>5036</v>
      </c>
      <c r="G51" s="56">
        <v>5535</v>
      </c>
      <c r="H51" s="67">
        <f t="shared" si="9"/>
        <v>0.90984643179765134</v>
      </c>
      <c r="I51" s="54">
        <f t="shared" si="10"/>
        <v>-499</v>
      </c>
      <c r="J51" s="53">
        <f t="shared" si="11"/>
        <v>0.85266084193804603</v>
      </c>
      <c r="K51" s="53">
        <f t="shared" si="12"/>
        <v>0.7662149954832882</v>
      </c>
      <c r="L51" s="52">
        <f t="shared" si="13"/>
        <v>8.6445846454757835E-2</v>
      </c>
    </row>
    <row r="52" spans="1:12" s="42" customFormat="1" x14ac:dyDescent="0.4">
      <c r="A52" s="58" t="s">
        <v>159</v>
      </c>
      <c r="B52" s="56">
        <v>1597</v>
      </c>
      <c r="C52" s="56">
        <v>2291</v>
      </c>
      <c r="D52" s="73">
        <f t="shared" si="7"/>
        <v>0.69707551287647318</v>
      </c>
      <c r="E52" s="68">
        <f t="shared" si="8"/>
        <v>-694</v>
      </c>
      <c r="F52" s="56">
        <v>2520</v>
      </c>
      <c r="G52" s="56">
        <v>3520</v>
      </c>
      <c r="H52" s="67">
        <f t="shared" si="9"/>
        <v>0.71590909090909094</v>
      </c>
      <c r="I52" s="54">
        <f t="shared" si="10"/>
        <v>-1000</v>
      </c>
      <c r="J52" s="53">
        <f t="shared" si="11"/>
        <v>0.6337301587301587</v>
      </c>
      <c r="K52" s="53">
        <f t="shared" si="12"/>
        <v>0.65085227272727275</v>
      </c>
      <c r="L52" s="52">
        <f t="shared" si="13"/>
        <v>-1.7122113997114052E-2</v>
      </c>
    </row>
    <row r="53" spans="1:12" x14ac:dyDescent="0.4">
      <c r="A53" s="58" t="s">
        <v>158</v>
      </c>
      <c r="B53" s="56">
        <v>2322</v>
      </c>
      <c r="C53" s="88">
        <v>1907</v>
      </c>
      <c r="D53" s="73">
        <f t="shared" si="7"/>
        <v>1.2176192973256423</v>
      </c>
      <c r="E53" s="68">
        <f t="shared" si="8"/>
        <v>415</v>
      </c>
      <c r="F53" s="56">
        <v>3340</v>
      </c>
      <c r="G53" s="88">
        <v>2400</v>
      </c>
      <c r="H53" s="67">
        <f t="shared" si="9"/>
        <v>1.3916666666666666</v>
      </c>
      <c r="I53" s="54">
        <f t="shared" si="10"/>
        <v>940</v>
      </c>
      <c r="J53" s="53">
        <f t="shared" si="11"/>
        <v>0.6952095808383234</v>
      </c>
      <c r="K53" s="53">
        <f t="shared" si="12"/>
        <v>0.79458333333333331</v>
      </c>
      <c r="L53" s="52">
        <f t="shared" si="13"/>
        <v>-9.9373752495009904E-2</v>
      </c>
    </row>
    <row r="54" spans="1:12" x14ac:dyDescent="0.4">
      <c r="A54" s="58" t="s">
        <v>83</v>
      </c>
      <c r="B54" s="56">
        <v>4215</v>
      </c>
      <c r="C54" s="88">
        <v>3651</v>
      </c>
      <c r="D54" s="73">
        <f t="shared" si="7"/>
        <v>1.1544782251437962</v>
      </c>
      <c r="E54" s="68">
        <f t="shared" si="8"/>
        <v>564</v>
      </c>
      <c r="F54" s="56">
        <v>6744</v>
      </c>
      <c r="G54" s="88">
        <v>7506</v>
      </c>
      <c r="H54" s="67">
        <f t="shared" si="9"/>
        <v>0.89848121502797762</v>
      </c>
      <c r="I54" s="54">
        <f t="shared" si="10"/>
        <v>-762</v>
      </c>
      <c r="J54" s="53">
        <f t="shared" si="11"/>
        <v>0.625</v>
      </c>
      <c r="K54" s="53">
        <f t="shared" si="12"/>
        <v>0.48641087130295763</v>
      </c>
      <c r="L54" s="52">
        <f t="shared" si="13"/>
        <v>0.13858912869704237</v>
      </c>
    </row>
    <row r="55" spans="1:12" x14ac:dyDescent="0.4">
      <c r="A55" s="58" t="s">
        <v>82</v>
      </c>
      <c r="B55" s="56">
        <v>2696</v>
      </c>
      <c r="C55" s="56">
        <v>3552</v>
      </c>
      <c r="D55" s="73">
        <f t="shared" si="7"/>
        <v>0.75900900900900903</v>
      </c>
      <c r="E55" s="54">
        <f t="shared" si="8"/>
        <v>-856</v>
      </c>
      <c r="F55" s="56">
        <v>5400</v>
      </c>
      <c r="G55" s="56">
        <v>5400</v>
      </c>
      <c r="H55" s="53">
        <f t="shared" si="9"/>
        <v>1</v>
      </c>
      <c r="I55" s="54">
        <f t="shared" si="10"/>
        <v>0</v>
      </c>
      <c r="J55" s="53">
        <f t="shared" si="11"/>
        <v>0.49925925925925924</v>
      </c>
      <c r="K55" s="53">
        <f t="shared" si="12"/>
        <v>0.65777777777777779</v>
      </c>
      <c r="L55" s="52">
        <f t="shared" si="13"/>
        <v>-0.15851851851851856</v>
      </c>
    </row>
    <row r="56" spans="1:12" x14ac:dyDescent="0.4">
      <c r="A56" s="58" t="s">
        <v>157</v>
      </c>
      <c r="B56" s="56">
        <v>1741</v>
      </c>
      <c r="C56" s="56">
        <v>2095</v>
      </c>
      <c r="D56" s="73">
        <f t="shared" si="7"/>
        <v>0.83102625298329358</v>
      </c>
      <c r="E56" s="54">
        <f t="shared" si="8"/>
        <v>-354</v>
      </c>
      <c r="F56" s="56">
        <v>2520</v>
      </c>
      <c r="G56" s="56">
        <v>2520</v>
      </c>
      <c r="H56" s="53">
        <f t="shared" si="9"/>
        <v>1</v>
      </c>
      <c r="I56" s="54">
        <f t="shared" si="10"/>
        <v>0</v>
      </c>
      <c r="J56" s="53">
        <f t="shared" si="11"/>
        <v>0.69087301587301586</v>
      </c>
      <c r="K56" s="53">
        <f t="shared" si="12"/>
        <v>0.83134920634920639</v>
      </c>
      <c r="L56" s="52">
        <f t="shared" si="13"/>
        <v>-0.14047619047619053</v>
      </c>
    </row>
    <row r="57" spans="1:12" x14ac:dyDescent="0.4">
      <c r="A57" s="74" t="s">
        <v>81</v>
      </c>
      <c r="B57" s="56">
        <v>1584</v>
      </c>
      <c r="C57" s="56">
        <v>1771</v>
      </c>
      <c r="D57" s="73">
        <f t="shared" si="7"/>
        <v>0.89440993788819878</v>
      </c>
      <c r="E57" s="68">
        <f t="shared" si="8"/>
        <v>-187</v>
      </c>
      <c r="F57" s="56">
        <v>2415</v>
      </c>
      <c r="G57" s="56">
        <v>2404</v>
      </c>
      <c r="H57" s="67">
        <f t="shared" si="9"/>
        <v>1.0045757071547421</v>
      </c>
      <c r="I57" s="54">
        <f t="shared" si="10"/>
        <v>11</v>
      </c>
      <c r="J57" s="53">
        <f t="shared" si="11"/>
        <v>0.65590062111801239</v>
      </c>
      <c r="K57" s="67">
        <f t="shared" si="12"/>
        <v>0.73668885191347755</v>
      </c>
      <c r="L57" s="66">
        <f t="shared" si="13"/>
        <v>-8.0788230795465155E-2</v>
      </c>
    </row>
    <row r="58" spans="1:12" x14ac:dyDescent="0.4">
      <c r="A58" s="58" t="s">
        <v>80</v>
      </c>
      <c r="B58" s="56">
        <v>1315</v>
      </c>
      <c r="C58" s="56">
        <v>1513</v>
      </c>
      <c r="D58" s="73">
        <f t="shared" si="7"/>
        <v>0.86913417052214148</v>
      </c>
      <c r="E58" s="54">
        <f t="shared" si="8"/>
        <v>-198</v>
      </c>
      <c r="F58" s="56">
        <v>2400</v>
      </c>
      <c r="G58" s="56">
        <v>2395</v>
      </c>
      <c r="H58" s="53">
        <f t="shared" si="9"/>
        <v>1.0020876826722338</v>
      </c>
      <c r="I58" s="54">
        <f t="shared" si="10"/>
        <v>5</v>
      </c>
      <c r="J58" s="53">
        <f t="shared" si="11"/>
        <v>0.54791666666666672</v>
      </c>
      <c r="K58" s="53">
        <f t="shared" si="12"/>
        <v>0.63173277661795402</v>
      </c>
      <c r="L58" s="52">
        <f t="shared" si="13"/>
        <v>-8.3816109951287299E-2</v>
      </c>
    </row>
    <row r="59" spans="1:12" x14ac:dyDescent="0.4">
      <c r="A59" s="58" t="s">
        <v>79</v>
      </c>
      <c r="B59" s="56">
        <v>1564</v>
      </c>
      <c r="C59" s="56">
        <v>1746</v>
      </c>
      <c r="D59" s="73">
        <f t="shared" si="7"/>
        <v>0.8957617411225659</v>
      </c>
      <c r="E59" s="54">
        <f t="shared" si="8"/>
        <v>-182</v>
      </c>
      <c r="F59" s="56">
        <v>2300</v>
      </c>
      <c r="G59" s="56">
        <v>2404</v>
      </c>
      <c r="H59" s="53">
        <f t="shared" si="9"/>
        <v>0.95673876871880204</v>
      </c>
      <c r="I59" s="54">
        <f t="shared" si="10"/>
        <v>-104</v>
      </c>
      <c r="J59" s="53">
        <f t="shared" si="11"/>
        <v>0.68</v>
      </c>
      <c r="K59" s="53">
        <f t="shared" si="12"/>
        <v>0.72628951747088188</v>
      </c>
      <c r="L59" s="52">
        <f t="shared" si="13"/>
        <v>-4.6289517470881836E-2</v>
      </c>
    </row>
    <row r="60" spans="1:12" x14ac:dyDescent="0.4">
      <c r="A60" s="71" t="s">
        <v>78</v>
      </c>
      <c r="B60" s="56">
        <v>5108</v>
      </c>
      <c r="C60" s="56">
        <v>5006</v>
      </c>
      <c r="D60" s="73">
        <f t="shared" si="7"/>
        <v>1.0203755493407911</v>
      </c>
      <c r="E60" s="54">
        <f t="shared" si="8"/>
        <v>102</v>
      </c>
      <c r="F60" s="56">
        <v>8316</v>
      </c>
      <c r="G60" s="56">
        <v>7311</v>
      </c>
      <c r="H60" s="53">
        <f t="shared" si="9"/>
        <v>1.1374640951990151</v>
      </c>
      <c r="I60" s="54">
        <f t="shared" si="10"/>
        <v>1005</v>
      </c>
      <c r="J60" s="53">
        <f t="shared" si="11"/>
        <v>0.61423761423761425</v>
      </c>
      <c r="K60" s="53">
        <f t="shared" si="12"/>
        <v>0.68472165230474624</v>
      </c>
      <c r="L60" s="52">
        <f t="shared" si="13"/>
        <v>-7.0484038067131993E-2</v>
      </c>
    </row>
    <row r="61" spans="1:12" s="42" customFormat="1" x14ac:dyDescent="0.4">
      <c r="A61" s="70" t="s">
        <v>155</v>
      </c>
      <c r="B61" s="69">
        <v>1508</v>
      </c>
      <c r="C61" s="69"/>
      <c r="D61" s="67" t="e">
        <f t="shared" si="7"/>
        <v>#DIV/0!</v>
      </c>
      <c r="E61" s="68">
        <f t="shared" si="8"/>
        <v>1508</v>
      </c>
      <c r="F61" s="69">
        <v>2400</v>
      </c>
      <c r="G61" s="69"/>
      <c r="H61" s="67" t="e">
        <f t="shared" si="9"/>
        <v>#DIV/0!</v>
      </c>
      <c r="I61" s="68">
        <f t="shared" si="10"/>
        <v>2400</v>
      </c>
      <c r="J61" s="67">
        <f t="shared" si="11"/>
        <v>0.6283333333333333</v>
      </c>
      <c r="K61" s="67" t="e">
        <f t="shared" si="12"/>
        <v>#DIV/0!</v>
      </c>
      <c r="L61" s="66" t="e">
        <f t="shared" si="13"/>
        <v>#DIV/0!</v>
      </c>
    </row>
    <row r="62" spans="1:12" s="42" customFormat="1" x14ac:dyDescent="0.4">
      <c r="A62" s="51" t="s">
        <v>156</v>
      </c>
      <c r="B62" s="65"/>
      <c r="C62" s="65"/>
      <c r="D62" s="47" t="e">
        <f t="shared" si="7"/>
        <v>#DIV/0!</v>
      </c>
      <c r="E62" s="48">
        <f t="shared" si="8"/>
        <v>0</v>
      </c>
      <c r="F62" s="65"/>
      <c r="G62" s="65"/>
      <c r="H62" s="47" t="e">
        <f t="shared" si="9"/>
        <v>#DIV/0!</v>
      </c>
      <c r="I62" s="48">
        <f t="shared" si="10"/>
        <v>0</v>
      </c>
      <c r="J62" s="47" t="e">
        <f t="shared" si="11"/>
        <v>#DIV/0!</v>
      </c>
      <c r="K62" s="47" t="e">
        <f t="shared" si="12"/>
        <v>#DIV/0!</v>
      </c>
      <c r="L62" s="46" t="e">
        <f t="shared" si="13"/>
        <v>#DIV/0!</v>
      </c>
    </row>
    <row r="63" spans="1:12" x14ac:dyDescent="0.4">
      <c r="A63" s="277" t="s">
        <v>154</v>
      </c>
      <c r="B63" s="259">
        <f>SUM(B64:B67)</f>
        <v>2296</v>
      </c>
      <c r="C63" s="259">
        <f>SUM(C64:C67)</f>
        <v>1935</v>
      </c>
      <c r="D63" s="256">
        <f t="shared" si="7"/>
        <v>1.18656330749354</v>
      </c>
      <c r="E63" s="281">
        <f t="shared" si="8"/>
        <v>361</v>
      </c>
      <c r="F63" s="259">
        <f>SUM(F64:F67)</f>
        <v>3569</v>
      </c>
      <c r="G63" s="259">
        <f>SUM(G64:G67)</f>
        <v>2998</v>
      </c>
      <c r="H63" s="256">
        <f t="shared" si="9"/>
        <v>1.1904603068712476</v>
      </c>
      <c r="I63" s="281">
        <f t="shared" si="10"/>
        <v>571</v>
      </c>
      <c r="J63" s="256">
        <f t="shared" si="11"/>
        <v>0.64331745586999156</v>
      </c>
      <c r="K63" s="256">
        <f t="shared" si="12"/>
        <v>0.64543028685790527</v>
      </c>
      <c r="L63" s="280">
        <f t="shared" si="13"/>
        <v>-2.1128309879137053E-3</v>
      </c>
    </row>
    <row r="64" spans="1:12" x14ac:dyDescent="0.4">
      <c r="A64" s="64" t="s">
        <v>77</v>
      </c>
      <c r="B64" s="107">
        <f>'11月(上旬)'!B64+'11月(中旬)'!B64</f>
        <v>605</v>
      </c>
      <c r="C64" s="107">
        <f>'11月(上旬)'!C64+'11月(中旬)'!C64</f>
        <v>435</v>
      </c>
      <c r="D64" s="95">
        <f t="shared" si="7"/>
        <v>1.3908045977011494</v>
      </c>
      <c r="E64" s="140">
        <f t="shared" si="8"/>
        <v>170</v>
      </c>
      <c r="F64" s="107">
        <f>'11月(上旬)'!F64+'11月(中旬)'!F64</f>
        <v>700</v>
      </c>
      <c r="G64" s="107">
        <f>'11月(上旬)'!G64+'11月(中旬)'!G64</f>
        <v>593</v>
      </c>
      <c r="H64" s="73">
        <f t="shared" si="9"/>
        <v>1.1804384485666104</v>
      </c>
      <c r="I64" s="81">
        <f t="shared" si="10"/>
        <v>107</v>
      </c>
      <c r="J64" s="73">
        <f t="shared" si="11"/>
        <v>0.86428571428571432</v>
      </c>
      <c r="K64" s="73">
        <f t="shared" si="12"/>
        <v>0.73355817875210794</v>
      </c>
      <c r="L64" s="90">
        <f t="shared" si="13"/>
        <v>0.13072753553360639</v>
      </c>
    </row>
    <row r="65" spans="1:12" x14ac:dyDescent="0.4">
      <c r="A65" s="58" t="s">
        <v>153</v>
      </c>
      <c r="B65" s="55">
        <f>'11月(上旬)'!B65+'11月(中旬)'!B65</f>
        <v>565</v>
      </c>
      <c r="C65" s="55">
        <f>'11月(上旬)'!C65+'11月(中旬)'!C65</f>
        <v>377</v>
      </c>
      <c r="D65" s="53">
        <f t="shared" si="7"/>
        <v>1.4986737400530503</v>
      </c>
      <c r="E65" s="54">
        <f t="shared" si="8"/>
        <v>188</v>
      </c>
      <c r="F65" s="55">
        <f>'11月(上旬)'!F65+'11月(中旬)'!F65</f>
        <v>1065</v>
      </c>
      <c r="G65" s="55">
        <f>'11月(上旬)'!G65+'11月(中旬)'!G65</f>
        <v>594</v>
      </c>
      <c r="H65" s="73">
        <f t="shared" si="9"/>
        <v>1.792929292929293</v>
      </c>
      <c r="I65" s="81">
        <f t="shared" si="10"/>
        <v>471</v>
      </c>
      <c r="J65" s="73">
        <f t="shared" si="11"/>
        <v>0.53051643192488263</v>
      </c>
      <c r="K65" s="73">
        <f t="shared" si="12"/>
        <v>0.63468013468013473</v>
      </c>
      <c r="L65" s="90">
        <f t="shared" si="13"/>
        <v>-0.10416370275525211</v>
      </c>
    </row>
    <row r="66" spans="1:12" x14ac:dyDescent="0.4">
      <c r="A66" s="57" t="s">
        <v>152</v>
      </c>
      <c r="B66" s="107">
        <f>'11月(上旬)'!B66+'11月(中旬)'!B66</f>
        <v>377</v>
      </c>
      <c r="C66" s="107">
        <f>'11月(上旬)'!C66+'11月(中旬)'!C66</f>
        <v>323</v>
      </c>
      <c r="D66" s="73">
        <f t="shared" si="7"/>
        <v>1.1671826625386996</v>
      </c>
      <c r="E66" s="81">
        <f t="shared" si="8"/>
        <v>54</v>
      </c>
      <c r="F66" s="107">
        <f>'11月(上旬)'!F66+'11月(中旬)'!F66</f>
        <v>600</v>
      </c>
      <c r="G66" s="107">
        <f>'11月(上旬)'!G66+'11月(中旬)'!G66</f>
        <v>605</v>
      </c>
      <c r="H66" s="73">
        <f t="shared" si="9"/>
        <v>0.99173553719008267</v>
      </c>
      <c r="I66" s="81">
        <f t="shared" si="10"/>
        <v>-5</v>
      </c>
      <c r="J66" s="73">
        <f t="shared" si="11"/>
        <v>0.6283333333333333</v>
      </c>
      <c r="K66" s="73">
        <f t="shared" si="12"/>
        <v>0.53388429752066113</v>
      </c>
      <c r="L66" s="90">
        <f t="shared" si="13"/>
        <v>9.4449035812672166E-2</v>
      </c>
    </row>
    <row r="67" spans="1:12" x14ac:dyDescent="0.4">
      <c r="A67" s="51" t="s">
        <v>151</v>
      </c>
      <c r="B67" s="49">
        <f>'11月(上旬)'!B67+'11月(中旬)'!B67</f>
        <v>749</v>
      </c>
      <c r="C67" s="49">
        <f>'11月(上旬)'!C67+'11月(中旬)'!C67</f>
        <v>800</v>
      </c>
      <c r="D67" s="47">
        <f t="shared" si="7"/>
        <v>0.93625000000000003</v>
      </c>
      <c r="E67" s="48">
        <f t="shared" si="8"/>
        <v>-51</v>
      </c>
      <c r="F67" s="49">
        <f>'11月(上旬)'!F67+'11月(中旬)'!F67</f>
        <v>1204</v>
      </c>
      <c r="G67" s="49">
        <f>'11月(上旬)'!G67+'11月(中旬)'!G67</f>
        <v>1206</v>
      </c>
      <c r="H67" s="47">
        <f t="shared" si="9"/>
        <v>0.99834162520729686</v>
      </c>
      <c r="I67" s="48">
        <f t="shared" si="10"/>
        <v>-2</v>
      </c>
      <c r="J67" s="47">
        <f t="shared" si="11"/>
        <v>0.62209302325581395</v>
      </c>
      <c r="K67" s="47">
        <f t="shared" si="12"/>
        <v>0.66334991708126034</v>
      </c>
      <c r="L67" s="46">
        <f t="shared" si="13"/>
        <v>-4.1256893825446395E-2</v>
      </c>
    </row>
    <row r="68" spans="1:12" x14ac:dyDescent="0.4">
      <c r="A68" s="42" t="s">
        <v>143</v>
      </c>
      <c r="B68" s="43"/>
      <c r="C68" s="42"/>
      <c r="D68" s="42"/>
      <c r="E68" s="43"/>
      <c r="F68" s="43"/>
      <c r="G68" s="42"/>
      <c r="H68" s="42"/>
      <c r="I68" s="43"/>
      <c r="J68" s="43"/>
      <c r="K68" s="42"/>
      <c r="L68" s="42"/>
    </row>
    <row r="69" spans="1:12" x14ac:dyDescent="0.4">
      <c r="A69" s="44" t="s">
        <v>142</v>
      </c>
      <c r="B69" s="43"/>
      <c r="C69" s="42"/>
      <c r="D69" s="42"/>
      <c r="E69" s="43"/>
      <c r="F69" s="43"/>
      <c r="G69" s="42"/>
      <c r="H69" s="42"/>
      <c r="I69" s="43"/>
      <c r="J69" s="43"/>
      <c r="K69" s="42"/>
      <c r="L69" s="42"/>
    </row>
    <row r="70" spans="1:12" s="42" customFormat="1" x14ac:dyDescent="0.4">
      <c r="A70" s="42" t="s">
        <v>141</v>
      </c>
      <c r="B70" s="43"/>
      <c r="C70" s="43"/>
      <c r="F70" s="43"/>
      <c r="G70" s="43"/>
      <c r="J70" s="43"/>
      <c r="K70" s="43"/>
    </row>
    <row r="71" spans="1:12" x14ac:dyDescent="0.4">
      <c r="A71" s="42" t="s">
        <v>98</v>
      </c>
      <c r="B71" s="43"/>
      <c r="D71" s="42"/>
      <c r="E71" s="42"/>
      <c r="F71" s="43"/>
      <c r="G71" s="43"/>
      <c r="H71" s="42"/>
      <c r="I71" s="42"/>
      <c r="J71" s="43"/>
      <c r="K71" s="43"/>
      <c r="L71" s="42"/>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dataValidations count="1">
    <dataValidation allowBlank="1" showInputMessage="1" showErrorMessage="1" sqref="A2:G5 IW2:JC5 SS2:SY5 ACO2:ACU5 AMK2:AMQ5 AWG2:AWM5 BGC2:BGI5 BPY2:BQE5 BZU2:CAA5 CJQ2:CJW5 CTM2:CTS5 DDI2:DDO5 DNE2:DNK5 DXA2:DXG5 EGW2:EHC5 EQS2:EQY5 FAO2:FAU5 FKK2:FKQ5 FUG2:FUM5 GEC2:GEI5 GNY2:GOE5 GXU2:GYA5 HHQ2:HHW5 HRM2:HRS5 IBI2:IBO5 ILE2:ILK5 IVA2:IVG5 JEW2:JFC5 JOS2:JOY5 JYO2:JYU5 KIK2:KIQ5 KSG2:KSM5 LCC2:LCI5 LLY2:LME5 LVU2:LWA5 MFQ2:MFW5 MPM2:MPS5 MZI2:MZO5 NJE2:NJK5 NTA2:NTG5 OCW2:ODC5 OMS2:OMY5 OWO2:OWU5 PGK2:PGQ5 PQG2:PQM5 QAC2:QAI5 QJY2:QKE5 QTU2:QUA5 RDQ2:RDW5 RNM2:RNS5 RXI2:RXO5 SHE2:SHK5 SRA2:SRG5 TAW2:TBC5 TKS2:TKY5 TUO2:TUU5 UEK2:UEQ5 UOG2:UOM5 UYC2:UYI5 VHY2:VIE5 VRU2:VSA5 WBQ2:WBW5 WLM2:WLS5 WVI2:WVO5 A65538:G65541 IW65538:JC65541 SS65538:SY65541 ACO65538:ACU65541 AMK65538:AMQ65541 AWG65538:AWM65541 BGC65538:BGI65541 BPY65538:BQE65541 BZU65538:CAA65541 CJQ65538:CJW65541 CTM65538:CTS65541 DDI65538:DDO65541 DNE65538:DNK65541 DXA65538:DXG65541 EGW65538:EHC65541 EQS65538:EQY65541 FAO65538:FAU65541 FKK65538:FKQ65541 FUG65538:FUM65541 GEC65538:GEI65541 GNY65538:GOE65541 GXU65538:GYA65541 HHQ65538:HHW65541 HRM65538:HRS65541 IBI65538:IBO65541 ILE65538:ILK65541 IVA65538:IVG65541 JEW65538:JFC65541 JOS65538:JOY65541 JYO65538:JYU65541 KIK65538:KIQ65541 KSG65538:KSM65541 LCC65538:LCI65541 LLY65538:LME65541 LVU65538:LWA65541 MFQ65538:MFW65541 MPM65538:MPS65541 MZI65538:MZO65541 NJE65538:NJK65541 NTA65538:NTG65541 OCW65538:ODC65541 OMS65538:OMY65541 OWO65538:OWU65541 PGK65538:PGQ65541 PQG65538:PQM65541 QAC65538:QAI65541 QJY65538:QKE65541 QTU65538:QUA65541 RDQ65538:RDW65541 RNM65538:RNS65541 RXI65538:RXO65541 SHE65538:SHK65541 SRA65538:SRG65541 TAW65538:TBC65541 TKS65538:TKY65541 TUO65538:TUU65541 UEK65538:UEQ65541 UOG65538:UOM65541 UYC65538:UYI65541 VHY65538:VIE65541 VRU65538:VSA65541 WBQ65538:WBW65541 WLM65538:WLS65541 WVI65538:WVO65541 A131074:G131077 IW131074:JC131077 SS131074:SY131077 ACO131074:ACU131077 AMK131074:AMQ131077 AWG131074:AWM131077 BGC131074:BGI131077 BPY131074:BQE131077 BZU131074:CAA131077 CJQ131074:CJW131077 CTM131074:CTS131077 DDI131074:DDO131077 DNE131074:DNK131077 DXA131074:DXG131077 EGW131074:EHC131077 EQS131074:EQY131077 FAO131074:FAU131077 FKK131074:FKQ131077 FUG131074:FUM131077 GEC131074:GEI131077 GNY131074:GOE131077 GXU131074:GYA131077 HHQ131074:HHW131077 HRM131074:HRS131077 IBI131074:IBO131077 ILE131074:ILK131077 IVA131074:IVG131077 JEW131074:JFC131077 JOS131074:JOY131077 JYO131074:JYU131077 KIK131074:KIQ131077 KSG131074:KSM131077 LCC131074:LCI131077 LLY131074:LME131077 LVU131074:LWA131077 MFQ131074:MFW131077 MPM131074:MPS131077 MZI131074:MZO131077 NJE131074:NJK131077 NTA131074:NTG131077 OCW131074:ODC131077 OMS131074:OMY131077 OWO131074:OWU131077 PGK131074:PGQ131077 PQG131074:PQM131077 QAC131074:QAI131077 QJY131074:QKE131077 QTU131074:QUA131077 RDQ131074:RDW131077 RNM131074:RNS131077 RXI131074:RXO131077 SHE131074:SHK131077 SRA131074:SRG131077 TAW131074:TBC131077 TKS131074:TKY131077 TUO131074:TUU131077 UEK131074:UEQ131077 UOG131074:UOM131077 UYC131074:UYI131077 VHY131074:VIE131077 VRU131074:VSA131077 WBQ131074:WBW131077 WLM131074:WLS131077 WVI131074:WVO131077 A196610:G196613 IW196610:JC196613 SS196610:SY196613 ACO196610:ACU196613 AMK196610:AMQ196613 AWG196610:AWM196613 BGC196610:BGI196613 BPY196610:BQE196613 BZU196610:CAA196613 CJQ196610:CJW196613 CTM196610:CTS196613 DDI196610:DDO196613 DNE196610:DNK196613 DXA196610:DXG196613 EGW196610:EHC196613 EQS196610:EQY196613 FAO196610:FAU196613 FKK196610:FKQ196613 FUG196610:FUM196613 GEC196610:GEI196613 GNY196610:GOE196613 GXU196610:GYA196613 HHQ196610:HHW196613 HRM196610:HRS196613 IBI196610:IBO196613 ILE196610:ILK196613 IVA196610:IVG196613 JEW196610:JFC196613 JOS196610:JOY196613 JYO196610:JYU196613 KIK196610:KIQ196613 KSG196610:KSM196613 LCC196610:LCI196613 LLY196610:LME196613 LVU196610:LWA196613 MFQ196610:MFW196613 MPM196610:MPS196613 MZI196610:MZO196613 NJE196610:NJK196613 NTA196610:NTG196613 OCW196610:ODC196613 OMS196610:OMY196613 OWO196610:OWU196613 PGK196610:PGQ196613 PQG196610:PQM196613 QAC196610:QAI196613 QJY196610:QKE196613 QTU196610:QUA196613 RDQ196610:RDW196613 RNM196610:RNS196613 RXI196610:RXO196613 SHE196610:SHK196613 SRA196610:SRG196613 TAW196610:TBC196613 TKS196610:TKY196613 TUO196610:TUU196613 UEK196610:UEQ196613 UOG196610:UOM196613 UYC196610:UYI196613 VHY196610:VIE196613 VRU196610:VSA196613 WBQ196610:WBW196613 WLM196610:WLS196613 WVI196610:WVO196613 A262146:G262149 IW262146:JC262149 SS262146:SY262149 ACO262146:ACU262149 AMK262146:AMQ262149 AWG262146:AWM262149 BGC262146:BGI262149 BPY262146:BQE262149 BZU262146:CAA262149 CJQ262146:CJW262149 CTM262146:CTS262149 DDI262146:DDO262149 DNE262146:DNK262149 DXA262146:DXG262149 EGW262146:EHC262149 EQS262146:EQY262149 FAO262146:FAU262149 FKK262146:FKQ262149 FUG262146:FUM262149 GEC262146:GEI262149 GNY262146:GOE262149 GXU262146:GYA262149 HHQ262146:HHW262149 HRM262146:HRS262149 IBI262146:IBO262149 ILE262146:ILK262149 IVA262146:IVG262149 JEW262146:JFC262149 JOS262146:JOY262149 JYO262146:JYU262149 KIK262146:KIQ262149 KSG262146:KSM262149 LCC262146:LCI262149 LLY262146:LME262149 LVU262146:LWA262149 MFQ262146:MFW262149 MPM262146:MPS262149 MZI262146:MZO262149 NJE262146:NJK262149 NTA262146:NTG262149 OCW262146:ODC262149 OMS262146:OMY262149 OWO262146:OWU262149 PGK262146:PGQ262149 PQG262146:PQM262149 QAC262146:QAI262149 QJY262146:QKE262149 QTU262146:QUA262149 RDQ262146:RDW262149 RNM262146:RNS262149 RXI262146:RXO262149 SHE262146:SHK262149 SRA262146:SRG262149 TAW262146:TBC262149 TKS262146:TKY262149 TUO262146:TUU262149 UEK262146:UEQ262149 UOG262146:UOM262149 UYC262146:UYI262149 VHY262146:VIE262149 VRU262146:VSA262149 WBQ262146:WBW262149 WLM262146:WLS262149 WVI262146:WVO262149 A327682:G327685 IW327682:JC327685 SS327682:SY327685 ACO327682:ACU327685 AMK327682:AMQ327685 AWG327682:AWM327685 BGC327682:BGI327685 BPY327682:BQE327685 BZU327682:CAA327685 CJQ327682:CJW327685 CTM327682:CTS327685 DDI327682:DDO327685 DNE327682:DNK327685 DXA327682:DXG327685 EGW327682:EHC327685 EQS327682:EQY327685 FAO327682:FAU327685 FKK327682:FKQ327685 FUG327682:FUM327685 GEC327682:GEI327685 GNY327682:GOE327685 GXU327682:GYA327685 HHQ327682:HHW327685 HRM327682:HRS327685 IBI327682:IBO327685 ILE327682:ILK327685 IVA327682:IVG327685 JEW327682:JFC327685 JOS327682:JOY327685 JYO327682:JYU327685 KIK327682:KIQ327685 KSG327682:KSM327685 LCC327682:LCI327685 LLY327682:LME327685 LVU327682:LWA327685 MFQ327682:MFW327685 MPM327682:MPS327685 MZI327682:MZO327685 NJE327682:NJK327685 NTA327682:NTG327685 OCW327682:ODC327685 OMS327682:OMY327685 OWO327682:OWU327685 PGK327682:PGQ327685 PQG327682:PQM327685 QAC327682:QAI327685 QJY327682:QKE327685 QTU327682:QUA327685 RDQ327682:RDW327685 RNM327682:RNS327685 RXI327682:RXO327685 SHE327682:SHK327685 SRA327682:SRG327685 TAW327682:TBC327685 TKS327682:TKY327685 TUO327682:TUU327685 UEK327682:UEQ327685 UOG327682:UOM327685 UYC327682:UYI327685 VHY327682:VIE327685 VRU327682:VSA327685 WBQ327682:WBW327685 WLM327682:WLS327685 WVI327682:WVO327685 A393218:G393221 IW393218:JC393221 SS393218:SY393221 ACO393218:ACU393221 AMK393218:AMQ393221 AWG393218:AWM393221 BGC393218:BGI393221 BPY393218:BQE393221 BZU393218:CAA393221 CJQ393218:CJW393221 CTM393218:CTS393221 DDI393218:DDO393221 DNE393218:DNK393221 DXA393218:DXG393221 EGW393218:EHC393221 EQS393218:EQY393221 FAO393218:FAU393221 FKK393218:FKQ393221 FUG393218:FUM393221 GEC393218:GEI393221 GNY393218:GOE393221 GXU393218:GYA393221 HHQ393218:HHW393221 HRM393218:HRS393221 IBI393218:IBO393221 ILE393218:ILK393221 IVA393218:IVG393221 JEW393218:JFC393221 JOS393218:JOY393221 JYO393218:JYU393221 KIK393218:KIQ393221 KSG393218:KSM393221 LCC393218:LCI393221 LLY393218:LME393221 LVU393218:LWA393221 MFQ393218:MFW393221 MPM393218:MPS393221 MZI393218:MZO393221 NJE393218:NJK393221 NTA393218:NTG393221 OCW393218:ODC393221 OMS393218:OMY393221 OWO393218:OWU393221 PGK393218:PGQ393221 PQG393218:PQM393221 QAC393218:QAI393221 QJY393218:QKE393221 QTU393218:QUA393221 RDQ393218:RDW393221 RNM393218:RNS393221 RXI393218:RXO393221 SHE393218:SHK393221 SRA393218:SRG393221 TAW393218:TBC393221 TKS393218:TKY393221 TUO393218:TUU393221 UEK393218:UEQ393221 UOG393218:UOM393221 UYC393218:UYI393221 VHY393218:VIE393221 VRU393218:VSA393221 WBQ393218:WBW393221 WLM393218:WLS393221 WVI393218:WVO393221 A458754:G458757 IW458754:JC458757 SS458754:SY458757 ACO458754:ACU458757 AMK458754:AMQ458757 AWG458754:AWM458757 BGC458754:BGI458757 BPY458754:BQE458757 BZU458754:CAA458757 CJQ458754:CJW458757 CTM458754:CTS458757 DDI458754:DDO458757 DNE458754:DNK458757 DXA458754:DXG458757 EGW458754:EHC458757 EQS458754:EQY458757 FAO458754:FAU458757 FKK458754:FKQ458757 FUG458754:FUM458757 GEC458754:GEI458757 GNY458754:GOE458757 GXU458754:GYA458757 HHQ458754:HHW458757 HRM458754:HRS458757 IBI458754:IBO458757 ILE458754:ILK458757 IVA458754:IVG458757 JEW458754:JFC458757 JOS458754:JOY458757 JYO458754:JYU458757 KIK458754:KIQ458757 KSG458754:KSM458757 LCC458754:LCI458757 LLY458754:LME458757 LVU458754:LWA458757 MFQ458754:MFW458757 MPM458754:MPS458757 MZI458754:MZO458757 NJE458754:NJK458757 NTA458754:NTG458757 OCW458754:ODC458757 OMS458754:OMY458757 OWO458754:OWU458757 PGK458754:PGQ458757 PQG458754:PQM458757 QAC458754:QAI458757 QJY458754:QKE458757 QTU458754:QUA458757 RDQ458754:RDW458757 RNM458754:RNS458757 RXI458754:RXO458757 SHE458754:SHK458757 SRA458754:SRG458757 TAW458754:TBC458757 TKS458754:TKY458757 TUO458754:TUU458757 UEK458754:UEQ458757 UOG458754:UOM458757 UYC458754:UYI458757 VHY458754:VIE458757 VRU458754:VSA458757 WBQ458754:WBW458757 WLM458754:WLS458757 WVI458754:WVO458757 A524290:G524293 IW524290:JC524293 SS524290:SY524293 ACO524290:ACU524293 AMK524290:AMQ524293 AWG524290:AWM524293 BGC524290:BGI524293 BPY524290:BQE524293 BZU524290:CAA524293 CJQ524290:CJW524293 CTM524290:CTS524293 DDI524290:DDO524293 DNE524290:DNK524293 DXA524290:DXG524293 EGW524290:EHC524293 EQS524290:EQY524293 FAO524290:FAU524293 FKK524290:FKQ524293 FUG524290:FUM524293 GEC524290:GEI524293 GNY524290:GOE524293 GXU524290:GYA524293 HHQ524290:HHW524293 HRM524290:HRS524293 IBI524290:IBO524293 ILE524290:ILK524293 IVA524290:IVG524293 JEW524290:JFC524293 JOS524290:JOY524293 JYO524290:JYU524293 KIK524290:KIQ524293 KSG524290:KSM524293 LCC524290:LCI524293 LLY524290:LME524293 LVU524290:LWA524293 MFQ524290:MFW524293 MPM524290:MPS524293 MZI524290:MZO524293 NJE524290:NJK524293 NTA524290:NTG524293 OCW524290:ODC524293 OMS524290:OMY524293 OWO524290:OWU524293 PGK524290:PGQ524293 PQG524290:PQM524293 QAC524290:QAI524293 QJY524290:QKE524293 QTU524290:QUA524293 RDQ524290:RDW524293 RNM524290:RNS524293 RXI524290:RXO524293 SHE524290:SHK524293 SRA524290:SRG524293 TAW524290:TBC524293 TKS524290:TKY524293 TUO524290:TUU524293 UEK524290:UEQ524293 UOG524290:UOM524293 UYC524290:UYI524293 VHY524290:VIE524293 VRU524290:VSA524293 WBQ524290:WBW524293 WLM524290:WLS524293 WVI524290:WVO524293 A589826:G589829 IW589826:JC589829 SS589826:SY589829 ACO589826:ACU589829 AMK589826:AMQ589829 AWG589826:AWM589829 BGC589826:BGI589829 BPY589826:BQE589829 BZU589826:CAA589829 CJQ589826:CJW589829 CTM589826:CTS589829 DDI589826:DDO589829 DNE589826:DNK589829 DXA589826:DXG589829 EGW589826:EHC589829 EQS589826:EQY589829 FAO589826:FAU589829 FKK589826:FKQ589829 FUG589826:FUM589829 GEC589826:GEI589829 GNY589826:GOE589829 GXU589826:GYA589829 HHQ589826:HHW589829 HRM589826:HRS589829 IBI589826:IBO589829 ILE589826:ILK589829 IVA589826:IVG589829 JEW589826:JFC589829 JOS589826:JOY589829 JYO589826:JYU589829 KIK589826:KIQ589829 KSG589826:KSM589829 LCC589826:LCI589829 LLY589826:LME589829 LVU589826:LWA589829 MFQ589826:MFW589829 MPM589826:MPS589829 MZI589826:MZO589829 NJE589826:NJK589829 NTA589826:NTG589829 OCW589826:ODC589829 OMS589826:OMY589829 OWO589826:OWU589829 PGK589826:PGQ589829 PQG589826:PQM589829 QAC589826:QAI589829 QJY589826:QKE589829 QTU589826:QUA589829 RDQ589826:RDW589829 RNM589826:RNS589829 RXI589826:RXO589829 SHE589826:SHK589829 SRA589826:SRG589829 TAW589826:TBC589829 TKS589826:TKY589829 TUO589826:TUU589829 UEK589826:UEQ589829 UOG589826:UOM589829 UYC589826:UYI589829 VHY589826:VIE589829 VRU589826:VSA589829 WBQ589826:WBW589829 WLM589826:WLS589829 WVI589826:WVO589829 A655362:G655365 IW655362:JC655365 SS655362:SY655365 ACO655362:ACU655365 AMK655362:AMQ655365 AWG655362:AWM655365 BGC655362:BGI655365 BPY655362:BQE655365 BZU655362:CAA655365 CJQ655362:CJW655365 CTM655362:CTS655365 DDI655362:DDO655365 DNE655362:DNK655365 DXA655362:DXG655365 EGW655362:EHC655365 EQS655362:EQY655365 FAO655362:FAU655365 FKK655362:FKQ655365 FUG655362:FUM655365 GEC655362:GEI655365 GNY655362:GOE655365 GXU655362:GYA655365 HHQ655362:HHW655365 HRM655362:HRS655365 IBI655362:IBO655365 ILE655362:ILK655365 IVA655362:IVG655365 JEW655362:JFC655365 JOS655362:JOY655365 JYO655362:JYU655365 KIK655362:KIQ655365 KSG655362:KSM655365 LCC655362:LCI655365 LLY655362:LME655365 LVU655362:LWA655365 MFQ655362:MFW655365 MPM655362:MPS655365 MZI655362:MZO655365 NJE655362:NJK655365 NTA655362:NTG655365 OCW655362:ODC655365 OMS655362:OMY655365 OWO655362:OWU655365 PGK655362:PGQ655365 PQG655362:PQM655365 QAC655362:QAI655365 QJY655362:QKE655365 QTU655362:QUA655365 RDQ655362:RDW655365 RNM655362:RNS655365 RXI655362:RXO655365 SHE655362:SHK655365 SRA655362:SRG655365 TAW655362:TBC655365 TKS655362:TKY655365 TUO655362:TUU655365 UEK655362:UEQ655365 UOG655362:UOM655365 UYC655362:UYI655365 VHY655362:VIE655365 VRU655362:VSA655365 WBQ655362:WBW655365 WLM655362:WLS655365 WVI655362:WVO655365 A720898:G720901 IW720898:JC720901 SS720898:SY720901 ACO720898:ACU720901 AMK720898:AMQ720901 AWG720898:AWM720901 BGC720898:BGI720901 BPY720898:BQE720901 BZU720898:CAA720901 CJQ720898:CJW720901 CTM720898:CTS720901 DDI720898:DDO720901 DNE720898:DNK720901 DXA720898:DXG720901 EGW720898:EHC720901 EQS720898:EQY720901 FAO720898:FAU720901 FKK720898:FKQ720901 FUG720898:FUM720901 GEC720898:GEI720901 GNY720898:GOE720901 GXU720898:GYA720901 HHQ720898:HHW720901 HRM720898:HRS720901 IBI720898:IBO720901 ILE720898:ILK720901 IVA720898:IVG720901 JEW720898:JFC720901 JOS720898:JOY720901 JYO720898:JYU720901 KIK720898:KIQ720901 KSG720898:KSM720901 LCC720898:LCI720901 LLY720898:LME720901 LVU720898:LWA720901 MFQ720898:MFW720901 MPM720898:MPS720901 MZI720898:MZO720901 NJE720898:NJK720901 NTA720898:NTG720901 OCW720898:ODC720901 OMS720898:OMY720901 OWO720898:OWU720901 PGK720898:PGQ720901 PQG720898:PQM720901 QAC720898:QAI720901 QJY720898:QKE720901 QTU720898:QUA720901 RDQ720898:RDW720901 RNM720898:RNS720901 RXI720898:RXO720901 SHE720898:SHK720901 SRA720898:SRG720901 TAW720898:TBC720901 TKS720898:TKY720901 TUO720898:TUU720901 UEK720898:UEQ720901 UOG720898:UOM720901 UYC720898:UYI720901 VHY720898:VIE720901 VRU720898:VSA720901 WBQ720898:WBW720901 WLM720898:WLS720901 WVI720898:WVO720901 A786434:G786437 IW786434:JC786437 SS786434:SY786437 ACO786434:ACU786437 AMK786434:AMQ786437 AWG786434:AWM786437 BGC786434:BGI786437 BPY786434:BQE786437 BZU786434:CAA786437 CJQ786434:CJW786437 CTM786434:CTS786437 DDI786434:DDO786437 DNE786434:DNK786437 DXA786434:DXG786437 EGW786434:EHC786437 EQS786434:EQY786437 FAO786434:FAU786437 FKK786434:FKQ786437 FUG786434:FUM786437 GEC786434:GEI786437 GNY786434:GOE786437 GXU786434:GYA786437 HHQ786434:HHW786437 HRM786434:HRS786437 IBI786434:IBO786437 ILE786434:ILK786437 IVA786434:IVG786437 JEW786434:JFC786437 JOS786434:JOY786437 JYO786434:JYU786437 KIK786434:KIQ786437 KSG786434:KSM786437 LCC786434:LCI786437 LLY786434:LME786437 LVU786434:LWA786437 MFQ786434:MFW786437 MPM786434:MPS786437 MZI786434:MZO786437 NJE786434:NJK786437 NTA786434:NTG786437 OCW786434:ODC786437 OMS786434:OMY786437 OWO786434:OWU786437 PGK786434:PGQ786437 PQG786434:PQM786437 QAC786434:QAI786437 QJY786434:QKE786437 QTU786434:QUA786437 RDQ786434:RDW786437 RNM786434:RNS786437 RXI786434:RXO786437 SHE786434:SHK786437 SRA786434:SRG786437 TAW786434:TBC786437 TKS786434:TKY786437 TUO786434:TUU786437 UEK786434:UEQ786437 UOG786434:UOM786437 UYC786434:UYI786437 VHY786434:VIE786437 VRU786434:VSA786437 WBQ786434:WBW786437 WLM786434:WLS786437 WVI786434:WVO786437 A851970:G851973 IW851970:JC851973 SS851970:SY851973 ACO851970:ACU851973 AMK851970:AMQ851973 AWG851970:AWM851973 BGC851970:BGI851973 BPY851970:BQE851973 BZU851970:CAA851973 CJQ851970:CJW851973 CTM851970:CTS851973 DDI851970:DDO851973 DNE851970:DNK851973 DXA851970:DXG851973 EGW851970:EHC851973 EQS851970:EQY851973 FAO851970:FAU851973 FKK851970:FKQ851973 FUG851970:FUM851973 GEC851970:GEI851973 GNY851970:GOE851973 GXU851970:GYA851973 HHQ851970:HHW851973 HRM851970:HRS851973 IBI851970:IBO851973 ILE851970:ILK851973 IVA851970:IVG851973 JEW851970:JFC851973 JOS851970:JOY851973 JYO851970:JYU851973 KIK851970:KIQ851973 KSG851970:KSM851973 LCC851970:LCI851973 LLY851970:LME851973 LVU851970:LWA851973 MFQ851970:MFW851973 MPM851970:MPS851973 MZI851970:MZO851973 NJE851970:NJK851973 NTA851970:NTG851973 OCW851970:ODC851973 OMS851970:OMY851973 OWO851970:OWU851973 PGK851970:PGQ851973 PQG851970:PQM851973 QAC851970:QAI851973 QJY851970:QKE851973 QTU851970:QUA851973 RDQ851970:RDW851973 RNM851970:RNS851973 RXI851970:RXO851973 SHE851970:SHK851973 SRA851970:SRG851973 TAW851970:TBC851973 TKS851970:TKY851973 TUO851970:TUU851973 UEK851970:UEQ851973 UOG851970:UOM851973 UYC851970:UYI851973 VHY851970:VIE851973 VRU851970:VSA851973 WBQ851970:WBW851973 WLM851970:WLS851973 WVI851970:WVO851973 A917506:G917509 IW917506:JC917509 SS917506:SY917509 ACO917506:ACU917509 AMK917506:AMQ917509 AWG917506:AWM917509 BGC917506:BGI917509 BPY917506:BQE917509 BZU917506:CAA917509 CJQ917506:CJW917509 CTM917506:CTS917509 DDI917506:DDO917509 DNE917506:DNK917509 DXA917506:DXG917509 EGW917506:EHC917509 EQS917506:EQY917509 FAO917506:FAU917509 FKK917506:FKQ917509 FUG917506:FUM917509 GEC917506:GEI917509 GNY917506:GOE917509 GXU917506:GYA917509 HHQ917506:HHW917509 HRM917506:HRS917509 IBI917506:IBO917509 ILE917506:ILK917509 IVA917506:IVG917509 JEW917506:JFC917509 JOS917506:JOY917509 JYO917506:JYU917509 KIK917506:KIQ917509 KSG917506:KSM917509 LCC917506:LCI917509 LLY917506:LME917509 LVU917506:LWA917509 MFQ917506:MFW917509 MPM917506:MPS917509 MZI917506:MZO917509 NJE917506:NJK917509 NTA917506:NTG917509 OCW917506:ODC917509 OMS917506:OMY917509 OWO917506:OWU917509 PGK917506:PGQ917509 PQG917506:PQM917509 QAC917506:QAI917509 QJY917506:QKE917509 QTU917506:QUA917509 RDQ917506:RDW917509 RNM917506:RNS917509 RXI917506:RXO917509 SHE917506:SHK917509 SRA917506:SRG917509 TAW917506:TBC917509 TKS917506:TKY917509 TUO917506:TUU917509 UEK917506:UEQ917509 UOG917506:UOM917509 UYC917506:UYI917509 VHY917506:VIE917509 VRU917506:VSA917509 WBQ917506:WBW917509 WLM917506:WLS917509 WVI917506:WVO917509 A983042:G983045 IW983042:JC983045 SS983042:SY983045 ACO983042:ACU983045 AMK983042:AMQ983045 AWG983042:AWM983045 BGC983042:BGI983045 BPY983042:BQE983045 BZU983042:CAA983045 CJQ983042:CJW983045 CTM983042:CTS983045 DDI983042:DDO983045 DNE983042:DNK983045 DXA983042:DXG983045 EGW983042:EHC983045 EQS983042:EQY983045 FAO983042:FAU983045 FKK983042:FKQ983045 FUG983042:FUM983045 GEC983042:GEI983045 GNY983042:GOE983045 GXU983042:GYA983045 HHQ983042:HHW983045 HRM983042:HRS983045 IBI983042:IBO983045 ILE983042:ILK983045 IVA983042:IVG983045 JEW983042:JFC983045 JOS983042:JOY983045 JYO983042:JYU983045 KIK983042:KIQ983045 KSG983042:KSM983045 LCC983042:LCI983045 LLY983042:LME983045 LVU983042:LWA983045 MFQ983042:MFW983045 MPM983042:MPS983045 MZI983042:MZO983045 NJE983042:NJK983045 NTA983042:NTG983045 OCW983042:ODC983045 OMS983042:OMY983045 OWO983042:OWU983045 PGK983042:PGQ983045 PQG983042:PQM983045 QAC983042:QAI983045 QJY983042:QKE983045 QTU983042:QUA983045 RDQ983042:RDW983045 RNM983042:RNS983045 RXI983042:RXO983045 SHE983042:SHK983045 SRA983042:SRG983045 TAW983042:TBC983045 TKS983042:TKY983045 TUO983042:TUU983045 UEK983042:UEQ983045 UOG983042:UOM983045 UYC983042:UYI983045 VHY983042:VIE983045 VRU983042:VSA983045 WBQ983042:WBW983045 WLM983042:WLS983045 WVI983042:WVO983045 H2:L49 JD2:JH49 SZ2:TD49 ACV2:ACZ49 AMR2:AMV49 AWN2:AWR49 BGJ2:BGN49 BQF2:BQJ49 CAB2:CAF49 CJX2:CKB49 CTT2:CTX49 DDP2:DDT49 DNL2:DNP49 DXH2:DXL49 EHD2:EHH49 EQZ2:ERD49 FAV2:FAZ49 FKR2:FKV49 FUN2:FUR49 GEJ2:GEN49 GOF2:GOJ49 GYB2:GYF49 HHX2:HIB49 HRT2:HRX49 IBP2:IBT49 ILL2:ILP49 IVH2:IVL49 JFD2:JFH49 JOZ2:JPD49 JYV2:JYZ49 KIR2:KIV49 KSN2:KSR49 LCJ2:LCN49 LMF2:LMJ49 LWB2:LWF49 MFX2:MGB49 MPT2:MPX49 MZP2:MZT49 NJL2:NJP49 NTH2:NTL49 ODD2:ODH49 OMZ2:OND49 OWV2:OWZ49 PGR2:PGV49 PQN2:PQR49 QAJ2:QAN49 QKF2:QKJ49 QUB2:QUF49 RDX2:REB49 RNT2:RNX49 RXP2:RXT49 SHL2:SHP49 SRH2:SRL49 TBD2:TBH49 TKZ2:TLD49 TUV2:TUZ49 UER2:UEV49 UON2:UOR49 UYJ2:UYN49 VIF2:VIJ49 VSB2:VSF49 WBX2:WCB49 WLT2:WLX49 WVP2:WVT49 H65538:L65585 JD65538:JH65585 SZ65538:TD65585 ACV65538:ACZ65585 AMR65538:AMV65585 AWN65538:AWR65585 BGJ65538:BGN65585 BQF65538:BQJ65585 CAB65538:CAF65585 CJX65538:CKB65585 CTT65538:CTX65585 DDP65538:DDT65585 DNL65538:DNP65585 DXH65538:DXL65585 EHD65538:EHH65585 EQZ65538:ERD65585 FAV65538:FAZ65585 FKR65538:FKV65585 FUN65538:FUR65585 GEJ65538:GEN65585 GOF65538:GOJ65585 GYB65538:GYF65585 HHX65538:HIB65585 HRT65538:HRX65585 IBP65538:IBT65585 ILL65538:ILP65585 IVH65538:IVL65585 JFD65538:JFH65585 JOZ65538:JPD65585 JYV65538:JYZ65585 KIR65538:KIV65585 KSN65538:KSR65585 LCJ65538:LCN65585 LMF65538:LMJ65585 LWB65538:LWF65585 MFX65538:MGB65585 MPT65538:MPX65585 MZP65538:MZT65585 NJL65538:NJP65585 NTH65538:NTL65585 ODD65538:ODH65585 OMZ65538:OND65585 OWV65538:OWZ65585 PGR65538:PGV65585 PQN65538:PQR65585 QAJ65538:QAN65585 QKF65538:QKJ65585 QUB65538:QUF65585 RDX65538:REB65585 RNT65538:RNX65585 RXP65538:RXT65585 SHL65538:SHP65585 SRH65538:SRL65585 TBD65538:TBH65585 TKZ65538:TLD65585 TUV65538:TUZ65585 UER65538:UEV65585 UON65538:UOR65585 UYJ65538:UYN65585 VIF65538:VIJ65585 VSB65538:VSF65585 WBX65538:WCB65585 WLT65538:WLX65585 WVP65538:WVT65585 H131074:L131121 JD131074:JH131121 SZ131074:TD131121 ACV131074:ACZ131121 AMR131074:AMV131121 AWN131074:AWR131121 BGJ131074:BGN131121 BQF131074:BQJ131121 CAB131074:CAF131121 CJX131074:CKB131121 CTT131074:CTX131121 DDP131074:DDT131121 DNL131074:DNP131121 DXH131074:DXL131121 EHD131074:EHH131121 EQZ131074:ERD131121 FAV131074:FAZ131121 FKR131074:FKV131121 FUN131074:FUR131121 GEJ131074:GEN131121 GOF131074:GOJ131121 GYB131074:GYF131121 HHX131074:HIB131121 HRT131074:HRX131121 IBP131074:IBT131121 ILL131074:ILP131121 IVH131074:IVL131121 JFD131074:JFH131121 JOZ131074:JPD131121 JYV131074:JYZ131121 KIR131074:KIV131121 KSN131074:KSR131121 LCJ131074:LCN131121 LMF131074:LMJ131121 LWB131074:LWF131121 MFX131074:MGB131121 MPT131074:MPX131121 MZP131074:MZT131121 NJL131074:NJP131121 NTH131074:NTL131121 ODD131074:ODH131121 OMZ131074:OND131121 OWV131074:OWZ131121 PGR131074:PGV131121 PQN131074:PQR131121 QAJ131074:QAN131121 QKF131074:QKJ131121 QUB131074:QUF131121 RDX131074:REB131121 RNT131074:RNX131121 RXP131074:RXT131121 SHL131074:SHP131121 SRH131074:SRL131121 TBD131074:TBH131121 TKZ131074:TLD131121 TUV131074:TUZ131121 UER131074:UEV131121 UON131074:UOR131121 UYJ131074:UYN131121 VIF131074:VIJ131121 VSB131074:VSF131121 WBX131074:WCB131121 WLT131074:WLX131121 WVP131074:WVT131121 H196610:L196657 JD196610:JH196657 SZ196610:TD196657 ACV196610:ACZ196657 AMR196610:AMV196657 AWN196610:AWR196657 BGJ196610:BGN196657 BQF196610:BQJ196657 CAB196610:CAF196657 CJX196610:CKB196657 CTT196610:CTX196657 DDP196610:DDT196657 DNL196610:DNP196657 DXH196610:DXL196657 EHD196610:EHH196657 EQZ196610:ERD196657 FAV196610:FAZ196657 FKR196610:FKV196657 FUN196610:FUR196657 GEJ196610:GEN196657 GOF196610:GOJ196657 GYB196610:GYF196657 HHX196610:HIB196657 HRT196610:HRX196657 IBP196610:IBT196657 ILL196610:ILP196657 IVH196610:IVL196657 JFD196610:JFH196657 JOZ196610:JPD196657 JYV196610:JYZ196657 KIR196610:KIV196657 KSN196610:KSR196657 LCJ196610:LCN196657 LMF196610:LMJ196657 LWB196610:LWF196657 MFX196610:MGB196657 MPT196610:MPX196657 MZP196610:MZT196657 NJL196610:NJP196657 NTH196610:NTL196657 ODD196610:ODH196657 OMZ196610:OND196657 OWV196610:OWZ196657 PGR196610:PGV196657 PQN196610:PQR196657 QAJ196610:QAN196657 QKF196610:QKJ196657 QUB196610:QUF196657 RDX196610:REB196657 RNT196610:RNX196657 RXP196610:RXT196657 SHL196610:SHP196657 SRH196610:SRL196657 TBD196610:TBH196657 TKZ196610:TLD196657 TUV196610:TUZ196657 UER196610:UEV196657 UON196610:UOR196657 UYJ196610:UYN196657 VIF196610:VIJ196657 VSB196610:VSF196657 WBX196610:WCB196657 WLT196610:WLX196657 WVP196610:WVT196657 H262146:L262193 JD262146:JH262193 SZ262146:TD262193 ACV262146:ACZ262193 AMR262146:AMV262193 AWN262146:AWR262193 BGJ262146:BGN262193 BQF262146:BQJ262193 CAB262146:CAF262193 CJX262146:CKB262193 CTT262146:CTX262193 DDP262146:DDT262193 DNL262146:DNP262193 DXH262146:DXL262193 EHD262146:EHH262193 EQZ262146:ERD262193 FAV262146:FAZ262193 FKR262146:FKV262193 FUN262146:FUR262193 GEJ262146:GEN262193 GOF262146:GOJ262193 GYB262146:GYF262193 HHX262146:HIB262193 HRT262146:HRX262193 IBP262146:IBT262193 ILL262146:ILP262193 IVH262146:IVL262193 JFD262146:JFH262193 JOZ262146:JPD262193 JYV262146:JYZ262193 KIR262146:KIV262193 KSN262146:KSR262193 LCJ262146:LCN262193 LMF262146:LMJ262193 LWB262146:LWF262193 MFX262146:MGB262193 MPT262146:MPX262193 MZP262146:MZT262193 NJL262146:NJP262193 NTH262146:NTL262193 ODD262146:ODH262193 OMZ262146:OND262193 OWV262146:OWZ262193 PGR262146:PGV262193 PQN262146:PQR262193 QAJ262146:QAN262193 QKF262146:QKJ262193 QUB262146:QUF262193 RDX262146:REB262193 RNT262146:RNX262193 RXP262146:RXT262193 SHL262146:SHP262193 SRH262146:SRL262193 TBD262146:TBH262193 TKZ262146:TLD262193 TUV262146:TUZ262193 UER262146:UEV262193 UON262146:UOR262193 UYJ262146:UYN262193 VIF262146:VIJ262193 VSB262146:VSF262193 WBX262146:WCB262193 WLT262146:WLX262193 WVP262146:WVT262193 H327682:L327729 JD327682:JH327729 SZ327682:TD327729 ACV327682:ACZ327729 AMR327682:AMV327729 AWN327682:AWR327729 BGJ327682:BGN327729 BQF327682:BQJ327729 CAB327682:CAF327729 CJX327682:CKB327729 CTT327682:CTX327729 DDP327682:DDT327729 DNL327682:DNP327729 DXH327682:DXL327729 EHD327682:EHH327729 EQZ327682:ERD327729 FAV327682:FAZ327729 FKR327682:FKV327729 FUN327682:FUR327729 GEJ327682:GEN327729 GOF327682:GOJ327729 GYB327682:GYF327729 HHX327682:HIB327729 HRT327682:HRX327729 IBP327682:IBT327729 ILL327682:ILP327729 IVH327682:IVL327729 JFD327682:JFH327729 JOZ327682:JPD327729 JYV327682:JYZ327729 KIR327682:KIV327729 KSN327682:KSR327729 LCJ327682:LCN327729 LMF327682:LMJ327729 LWB327682:LWF327729 MFX327682:MGB327729 MPT327682:MPX327729 MZP327682:MZT327729 NJL327682:NJP327729 NTH327682:NTL327729 ODD327682:ODH327729 OMZ327682:OND327729 OWV327682:OWZ327729 PGR327682:PGV327729 PQN327682:PQR327729 QAJ327682:QAN327729 QKF327682:QKJ327729 QUB327682:QUF327729 RDX327682:REB327729 RNT327682:RNX327729 RXP327682:RXT327729 SHL327682:SHP327729 SRH327682:SRL327729 TBD327682:TBH327729 TKZ327682:TLD327729 TUV327682:TUZ327729 UER327682:UEV327729 UON327682:UOR327729 UYJ327682:UYN327729 VIF327682:VIJ327729 VSB327682:VSF327729 WBX327682:WCB327729 WLT327682:WLX327729 WVP327682:WVT327729 H393218:L393265 JD393218:JH393265 SZ393218:TD393265 ACV393218:ACZ393265 AMR393218:AMV393265 AWN393218:AWR393265 BGJ393218:BGN393265 BQF393218:BQJ393265 CAB393218:CAF393265 CJX393218:CKB393265 CTT393218:CTX393265 DDP393218:DDT393265 DNL393218:DNP393265 DXH393218:DXL393265 EHD393218:EHH393265 EQZ393218:ERD393265 FAV393218:FAZ393265 FKR393218:FKV393265 FUN393218:FUR393265 GEJ393218:GEN393265 GOF393218:GOJ393265 GYB393218:GYF393265 HHX393218:HIB393265 HRT393218:HRX393265 IBP393218:IBT393265 ILL393218:ILP393265 IVH393218:IVL393265 JFD393218:JFH393265 JOZ393218:JPD393265 JYV393218:JYZ393265 KIR393218:KIV393265 KSN393218:KSR393265 LCJ393218:LCN393265 LMF393218:LMJ393265 LWB393218:LWF393265 MFX393218:MGB393265 MPT393218:MPX393265 MZP393218:MZT393265 NJL393218:NJP393265 NTH393218:NTL393265 ODD393218:ODH393265 OMZ393218:OND393265 OWV393218:OWZ393265 PGR393218:PGV393265 PQN393218:PQR393265 QAJ393218:QAN393265 QKF393218:QKJ393265 QUB393218:QUF393265 RDX393218:REB393265 RNT393218:RNX393265 RXP393218:RXT393265 SHL393218:SHP393265 SRH393218:SRL393265 TBD393218:TBH393265 TKZ393218:TLD393265 TUV393218:TUZ393265 UER393218:UEV393265 UON393218:UOR393265 UYJ393218:UYN393265 VIF393218:VIJ393265 VSB393218:VSF393265 WBX393218:WCB393265 WLT393218:WLX393265 WVP393218:WVT393265 H458754:L458801 JD458754:JH458801 SZ458754:TD458801 ACV458754:ACZ458801 AMR458754:AMV458801 AWN458754:AWR458801 BGJ458754:BGN458801 BQF458754:BQJ458801 CAB458754:CAF458801 CJX458754:CKB458801 CTT458754:CTX458801 DDP458754:DDT458801 DNL458754:DNP458801 DXH458754:DXL458801 EHD458754:EHH458801 EQZ458754:ERD458801 FAV458754:FAZ458801 FKR458754:FKV458801 FUN458754:FUR458801 GEJ458754:GEN458801 GOF458754:GOJ458801 GYB458754:GYF458801 HHX458754:HIB458801 HRT458754:HRX458801 IBP458754:IBT458801 ILL458754:ILP458801 IVH458754:IVL458801 JFD458754:JFH458801 JOZ458754:JPD458801 JYV458754:JYZ458801 KIR458754:KIV458801 KSN458754:KSR458801 LCJ458754:LCN458801 LMF458754:LMJ458801 LWB458754:LWF458801 MFX458754:MGB458801 MPT458754:MPX458801 MZP458754:MZT458801 NJL458754:NJP458801 NTH458754:NTL458801 ODD458754:ODH458801 OMZ458754:OND458801 OWV458754:OWZ458801 PGR458754:PGV458801 PQN458754:PQR458801 QAJ458754:QAN458801 QKF458754:QKJ458801 QUB458754:QUF458801 RDX458754:REB458801 RNT458754:RNX458801 RXP458754:RXT458801 SHL458754:SHP458801 SRH458754:SRL458801 TBD458754:TBH458801 TKZ458754:TLD458801 TUV458754:TUZ458801 UER458754:UEV458801 UON458754:UOR458801 UYJ458754:UYN458801 VIF458754:VIJ458801 VSB458754:VSF458801 WBX458754:WCB458801 WLT458754:WLX458801 WVP458754:WVT458801 H524290:L524337 JD524290:JH524337 SZ524290:TD524337 ACV524290:ACZ524337 AMR524290:AMV524337 AWN524290:AWR524337 BGJ524290:BGN524337 BQF524290:BQJ524337 CAB524290:CAF524337 CJX524290:CKB524337 CTT524290:CTX524337 DDP524290:DDT524337 DNL524290:DNP524337 DXH524290:DXL524337 EHD524290:EHH524337 EQZ524290:ERD524337 FAV524290:FAZ524337 FKR524290:FKV524337 FUN524290:FUR524337 GEJ524290:GEN524337 GOF524290:GOJ524337 GYB524290:GYF524337 HHX524290:HIB524337 HRT524290:HRX524337 IBP524290:IBT524337 ILL524290:ILP524337 IVH524290:IVL524337 JFD524290:JFH524337 JOZ524290:JPD524337 JYV524290:JYZ524337 KIR524290:KIV524337 KSN524290:KSR524337 LCJ524290:LCN524337 LMF524290:LMJ524337 LWB524290:LWF524337 MFX524290:MGB524337 MPT524290:MPX524337 MZP524290:MZT524337 NJL524290:NJP524337 NTH524290:NTL524337 ODD524290:ODH524337 OMZ524290:OND524337 OWV524290:OWZ524337 PGR524290:PGV524337 PQN524290:PQR524337 QAJ524290:QAN524337 QKF524290:QKJ524337 QUB524290:QUF524337 RDX524290:REB524337 RNT524290:RNX524337 RXP524290:RXT524337 SHL524290:SHP524337 SRH524290:SRL524337 TBD524290:TBH524337 TKZ524290:TLD524337 TUV524290:TUZ524337 UER524290:UEV524337 UON524290:UOR524337 UYJ524290:UYN524337 VIF524290:VIJ524337 VSB524290:VSF524337 WBX524290:WCB524337 WLT524290:WLX524337 WVP524290:WVT524337 H589826:L589873 JD589826:JH589873 SZ589826:TD589873 ACV589826:ACZ589873 AMR589826:AMV589873 AWN589826:AWR589873 BGJ589826:BGN589873 BQF589826:BQJ589873 CAB589826:CAF589873 CJX589826:CKB589873 CTT589826:CTX589873 DDP589826:DDT589873 DNL589826:DNP589873 DXH589826:DXL589873 EHD589826:EHH589873 EQZ589826:ERD589873 FAV589826:FAZ589873 FKR589826:FKV589873 FUN589826:FUR589873 GEJ589826:GEN589873 GOF589826:GOJ589873 GYB589826:GYF589873 HHX589826:HIB589873 HRT589826:HRX589873 IBP589826:IBT589873 ILL589826:ILP589873 IVH589826:IVL589873 JFD589826:JFH589873 JOZ589826:JPD589873 JYV589826:JYZ589873 KIR589826:KIV589873 KSN589826:KSR589873 LCJ589826:LCN589873 LMF589826:LMJ589873 LWB589826:LWF589873 MFX589826:MGB589873 MPT589826:MPX589873 MZP589826:MZT589873 NJL589826:NJP589873 NTH589826:NTL589873 ODD589826:ODH589873 OMZ589826:OND589873 OWV589826:OWZ589873 PGR589826:PGV589873 PQN589826:PQR589873 QAJ589826:QAN589873 QKF589826:QKJ589873 QUB589826:QUF589873 RDX589826:REB589873 RNT589826:RNX589873 RXP589826:RXT589873 SHL589826:SHP589873 SRH589826:SRL589873 TBD589826:TBH589873 TKZ589826:TLD589873 TUV589826:TUZ589873 UER589826:UEV589873 UON589826:UOR589873 UYJ589826:UYN589873 VIF589826:VIJ589873 VSB589826:VSF589873 WBX589826:WCB589873 WLT589826:WLX589873 WVP589826:WVT589873 H655362:L655409 JD655362:JH655409 SZ655362:TD655409 ACV655362:ACZ655409 AMR655362:AMV655409 AWN655362:AWR655409 BGJ655362:BGN655409 BQF655362:BQJ655409 CAB655362:CAF655409 CJX655362:CKB655409 CTT655362:CTX655409 DDP655362:DDT655409 DNL655362:DNP655409 DXH655362:DXL655409 EHD655362:EHH655409 EQZ655362:ERD655409 FAV655362:FAZ655409 FKR655362:FKV655409 FUN655362:FUR655409 GEJ655362:GEN655409 GOF655362:GOJ655409 GYB655362:GYF655409 HHX655362:HIB655409 HRT655362:HRX655409 IBP655362:IBT655409 ILL655362:ILP655409 IVH655362:IVL655409 JFD655362:JFH655409 JOZ655362:JPD655409 JYV655362:JYZ655409 KIR655362:KIV655409 KSN655362:KSR655409 LCJ655362:LCN655409 LMF655362:LMJ655409 LWB655362:LWF655409 MFX655362:MGB655409 MPT655362:MPX655409 MZP655362:MZT655409 NJL655362:NJP655409 NTH655362:NTL655409 ODD655362:ODH655409 OMZ655362:OND655409 OWV655362:OWZ655409 PGR655362:PGV655409 PQN655362:PQR655409 QAJ655362:QAN655409 QKF655362:QKJ655409 QUB655362:QUF655409 RDX655362:REB655409 RNT655362:RNX655409 RXP655362:RXT655409 SHL655362:SHP655409 SRH655362:SRL655409 TBD655362:TBH655409 TKZ655362:TLD655409 TUV655362:TUZ655409 UER655362:UEV655409 UON655362:UOR655409 UYJ655362:UYN655409 VIF655362:VIJ655409 VSB655362:VSF655409 WBX655362:WCB655409 WLT655362:WLX655409 WVP655362:WVT655409 H720898:L720945 JD720898:JH720945 SZ720898:TD720945 ACV720898:ACZ720945 AMR720898:AMV720945 AWN720898:AWR720945 BGJ720898:BGN720945 BQF720898:BQJ720945 CAB720898:CAF720945 CJX720898:CKB720945 CTT720898:CTX720945 DDP720898:DDT720945 DNL720898:DNP720945 DXH720898:DXL720945 EHD720898:EHH720945 EQZ720898:ERD720945 FAV720898:FAZ720945 FKR720898:FKV720945 FUN720898:FUR720945 GEJ720898:GEN720945 GOF720898:GOJ720945 GYB720898:GYF720945 HHX720898:HIB720945 HRT720898:HRX720945 IBP720898:IBT720945 ILL720898:ILP720945 IVH720898:IVL720945 JFD720898:JFH720945 JOZ720898:JPD720945 JYV720898:JYZ720945 KIR720898:KIV720945 KSN720898:KSR720945 LCJ720898:LCN720945 LMF720898:LMJ720945 LWB720898:LWF720945 MFX720898:MGB720945 MPT720898:MPX720945 MZP720898:MZT720945 NJL720898:NJP720945 NTH720898:NTL720945 ODD720898:ODH720945 OMZ720898:OND720945 OWV720898:OWZ720945 PGR720898:PGV720945 PQN720898:PQR720945 QAJ720898:QAN720945 QKF720898:QKJ720945 QUB720898:QUF720945 RDX720898:REB720945 RNT720898:RNX720945 RXP720898:RXT720945 SHL720898:SHP720945 SRH720898:SRL720945 TBD720898:TBH720945 TKZ720898:TLD720945 TUV720898:TUZ720945 UER720898:UEV720945 UON720898:UOR720945 UYJ720898:UYN720945 VIF720898:VIJ720945 VSB720898:VSF720945 WBX720898:WCB720945 WLT720898:WLX720945 WVP720898:WVT720945 H786434:L786481 JD786434:JH786481 SZ786434:TD786481 ACV786434:ACZ786481 AMR786434:AMV786481 AWN786434:AWR786481 BGJ786434:BGN786481 BQF786434:BQJ786481 CAB786434:CAF786481 CJX786434:CKB786481 CTT786434:CTX786481 DDP786434:DDT786481 DNL786434:DNP786481 DXH786434:DXL786481 EHD786434:EHH786481 EQZ786434:ERD786481 FAV786434:FAZ786481 FKR786434:FKV786481 FUN786434:FUR786481 GEJ786434:GEN786481 GOF786434:GOJ786481 GYB786434:GYF786481 HHX786434:HIB786481 HRT786434:HRX786481 IBP786434:IBT786481 ILL786434:ILP786481 IVH786434:IVL786481 JFD786434:JFH786481 JOZ786434:JPD786481 JYV786434:JYZ786481 KIR786434:KIV786481 KSN786434:KSR786481 LCJ786434:LCN786481 LMF786434:LMJ786481 LWB786434:LWF786481 MFX786434:MGB786481 MPT786434:MPX786481 MZP786434:MZT786481 NJL786434:NJP786481 NTH786434:NTL786481 ODD786434:ODH786481 OMZ786434:OND786481 OWV786434:OWZ786481 PGR786434:PGV786481 PQN786434:PQR786481 QAJ786434:QAN786481 QKF786434:QKJ786481 QUB786434:QUF786481 RDX786434:REB786481 RNT786434:RNX786481 RXP786434:RXT786481 SHL786434:SHP786481 SRH786434:SRL786481 TBD786434:TBH786481 TKZ786434:TLD786481 TUV786434:TUZ786481 UER786434:UEV786481 UON786434:UOR786481 UYJ786434:UYN786481 VIF786434:VIJ786481 VSB786434:VSF786481 WBX786434:WCB786481 WLT786434:WLX786481 WVP786434:WVT786481 H851970:L852017 JD851970:JH852017 SZ851970:TD852017 ACV851970:ACZ852017 AMR851970:AMV852017 AWN851970:AWR852017 BGJ851970:BGN852017 BQF851970:BQJ852017 CAB851970:CAF852017 CJX851970:CKB852017 CTT851970:CTX852017 DDP851970:DDT852017 DNL851970:DNP852017 DXH851970:DXL852017 EHD851970:EHH852017 EQZ851970:ERD852017 FAV851970:FAZ852017 FKR851970:FKV852017 FUN851970:FUR852017 GEJ851970:GEN852017 GOF851970:GOJ852017 GYB851970:GYF852017 HHX851970:HIB852017 HRT851970:HRX852017 IBP851970:IBT852017 ILL851970:ILP852017 IVH851970:IVL852017 JFD851970:JFH852017 JOZ851970:JPD852017 JYV851970:JYZ852017 KIR851970:KIV852017 KSN851970:KSR852017 LCJ851970:LCN852017 LMF851970:LMJ852017 LWB851970:LWF852017 MFX851970:MGB852017 MPT851970:MPX852017 MZP851970:MZT852017 NJL851970:NJP852017 NTH851970:NTL852017 ODD851970:ODH852017 OMZ851970:OND852017 OWV851970:OWZ852017 PGR851970:PGV852017 PQN851970:PQR852017 QAJ851970:QAN852017 QKF851970:QKJ852017 QUB851970:QUF852017 RDX851970:REB852017 RNT851970:RNX852017 RXP851970:RXT852017 SHL851970:SHP852017 SRH851970:SRL852017 TBD851970:TBH852017 TKZ851970:TLD852017 TUV851970:TUZ852017 UER851970:UEV852017 UON851970:UOR852017 UYJ851970:UYN852017 VIF851970:VIJ852017 VSB851970:VSF852017 WBX851970:WCB852017 WLT851970:WLX852017 WVP851970:WVT852017 H917506:L917553 JD917506:JH917553 SZ917506:TD917553 ACV917506:ACZ917553 AMR917506:AMV917553 AWN917506:AWR917553 BGJ917506:BGN917553 BQF917506:BQJ917553 CAB917506:CAF917553 CJX917506:CKB917553 CTT917506:CTX917553 DDP917506:DDT917553 DNL917506:DNP917553 DXH917506:DXL917553 EHD917506:EHH917553 EQZ917506:ERD917553 FAV917506:FAZ917553 FKR917506:FKV917553 FUN917506:FUR917553 GEJ917506:GEN917553 GOF917506:GOJ917553 GYB917506:GYF917553 HHX917506:HIB917553 HRT917506:HRX917553 IBP917506:IBT917553 ILL917506:ILP917553 IVH917506:IVL917553 JFD917506:JFH917553 JOZ917506:JPD917553 JYV917506:JYZ917553 KIR917506:KIV917553 KSN917506:KSR917553 LCJ917506:LCN917553 LMF917506:LMJ917553 LWB917506:LWF917553 MFX917506:MGB917553 MPT917506:MPX917553 MZP917506:MZT917553 NJL917506:NJP917553 NTH917506:NTL917553 ODD917506:ODH917553 OMZ917506:OND917553 OWV917506:OWZ917553 PGR917506:PGV917553 PQN917506:PQR917553 QAJ917506:QAN917553 QKF917506:QKJ917553 QUB917506:QUF917553 RDX917506:REB917553 RNT917506:RNX917553 RXP917506:RXT917553 SHL917506:SHP917553 SRH917506:SRL917553 TBD917506:TBH917553 TKZ917506:TLD917553 TUV917506:TUZ917553 UER917506:UEV917553 UON917506:UOR917553 UYJ917506:UYN917553 VIF917506:VIJ917553 VSB917506:VSF917553 WBX917506:WCB917553 WLT917506:WLX917553 WVP917506:WVT917553 H983042:L983089 JD983042:JH983089 SZ983042:TD983089 ACV983042:ACZ983089 AMR983042:AMV983089 AWN983042:AWR983089 BGJ983042:BGN983089 BQF983042:BQJ983089 CAB983042:CAF983089 CJX983042:CKB983089 CTT983042:CTX983089 DDP983042:DDT983089 DNL983042:DNP983089 DXH983042:DXL983089 EHD983042:EHH983089 EQZ983042:ERD983089 FAV983042:FAZ983089 FKR983042:FKV983089 FUN983042:FUR983089 GEJ983042:GEN983089 GOF983042:GOJ983089 GYB983042:GYF983089 HHX983042:HIB983089 HRT983042:HRX983089 IBP983042:IBT983089 ILL983042:ILP983089 IVH983042:IVL983089 JFD983042:JFH983089 JOZ983042:JPD983089 JYV983042:JYZ983089 KIR983042:KIV983089 KSN983042:KSR983089 LCJ983042:LCN983089 LMF983042:LMJ983089 LWB983042:LWF983089 MFX983042:MGB983089 MPT983042:MPX983089 MZP983042:MZT983089 NJL983042:NJP983089 NTH983042:NTL983089 ODD983042:ODH983089 OMZ983042:OND983089 OWV983042:OWZ983089 PGR983042:PGV983089 PQN983042:PQR983089 QAJ983042:QAN983089 QKF983042:QKJ983089 QUB983042:QUF983089 RDX983042:REB983089 RNT983042:RNX983089 RXP983042:RXT983089 SHL983042:SHP983089 SRH983042:SRL983089 TBD983042:TBH983089 TKZ983042:TLD983089 TUV983042:TUZ983089 UER983042:UEV983089 UON983042:UOR983089 UYJ983042:UYN983089 VIF983042:VIJ983089 VSB983042:VSF983089 WBX983042:WCB983089 WLT983042:WLX983089 WVP983042:WVT983089 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A7:G49 IW7:JC49 SS7:SY49 ACO7:ACU49 AMK7:AMQ49 AWG7:AWM49 BGC7:BGI49 BPY7:BQE49 BZU7:CAA49 CJQ7:CJW49 CTM7:CTS49 DDI7:DDO49 DNE7:DNK49 DXA7:DXG49 EGW7:EHC49 EQS7:EQY49 FAO7:FAU49 FKK7:FKQ49 FUG7:FUM49 GEC7:GEI49 GNY7:GOE49 GXU7:GYA49 HHQ7:HHW49 HRM7:HRS49 IBI7:IBO49 ILE7:ILK49 IVA7:IVG49 JEW7:JFC49 JOS7:JOY49 JYO7:JYU49 KIK7:KIQ49 KSG7:KSM49 LCC7:LCI49 LLY7:LME49 LVU7:LWA49 MFQ7:MFW49 MPM7:MPS49 MZI7:MZO49 NJE7:NJK49 NTA7:NTG49 OCW7:ODC49 OMS7:OMY49 OWO7:OWU49 PGK7:PGQ49 PQG7:PQM49 QAC7:QAI49 QJY7:QKE49 QTU7:QUA49 RDQ7:RDW49 RNM7:RNS49 RXI7:RXO49 SHE7:SHK49 SRA7:SRG49 TAW7:TBC49 TKS7:TKY49 TUO7:TUU49 UEK7:UEQ49 UOG7:UOM49 UYC7:UYI49 VHY7:VIE49 VRU7:VSA49 WBQ7:WBW49 WLM7:WLS49 WVI7:WVO49 A65543:G65585 IW65543:JC65585 SS65543:SY65585 ACO65543:ACU65585 AMK65543:AMQ65585 AWG65543:AWM65585 BGC65543:BGI65585 BPY65543:BQE65585 BZU65543:CAA65585 CJQ65543:CJW65585 CTM65543:CTS65585 DDI65543:DDO65585 DNE65543:DNK65585 DXA65543:DXG65585 EGW65543:EHC65585 EQS65543:EQY65585 FAO65543:FAU65585 FKK65543:FKQ65585 FUG65543:FUM65585 GEC65543:GEI65585 GNY65543:GOE65585 GXU65543:GYA65585 HHQ65543:HHW65585 HRM65543:HRS65585 IBI65543:IBO65585 ILE65543:ILK65585 IVA65543:IVG65585 JEW65543:JFC65585 JOS65543:JOY65585 JYO65543:JYU65585 KIK65543:KIQ65585 KSG65543:KSM65585 LCC65543:LCI65585 LLY65543:LME65585 LVU65543:LWA65585 MFQ65543:MFW65585 MPM65543:MPS65585 MZI65543:MZO65585 NJE65543:NJK65585 NTA65543:NTG65585 OCW65543:ODC65585 OMS65543:OMY65585 OWO65543:OWU65585 PGK65543:PGQ65585 PQG65543:PQM65585 QAC65543:QAI65585 QJY65543:QKE65585 QTU65543:QUA65585 RDQ65543:RDW65585 RNM65543:RNS65585 RXI65543:RXO65585 SHE65543:SHK65585 SRA65543:SRG65585 TAW65543:TBC65585 TKS65543:TKY65585 TUO65543:TUU65585 UEK65543:UEQ65585 UOG65543:UOM65585 UYC65543:UYI65585 VHY65543:VIE65585 VRU65543:VSA65585 WBQ65543:WBW65585 WLM65543:WLS65585 WVI65543:WVO65585 A131079:G131121 IW131079:JC131121 SS131079:SY131121 ACO131079:ACU131121 AMK131079:AMQ131121 AWG131079:AWM131121 BGC131079:BGI131121 BPY131079:BQE131121 BZU131079:CAA131121 CJQ131079:CJW131121 CTM131079:CTS131121 DDI131079:DDO131121 DNE131079:DNK131121 DXA131079:DXG131121 EGW131079:EHC131121 EQS131079:EQY131121 FAO131079:FAU131121 FKK131079:FKQ131121 FUG131079:FUM131121 GEC131079:GEI131121 GNY131079:GOE131121 GXU131079:GYA131121 HHQ131079:HHW131121 HRM131079:HRS131121 IBI131079:IBO131121 ILE131079:ILK131121 IVA131079:IVG131121 JEW131079:JFC131121 JOS131079:JOY131121 JYO131079:JYU131121 KIK131079:KIQ131121 KSG131079:KSM131121 LCC131079:LCI131121 LLY131079:LME131121 LVU131079:LWA131121 MFQ131079:MFW131121 MPM131079:MPS131121 MZI131079:MZO131121 NJE131079:NJK131121 NTA131079:NTG131121 OCW131079:ODC131121 OMS131079:OMY131121 OWO131079:OWU131121 PGK131079:PGQ131121 PQG131079:PQM131121 QAC131079:QAI131121 QJY131079:QKE131121 QTU131079:QUA131121 RDQ131079:RDW131121 RNM131079:RNS131121 RXI131079:RXO131121 SHE131079:SHK131121 SRA131079:SRG131121 TAW131079:TBC131121 TKS131079:TKY131121 TUO131079:TUU131121 UEK131079:UEQ131121 UOG131079:UOM131121 UYC131079:UYI131121 VHY131079:VIE131121 VRU131079:VSA131121 WBQ131079:WBW131121 WLM131079:WLS131121 WVI131079:WVO131121 A196615:G196657 IW196615:JC196657 SS196615:SY196657 ACO196615:ACU196657 AMK196615:AMQ196657 AWG196615:AWM196657 BGC196615:BGI196657 BPY196615:BQE196657 BZU196615:CAA196657 CJQ196615:CJW196657 CTM196615:CTS196657 DDI196615:DDO196657 DNE196615:DNK196657 DXA196615:DXG196657 EGW196615:EHC196657 EQS196615:EQY196657 FAO196615:FAU196657 FKK196615:FKQ196657 FUG196615:FUM196657 GEC196615:GEI196657 GNY196615:GOE196657 GXU196615:GYA196657 HHQ196615:HHW196657 HRM196615:HRS196657 IBI196615:IBO196657 ILE196615:ILK196657 IVA196615:IVG196657 JEW196615:JFC196657 JOS196615:JOY196657 JYO196615:JYU196657 KIK196615:KIQ196657 KSG196615:KSM196657 LCC196615:LCI196657 LLY196615:LME196657 LVU196615:LWA196657 MFQ196615:MFW196657 MPM196615:MPS196657 MZI196615:MZO196657 NJE196615:NJK196657 NTA196615:NTG196657 OCW196615:ODC196657 OMS196615:OMY196657 OWO196615:OWU196657 PGK196615:PGQ196657 PQG196615:PQM196657 QAC196615:QAI196657 QJY196615:QKE196657 QTU196615:QUA196657 RDQ196615:RDW196657 RNM196615:RNS196657 RXI196615:RXO196657 SHE196615:SHK196657 SRA196615:SRG196657 TAW196615:TBC196657 TKS196615:TKY196657 TUO196615:TUU196657 UEK196615:UEQ196657 UOG196615:UOM196657 UYC196615:UYI196657 VHY196615:VIE196657 VRU196615:VSA196657 WBQ196615:WBW196657 WLM196615:WLS196657 WVI196615:WVO196657 A262151:G262193 IW262151:JC262193 SS262151:SY262193 ACO262151:ACU262193 AMK262151:AMQ262193 AWG262151:AWM262193 BGC262151:BGI262193 BPY262151:BQE262193 BZU262151:CAA262193 CJQ262151:CJW262193 CTM262151:CTS262193 DDI262151:DDO262193 DNE262151:DNK262193 DXA262151:DXG262193 EGW262151:EHC262193 EQS262151:EQY262193 FAO262151:FAU262193 FKK262151:FKQ262193 FUG262151:FUM262193 GEC262151:GEI262193 GNY262151:GOE262193 GXU262151:GYA262193 HHQ262151:HHW262193 HRM262151:HRS262193 IBI262151:IBO262193 ILE262151:ILK262193 IVA262151:IVG262193 JEW262151:JFC262193 JOS262151:JOY262193 JYO262151:JYU262193 KIK262151:KIQ262193 KSG262151:KSM262193 LCC262151:LCI262193 LLY262151:LME262193 LVU262151:LWA262193 MFQ262151:MFW262193 MPM262151:MPS262193 MZI262151:MZO262193 NJE262151:NJK262193 NTA262151:NTG262193 OCW262151:ODC262193 OMS262151:OMY262193 OWO262151:OWU262193 PGK262151:PGQ262193 PQG262151:PQM262193 QAC262151:QAI262193 QJY262151:QKE262193 QTU262151:QUA262193 RDQ262151:RDW262193 RNM262151:RNS262193 RXI262151:RXO262193 SHE262151:SHK262193 SRA262151:SRG262193 TAW262151:TBC262193 TKS262151:TKY262193 TUO262151:TUU262193 UEK262151:UEQ262193 UOG262151:UOM262193 UYC262151:UYI262193 VHY262151:VIE262193 VRU262151:VSA262193 WBQ262151:WBW262193 WLM262151:WLS262193 WVI262151:WVO262193 A327687:G327729 IW327687:JC327729 SS327687:SY327729 ACO327687:ACU327729 AMK327687:AMQ327729 AWG327687:AWM327729 BGC327687:BGI327729 BPY327687:BQE327729 BZU327687:CAA327729 CJQ327687:CJW327729 CTM327687:CTS327729 DDI327687:DDO327729 DNE327687:DNK327729 DXA327687:DXG327729 EGW327687:EHC327729 EQS327687:EQY327729 FAO327687:FAU327729 FKK327687:FKQ327729 FUG327687:FUM327729 GEC327687:GEI327729 GNY327687:GOE327729 GXU327687:GYA327729 HHQ327687:HHW327729 HRM327687:HRS327729 IBI327687:IBO327729 ILE327687:ILK327729 IVA327687:IVG327729 JEW327687:JFC327729 JOS327687:JOY327729 JYO327687:JYU327729 KIK327687:KIQ327729 KSG327687:KSM327729 LCC327687:LCI327729 LLY327687:LME327729 LVU327687:LWA327729 MFQ327687:MFW327729 MPM327687:MPS327729 MZI327687:MZO327729 NJE327687:NJK327729 NTA327687:NTG327729 OCW327687:ODC327729 OMS327687:OMY327729 OWO327687:OWU327729 PGK327687:PGQ327729 PQG327687:PQM327729 QAC327687:QAI327729 QJY327687:QKE327729 QTU327687:QUA327729 RDQ327687:RDW327729 RNM327687:RNS327729 RXI327687:RXO327729 SHE327687:SHK327729 SRA327687:SRG327729 TAW327687:TBC327729 TKS327687:TKY327729 TUO327687:TUU327729 UEK327687:UEQ327729 UOG327687:UOM327729 UYC327687:UYI327729 VHY327687:VIE327729 VRU327687:VSA327729 WBQ327687:WBW327729 WLM327687:WLS327729 WVI327687:WVO327729 A393223:G393265 IW393223:JC393265 SS393223:SY393265 ACO393223:ACU393265 AMK393223:AMQ393265 AWG393223:AWM393265 BGC393223:BGI393265 BPY393223:BQE393265 BZU393223:CAA393265 CJQ393223:CJW393265 CTM393223:CTS393265 DDI393223:DDO393265 DNE393223:DNK393265 DXA393223:DXG393265 EGW393223:EHC393265 EQS393223:EQY393265 FAO393223:FAU393265 FKK393223:FKQ393265 FUG393223:FUM393265 GEC393223:GEI393265 GNY393223:GOE393265 GXU393223:GYA393265 HHQ393223:HHW393265 HRM393223:HRS393265 IBI393223:IBO393265 ILE393223:ILK393265 IVA393223:IVG393265 JEW393223:JFC393265 JOS393223:JOY393265 JYO393223:JYU393265 KIK393223:KIQ393265 KSG393223:KSM393265 LCC393223:LCI393265 LLY393223:LME393265 LVU393223:LWA393265 MFQ393223:MFW393265 MPM393223:MPS393265 MZI393223:MZO393265 NJE393223:NJK393265 NTA393223:NTG393265 OCW393223:ODC393265 OMS393223:OMY393265 OWO393223:OWU393265 PGK393223:PGQ393265 PQG393223:PQM393265 QAC393223:QAI393265 QJY393223:QKE393265 QTU393223:QUA393265 RDQ393223:RDW393265 RNM393223:RNS393265 RXI393223:RXO393265 SHE393223:SHK393265 SRA393223:SRG393265 TAW393223:TBC393265 TKS393223:TKY393265 TUO393223:TUU393265 UEK393223:UEQ393265 UOG393223:UOM393265 UYC393223:UYI393265 VHY393223:VIE393265 VRU393223:VSA393265 WBQ393223:WBW393265 WLM393223:WLS393265 WVI393223:WVO393265 A458759:G458801 IW458759:JC458801 SS458759:SY458801 ACO458759:ACU458801 AMK458759:AMQ458801 AWG458759:AWM458801 BGC458759:BGI458801 BPY458759:BQE458801 BZU458759:CAA458801 CJQ458759:CJW458801 CTM458759:CTS458801 DDI458759:DDO458801 DNE458759:DNK458801 DXA458759:DXG458801 EGW458759:EHC458801 EQS458759:EQY458801 FAO458759:FAU458801 FKK458759:FKQ458801 FUG458759:FUM458801 GEC458759:GEI458801 GNY458759:GOE458801 GXU458759:GYA458801 HHQ458759:HHW458801 HRM458759:HRS458801 IBI458759:IBO458801 ILE458759:ILK458801 IVA458759:IVG458801 JEW458759:JFC458801 JOS458759:JOY458801 JYO458759:JYU458801 KIK458759:KIQ458801 KSG458759:KSM458801 LCC458759:LCI458801 LLY458759:LME458801 LVU458759:LWA458801 MFQ458759:MFW458801 MPM458759:MPS458801 MZI458759:MZO458801 NJE458759:NJK458801 NTA458759:NTG458801 OCW458759:ODC458801 OMS458759:OMY458801 OWO458759:OWU458801 PGK458759:PGQ458801 PQG458759:PQM458801 QAC458759:QAI458801 QJY458759:QKE458801 QTU458759:QUA458801 RDQ458759:RDW458801 RNM458759:RNS458801 RXI458759:RXO458801 SHE458759:SHK458801 SRA458759:SRG458801 TAW458759:TBC458801 TKS458759:TKY458801 TUO458759:TUU458801 UEK458759:UEQ458801 UOG458759:UOM458801 UYC458759:UYI458801 VHY458759:VIE458801 VRU458759:VSA458801 WBQ458759:WBW458801 WLM458759:WLS458801 WVI458759:WVO458801 A524295:G524337 IW524295:JC524337 SS524295:SY524337 ACO524295:ACU524337 AMK524295:AMQ524337 AWG524295:AWM524337 BGC524295:BGI524337 BPY524295:BQE524337 BZU524295:CAA524337 CJQ524295:CJW524337 CTM524295:CTS524337 DDI524295:DDO524337 DNE524295:DNK524337 DXA524295:DXG524337 EGW524295:EHC524337 EQS524295:EQY524337 FAO524295:FAU524337 FKK524295:FKQ524337 FUG524295:FUM524337 GEC524295:GEI524337 GNY524295:GOE524337 GXU524295:GYA524337 HHQ524295:HHW524337 HRM524295:HRS524337 IBI524295:IBO524337 ILE524295:ILK524337 IVA524295:IVG524337 JEW524295:JFC524337 JOS524295:JOY524337 JYO524295:JYU524337 KIK524295:KIQ524337 KSG524295:KSM524337 LCC524295:LCI524337 LLY524295:LME524337 LVU524295:LWA524337 MFQ524295:MFW524337 MPM524295:MPS524337 MZI524295:MZO524337 NJE524295:NJK524337 NTA524295:NTG524337 OCW524295:ODC524337 OMS524295:OMY524337 OWO524295:OWU524337 PGK524295:PGQ524337 PQG524295:PQM524337 QAC524295:QAI524337 QJY524295:QKE524337 QTU524295:QUA524337 RDQ524295:RDW524337 RNM524295:RNS524337 RXI524295:RXO524337 SHE524295:SHK524337 SRA524295:SRG524337 TAW524295:TBC524337 TKS524295:TKY524337 TUO524295:TUU524337 UEK524295:UEQ524337 UOG524295:UOM524337 UYC524295:UYI524337 VHY524295:VIE524337 VRU524295:VSA524337 WBQ524295:WBW524337 WLM524295:WLS524337 WVI524295:WVO524337 A589831:G589873 IW589831:JC589873 SS589831:SY589873 ACO589831:ACU589873 AMK589831:AMQ589873 AWG589831:AWM589873 BGC589831:BGI589873 BPY589831:BQE589873 BZU589831:CAA589873 CJQ589831:CJW589873 CTM589831:CTS589873 DDI589831:DDO589873 DNE589831:DNK589873 DXA589831:DXG589873 EGW589831:EHC589873 EQS589831:EQY589873 FAO589831:FAU589873 FKK589831:FKQ589873 FUG589831:FUM589873 GEC589831:GEI589873 GNY589831:GOE589873 GXU589831:GYA589873 HHQ589831:HHW589873 HRM589831:HRS589873 IBI589831:IBO589873 ILE589831:ILK589873 IVA589831:IVG589873 JEW589831:JFC589873 JOS589831:JOY589873 JYO589831:JYU589873 KIK589831:KIQ589873 KSG589831:KSM589873 LCC589831:LCI589873 LLY589831:LME589873 LVU589831:LWA589873 MFQ589831:MFW589873 MPM589831:MPS589873 MZI589831:MZO589873 NJE589831:NJK589873 NTA589831:NTG589873 OCW589831:ODC589873 OMS589831:OMY589873 OWO589831:OWU589873 PGK589831:PGQ589873 PQG589831:PQM589873 QAC589831:QAI589873 QJY589831:QKE589873 QTU589831:QUA589873 RDQ589831:RDW589873 RNM589831:RNS589873 RXI589831:RXO589873 SHE589831:SHK589873 SRA589831:SRG589873 TAW589831:TBC589873 TKS589831:TKY589873 TUO589831:TUU589873 UEK589831:UEQ589873 UOG589831:UOM589873 UYC589831:UYI589873 VHY589831:VIE589873 VRU589831:VSA589873 WBQ589831:WBW589873 WLM589831:WLS589873 WVI589831:WVO589873 A655367:G655409 IW655367:JC655409 SS655367:SY655409 ACO655367:ACU655409 AMK655367:AMQ655409 AWG655367:AWM655409 BGC655367:BGI655409 BPY655367:BQE655409 BZU655367:CAA655409 CJQ655367:CJW655409 CTM655367:CTS655409 DDI655367:DDO655409 DNE655367:DNK655409 DXA655367:DXG655409 EGW655367:EHC655409 EQS655367:EQY655409 FAO655367:FAU655409 FKK655367:FKQ655409 FUG655367:FUM655409 GEC655367:GEI655409 GNY655367:GOE655409 GXU655367:GYA655409 HHQ655367:HHW655409 HRM655367:HRS655409 IBI655367:IBO655409 ILE655367:ILK655409 IVA655367:IVG655409 JEW655367:JFC655409 JOS655367:JOY655409 JYO655367:JYU655409 KIK655367:KIQ655409 KSG655367:KSM655409 LCC655367:LCI655409 LLY655367:LME655409 LVU655367:LWA655409 MFQ655367:MFW655409 MPM655367:MPS655409 MZI655367:MZO655409 NJE655367:NJK655409 NTA655367:NTG655409 OCW655367:ODC655409 OMS655367:OMY655409 OWO655367:OWU655409 PGK655367:PGQ655409 PQG655367:PQM655409 QAC655367:QAI655409 QJY655367:QKE655409 QTU655367:QUA655409 RDQ655367:RDW655409 RNM655367:RNS655409 RXI655367:RXO655409 SHE655367:SHK655409 SRA655367:SRG655409 TAW655367:TBC655409 TKS655367:TKY655409 TUO655367:TUU655409 UEK655367:UEQ655409 UOG655367:UOM655409 UYC655367:UYI655409 VHY655367:VIE655409 VRU655367:VSA655409 WBQ655367:WBW655409 WLM655367:WLS655409 WVI655367:WVO655409 A720903:G720945 IW720903:JC720945 SS720903:SY720945 ACO720903:ACU720945 AMK720903:AMQ720945 AWG720903:AWM720945 BGC720903:BGI720945 BPY720903:BQE720945 BZU720903:CAA720945 CJQ720903:CJW720945 CTM720903:CTS720945 DDI720903:DDO720945 DNE720903:DNK720945 DXA720903:DXG720945 EGW720903:EHC720945 EQS720903:EQY720945 FAO720903:FAU720945 FKK720903:FKQ720945 FUG720903:FUM720945 GEC720903:GEI720945 GNY720903:GOE720945 GXU720903:GYA720945 HHQ720903:HHW720945 HRM720903:HRS720945 IBI720903:IBO720945 ILE720903:ILK720945 IVA720903:IVG720945 JEW720903:JFC720945 JOS720903:JOY720945 JYO720903:JYU720945 KIK720903:KIQ720945 KSG720903:KSM720945 LCC720903:LCI720945 LLY720903:LME720945 LVU720903:LWA720945 MFQ720903:MFW720945 MPM720903:MPS720945 MZI720903:MZO720945 NJE720903:NJK720945 NTA720903:NTG720945 OCW720903:ODC720945 OMS720903:OMY720945 OWO720903:OWU720945 PGK720903:PGQ720945 PQG720903:PQM720945 QAC720903:QAI720945 QJY720903:QKE720945 QTU720903:QUA720945 RDQ720903:RDW720945 RNM720903:RNS720945 RXI720903:RXO720945 SHE720903:SHK720945 SRA720903:SRG720945 TAW720903:TBC720945 TKS720903:TKY720945 TUO720903:TUU720945 UEK720903:UEQ720945 UOG720903:UOM720945 UYC720903:UYI720945 VHY720903:VIE720945 VRU720903:VSA720945 WBQ720903:WBW720945 WLM720903:WLS720945 WVI720903:WVO720945 A786439:G786481 IW786439:JC786481 SS786439:SY786481 ACO786439:ACU786481 AMK786439:AMQ786481 AWG786439:AWM786481 BGC786439:BGI786481 BPY786439:BQE786481 BZU786439:CAA786481 CJQ786439:CJW786481 CTM786439:CTS786481 DDI786439:DDO786481 DNE786439:DNK786481 DXA786439:DXG786481 EGW786439:EHC786481 EQS786439:EQY786481 FAO786439:FAU786481 FKK786439:FKQ786481 FUG786439:FUM786481 GEC786439:GEI786481 GNY786439:GOE786481 GXU786439:GYA786481 HHQ786439:HHW786481 HRM786439:HRS786481 IBI786439:IBO786481 ILE786439:ILK786481 IVA786439:IVG786481 JEW786439:JFC786481 JOS786439:JOY786481 JYO786439:JYU786481 KIK786439:KIQ786481 KSG786439:KSM786481 LCC786439:LCI786481 LLY786439:LME786481 LVU786439:LWA786481 MFQ786439:MFW786481 MPM786439:MPS786481 MZI786439:MZO786481 NJE786439:NJK786481 NTA786439:NTG786481 OCW786439:ODC786481 OMS786439:OMY786481 OWO786439:OWU786481 PGK786439:PGQ786481 PQG786439:PQM786481 QAC786439:QAI786481 QJY786439:QKE786481 QTU786439:QUA786481 RDQ786439:RDW786481 RNM786439:RNS786481 RXI786439:RXO786481 SHE786439:SHK786481 SRA786439:SRG786481 TAW786439:TBC786481 TKS786439:TKY786481 TUO786439:TUU786481 UEK786439:UEQ786481 UOG786439:UOM786481 UYC786439:UYI786481 VHY786439:VIE786481 VRU786439:VSA786481 WBQ786439:WBW786481 WLM786439:WLS786481 WVI786439:WVO786481 A851975:G852017 IW851975:JC852017 SS851975:SY852017 ACO851975:ACU852017 AMK851975:AMQ852017 AWG851975:AWM852017 BGC851975:BGI852017 BPY851975:BQE852017 BZU851975:CAA852017 CJQ851975:CJW852017 CTM851975:CTS852017 DDI851975:DDO852017 DNE851975:DNK852017 DXA851975:DXG852017 EGW851975:EHC852017 EQS851975:EQY852017 FAO851975:FAU852017 FKK851975:FKQ852017 FUG851975:FUM852017 GEC851975:GEI852017 GNY851975:GOE852017 GXU851975:GYA852017 HHQ851975:HHW852017 HRM851975:HRS852017 IBI851975:IBO852017 ILE851975:ILK852017 IVA851975:IVG852017 JEW851975:JFC852017 JOS851975:JOY852017 JYO851975:JYU852017 KIK851975:KIQ852017 KSG851975:KSM852017 LCC851975:LCI852017 LLY851975:LME852017 LVU851975:LWA852017 MFQ851975:MFW852017 MPM851975:MPS852017 MZI851975:MZO852017 NJE851975:NJK852017 NTA851975:NTG852017 OCW851975:ODC852017 OMS851975:OMY852017 OWO851975:OWU852017 PGK851975:PGQ852017 PQG851975:PQM852017 QAC851975:QAI852017 QJY851975:QKE852017 QTU851975:QUA852017 RDQ851975:RDW852017 RNM851975:RNS852017 RXI851975:RXO852017 SHE851975:SHK852017 SRA851975:SRG852017 TAW851975:TBC852017 TKS851975:TKY852017 TUO851975:TUU852017 UEK851975:UEQ852017 UOG851975:UOM852017 UYC851975:UYI852017 VHY851975:VIE852017 VRU851975:VSA852017 WBQ851975:WBW852017 WLM851975:WLS852017 WVI851975:WVO852017 A917511:G917553 IW917511:JC917553 SS917511:SY917553 ACO917511:ACU917553 AMK917511:AMQ917553 AWG917511:AWM917553 BGC917511:BGI917553 BPY917511:BQE917553 BZU917511:CAA917553 CJQ917511:CJW917553 CTM917511:CTS917553 DDI917511:DDO917553 DNE917511:DNK917553 DXA917511:DXG917553 EGW917511:EHC917553 EQS917511:EQY917553 FAO917511:FAU917553 FKK917511:FKQ917553 FUG917511:FUM917553 GEC917511:GEI917553 GNY917511:GOE917553 GXU917511:GYA917553 HHQ917511:HHW917553 HRM917511:HRS917553 IBI917511:IBO917553 ILE917511:ILK917553 IVA917511:IVG917553 JEW917511:JFC917553 JOS917511:JOY917553 JYO917511:JYU917553 KIK917511:KIQ917553 KSG917511:KSM917553 LCC917511:LCI917553 LLY917511:LME917553 LVU917511:LWA917553 MFQ917511:MFW917553 MPM917511:MPS917553 MZI917511:MZO917553 NJE917511:NJK917553 NTA917511:NTG917553 OCW917511:ODC917553 OMS917511:OMY917553 OWO917511:OWU917553 PGK917511:PGQ917553 PQG917511:PQM917553 QAC917511:QAI917553 QJY917511:QKE917553 QTU917511:QUA917553 RDQ917511:RDW917553 RNM917511:RNS917553 RXI917511:RXO917553 SHE917511:SHK917553 SRA917511:SRG917553 TAW917511:TBC917553 TKS917511:TKY917553 TUO917511:TUU917553 UEK917511:UEQ917553 UOG917511:UOM917553 UYC917511:UYI917553 VHY917511:VIE917553 VRU917511:VSA917553 WBQ917511:WBW917553 WLM917511:WLS917553 WVI917511:WVO917553 A983047:G983089 IW983047:JC983089 SS983047:SY983089 ACO983047:ACU983089 AMK983047:AMQ983089 AWG983047:AWM983089 BGC983047:BGI983089 BPY983047:BQE983089 BZU983047:CAA983089 CJQ983047:CJW983089 CTM983047:CTS983089 DDI983047:DDO983089 DNE983047:DNK983089 DXA983047:DXG983089 EGW983047:EHC983089 EQS983047:EQY983089 FAO983047:FAU983089 FKK983047:FKQ983089 FUG983047:FUM983089 GEC983047:GEI983089 GNY983047:GOE983089 GXU983047:GYA983089 HHQ983047:HHW983089 HRM983047:HRS983089 IBI983047:IBO983089 ILE983047:ILK983089 IVA983047:IVG983089 JEW983047:JFC983089 JOS983047:JOY983089 JYO983047:JYU983089 KIK983047:KIQ983089 KSG983047:KSM983089 LCC983047:LCI983089 LLY983047:LME983089 LVU983047:LWA983089 MFQ983047:MFW983089 MPM983047:MPS983089 MZI983047:MZO983089 NJE983047:NJK983089 NTA983047:NTG983089 OCW983047:ODC983089 OMS983047:OMY983089 OWO983047:OWU983089 PGK983047:PGQ983089 PQG983047:PQM983089 QAC983047:QAI983089 QJY983047:QKE983089 QTU983047:QUA983089 RDQ983047:RDW983089 RNM983047:RNS983089 RXI983047:RXO983089 SHE983047:SHK983089 SRA983047:SRG983089 TAW983047:TBC983089 TKS983047:TKY983089 TUO983047:TUU983089 UEK983047:UEQ983089 UOG983047:UOM983089 UYC983047:UYI983089 VHY983047:VIE983089 VRU983047:VSA983089 WBQ983047:WBW983089 WLM983047:WLS983089 WVI983047:WVO983089 A50:L71 IW50:JH71 SS50:TD71 ACO50:ACZ71 AMK50:AMV71 AWG50:AWR71 BGC50:BGN71 BPY50:BQJ71 BZU50:CAF71 CJQ50:CKB71 CTM50:CTX71 DDI50:DDT71 DNE50:DNP71 DXA50:DXL71 EGW50:EHH71 EQS50:ERD71 FAO50:FAZ71 FKK50:FKV71 FUG50:FUR71 GEC50:GEN71 GNY50:GOJ71 GXU50:GYF71 HHQ50:HIB71 HRM50:HRX71 IBI50:IBT71 ILE50:ILP71 IVA50:IVL71 JEW50:JFH71 JOS50:JPD71 JYO50:JYZ71 KIK50:KIV71 KSG50:KSR71 LCC50:LCN71 LLY50:LMJ71 LVU50:LWF71 MFQ50:MGB71 MPM50:MPX71 MZI50:MZT71 NJE50:NJP71 NTA50:NTL71 OCW50:ODH71 OMS50:OND71 OWO50:OWZ71 PGK50:PGV71 PQG50:PQR71 QAC50:QAN71 QJY50:QKJ71 QTU50:QUF71 RDQ50:REB71 RNM50:RNX71 RXI50:RXT71 SHE50:SHP71 SRA50:SRL71 TAW50:TBH71 TKS50:TLD71 TUO50:TUZ71 UEK50:UEV71 UOG50:UOR71 UYC50:UYN71 VHY50:VIJ71 VRU50:VSF71 WBQ50:WCB71 WLM50:WLX71 WVI50:WVT71 A65586:L65607 IW65586:JH65607 SS65586:TD65607 ACO65586:ACZ65607 AMK65586:AMV65607 AWG65586:AWR65607 BGC65586:BGN65607 BPY65586:BQJ65607 BZU65586:CAF65607 CJQ65586:CKB65607 CTM65586:CTX65607 DDI65586:DDT65607 DNE65586:DNP65607 DXA65586:DXL65607 EGW65586:EHH65607 EQS65586:ERD65607 FAO65586:FAZ65607 FKK65586:FKV65607 FUG65586:FUR65607 GEC65586:GEN65607 GNY65586:GOJ65607 GXU65586:GYF65607 HHQ65586:HIB65607 HRM65586:HRX65607 IBI65586:IBT65607 ILE65586:ILP65607 IVA65586:IVL65607 JEW65586:JFH65607 JOS65586:JPD65607 JYO65586:JYZ65607 KIK65586:KIV65607 KSG65586:KSR65607 LCC65586:LCN65607 LLY65586:LMJ65607 LVU65586:LWF65607 MFQ65586:MGB65607 MPM65586:MPX65607 MZI65586:MZT65607 NJE65586:NJP65607 NTA65586:NTL65607 OCW65586:ODH65607 OMS65586:OND65607 OWO65586:OWZ65607 PGK65586:PGV65607 PQG65586:PQR65607 QAC65586:QAN65607 QJY65586:QKJ65607 QTU65586:QUF65607 RDQ65586:REB65607 RNM65586:RNX65607 RXI65586:RXT65607 SHE65586:SHP65607 SRA65586:SRL65607 TAW65586:TBH65607 TKS65586:TLD65607 TUO65586:TUZ65607 UEK65586:UEV65607 UOG65586:UOR65607 UYC65586:UYN65607 VHY65586:VIJ65607 VRU65586:VSF65607 WBQ65586:WCB65607 WLM65586:WLX65607 WVI65586:WVT65607 A131122:L131143 IW131122:JH131143 SS131122:TD131143 ACO131122:ACZ131143 AMK131122:AMV131143 AWG131122:AWR131143 BGC131122:BGN131143 BPY131122:BQJ131143 BZU131122:CAF131143 CJQ131122:CKB131143 CTM131122:CTX131143 DDI131122:DDT131143 DNE131122:DNP131143 DXA131122:DXL131143 EGW131122:EHH131143 EQS131122:ERD131143 FAO131122:FAZ131143 FKK131122:FKV131143 FUG131122:FUR131143 GEC131122:GEN131143 GNY131122:GOJ131143 GXU131122:GYF131143 HHQ131122:HIB131143 HRM131122:HRX131143 IBI131122:IBT131143 ILE131122:ILP131143 IVA131122:IVL131143 JEW131122:JFH131143 JOS131122:JPD131143 JYO131122:JYZ131143 KIK131122:KIV131143 KSG131122:KSR131143 LCC131122:LCN131143 LLY131122:LMJ131143 LVU131122:LWF131143 MFQ131122:MGB131143 MPM131122:MPX131143 MZI131122:MZT131143 NJE131122:NJP131143 NTA131122:NTL131143 OCW131122:ODH131143 OMS131122:OND131143 OWO131122:OWZ131143 PGK131122:PGV131143 PQG131122:PQR131143 QAC131122:QAN131143 QJY131122:QKJ131143 QTU131122:QUF131143 RDQ131122:REB131143 RNM131122:RNX131143 RXI131122:RXT131143 SHE131122:SHP131143 SRA131122:SRL131143 TAW131122:TBH131143 TKS131122:TLD131143 TUO131122:TUZ131143 UEK131122:UEV131143 UOG131122:UOR131143 UYC131122:UYN131143 VHY131122:VIJ131143 VRU131122:VSF131143 WBQ131122:WCB131143 WLM131122:WLX131143 WVI131122:WVT131143 A196658:L196679 IW196658:JH196679 SS196658:TD196679 ACO196658:ACZ196679 AMK196658:AMV196679 AWG196658:AWR196679 BGC196658:BGN196679 BPY196658:BQJ196679 BZU196658:CAF196679 CJQ196658:CKB196679 CTM196658:CTX196679 DDI196658:DDT196679 DNE196658:DNP196679 DXA196658:DXL196679 EGW196658:EHH196679 EQS196658:ERD196679 FAO196658:FAZ196679 FKK196658:FKV196679 FUG196658:FUR196679 GEC196658:GEN196679 GNY196658:GOJ196679 GXU196658:GYF196679 HHQ196658:HIB196679 HRM196658:HRX196679 IBI196658:IBT196679 ILE196658:ILP196679 IVA196658:IVL196679 JEW196658:JFH196679 JOS196658:JPD196679 JYO196658:JYZ196679 KIK196658:KIV196679 KSG196658:KSR196679 LCC196658:LCN196679 LLY196658:LMJ196679 LVU196658:LWF196679 MFQ196658:MGB196679 MPM196658:MPX196679 MZI196658:MZT196679 NJE196658:NJP196679 NTA196658:NTL196679 OCW196658:ODH196679 OMS196658:OND196679 OWO196658:OWZ196679 PGK196658:PGV196679 PQG196658:PQR196679 QAC196658:QAN196679 QJY196658:QKJ196679 QTU196658:QUF196679 RDQ196658:REB196679 RNM196658:RNX196679 RXI196658:RXT196679 SHE196658:SHP196679 SRA196658:SRL196679 TAW196658:TBH196679 TKS196658:TLD196679 TUO196658:TUZ196679 UEK196658:UEV196679 UOG196658:UOR196679 UYC196658:UYN196679 VHY196658:VIJ196679 VRU196658:VSF196679 WBQ196658:WCB196679 WLM196658:WLX196679 WVI196658:WVT196679 A262194:L262215 IW262194:JH262215 SS262194:TD262215 ACO262194:ACZ262215 AMK262194:AMV262215 AWG262194:AWR262215 BGC262194:BGN262215 BPY262194:BQJ262215 BZU262194:CAF262215 CJQ262194:CKB262215 CTM262194:CTX262215 DDI262194:DDT262215 DNE262194:DNP262215 DXA262194:DXL262215 EGW262194:EHH262215 EQS262194:ERD262215 FAO262194:FAZ262215 FKK262194:FKV262215 FUG262194:FUR262215 GEC262194:GEN262215 GNY262194:GOJ262215 GXU262194:GYF262215 HHQ262194:HIB262215 HRM262194:HRX262215 IBI262194:IBT262215 ILE262194:ILP262215 IVA262194:IVL262215 JEW262194:JFH262215 JOS262194:JPD262215 JYO262194:JYZ262215 KIK262194:KIV262215 KSG262194:KSR262215 LCC262194:LCN262215 LLY262194:LMJ262215 LVU262194:LWF262215 MFQ262194:MGB262215 MPM262194:MPX262215 MZI262194:MZT262215 NJE262194:NJP262215 NTA262194:NTL262215 OCW262194:ODH262215 OMS262194:OND262215 OWO262194:OWZ262215 PGK262194:PGV262215 PQG262194:PQR262215 QAC262194:QAN262215 QJY262194:QKJ262215 QTU262194:QUF262215 RDQ262194:REB262215 RNM262194:RNX262215 RXI262194:RXT262215 SHE262194:SHP262215 SRA262194:SRL262215 TAW262194:TBH262215 TKS262194:TLD262215 TUO262194:TUZ262215 UEK262194:UEV262215 UOG262194:UOR262215 UYC262194:UYN262215 VHY262194:VIJ262215 VRU262194:VSF262215 WBQ262194:WCB262215 WLM262194:WLX262215 WVI262194:WVT262215 A327730:L327751 IW327730:JH327751 SS327730:TD327751 ACO327730:ACZ327751 AMK327730:AMV327751 AWG327730:AWR327751 BGC327730:BGN327751 BPY327730:BQJ327751 BZU327730:CAF327751 CJQ327730:CKB327751 CTM327730:CTX327751 DDI327730:DDT327751 DNE327730:DNP327751 DXA327730:DXL327751 EGW327730:EHH327751 EQS327730:ERD327751 FAO327730:FAZ327751 FKK327730:FKV327751 FUG327730:FUR327751 GEC327730:GEN327751 GNY327730:GOJ327751 GXU327730:GYF327751 HHQ327730:HIB327751 HRM327730:HRX327751 IBI327730:IBT327751 ILE327730:ILP327751 IVA327730:IVL327751 JEW327730:JFH327751 JOS327730:JPD327751 JYO327730:JYZ327751 KIK327730:KIV327751 KSG327730:KSR327751 LCC327730:LCN327751 LLY327730:LMJ327751 LVU327730:LWF327751 MFQ327730:MGB327751 MPM327730:MPX327751 MZI327730:MZT327751 NJE327730:NJP327751 NTA327730:NTL327751 OCW327730:ODH327751 OMS327730:OND327751 OWO327730:OWZ327751 PGK327730:PGV327751 PQG327730:PQR327751 QAC327730:QAN327751 QJY327730:QKJ327751 QTU327730:QUF327751 RDQ327730:REB327751 RNM327730:RNX327751 RXI327730:RXT327751 SHE327730:SHP327751 SRA327730:SRL327751 TAW327730:TBH327751 TKS327730:TLD327751 TUO327730:TUZ327751 UEK327730:UEV327751 UOG327730:UOR327751 UYC327730:UYN327751 VHY327730:VIJ327751 VRU327730:VSF327751 WBQ327730:WCB327751 WLM327730:WLX327751 WVI327730:WVT327751 A393266:L393287 IW393266:JH393287 SS393266:TD393287 ACO393266:ACZ393287 AMK393266:AMV393287 AWG393266:AWR393287 BGC393266:BGN393287 BPY393266:BQJ393287 BZU393266:CAF393287 CJQ393266:CKB393287 CTM393266:CTX393287 DDI393266:DDT393287 DNE393266:DNP393287 DXA393266:DXL393287 EGW393266:EHH393287 EQS393266:ERD393287 FAO393266:FAZ393287 FKK393266:FKV393287 FUG393266:FUR393287 GEC393266:GEN393287 GNY393266:GOJ393287 GXU393266:GYF393287 HHQ393266:HIB393287 HRM393266:HRX393287 IBI393266:IBT393287 ILE393266:ILP393287 IVA393266:IVL393287 JEW393266:JFH393287 JOS393266:JPD393287 JYO393266:JYZ393287 KIK393266:KIV393287 KSG393266:KSR393287 LCC393266:LCN393287 LLY393266:LMJ393287 LVU393266:LWF393287 MFQ393266:MGB393287 MPM393266:MPX393287 MZI393266:MZT393287 NJE393266:NJP393287 NTA393266:NTL393287 OCW393266:ODH393287 OMS393266:OND393287 OWO393266:OWZ393287 PGK393266:PGV393287 PQG393266:PQR393287 QAC393266:QAN393287 QJY393266:QKJ393287 QTU393266:QUF393287 RDQ393266:REB393287 RNM393266:RNX393287 RXI393266:RXT393287 SHE393266:SHP393287 SRA393266:SRL393287 TAW393266:TBH393287 TKS393266:TLD393287 TUO393266:TUZ393287 UEK393266:UEV393287 UOG393266:UOR393287 UYC393266:UYN393287 VHY393266:VIJ393287 VRU393266:VSF393287 WBQ393266:WCB393287 WLM393266:WLX393287 WVI393266:WVT393287 A458802:L458823 IW458802:JH458823 SS458802:TD458823 ACO458802:ACZ458823 AMK458802:AMV458823 AWG458802:AWR458823 BGC458802:BGN458823 BPY458802:BQJ458823 BZU458802:CAF458823 CJQ458802:CKB458823 CTM458802:CTX458823 DDI458802:DDT458823 DNE458802:DNP458823 DXA458802:DXL458823 EGW458802:EHH458823 EQS458802:ERD458823 FAO458802:FAZ458823 FKK458802:FKV458823 FUG458802:FUR458823 GEC458802:GEN458823 GNY458802:GOJ458823 GXU458802:GYF458823 HHQ458802:HIB458823 HRM458802:HRX458823 IBI458802:IBT458823 ILE458802:ILP458823 IVA458802:IVL458823 JEW458802:JFH458823 JOS458802:JPD458823 JYO458802:JYZ458823 KIK458802:KIV458823 KSG458802:KSR458823 LCC458802:LCN458823 LLY458802:LMJ458823 LVU458802:LWF458823 MFQ458802:MGB458823 MPM458802:MPX458823 MZI458802:MZT458823 NJE458802:NJP458823 NTA458802:NTL458823 OCW458802:ODH458823 OMS458802:OND458823 OWO458802:OWZ458823 PGK458802:PGV458823 PQG458802:PQR458823 QAC458802:QAN458823 QJY458802:QKJ458823 QTU458802:QUF458823 RDQ458802:REB458823 RNM458802:RNX458823 RXI458802:RXT458823 SHE458802:SHP458823 SRA458802:SRL458823 TAW458802:TBH458823 TKS458802:TLD458823 TUO458802:TUZ458823 UEK458802:UEV458823 UOG458802:UOR458823 UYC458802:UYN458823 VHY458802:VIJ458823 VRU458802:VSF458823 WBQ458802:WCB458823 WLM458802:WLX458823 WVI458802:WVT458823 A524338:L524359 IW524338:JH524359 SS524338:TD524359 ACO524338:ACZ524359 AMK524338:AMV524359 AWG524338:AWR524359 BGC524338:BGN524359 BPY524338:BQJ524359 BZU524338:CAF524359 CJQ524338:CKB524359 CTM524338:CTX524359 DDI524338:DDT524359 DNE524338:DNP524359 DXA524338:DXL524359 EGW524338:EHH524359 EQS524338:ERD524359 FAO524338:FAZ524359 FKK524338:FKV524359 FUG524338:FUR524359 GEC524338:GEN524359 GNY524338:GOJ524359 GXU524338:GYF524359 HHQ524338:HIB524359 HRM524338:HRX524359 IBI524338:IBT524359 ILE524338:ILP524359 IVA524338:IVL524359 JEW524338:JFH524359 JOS524338:JPD524359 JYO524338:JYZ524359 KIK524338:KIV524359 KSG524338:KSR524359 LCC524338:LCN524359 LLY524338:LMJ524359 LVU524338:LWF524359 MFQ524338:MGB524359 MPM524338:MPX524359 MZI524338:MZT524359 NJE524338:NJP524359 NTA524338:NTL524359 OCW524338:ODH524359 OMS524338:OND524359 OWO524338:OWZ524359 PGK524338:PGV524359 PQG524338:PQR524359 QAC524338:QAN524359 QJY524338:QKJ524359 QTU524338:QUF524359 RDQ524338:REB524359 RNM524338:RNX524359 RXI524338:RXT524359 SHE524338:SHP524359 SRA524338:SRL524359 TAW524338:TBH524359 TKS524338:TLD524359 TUO524338:TUZ524359 UEK524338:UEV524359 UOG524338:UOR524359 UYC524338:UYN524359 VHY524338:VIJ524359 VRU524338:VSF524359 WBQ524338:WCB524359 WLM524338:WLX524359 WVI524338:WVT524359 A589874:L589895 IW589874:JH589895 SS589874:TD589895 ACO589874:ACZ589895 AMK589874:AMV589895 AWG589874:AWR589895 BGC589874:BGN589895 BPY589874:BQJ589895 BZU589874:CAF589895 CJQ589874:CKB589895 CTM589874:CTX589895 DDI589874:DDT589895 DNE589874:DNP589895 DXA589874:DXL589895 EGW589874:EHH589895 EQS589874:ERD589895 FAO589874:FAZ589895 FKK589874:FKV589895 FUG589874:FUR589895 GEC589874:GEN589895 GNY589874:GOJ589895 GXU589874:GYF589895 HHQ589874:HIB589895 HRM589874:HRX589895 IBI589874:IBT589895 ILE589874:ILP589895 IVA589874:IVL589895 JEW589874:JFH589895 JOS589874:JPD589895 JYO589874:JYZ589895 KIK589874:KIV589895 KSG589874:KSR589895 LCC589874:LCN589895 LLY589874:LMJ589895 LVU589874:LWF589895 MFQ589874:MGB589895 MPM589874:MPX589895 MZI589874:MZT589895 NJE589874:NJP589895 NTA589874:NTL589895 OCW589874:ODH589895 OMS589874:OND589895 OWO589874:OWZ589895 PGK589874:PGV589895 PQG589874:PQR589895 QAC589874:QAN589895 QJY589874:QKJ589895 QTU589874:QUF589895 RDQ589874:REB589895 RNM589874:RNX589895 RXI589874:RXT589895 SHE589874:SHP589895 SRA589874:SRL589895 TAW589874:TBH589895 TKS589874:TLD589895 TUO589874:TUZ589895 UEK589874:UEV589895 UOG589874:UOR589895 UYC589874:UYN589895 VHY589874:VIJ589895 VRU589874:VSF589895 WBQ589874:WCB589895 WLM589874:WLX589895 WVI589874:WVT589895 A655410:L655431 IW655410:JH655431 SS655410:TD655431 ACO655410:ACZ655431 AMK655410:AMV655431 AWG655410:AWR655431 BGC655410:BGN655431 BPY655410:BQJ655431 BZU655410:CAF655431 CJQ655410:CKB655431 CTM655410:CTX655431 DDI655410:DDT655431 DNE655410:DNP655431 DXA655410:DXL655431 EGW655410:EHH655431 EQS655410:ERD655431 FAO655410:FAZ655431 FKK655410:FKV655431 FUG655410:FUR655431 GEC655410:GEN655431 GNY655410:GOJ655431 GXU655410:GYF655431 HHQ655410:HIB655431 HRM655410:HRX655431 IBI655410:IBT655431 ILE655410:ILP655431 IVA655410:IVL655431 JEW655410:JFH655431 JOS655410:JPD655431 JYO655410:JYZ655431 KIK655410:KIV655431 KSG655410:KSR655431 LCC655410:LCN655431 LLY655410:LMJ655431 LVU655410:LWF655431 MFQ655410:MGB655431 MPM655410:MPX655431 MZI655410:MZT655431 NJE655410:NJP655431 NTA655410:NTL655431 OCW655410:ODH655431 OMS655410:OND655431 OWO655410:OWZ655431 PGK655410:PGV655431 PQG655410:PQR655431 QAC655410:QAN655431 QJY655410:QKJ655431 QTU655410:QUF655431 RDQ655410:REB655431 RNM655410:RNX655431 RXI655410:RXT655431 SHE655410:SHP655431 SRA655410:SRL655431 TAW655410:TBH655431 TKS655410:TLD655431 TUO655410:TUZ655431 UEK655410:UEV655431 UOG655410:UOR655431 UYC655410:UYN655431 VHY655410:VIJ655431 VRU655410:VSF655431 WBQ655410:WCB655431 WLM655410:WLX655431 WVI655410:WVT655431 A720946:L720967 IW720946:JH720967 SS720946:TD720967 ACO720946:ACZ720967 AMK720946:AMV720967 AWG720946:AWR720967 BGC720946:BGN720967 BPY720946:BQJ720967 BZU720946:CAF720967 CJQ720946:CKB720967 CTM720946:CTX720967 DDI720946:DDT720967 DNE720946:DNP720967 DXA720946:DXL720967 EGW720946:EHH720967 EQS720946:ERD720967 FAO720946:FAZ720967 FKK720946:FKV720967 FUG720946:FUR720967 GEC720946:GEN720967 GNY720946:GOJ720967 GXU720946:GYF720967 HHQ720946:HIB720967 HRM720946:HRX720967 IBI720946:IBT720967 ILE720946:ILP720967 IVA720946:IVL720967 JEW720946:JFH720967 JOS720946:JPD720967 JYO720946:JYZ720967 KIK720946:KIV720967 KSG720946:KSR720967 LCC720946:LCN720967 LLY720946:LMJ720967 LVU720946:LWF720967 MFQ720946:MGB720967 MPM720946:MPX720967 MZI720946:MZT720967 NJE720946:NJP720967 NTA720946:NTL720967 OCW720946:ODH720967 OMS720946:OND720967 OWO720946:OWZ720967 PGK720946:PGV720967 PQG720946:PQR720967 QAC720946:QAN720967 QJY720946:QKJ720967 QTU720946:QUF720967 RDQ720946:REB720967 RNM720946:RNX720967 RXI720946:RXT720967 SHE720946:SHP720967 SRA720946:SRL720967 TAW720946:TBH720967 TKS720946:TLD720967 TUO720946:TUZ720967 UEK720946:UEV720967 UOG720946:UOR720967 UYC720946:UYN720967 VHY720946:VIJ720967 VRU720946:VSF720967 WBQ720946:WCB720967 WLM720946:WLX720967 WVI720946:WVT720967 A786482:L786503 IW786482:JH786503 SS786482:TD786503 ACO786482:ACZ786503 AMK786482:AMV786503 AWG786482:AWR786503 BGC786482:BGN786503 BPY786482:BQJ786503 BZU786482:CAF786503 CJQ786482:CKB786503 CTM786482:CTX786503 DDI786482:DDT786503 DNE786482:DNP786503 DXA786482:DXL786503 EGW786482:EHH786503 EQS786482:ERD786503 FAO786482:FAZ786503 FKK786482:FKV786503 FUG786482:FUR786503 GEC786482:GEN786503 GNY786482:GOJ786503 GXU786482:GYF786503 HHQ786482:HIB786503 HRM786482:HRX786503 IBI786482:IBT786503 ILE786482:ILP786503 IVA786482:IVL786503 JEW786482:JFH786503 JOS786482:JPD786503 JYO786482:JYZ786503 KIK786482:KIV786503 KSG786482:KSR786503 LCC786482:LCN786503 LLY786482:LMJ786503 LVU786482:LWF786503 MFQ786482:MGB786503 MPM786482:MPX786503 MZI786482:MZT786503 NJE786482:NJP786503 NTA786482:NTL786503 OCW786482:ODH786503 OMS786482:OND786503 OWO786482:OWZ786503 PGK786482:PGV786503 PQG786482:PQR786503 QAC786482:QAN786503 QJY786482:QKJ786503 QTU786482:QUF786503 RDQ786482:REB786503 RNM786482:RNX786503 RXI786482:RXT786503 SHE786482:SHP786503 SRA786482:SRL786503 TAW786482:TBH786503 TKS786482:TLD786503 TUO786482:TUZ786503 UEK786482:UEV786503 UOG786482:UOR786503 UYC786482:UYN786503 VHY786482:VIJ786503 VRU786482:VSF786503 WBQ786482:WCB786503 WLM786482:WLX786503 WVI786482:WVT786503 A852018:L852039 IW852018:JH852039 SS852018:TD852039 ACO852018:ACZ852039 AMK852018:AMV852039 AWG852018:AWR852039 BGC852018:BGN852039 BPY852018:BQJ852039 BZU852018:CAF852039 CJQ852018:CKB852039 CTM852018:CTX852039 DDI852018:DDT852039 DNE852018:DNP852039 DXA852018:DXL852039 EGW852018:EHH852039 EQS852018:ERD852039 FAO852018:FAZ852039 FKK852018:FKV852039 FUG852018:FUR852039 GEC852018:GEN852039 GNY852018:GOJ852039 GXU852018:GYF852039 HHQ852018:HIB852039 HRM852018:HRX852039 IBI852018:IBT852039 ILE852018:ILP852039 IVA852018:IVL852039 JEW852018:JFH852039 JOS852018:JPD852039 JYO852018:JYZ852039 KIK852018:KIV852039 KSG852018:KSR852039 LCC852018:LCN852039 LLY852018:LMJ852039 LVU852018:LWF852039 MFQ852018:MGB852039 MPM852018:MPX852039 MZI852018:MZT852039 NJE852018:NJP852039 NTA852018:NTL852039 OCW852018:ODH852039 OMS852018:OND852039 OWO852018:OWZ852039 PGK852018:PGV852039 PQG852018:PQR852039 QAC852018:QAN852039 QJY852018:QKJ852039 QTU852018:QUF852039 RDQ852018:REB852039 RNM852018:RNX852039 RXI852018:RXT852039 SHE852018:SHP852039 SRA852018:SRL852039 TAW852018:TBH852039 TKS852018:TLD852039 TUO852018:TUZ852039 UEK852018:UEV852039 UOG852018:UOR852039 UYC852018:UYN852039 VHY852018:VIJ852039 VRU852018:VSF852039 WBQ852018:WCB852039 WLM852018:WLX852039 WVI852018:WVT852039 A917554:L917575 IW917554:JH917575 SS917554:TD917575 ACO917554:ACZ917575 AMK917554:AMV917575 AWG917554:AWR917575 BGC917554:BGN917575 BPY917554:BQJ917575 BZU917554:CAF917575 CJQ917554:CKB917575 CTM917554:CTX917575 DDI917554:DDT917575 DNE917554:DNP917575 DXA917554:DXL917575 EGW917554:EHH917575 EQS917554:ERD917575 FAO917554:FAZ917575 FKK917554:FKV917575 FUG917554:FUR917575 GEC917554:GEN917575 GNY917554:GOJ917575 GXU917554:GYF917575 HHQ917554:HIB917575 HRM917554:HRX917575 IBI917554:IBT917575 ILE917554:ILP917575 IVA917554:IVL917575 JEW917554:JFH917575 JOS917554:JPD917575 JYO917554:JYZ917575 KIK917554:KIV917575 KSG917554:KSR917575 LCC917554:LCN917575 LLY917554:LMJ917575 LVU917554:LWF917575 MFQ917554:MGB917575 MPM917554:MPX917575 MZI917554:MZT917575 NJE917554:NJP917575 NTA917554:NTL917575 OCW917554:ODH917575 OMS917554:OND917575 OWO917554:OWZ917575 PGK917554:PGV917575 PQG917554:PQR917575 QAC917554:QAN917575 QJY917554:QKJ917575 QTU917554:QUF917575 RDQ917554:REB917575 RNM917554:RNX917575 RXI917554:RXT917575 SHE917554:SHP917575 SRA917554:SRL917575 TAW917554:TBH917575 TKS917554:TLD917575 TUO917554:TUZ917575 UEK917554:UEV917575 UOG917554:UOR917575 UYC917554:UYN917575 VHY917554:VIJ917575 VRU917554:VSF917575 WBQ917554:WCB917575 WLM917554:WLX917575 WVI917554:WVT917575 A983090:L983111 IW983090:JH983111 SS983090:TD983111 ACO983090:ACZ983111 AMK983090:AMV983111 AWG983090:AWR983111 BGC983090:BGN983111 BPY983090:BQJ983111 BZU983090:CAF983111 CJQ983090:CKB983111 CTM983090:CTX983111 DDI983090:DDT983111 DNE983090:DNP983111 DXA983090:DXL983111 EGW983090:EHH983111 EQS983090:ERD983111 FAO983090:FAZ983111 FKK983090:FKV983111 FUG983090:FUR983111 GEC983090:GEN983111 GNY983090:GOJ983111 GXU983090:GYF983111 HHQ983090:HIB983111 HRM983090:HRX983111 IBI983090:IBT983111 ILE983090:ILP983111 IVA983090:IVL983111 JEW983090:JFH983111 JOS983090:JPD983111 JYO983090:JYZ983111 KIK983090:KIV983111 KSG983090:KSR983111 LCC983090:LCN983111 LLY983090:LMJ983111 LVU983090:LWF983111 MFQ983090:MGB983111 MPM983090:MPX983111 MZI983090:MZT983111 NJE983090:NJP983111 NTA983090:NTL983111 OCW983090:ODH983111 OMS983090:OND983111 OWO983090:OWZ983111 PGK983090:PGV983111 PQG983090:PQR983111 QAC983090:QAN983111 QJY983090:QKJ983111 QTU983090:QUF983111 RDQ983090:REB983111 RNM983090:RNX983111 RXI983090:RXT983111 SHE983090:SHP983111 SRA983090:SRL983111 TAW983090:TBH983111 TKS983090:TLD983111 TUO983090:TUZ983111 UEK983090:UEV983111 UOG983090:UOR983111 UYC983090:UYN983111 VHY983090:VIJ983111 VRU983090:VSF983111 WBQ983090:WCB983111 WLM983090:WLX983111 WVI983090:WVT983111"/>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 xml:space="preserve">&amp;C&amp;16 2012年&amp;A航空旅客輸送実績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1"/>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98"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11月(下旬)</v>
      </c>
      <c r="F1" s="739" t="s">
        <v>70</v>
      </c>
      <c r="G1" s="740"/>
      <c r="H1" s="740"/>
      <c r="I1" s="741"/>
      <c r="J1" s="740"/>
      <c r="K1" s="740"/>
      <c r="L1" s="741"/>
    </row>
    <row r="2" spans="1:12" s="42" customFormat="1" x14ac:dyDescent="0.4">
      <c r="A2" s="658"/>
      <c r="B2" s="733" t="s">
        <v>97</v>
      </c>
      <c r="C2" s="733"/>
      <c r="D2" s="733"/>
      <c r="E2" s="734"/>
      <c r="F2" s="735" t="s">
        <v>195</v>
      </c>
      <c r="G2" s="733"/>
      <c r="H2" s="733"/>
      <c r="I2" s="734"/>
      <c r="J2" s="735" t="s">
        <v>194</v>
      </c>
      <c r="K2" s="733"/>
      <c r="L2" s="734"/>
    </row>
    <row r="3" spans="1:12" s="42" customFormat="1" x14ac:dyDescent="0.4">
      <c r="A3" s="653"/>
      <c r="B3" s="646"/>
      <c r="C3" s="646"/>
      <c r="D3" s="646"/>
      <c r="E3" s="647"/>
      <c r="F3" s="645"/>
      <c r="G3" s="646"/>
      <c r="H3" s="646"/>
      <c r="I3" s="647"/>
      <c r="J3" s="645"/>
      <c r="K3" s="646"/>
      <c r="L3" s="647"/>
    </row>
    <row r="4" spans="1:12" s="42" customFormat="1" x14ac:dyDescent="0.4">
      <c r="A4" s="653"/>
      <c r="B4" s="659" t="s">
        <v>312</v>
      </c>
      <c r="C4" s="655" t="s">
        <v>311</v>
      </c>
      <c r="D4" s="653" t="s">
        <v>95</v>
      </c>
      <c r="E4" s="653"/>
      <c r="F4" s="649" t="str">
        <f>+B4</f>
        <v>(12'11/21～30)</v>
      </c>
      <c r="G4" s="649" t="str">
        <f>+C4</f>
        <v>(11'11/21～30)</v>
      </c>
      <c r="H4" s="653" t="s">
        <v>95</v>
      </c>
      <c r="I4" s="653"/>
      <c r="J4" s="649" t="str">
        <f>+B4</f>
        <v>(12'11/21～30)</v>
      </c>
      <c r="K4" s="649" t="str">
        <f>+C4</f>
        <v>(11'11/21～30)</v>
      </c>
      <c r="L4" s="657" t="s">
        <v>93</v>
      </c>
    </row>
    <row r="5" spans="1:12" s="97" customFormat="1" x14ac:dyDescent="0.4">
      <c r="A5" s="653"/>
      <c r="B5" s="659"/>
      <c r="C5" s="656"/>
      <c r="D5" s="277" t="s">
        <v>94</v>
      </c>
      <c r="E5" s="317" t="s">
        <v>93</v>
      </c>
      <c r="F5" s="649"/>
      <c r="G5" s="649"/>
      <c r="H5" s="277" t="s">
        <v>94</v>
      </c>
      <c r="I5" s="277" t="s">
        <v>93</v>
      </c>
      <c r="J5" s="649"/>
      <c r="K5" s="649"/>
      <c r="L5" s="658"/>
    </row>
    <row r="6" spans="1:12" s="44" customFormat="1" x14ac:dyDescent="0.4">
      <c r="A6" s="249" t="s">
        <v>92</v>
      </c>
      <c r="B6" s="248">
        <f>+B7+B41</f>
        <v>150179</v>
      </c>
      <c r="C6" s="248">
        <f>+C7+C41</f>
        <v>124939</v>
      </c>
      <c r="D6" s="245">
        <f t="shared" ref="D6:D37" si="0">+B6/C6</f>
        <v>1.202018585069514</v>
      </c>
      <c r="E6" s="289">
        <f t="shared" ref="E6:E37" si="1">+B6-C6</f>
        <v>25240</v>
      </c>
      <c r="F6" s="248">
        <f>+F7+F41</f>
        <v>202816</v>
      </c>
      <c r="G6" s="248">
        <f>+G7+G41</f>
        <v>205751</v>
      </c>
      <c r="H6" s="245">
        <f t="shared" ref="H6:H37" si="2">+F6/G6</f>
        <v>0.98573518476216393</v>
      </c>
      <c r="I6" s="289">
        <f t="shared" ref="I6:I37" si="3">+F6-G6</f>
        <v>-2935</v>
      </c>
      <c r="J6" s="245">
        <f t="shared" ref="J6:J37" si="4">+B6/F6</f>
        <v>0.74046919375197218</v>
      </c>
      <c r="K6" s="245">
        <f t="shared" ref="K6:K37" si="5">+C6/G6</f>
        <v>0.60723398671209372</v>
      </c>
      <c r="L6" s="283">
        <f t="shared" ref="L6:L37" si="6">+J6-K6</f>
        <v>0.13323520703987846</v>
      </c>
    </row>
    <row r="7" spans="1:12" s="44" customFormat="1" x14ac:dyDescent="0.4">
      <c r="A7" s="249" t="s">
        <v>91</v>
      </c>
      <c r="B7" s="316">
        <f>+B8+B18+B38</f>
        <v>64677</v>
      </c>
      <c r="C7" s="248">
        <f>+C8+C18+C38</f>
        <v>56828</v>
      </c>
      <c r="D7" s="245">
        <f t="shared" si="0"/>
        <v>1.1381185331174772</v>
      </c>
      <c r="E7" s="289">
        <f t="shared" si="1"/>
        <v>7849</v>
      </c>
      <c r="F7" s="248">
        <f>+F8+F18+F38</f>
        <v>84122</v>
      </c>
      <c r="G7" s="248">
        <f>+G8+G18+G38</f>
        <v>94423</v>
      </c>
      <c r="H7" s="245">
        <f t="shared" si="2"/>
        <v>0.8909058174385478</v>
      </c>
      <c r="I7" s="315">
        <f t="shared" si="3"/>
        <v>-10301</v>
      </c>
      <c r="J7" s="245">
        <f t="shared" si="4"/>
        <v>0.76884762606690282</v>
      </c>
      <c r="K7" s="245">
        <f t="shared" si="5"/>
        <v>0.6018448894866717</v>
      </c>
      <c r="L7" s="283">
        <f t="shared" si="6"/>
        <v>0.16700273658023113</v>
      </c>
    </row>
    <row r="8" spans="1:12" x14ac:dyDescent="0.4">
      <c r="A8" s="277" t="s">
        <v>190</v>
      </c>
      <c r="B8" s="403">
        <f>SUM(B9:B17)</f>
        <v>42587</v>
      </c>
      <c r="C8" s="259">
        <f>SUM(C9:C17)</f>
        <v>40467</v>
      </c>
      <c r="D8" s="256">
        <f t="shared" si="0"/>
        <v>1.052388365828947</v>
      </c>
      <c r="E8" s="402">
        <f t="shared" si="1"/>
        <v>2120</v>
      </c>
      <c r="F8" s="259">
        <f>SUM(F9:F17)</f>
        <v>55607</v>
      </c>
      <c r="G8" s="259">
        <f>SUM(G9:G17)</f>
        <v>68393</v>
      </c>
      <c r="H8" s="256">
        <f t="shared" si="2"/>
        <v>0.81305104323541888</v>
      </c>
      <c r="I8" s="402">
        <f t="shared" si="3"/>
        <v>-12786</v>
      </c>
      <c r="J8" s="256">
        <f t="shared" si="4"/>
        <v>0.76585681658783966</v>
      </c>
      <c r="K8" s="256">
        <f t="shared" si="5"/>
        <v>0.59168335940812655</v>
      </c>
      <c r="L8" s="280">
        <f t="shared" si="6"/>
        <v>0.17417345717971311</v>
      </c>
    </row>
    <row r="9" spans="1:12" x14ac:dyDescent="0.4">
      <c r="A9" s="57" t="s">
        <v>87</v>
      </c>
      <c r="B9" s="145">
        <f>'11月(月間)'!B9-'11月(上旬～中旬)'!B9</f>
        <v>38106</v>
      </c>
      <c r="C9" s="145">
        <f>'11月(月間)'!C9-'11月(上旬～中旬)'!C9</f>
        <v>30737</v>
      </c>
      <c r="D9" s="73">
        <f t="shared" si="0"/>
        <v>1.2397436314539481</v>
      </c>
      <c r="E9" s="82">
        <f t="shared" si="1"/>
        <v>7369</v>
      </c>
      <c r="F9" s="80">
        <f>'11月(月間)'!F9-'11月(上旬～中旬)'!F9</f>
        <v>49247</v>
      </c>
      <c r="G9" s="80">
        <f>'11月(月間)'!G9-'11月(上旬～中旬)'!G9</f>
        <v>53622</v>
      </c>
      <c r="H9" s="73">
        <f t="shared" si="2"/>
        <v>0.9184103539591959</v>
      </c>
      <c r="I9" s="82">
        <f t="shared" si="3"/>
        <v>-4375</v>
      </c>
      <c r="J9" s="73">
        <f t="shared" si="4"/>
        <v>0.77377302170690598</v>
      </c>
      <c r="K9" s="73">
        <f t="shared" si="5"/>
        <v>0.57321621722427363</v>
      </c>
      <c r="L9" s="90">
        <f t="shared" si="6"/>
        <v>0.20055680448263236</v>
      </c>
    </row>
    <row r="10" spans="1:12" x14ac:dyDescent="0.4">
      <c r="A10" s="58" t="s">
        <v>90</v>
      </c>
      <c r="B10" s="145">
        <f>'11月(月間)'!B10-'11月(上旬～中旬)'!B10</f>
        <v>3515</v>
      </c>
      <c r="C10" s="145">
        <f>'11月(月間)'!C10-'11月(上旬～中旬)'!C10</f>
        <v>3645</v>
      </c>
      <c r="D10" s="53">
        <f t="shared" si="0"/>
        <v>0.96433470507544583</v>
      </c>
      <c r="E10" s="77">
        <f t="shared" si="1"/>
        <v>-130</v>
      </c>
      <c r="F10" s="80">
        <f>'11月(月間)'!F10-'11月(上旬～中旬)'!F10</f>
        <v>5000</v>
      </c>
      <c r="G10" s="80">
        <f>'11月(月間)'!G10-'11月(上旬～中旬)'!G10</f>
        <v>5000</v>
      </c>
      <c r="H10" s="53">
        <f t="shared" si="2"/>
        <v>1</v>
      </c>
      <c r="I10" s="77">
        <f t="shared" si="3"/>
        <v>0</v>
      </c>
      <c r="J10" s="53">
        <f t="shared" si="4"/>
        <v>0.70299999999999996</v>
      </c>
      <c r="K10" s="53">
        <f t="shared" si="5"/>
        <v>0.72899999999999998</v>
      </c>
      <c r="L10" s="52">
        <f t="shared" si="6"/>
        <v>-2.6000000000000023E-2</v>
      </c>
    </row>
    <row r="11" spans="1:12" x14ac:dyDescent="0.4">
      <c r="A11" s="58" t="s">
        <v>162</v>
      </c>
      <c r="B11" s="145">
        <f>'11月(月間)'!B11-'11月(上旬～中旬)'!B11</f>
        <v>0</v>
      </c>
      <c r="C11" s="145">
        <f>'11月(月間)'!C11-'11月(上旬～中旬)'!C11</f>
        <v>5519</v>
      </c>
      <c r="D11" s="53">
        <f t="shared" si="0"/>
        <v>0</v>
      </c>
      <c r="E11" s="77">
        <f t="shared" si="1"/>
        <v>-5519</v>
      </c>
      <c r="F11" s="80">
        <f>'11月(月間)'!F11-'11月(上旬～中旬)'!F11</f>
        <v>0</v>
      </c>
      <c r="G11" s="80">
        <f>'11月(月間)'!G11-'11月(上旬～中旬)'!G11</f>
        <v>8321</v>
      </c>
      <c r="H11" s="53">
        <f t="shared" si="2"/>
        <v>0</v>
      </c>
      <c r="I11" s="77">
        <f t="shared" si="3"/>
        <v>-8321</v>
      </c>
      <c r="J11" s="53" t="e">
        <f t="shared" si="4"/>
        <v>#DIV/0!</v>
      </c>
      <c r="K11" s="53">
        <f t="shared" si="5"/>
        <v>0.6632616272082682</v>
      </c>
      <c r="L11" s="52" t="e">
        <f t="shared" si="6"/>
        <v>#DIV/0!</v>
      </c>
    </row>
    <row r="12" spans="1:12" x14ac:dyDescent="0.4">
      <c r="A12" s="58" t="s">
        <v>85</v>
      </c>
      <c r="B12" s="145">
        <f>'11月(月間)'!B12-'11月(上旬～中旬)'!B12</f>
        <v>0</v>
      </c>
      <c r="C12" s="145">
        <f>'11月(月間)'!C12-'11月(上旬～中旬)'!C12</f>
        <v>0</v>
      </c>
      <c r="D12" s="53" t="e">
        <f t="shared" si="0"/>
        <v>#DIV/0!</v>
      </c>
      <c r="E12" s="77">
        <f t="shared" si="1"/>
        <v>0</v>
      </c>
      <c r="F12" s="80">
        <f>'11月(月間)'!F12-'11月(上旬～中旬)'!F12</f>
        <v>0</v>
      </c>
      <c r="G12" s="80">
        <f>'11月(月間)'!G12-'11月(上旬～中旬)'!G12</f>
        <v>0</v>
      </c>
      <c r="H12" s="53" t="e">
        <f t="shared" si="2"/>
        <v>#DIV/0!</v>
      </c>
      <c r="I12" s="77">
        <f t="shared" si="3"/>
        <v>0</v>
      </c>
      <c r="J12" s="53" t="e">
        <f t="shared" si="4"/>
        <v>#DIV/0!</v>
      </c>
      <c r="K12" s="53" t="e">
        <f t="shared" si="5"/>
        <v>#DIV/0!</v>
      </c>
      <c r="L12" s="52" t="e">
        <f t="shared" si="6"/>
        <v>#DIV/0!</v>
      </c>
    </row>
    <row r="13" spans="1:12" x14ac:dyDescent="0.4">
      <c r="A13" s="58" t="s">
        <v>86</v>
      </c>
      <c r="B13" s="145">
        <f>'11月(月間)'!B13-'11月(上旬～中旬)'!B13</f>
        <v>0</v>
      </c>
      <c r="C13" s="145">
        <f>'11月(月間)'!C13-'11月(上旬～中旬)'!C13</f>
        <v>0</v>
      </c>
      <c r="D13" s="53" t="e">
        <f t="shared" si="0"/>
        <v>#DIV/0!</v>
      </c>
      <c r="E13" s="77">
        <f t="shared" si="1"/>
        <v>0</v>
      </c>
      <c r="F13" s="80">
        <f>'11月(月間)'!F13-'11月(上旬～中旬)'!F13</f>
        <v>0</v>
      </c>
      <c r="G13" s="80">
        <f>'11月(月間)'!G13-'11月(上旬～中旬)'!G13</f>
        <v>0</v>
      </c>
      <c r="H13" s="53" t="e">
        <f t="shared" si="2"/>
        <v>#DIV/0!</v>
      </c>
      <c r="I13" s="77">
        <f t="shared" si="3"/>
        <v>0</v>
      </c>
      <c r="J13" s="53" t="e">
        <f t="shared" si="4"/>
        <v>#DIV/0!</v>
      </c>
      <c r="K13" s="53" t="e">
        <f t="shared" si="5"/>
        <v>#DIV/0!</v>
      </c>
      <c r="L13" s="52" t="e">
        <f t="shared" si="6"/>
        <v>#DIV/0!</v>
      </c>
    </row>
    <row r="14" spans="1:12" x14ac:dyDescent="0.4">
      <c r="A14" s="64" t="s">
        <v>189</v>
      </c>
      <c r="B14" s="147">
        <f>'11月(月間)'!B14-'11月(上旬～中旬)'!B14</f>
        <v>966</v>
      </c>
      <c r="C14" s="145">
        <f>'11月(月間)'!C14-'11月(上旬～中旬)'!C14</f>
        <v>566</v>
      </c>
      <c r="D14" s="67">
        <f t="shared" si="0"/>
        <v>1.7067137809187278</v>
      </c>
      <c r="E14" s="84">
        <f t="shared" si="1"/>
        <v>400</v>
      </c>
      <c r="F14" s="107">
        <f>'11月(月間)'!F14-'11月(上旬～中旬)'!F14</f>
        <v>1360</v>
      </c>
      <c r="G14" s="107">
        <f>'11月(月間)'!G14-'11月(上旬～中旬)'!G14</f>
        <v>1450</v>
      </c>
      <c r="H14" s="67">
        <f t="shared" si="2"/>
        <v>0.93793103448275861</v>
      </c>
      <c r="I14" s="84">
        <f t="shared" si="3"/>
        <v>-90</v>
      </c>
      <c r="J14" s="67">
        <f t="shared" si="4"/>
        <v>0.71029411764705885</v>
      </c>
      <c r="K14" s="67">
        <f t="shared" si="5"/>
        <v>0.39034482758620692</v>
      </c>
      <c r="L14" s="66">
        <f t="shared" si="6"/>
        <v>0.31994929006085193</v>
      </c>
    </row>
    <row r="15" spans="1:12" x14ac:dyDescent="0.4">
      <c r="A15" s="58" t="s">
        <v>188</v>
      </c>
      <c r="B15" s="143">
        <f>'11月(月間)'!B15-'11月(上旬～中旬)'!B15</f>
        <v>0</v>
      </c>
      <c r="C15" s="145">
        <f>'11月(月間)'!C15-'11月(上旬～中旬)'!C15</f>
        <v>0</v>
      </c>
      <c r="D15" s="53" t="e">
        <f t="shared" si="0"/>
        <v>#DIV/0!</v>
      </c>
      <c r="E15" s="77">
        <f t="shared" si="1"/>
        <v>0</v>
      </c>
      <c r="F15" s="55">
        <f>'11月(月間)'!F15-'11月(上旬～中旬)'!F15</f>
        <v>0</v>
      </c>
      <c r="G15" s="55">
        <f>'11月(月間)'!G15-'11月(上旬～中旬)'!G15</f>
        <v>0</v>
      </c>
      <c r="H15" s="53" t="e">
        <f t="shared" si="2"/>
        <v>#DIV/0!</v>
      </c>
      <c r="I15" s="77">
        <f t="shared" si="3"/>
        <v>0</v>
      </c>
      <c r="J15" s="53" t="e">
        <f t="shared" si="4"/>
        <v>#DIV/0!</v>
      </c>
      <c r="K15" s="53" t="e">
        <f t="shared" si="5"/>
        <v>#DIV/0!</v>
      </c>
      <c r="L15" s="52" t="e">
        <f t="shared" si="6"/>
        <v>#DIV/0!</v>
      </c>
    </row>
    <row r="16" spans="1:12" s="42" customFormat="1" x14ac:dyDescent="0.4">
      <c r="A16" s="70" t="s">
        <v>187</v>
      </c>
      <c r="B16" s="145">
        <f>'11月(月間)'!B16-'11月(上旬～中旬)'!B16</f>
        <v>0</v>
      </c>
      <c r="C16" s="145">
        <f>'11月(月間)'!C16-'11月(上旬～中旬)'!C16</f>
        <v>0</v>
      </c>
      <c r="D16" s="53" t="e">
        <f t="shared" si="0"/>
        <v>#DIV/0!</v>
      </c>
      <c r="E16" s="77">
        <f t="shared" si="1"/>
        <v>0</v>
      </c>
      <c r="F16" s="80">
        <f>'11月(月間)'!F16-'11月(上旬～中旬)'!F16</f>
        <v>0</v>
      </c>
      <c r="G16" s="80">
        <f>'11月(月間)'!G16-'11月(上旬～中旬)'!G16</f>
        <v>0</v>
      </c>
      <c r="H16" s="53" t="e">
        <f t="shared" si="2"/>
        <v>#DIV/0!</v>
      </c>
      <c r="I16" s="77">
        <f t="shared" si="3"/>
        <v>0</v>
      </c>
      <c r="J16" s="53" t="e">
        <f t="shared" si="4"/>
        <v>#DIV/0!</v>
      </c>
      <c r="K16" s="53" t="e">
        <f t="shared" si="5"/>
        <v>#DIV/0!</v>
      </c>
      <c r="L16" s="52" t="e">
        <f t="shared" si="6"/>
        <v>#DIV/0!</v>
      </c>
    </row>
    <row r="17" spans="1:12" x14ac:dyDescent="0.4">
      <c r="A17" s="70" t="s">
        <v>186</v>
      </c>
      <c r="B17" s="72">
        <f>'11月(月間)'!B17-'11月(上旬～中旬)'!B17</f>
        <v>0</v>
      </c>
      <c r="C17" s="145">
        <f>'11月(月間)'!C17-'11月(上旬～中旬)'!C17</f>
        <v>0</v>
      </c>
      <c r="D17" s="67" t="e">
        <f t="shared" si="0"/>
        <v>#DIV/0!</v>
      </c>
      <c r="E17" s="68">
        <f t="shared" si="1"/>
        <v>0</v>
      </c>
      <c r="F17" s="72">
        <f>'11月(月間)'!F17-'11月(上旬～中旬)'!F17</f>
        <v>0</v>
      </c>
      <c r="G17" s="72">
        <f>'11月(月間)'!G17-'11月(上旬～中旬)'!G17</f>
        <v>0</v>
      </c>
      <c r="H17" s="67" t="e">
        <f t="shared" si="2"/>
        <v>#DIV/0!</v>
      </c>
      <c r="I17" s="84">
        <f t="shared" si="3"/>
        <v>0</v>
      </c>
      <c r="J17" s="67" t="e">
        <f t="shared" si="4"/>
        <v>#DIV/0!</v>
      </c>
      <c r="K17" s="53" t="e">
        <f t="shared" si="5"/>
        <v>#DIV/0!</v>
      </c>
      <c r="L17" s="52" t="e">
        <f t="shared" si="6"/>
        <v>#DIV/0!</v>
      </c>
    </row>
    <row r="18" spans="1:12" x14ac:dyDescent="0.4">
      <c r="A18" s="277" t="s">
        <v>185</v>
      </c>
      <c r="B18" s="403">
        <f>SUM(B19:B37)</f>
        <v>21505</v>
      </c>
      <c r="C18" s="403">
        <f>SUM(C19:C37)</f>
        <v>15914</v>
      </c>
      <c r="D18" s="256">
        <f t="shared" si="0"/>
        <v>1.3513258765866532</v>
      </c>
      <c r="E18" s="402">
        <f t="shared" si="1"/>
        <v>5591</v>
      </c>
      <c r="F18" s="259">
        <f>SUM(F19:F37)</f>
        <v>27735</v>
      </c>
      <c r="G18" s="259">
        <f>SUM(G19:G37)</f>
        <v>25140</v>
      </c>
      <c r="H18" s="256">
        <f t="shared" si="2"/>
        <v>1.1032219570405728</v>
      </c>
      <c r="I18" s="402">
        <f t="shared" si="3"/>
        <v>2595</v>
      </c>
      <c r="J18" s="256">
        <f t="shared" si="4"/>
        <v>0.7753740760771588</v>
      </c>
      <c r="K18" s="256">
        <f t="shared" si="5"/>
        <v>0.63301511535401755</v>
      </c>
      <c r="L18" s="280">
        <f t="shared" si="6"/>
        <v>0.14235896072314125</v>
      </c>
    </row>
    <row r="19" spans="1:12" x14ac:dyDescent="0.4">
      <c r="A19" s="57" t="s">
        <v>184</v>
      </c>
      <c r="B19" s="145">
        <f>'11月(月間)'!B19-'11月(上旬～中旬)'!B19</f>
        <v>0</v>
      </c>
      <c r="C19" s="145">
        <f>'11月(月間)'!C19-'11月(上旬～中旬)'!C19</f>
        <v>0</v>
      </c>
      <c r="D19" s="73" t="e">
        <f t="shared" si="0"/>
        <v>#DIV/0!</v>
      </c>
      <c r="E19" s="82">
        <f t="shared" si="1"/>
        <v>0</v>
      </c>
      <c r="F19" s="80">
        <f>'11月(月間)'!F19-'11月(上旬～中旬)'!F19</f>
        <v>0</v>
      </c>
      <c r="G19" s="80">
        <f>'11月(月間)'!G19-'11月(上旬～中旬)'!G19</f>
        <v>0</v>
      </c>
      <c r="H19" s="73" t="e">
        <f t="shared" si="2"/>
        <v>#DIV/0!</v>
      </c>
      <c r="I19" s="82">
        <f t="shared" si="3"/>
        <v>0</v>
      </c>
      <c r="J19" s="73" t="e">
        <f t="shared" si="4"/>
        <v>#DIV/0!</v>
      </c>
      <c r="K19" s="73" t="e">
        <f t="shared" si="5"/>
        <v>#DIV/0!</v>
      </c>
      <c r="L19" s="90" t="e">
        <f t="shared" si="6"/>
        <v>#DIV/0!</v>
      </c>
    </row>
    <row r="20" spans="1:12" x14ac:dyDescent="0.4">
      <c r="A20" s="58" t="s">
        <v>244</v>
      </c>
      <c r="B20" s="145">
        <f>'11月(月間)'!B20-'11月(上旬～中旬)'!B20</f>
        <v>3789</v>
      </c>
      <c r="C20" s="145">
        <f>'11月(月間)'!C20-'11月(上旬～中旬)'!C20</f>
        <v>0</v>
      </c>
      <c r="D20" s="53" t="e">
        <f t="shared" si="0"/>
        <v>#DIV/0!</v>
      </c>
      <c r="E20" s="77">
        <f t="shared" si="1"/>
        <v>3789</v>
      </c>
      <c r="F20" s="80">
        <f>'11月(月間)'!F20-'11月(上旬～中旬)'!F20</f>
        <v>4375</v>
      </c>
      <c r="G20" s="80">
        <f>'11月(月間)'!G20-'11月(上旬～中旬)'!G20</f>
        <v>0</v>
      </c>
      <c r="H20" s="53" t="e">
        <f t="shared" si="2"/>
        <v>#DIV/0!</v>
      </c>
      <c r="I20" s="77">
        <f t="shared" si="3"/>
        <v>4375</v>
      </c>
      <c r="J20" s="53">
        <f t="shared" si="4"/>
        <v>0.86605714285714286</v>
      </c>
      <c r="K20" s="53" t="e">
        <f t="shared" si="5"/>
        <v>#DIV/0!</v>
      </c>
      <c r="L20" s="52" t="e">
        <f t="shared" si="6"/>
        <v>#DIV/0!</v>
      </c>
    </row>
    <row r="21" spans="1:12" x14ac:dyDescent="0.4">
      <c r="A21" s="58" t="s">
        <v>183</v>
      </c>
      <c r="B21" s="145">
        <f>'11月(月間)'!B21-'11月(上旬～中旬)'!B21</f>
        <v>7153</v>
      </c>
      <c r="C21" s="145">
        <f>'11月(月間)'!C21-'11月(上旬～中旬)'!C21</f>
        <v>6401</v>
      </c>
      <c r="D21" s="53">
        <f t="shared" si="0"/>
        <v>1.1174816434932042</v>
      </c>
      <c r="E21" s="77">
        <f t="shared" si="1"/>
        <v>752</v>
      </c>
      <c r="F21" s="80">
        <f>'11月(月間)'!F21-'11月(上旬～中旬)'!F21</f>
        <v>8700</v>
      </c>
      <c r="G21" s="80">
        <f>'11月(月間)'!G21-'11月(上旬～中旬)'!G21</f>
        <v>8720</v>
      </c>
      <c r="H21" s="53">
        <f t="shared" si="2"/>
        <v>0.99770642201834858</v>
      </c>
      <c r="I21" s="77">
        <f t="shared" si="3"/>
        <v>-20</v>
      </c>
      <c r="J21" s="53">
        <f t="shared" si="4"/>
        <v>0.82218390804597696</v>
      </c>
      <c r="K21" s="53">
        <f t="shared" si="5"/>
        <v>0.73405963302752297</v>
      </c>
      <c r="L21" s="52">
        <f t="shared" si="6"/>
        <v>8.812427501845399E-2</v>
      </c>
    </row>
    <row r="22" spans="1:12" x14ac:dyDescent="0.4">
      <c r="A22" s="58" t="s">
        <v>182</v>
      </c>
      <c r="B22" s="145">
        <f>'11月(月間)'!B22-'11月(上旬～中旬)'!B22</f>
        <v>2030</v>
      </c>
      <c r="C22" s="145">
        <f>'11月(月間)'!C22-'11月(上旬～中旬)'!C22</f>
        <v>1524</v>
      </c>
      <c r="D22" s="53">
        <f t="shared" si="0"/>
        <v>1.3320209973753281</v>
      </c>
      <c r="E22" s="77">
        <f t="shared" si="1"/>
        <v>506</v>
      </c>
      <c r="F22" s="80">
        <f>'11月(月間)'!F22-'11月(上旬～中旬)'!F22</f>
        <v>2960</v>
      </c>
      <c r="G22" s="80">
        <f>'11月(月間)'!G22-'11月(上旬～中旬)'!G22</f>
        <v>2955</v>
      </c>
      <c r="H22" s="53">
        <f t="shared" si="2"/>
        <v>1.0016920473773265</v>
      </c>
      <c r="I22" s="77">
        <f t="shared" si="3"/>
        <v>5</v>
      </c>
      <c r="J22" s="53">
        <f t="shared" si="4"/>
        <v>0.68581081081081086</v>
      </c>
      <c r="K22" s="53">
        <f t="shared" si="5"/>
        <v>0.51573604060913703</v>
      </c>
      <c r="L22" s="52">
        <f t="shared" si="6"/>
        <v>0.17007477020167383</v>
      </c>
    </row>
    <row r="23" spans="1:12" x14ac:dyDescent="0.4">
      <c r="A23" s="58" t="s">
        <v>181</v>
      </c>
      <c r="B23" s="145">
        <f>'11月(月間)'!B23-'11月(上旬～中旬)'!B23</f>
        <v>962</v>
      </c>
      <c r="C23" s="145">
        <f>'11月(月間)'!C23-'11月(上旬～中旬)'!C23</f>
        <v>764</v>
      </c>
      <c r="D23" s="67">
        <f t="shared" si="0"/>
        <v>1.2591623036649215</v>
      </c>
      <c r="E23" s="84">
        <f t="shared" si="1"/>
        <v>198</v>
      </c>
      <c r="F23" s="80">
        <f>'11月(月間)'!F23-'11月(上旬～中旬)'!F23</f>
        <v>1480</v>
      </c>
      <c r="G23" s="80">
        <f>'11月(月間)'!G23-'11月(上旬～中旬)'!G23</f>
        <v>1470</v>
      </c>
      <c r="H23" s="67">
        <f t="shared" si="2"/>
        <v>1.0068027210884354</v>
      </c>
      <c r="I23" s="84">
        <f t="shared" si="3"/>
        <v>10</v>
      </c>
      <c r="J23" s="67">
        <f t="shared" si="4"/>
        <v>0.65</v>
      </c>
      <c r="K23" s="67">
        <f t="shared" si="5"/>
        <v>0.51972789115646256</v>
      </c>
      <c r="L23" s="66">
        <f t="shared" si="6"/>
        <v>0.13027210884353746</v>
      </c>
    </row>
    <row r="24" spans="1:12" x14ac:dyDescent="0.4">
      <c r="A24" s="70" t="s">
        <v>180</v>
      </c>
      <c r="B24" s="145">
        <f>'11月(月間)'!B24-'11月(上旬～中旬)'!B24</f>
        <v>0</v>
      </c>
      <c r="C24" s="145">
        <f>'11月(月間)'!C24-'11月(上旬～中旬)'!C24</f>
        <v>0</v>
      </c>
      <c r="D24" s="53" t="e">
        <f t="shared" si="0"/>
        <v>#DIV/0!</v>
      </c>
      <c r="E24" s="77">
        <f t="shared" si="1"/>
        <v>0</v>
      </c>
      <c r="F24" s="80">
        <f>'11月(月間)'!F24-'11月(上旬～中旬)'!F24</f>
        <v>0</v>
      </c>
      <c r="G24" s="80">
        <f>'11月(月間)'!G24-'11月(上旬～中旬)'!G24</f>
        <v>0</v>
      </c>
      <c r="H24" s="53" t="e">
        <f t="shared" si="2"/>
        <v>#DIV/0!</v>
      </c>
      <c r="I24" s="77">
        <f t="shared" si="3"/>
        <v>0</v>
      </c>
      <c r="J24" s="53" t="e">
        <f t="shared" si="4"/>
        <v>#DIV/0!</v>
      </c>
      <c r="K24" s="53" t="e">
        <f t="shared" si="5"/>
        <v>#DIV/0!</v>
      </c>
      <c r="L24" s="52" t="e">
        <f t="shared" si="6"/>
        <v>#DIV/0!</v>
      </c>
    </row>
    <row r="25" spans="1:12" x14ac:dyDescent="0.4">
      <c r="A25" s="70" t="s">
        <v>179</v>
      </c>
      <c r="B25" s="145">
        <f>'11月(月間)'!B25-'11月(上旬～中旬)'!B25</f>
        <v>848</v>
      </c>
      <c r="C25" s="145">
        <f>'11月(月間)'!C25-'11月(上旬～中旬)'!C25</f>
        <v>856</v>
      </c>
      <c r="D25" s="53">
        <f t="shared" si="0"/>
        <v>0.99065420560747663</v>
      </c>
      <c r="E25" s="77">
        <f t="shared" si="1"/>
        <v>-8</v>
      </c>
      <c r="F25" s="80">
        <f>'11月(月間)'!F25-'11月(上旬～中旬)'!F25</f>
        <v>1485</v>
      </c>
      <c r="G25" s="80">
        <f>'11月(月間)'!G25-'11月(上旬～中旬)'!G25</f>
        <v>1475</v>
      </c>
      <c r="H25" s="53">
        <f t="shared" si="2"/>
        <v>1.006779661016949</v>
      </c>
      <c r="I25" s="77">
        <f t="shared" si="3"/>
        <v>10</v>
      </c>
      <c r="J25" s="53">
        <f t="shared" si="4"/>
        <v>0.57104377104377102</v>
      </c>
      <c r="K25" s="53">
        <f t="shared" si="5"/>
        <v>0.58033898305084741</v>
      </c>
      <c r="L25" s="52">
        <f t="shared" si="6"/>
        <v>-9.2952120070763922E-3</v>
      </c>
    </row>
    <row r="26" spans="1:12" s="42" customFormat="1" x14ac:dyDescent="0.4">
      <c r="A26" s="70" t="s">
        <v>178</v>
      </c>
      <c r="B26" s="145">
        <f>'11月(月間)'!B26-'11月(上旬～中旬)'!B26</f>
        <v>0</v>
      </c>
      <c r="C26" s="145">
        <f>'11月(月間)'!C26-'11月(上旬～中旬)'!C26</f>
        <v>0</v>
      </c>
      <c r="D26" s="53" t="e">
        <f t="shared" si="0"/>
        <v>#DIV/0!</v>
      </c>
      <c r="E26" s="54">
        <f t="shared" si="1"/>
        <v>0</v>
      </c>
      <c r="F26" s="80">
        <f>'11月(月間)'!F26-'11月(上旬～中旬)'!F26</f>
        <v>0</v>
      </c>
      <c r="G26" s="80">
        <f>'11月(月間)'!G26-'11月(上旬～中旬)'!G26</f>
        <v>0</v>
      </c>
      <c r="H26" s="53" t="e">
        <f t="shared" si="2"/>
        <v>#DIV/0!</v>
      </c>
      <c r="I26" s="54">
        <f t="shared" si="3"/>
        <v>0</v>
      </c>
      <c r="J26" s="53" t="e">
        <f t="shared" si="4"/>
        <v>#DIV/0!</v>
      </c>
      <c r="K26" s="53" t="e">
        <f t="shared" si="5"/>
        <v>#DIV/0!</v>
      </c>
      <c r="L26" s="52" t="e">
        <f t="shared" si="6"/>
        <v>#DIV/0!</v>
      </c>
    </row>
    <row r="27" spans="1:12" x14ac:dyDescent="0.4">
      <c r="A27" s="58" t="s">
        <v>177</v>
      </c>
      <c r="B27" s="145">
        <f>'11月(月間)'!B27-'11月(上旬～中旬)'!B27</f>
        <v>0</v>
      </c>
      <c r="C27" s="145">
        <f>'11月(月間)'!C27-'11月(上旬～中旬)'!C27</f>
        <v>0</v>
      </c>
      <c r="D27" s="53" t="e">
        <f t="shared" si="0"/>
        <v>#DIV/0!</v>
      </c>
      <c r="E27" s="77">
        <f t="shared" si="1"/>
        <v>0</v>
      </c>
      <c r="F27" s="80">
        <f>'11月(月間)'!F27-'11月(上旬～中旬)'!F27</f>
        <v>0</v>
      </c>
      <c r="G27" s="80">
        <f>'11月(月間)'!G27-'11月(上旬～中旬)'!G27</f>
        <v>0</v>
      </c>
      <c r="H27" s="53" t="e">
        <f t="shared" si="2"/>
        <v>#DIV/0!</v>
      </c>
      <c r="I27" s="77">
        <f t="shared" si="3"/>
        <v>0</v>
      </c>
      <c r="J27" s="53" t="e">
        <f t="shared" si="4"/>
        <v>#DIV/0!</v>
      </c>
      <c r="K27" s="53" t="e">
        <f t="shared" si="5"/>
        <v>#DIV/0!</v>
      </c>
      <c r="L27" s="52" t="e">
        <f t="shared" si="6"/>
        <v>#DIV/0!</v>
      </c>
    </row>
    <row r="28" spans="1:12" x14ac:dyDescent="0.4">
      <c r="A28" s="58" t="s">
        <v>176</v>
      </c>
      <c r="B28" s="145">
        <f>'11月(月間)'!B28-'11月(上旬～中旬)'!B28</f>
        <v>0</v>
      </c>
      <c r="C28" s="145">
        <f>'11月(月間)'!C28-'11月(上旬～中旬)'!C28</f>
        <v>768</v>
      </c>
      <c r="D28" s="53">
        <f t="shared" si="0"/>
        <v>0</v>
      </c>
      <c r="E28" s="77">
        <f t="shared" si="1"/>
        <v>-768</v>
      </c>
      <c r="F28" s="80">
        <f>'11月(月間)'!F28-'11月(上旬～中旬)'!F28</f>
        <v>0</v>
      </c>
      <c r="G28" s="80">
        <f>'11月(月間)'!G28-'11月(上旬～中旬)'!G28</f>
        <v>1470</v>
      </c>
      <c r="H28" s="53">
        <f t="shared" si="2"/>
        <v>0</v>
      </c>
      <c r="I28" s="77">
        <f t="shared" si="3"/>
        <v>-1470</v>
      </c>
      <c r="J28" s="53" t="e">
        <f t="shared" si="4"/>
        <v>#DIV/0!</v>
      </c>
      <c r="K28" s="53">
        <f t="shared" si="5"/>
        <v>0.52244897959183678</v>
      </c>
      <c r="L28" s="52" t="e">
        <f t="shared" si="6"/>
        <v>#DIV/0!</v>
      </c>
    </row>
    <row r="29" spans="1:12" x14ac:dyDescent="0.4">
      <c r="A29" s="58" t="s">
        <v>220</v>
      </c>
      <c r="B29" s="145">
        <f>'11月(月間)'!B29-'11月(上旬～中旬)'!B29</f>
        <v>0</v>
      </c>
      <c r="C29" s="145">
        <f>'11月(月間)'!C29-'11月(上旬～中旬)'!C29</f>
        <v>0</v>
      </c>
      <c r="D29" s="53" t="e">
        <f t="shared" si="0"/>
        <v>#DIV/0!</v>
      </c>
      <c r="E29" s="77">
        <f t="shared" si="1"/>
        <v>0</v>
      </c>
      <c r="F29" s="80">
        <f>'11月(月間)'!F29-'11月(上旬～中旬)'!F29</f>
        <v>0</v>
      </c>
      <c r="G29" s="80">
        <f>'11月(月間)'!G29-'11月(上旬～中旬)'!G29</f>
        <v>0</v>
      </c>
      <c r="H29" s="53" t="e">
        <f t="shared" si="2"/>
        <v>#DIV/0!</v>
      </c>
      <c r="I29" s="77">
        <f t="shared" si="3"/>
        <v>0</v>
      </c>
      <c r="J29" s="53" t="e">
        <f t="shared" si="4"/>
        <v>#DIV/0!</v>
      </c>
      <c r="K29" s="53" t="e">
        <f t="shared" si="5"/>
        <v>#DIV/0!</v>
      </c>
      <c r="L29" s="52" t="e">
        <f t="shared" si="6"/>
        <v>#DIV/0!</v>
      </c>
    </row>
    <row r="30" spans="1:12" x14ac:dyDescent="0.4">
      <c r="A30" s="58" t="s">
        <v>174</v>
      </c>
      <c r="B30" s="145">
        <f>'11月(月間)'!B30-'11月(上旬～中旬)'!B30</f>
        <v>0</v>
      </c>
      <c r="C30" s="145">
        <f>'11月(月間)'!C30-'11月(上旬～中旬)'!C30</f>
        <v>0</v>
      </c>
      <c r="D30" s="67" t="e">
        <f t="shared" si="0"/>
        <v>#DIV/0!</v>
      </c>
      <c r="E30" s="84">
        <f t="shared" si="1"/>
        <v>0</v>
      </c>
      <c r="F30" s="80">
        <f>'11月(月間)'!F30-'11月(上旬～中旬)'!F30</f>
        <v>0</v>
      </c>
      <c r="G30" s="80">
        <f>'11月(月間)'!G30-'11月(上旬～中旬)'!G30</f>
        <v>0</v>
      </c>
      <c r="H30" s="67" t="e">
        <f t="shared" si="2"/>
        <v>#DIV/0!</v>
      </c>
      <c r="I30" s="84">
        <f t="shared" si="3"/>
        <v>0</v>
      </c>
      <c r="J30" s="67" t="e">
        <f t="shared" si="4"/>
        <v>#DIV/0!</v>
      </c>
      <c r="K30" s="67" t="e">
        <f t="shared" si="5"/>
        <v>#DIV/0!</v>
      </c>
      <c r="L30" s="66" t="e">
        <f t="shared" si="6"/>
        <v>#DIV/0!</v>
      </c>
    </row>
    <row r="31" spans="1:12" x14ac:dyDescent="0.4">
      <c r="A31" s="70" t="s">
        <v>173</v>
      </c>
      <c r="B31" s="145">
        <f>'11月(月間)'!B31-'11月(上旬～中旬)'!B31</f>
        <v>0</v>
      </c>
      <c r="C31" s="145">
        <f>'11月(月間)'!C31-'11月(上旬～中旬)'!C31</f>
        <v>0</v>
      </c>
      <c r="D31" s="53" t="e">
        <f t="shared" si="0"/>
        <v>#DIV/0!</v>
      </c>
      <c r="E31" s="77">
        <f t="shared" si="1"/>
        <v>0</v>
      </c>
      <c r="F31" s="80">
        <f>'11月(月間)'!F31-'11月(上旬～中旬)'!F31</f>
        <v>0</v>
      </c>
      <c r="G31" s="80">
        <f>'11月(月間)'!G31-'11月(上旬～中旬)'!G31</f>
        <v>0</v>
      </c>
      <c r="H31" s="53" t="e">
        <f t="shared" si="2"/>
        <v>#DIV/0!</v>
      </c>
      <c r="I31" s="77">
        <f t="shared" si="3"/>
        <v>0</v>
      </c>
      <c r="J31" s="53" t="e">
        <f t="shared" si="4"/>
        <v>#DIV/0!</v>
      </c>
      <c r="K31" s="53" t="e">
        <f t="shared" si="5"/>
        <v>#DIV/0!</v>
      </c>
      <c r="L31" s="52" t="e">
        <f t="shared" si="6"/>
        <v>#DIV/0!</v>
      </c>
    </row>
    <row r="32" spans="1:12" x14ac:dyDescent="0.4">
      <c r="A32" s="58" t="s">
        <v>172</v>
      </c>
      <c r="B32" s="145">
        <f>'11月(月間)'!B32-'11月(上旬～中旬)'!B32</f>
        <v>1103</v>
      </c>
      <c r="C32" s="145">
        <f>'11月(月間)'!C32-'11月(上旬～中旬)'!C32</f>
        <v>1067</v>
      </c>
      <c r="D32" s="53">
        <f t="shared" si="0"/>
        <v>1.0337394564198688</v>
      </c>
      <c r="E32" s="77">
        <f t="shared" si="1"/>
        <v>36</v>
      </c>
      <c r="F32" s="80">
        <f>'11月(月間)'!F32-'11月(上旬～中旬)'!F32</f>
        <v>1450</v>
      </c>
      <c r="G32" s="80">
        <f>'11月(月間)'!G32-'11月(上旬～中旬)'!G32</f>
        <v>1470</v>
      </c>
      <c r="H32" s="53">
        <f t="shared" si="2"/>
        <v>0.98639455782312924</v>
      </c>
      <c r="I32" s="77">
        <f t="shared" si="3"/>
        <v>-20</v>
      </c>
      <c r="J32" s="53">
        <f t="shared" si="4"/>
        <v>0.76068965517241383</v>
      </c>
      <c r="K32" s="53">
        <f t="shared" si="5"/>
        <v>0.72585034013605443</v>
      </c>
      <c r="L32" s="52">
        <f t="shared" si="6"/>
        <v>3.4839315036359397E-2</v>
      </c>
    </row>
    <row r="33" spans="1:12" x14ac:dyDescent="0.4">
      <c r="A33" s="70" t="s">
        <v>171</v>
      </c>
      <c r="B33" s="145">
        <f>'11月(月間)'!B33-'11月(上旬～中旬)'!B33</f>
        <v>0</v>
      </c>
      <c r="C33" s="145">
        <f>'11月(月間)'!C33-'11月(上旬～中旬)'!C33</f>
        <v>0</v>
      </c>
      <c r="D33" s="67" t="e">
        <f t="shared" si="0"/>
        <v>#DIV/0!</v>
      </c>
      <c r="E33" s="84">
        <f t="shared" si="1"/>
        <v>0</v>
      </c>
      <c r="F33" s="80">
        <f>'11月(月間)'!F33-'11月(上旬～中旬)'!F33</f>
        <v>0</v>
      </c>
      <c r="G33" s="80">
        <f>'11月(月間)'!G33-'11月(上旬～中旬)'!G33</f>
        <v>0</v>
      </c>
      <c r="H33" s="67" t="e">
        <f t="shared" si="2"/>
        <v>#DIV/0!</v>
      </c>
      <c r="I33" s="84">
        <f t="shared" si="3"/>
        <v>0</v>
      </c>
      <c r="J33" s="67" t="e">
        <f t="shared" si="4"/>
        <v>#DIV/0!</v>
      </c>
      <c r="K33" s="67" t="e">
        <f t="shared" si="5"/>
        <v>#DIV/0!</v>
      </c>
      <c r="L33" s="66" t="e">
        <f t="shared" si="6"/>
        <v>#DIV/0!</v>
      </c>
    </row>
    <row r="34" spans="1:12" x14ac:dyDescent="0.4">
      <c r="A34" s="70" t="s">
        <v>170</v>
      </c>
      <c r="B34" s="147">
        <f>'11月(月間)'!B34-'11月(上旬～中旬)'!B34</f>
        <v>1043</v>
      </c>
      <c r="C34" s="145">
        <f>'11月(月間)'!C34-'11月(上旬～中旬)'!C34</f>
        <v>1034</v>
      </c>
      <c r="D34" s="67">
        <f t="shared" si="0"/>
        <v>1.0087040618955512</v>
      </c>
      <c r="E34" s="84">
        <f t="shared" si="1"/>
        <v>9</v>
      </c>
      <c r="F34" s="80">
        <f>'11月(月間)'!F34-'11月(上旬～中旬)'!F34</f>
        <v>1450</v>
      </c>
      <c r="G34" s="107">
        <f>'11月(月間)'!G34-'11月(上旬～中旬)'!G34</f>
        <v>1765</v>
      </c>
      <c r="H34" s="67">
        <f t="shared" si="2"/>
        <v>0.82152974504249288</v>
      </c>
      <c r="I34" s="84">
        <f t="shared" si="3"/>
        <v>-315</v>
      </c>
      <c r="J34" s="67">
        <f t="shared" si="4"/>
        <v>0.71931034482758616</v>
      </c>
      <c r="K34" s="67">
        <f t="shared" si="5"/>
        <v>0.58583569405099145</v>
      </c>
      <c r="L34" s="66">
        <f t="shared" si="6"/>
        <v>0.13347465077659471</v>
      </c>
    </row>
    <row r="35" spans="1:12" x14ac:dyDescent="0.4">
      <c r="A35" s="58" t="s">
        <v>169</v>
      </c>
      <c r="B35" s="143">
        <f>'11月(月間)'!B35-'11月(上旬～中旬)'!B35</f>
        <v>0</v>
      </c>
      <c r="C35" s="145">
        <f>'11月(月間)'!C35-'11月(上旬～中旬)'!C35</f>
        <v>0</v>
      </c>
      <c r="D35" s="53" t="e">
        <f t="shared" si="0"/>
        <v>#DIV/0!</v>
      </c>
      <c r="E35" s="77">
        <f t="shared" si="1"/>
        <v>0</v>
      </c>
      <c r="F35" s="80">
        <f>'11月(月間)'!F35-'11月(上旬～中旬)'!F35</f>
        <v>0</v>
      </c>
      <c r="G35" s="55">
        <f>'11月(月間)'!G35-'11月(上旬～中旬)'!G35</f>
        <v>0</v>
      </c>
      <c r="H35" s="53" t="e">
        <f t="shared" si="2"/>
        <v>#DIV/0!</v>
      </c>
      <c r="I35" s="77">
        <f t="shared" si="3"/>
        <v>0</v>
      </c>
      <c r="J35" s="53" t="e">
        <f t="shared" si="4"/>
        <v>#DIV/0!</v>
      </c>
      <c r="K35" s="53" t="e">
        <f t="shared" si="5"/>
        <v>#DIV/0!</v>
      </c>
      <c r="L35" s="52" t="e">
        <f t="shared" si="6"/>
        <v>#DIV/0!</v>
      </c>
    </row>
    <row r="36" spans="1:12" x14ac:dyDescent="0.4">
      <c r="A36" s="70" t="s">
        <v>89</v>
      </c>
      <c r="B36" s="147">
        <f>'11月(月間)'!B36-'11月(上旬～中旬)'!B36</f>
        <v>0</v>
      </c>
      <c r="C36" s="145">
        <f>'11月(月間)'!C36-'11月(上旬～中旬)'!C36</f>
        <v>0</v>
      </c>
      <c r="D36" s="67" t="e">
        <f t="shared" si="0"/>
        <v>#DIV/0!</v>
      </c>
      <c r="E36" s="84">
        <f t="shared" si="1"/>
        <v>0</v>
      </c>
      <c r="F36" s="107">
        <f>'11月(月間)'!F36-'11月(上旬～中旬)'!F36</f>
        <v>0</v>
      </c>
      <c r="G36" s="107">
        <f>'11月(月間)'!G36-'11月(上旬～中旬)'!G36</f>
        <v>0</v>
      </c>
      <c r="H36" s="67" t="e">
        <f t="shared" si="2"/>
        <v>#DIV/0!</v>
      </c>
      <c r="I36" s="84">
        <f t="shared" si="3"/>
        <v>0</v>
      </c>
      <c r="J36" s="67" t="e">
        <f t="shared" si="4"/>
        <v>#DIV/0!</v>
      </c>
      <c r="K36" s="67" t="e">
        <f t="shared" si="5"/>
        <v>#DIV/0!</v>
      </c>
      <c r="L36" s="66" t="e">
        <f t="shared" si="6"/>
        <v>#DIV/0!</v>
      </c>
    </row>
    <row r="37" spans="1:12" x14ac:dyDescent="0.4">
      <c r="A37" s="51" t="s">
        <v>168</v>
      </c>
      <c r="B37" s="149">
        <f>'11月(月間)'!B37-'11月(上旬～中旬)'!B37</f>
        <v>4577</v>
      </c>
      <c r="C37" s="145">
        <f>'11月(月間)'!C37-'11月(上旬～中旬)'!C37</f>
        <v>3500</v>
      </c>
      <c r="D37" s="47">
        <f t="shared" si="0"/>
        <v>1.3077142857142856</v>
      </c>
      <c r="E37" s="141">
        <f t="shared" si="1"/>
        <v>1077</v>
      </c>
      <c r="F37" s="49">
        <f>'11月(月間)'!F37-'11月(上旬～中旬)'!F37</f>
        <v>5835</v>
      </c>
      <c r="G37" s="49">
        <f>'11月(月間)'!G37-'11月(上旬～中旬)'!G37</f>
        <v>5815</v>
      </c>
      <c r="H37" s="47">
        <f t="shared" si="2"/>
        <v>1.0034393809114359</v>
      </c>
      <c r="I37" s="141">
        <f t="shared" si="3"/>
        <v>20</v>
      </c>
      <c r="J37" s="47">
        <f t="shared" si="4"/>
        <v>0.78440445586975149</v>
      </c>
      <c r="K37" s="47">
        <f t="shared" si="5"/>
        <v>0.60189165950128976</v>
      </c>
      <c r="L37" s="46">
        <f t="shared" si="6"/>
        <v>0.18251279636846174</v>
      </c>
    </row>
    <row r="38" spans="1:12" x14ac:dyDescent="0.4">
      <c r="A38" s="277" t="s">
        <v>167</v>
      </c>
      <c r="B38" s="403">
        <f>SUM(B39:B40)</f>
        <v>585</v>
      </c>
      <c r="C38" s="259">
        <f>SUM(C39:C40)</f>
        <v>447</v>
      </c>
      <c r="D38" s="256">
        <f t="shared" ref="D38:D67" si="7">+B38/C38</f>
        <v>1.3087248322147651</v>
      </c>
      <c r="E38" s="402">
        <f t="shared" ref="E38:E67" si="8">+B38-C38</f>
        <v>138</v>
      </c>
      <c r="F38" s="259">
        <f>SUM(F39:F40)</f>
        <v>780</v>
      </c>
      <c r="G38" s="259">
        <f>SUM(G39:G40)</f>
        <v>890</v>
      </c>
      <c r="H38" s="256">
        <f t="shared" ref="H38:H67" si="9">+F38/G38</f>
        <v>0.8764044943820225</v>
      </c>
      <c r="I38" s="402">
        <f t="shared" ref="I38:I67" si="10">+F38-G38</f>
        <v>-110</v>
      </c>
      <c r="J38" s="256">
        <f t="shared" ref="J38:J67" si="11">+B38/F38</f>
        <v>0.75</v>
      </c>
      <c r="K38" s="256">
        <f t="shared" ref="K38:K67" si="12">+C38/G38</f>
        <v>0.50224719101123594</v>
      </c>
      <c r="L38" s="280">
        <f t="shared" ref="L38:L67" si="13">+J38-K38</f>
        <v>0.24775280898876406</v>
      </c>
    </row>
    <row r="39" spans="1:12" x14ac:dyDescent="0.4">
      <c r="A39" s="57" t="s">
        <v>166</v>
      </c>
      <c r="B39" s="145">
        <f>'11月(月間)'!B39-'11月(上旬～中旬)'!B39</f>
        <v>282</v>
      </c>
      <c r="C39" s="145">
        <f>'11月(月間)'!C39-'11月(上旬～中旬)'!C39</f>
        <v>238</v>
      </c>
      <c r="D39" s="73">
        <f t="shared" si="7"/>
        <v>1.1848739495798319</v>
      </c>
      <c r="E39" s="82">
        <f t="shared" si="8"/>
        <v>44</v>
      </c>
      <c r="F39" s="80">
        <f>'11月(月間)'!F39-'11月(上旬～中旬)'!F39</f>
        <v>390</v>
      </c>
      <c r="G39" s="80">
        <f>'11月(月間)'!G39-'11月(上旬～中旬)'!G39</f>
        <v>500</v>
      </c>
      <c r="H39" s="73">
        <f t="shared" si="9"/>
        <v>0.78</v>
      </c>
      <c r="I39" s="82">
        <f t="shared" si="10"/>
        <v>-110</v>
      </c>
      <c r="J39" s="73">
        <f t="shared" si="11"/>
        <v>0.72307692307692306</v>
      </c>
      <c r="K39" s="73">
        <f t="shared" si="12"/>
        <v>0.47599999999999998</v>
      </c>
      <c r="L39" s="90">
        <f t="shared" si="13"/>
        <v>0.24707692307692308</v>
      </c>
    </row>
    <row r="40" spans="1:12" x14ac:dyDescent="0.4">
      <c r="A40" s="58" t="s">
        <v>165</v>
      </c>
      <c r="B40" s="145">
        <f>'11月(月間)'!B40-'11月(上旬～中旬)'!B40</f>
        <v>303</v>
      </c>
      <c r="C40" s="145">
        <f>'11月(月間)'!C40-'11月(上旬～中旬)'!C40</f>
        <v>209</v>
      </c>
      <c r="D40" s="53">
        <f t="shared" si="7"/>
        <v>1.4497607655502391</v>
      </c>
      <c r="E40" s="77">
        <f t="shared" si="8"/>
        <v>94</v>
      </c>
      <c r="F40" s="80">
        <f>'11月(月間)'!F40-'11月(上旬～中旬)'!F40</f>
        <v>390</v>
      </c>
      <c r="G40" s="80">
        <f>'11月(月間)'!G40-'11月(上旬～中旬)'!G40</f>
        <v>390</v>
      </c>
      <c r="H40" s="53">
        <f t="shared" si="9"/>
        <v>1</v>
      </c>
      <c r="I40" s="77">
        <f t="shared" si="10"/>
        <v>0</v>
      </c>
      <c r="J40" s="53">
        <f t="shared" si="11"/>
        <v>0.77692307692307694</v>
      </c>
      <c r="K40" s="53">
        <f t="shared" si="12"/>
        <v>0.53589743589743588</v>
      </c>
      <c r="L40" s="52">
        <f t="shared" si="13"/>
        <v>0.24102564102564106</v>
      </c>
    </row>
    <row r="41" spans="1:12" s="89" customFormat="1" x14ac:dyDescent="0.4">
      <c r="A41" s="249" t="s">
        <v>88</v>
      </c>
      <c r="B41" s="248">
        <f>B42+B63</f>
        <v>85502</v>
      </c>
      <c r="C41" s="248">
        <f>C42+C63</f>
        <v>68111</v>
      </c>
      <c r="D41" s="245">
        <f t="shared" si="7"/>
        <v>1.2553332060900588</v>
      </c>
      <c r="E41" s="289">
        <f t="shared" si="8"/>
        <v>17391</v>
      </c>
      <c r="F41" s="248">
        <f>F42+F63</f>
        <v>118694</v>
      </c>
      <c r="G41" s="248">
        <f>G42+G63</f>
        <v>111328</v>
      </c>
      <c r="H41" s="245">
        <f t="shared" si="9"/>
        <v>1.0661648462201783</v>
      </c>
      <c r="I41" s="289">
        <f t="shared" si="10"/>
        <v>7366</v>
      </c>
      <c r="J41" s="245">
        <f t="shared" si="11"/>
        <v>0.72035654708746866</v>
      </c>
      <c r="K41" s="245">
        <f t="shared" si="12"/>
        <v>0.6118047571141132</v>
      </c>
      <c r="L41" s="283">
        <f t="shared" si="13"/>
        <v>0.10855178997335546</v>
      </c>
    </row>
    <row r="42" spans="1:12" s="89" customFormat="1" x14ac:dyDescent="0.4">
      <c r="A42" s="277" t="s">
        <v>164</v>
      </c>
      <c r="B42" s="248">
        <f>SUM(B43:B62)</f>
        <v>84442</v>
      </c>
      <c r="C42" s="248">
        <f>SUM(C43:C62)</f>
        <v>67314</v>
      </c>
      <c r="D42" s="245">
        <f t="shared" si="7"/>
        <v>1.2544492973229937</v>
      </c>
      <c r="E42" s="315">
        <f t="shared" si="8"/>
        <v>17128</v>
      </c>
      <c r="F42" s="248">
        <f>SUM(F43:F62)</f>
        <v>116947</v>
      </c>
      <c r="G42" s="248">
        <f>SUM(G43:G62)</f>
        <v>109837</v>
      </c>
      <c r="H42" s="245">
        <f t="shared" si="9"/>
        <v>1.0647322851133953</v>
      </c>
      <c r="I42" s="315">
        <f t="shared" si="10"/>
        <v>7110</v>
      </c>
      <c r="J42" s="245">
        <f t="shared" si="11"/>
        <v>0.72205357982675911</v>
      </c>
      <c r="K42" s="245">
        <f t="shared" si="12"/>
        <v>0.61285359214108182</v>
      </c>
      <c r="L42" s="283">
        <f t="shared" si="13"/>
        <v>0.10919998768567729</v>
      </c>
    </row>
    <row r="43" spans="1:12" x14ac:dyDescent="0.4">
      <c r="A43" s="58" t="s">
        <v>87</v>
      </c>
      <c r="B43" s="62">
        <f>'11月(月間)'!B43-'11月(上旬～中旬)'!B43</f>
        <v>33645</v>
      </c>
      <c r="C43" s="62">
        <f>'11月(月間)'!C43-'11月(上旬～中旬)'!C43</f>
        <v>27432</v>
      </c>
      <c r="D43" s="60">
        <f t="shared" si="7"/>
        <v>1.2264873140857393</v>
      </c>
      <c r="E43" s="84">
        <f t="shared" si="8"/>
        <v>6213</v>
      </c>
      <c r="F43" s="62">
        <f>'11月(月間)'!F43-'11月(上旬～中旬)'!F43</f>
        <v>43318</v>
      </c>
      <c r="G43" s="151">
        <f>'11月(月間)'!G43-'11月(上旬～中旬)'!G43</f>
        <v>42988</v>
      </c>
      <c r="H43" s="67">
        <f t="shared" si="9"/>
        <v>1.0076765609007166</v>
      </c>
      <c r="I43" s="77">
        <f t="shared" si="10"/>
        <v>330</v>
      </c>
      <c r="J43" s="53">
        <f t="shared" si="11"/>
        <v>0.77669790849069675</v>
      </c>
      <c r="K43" s="53">
        <f t="shared" si="12"/>
        <v>0.63813157160137712</v>
      </c>
      <c r="L43" s="52">
        <f t="shared" si="13"/>
        <v>0.13856633688931963</v>
      </c>
    </row>
    <row r="44" spans="1:12" x14ac:dyDescent="0.4">
      <c r="A44" s="58" t="s">
        <v>163</v>
      </c>
      <c r="B44" s="55">
        <f>'11月(月間)'!B44-'11月(上旬～中旬)'!B44</f>
        <v>3974</v>
      </c>
      <c r="C44" s="55">
        <f>'11月(月間)'!C44-'11月(上旬～中旬)'!C44</f>
        <v>3938</v>
      </c>
      <c r="D44" s="73">
        <f t="shared" si="7"/>
        <v>1.0091416962925344</v>
      </c>
      <c r="E44" s="84">
        <f t="shared" si="8"/>
        <v>36</v>
      </c>
      <c r="F44" s="55">
        <f>'11月(月間)'!F44-'11月(上旬～中旬)'!F44</f>
        <v>5140</v>
      </c>
      <c r="G44" s="143">
        <f>'11月(月間)'!G44-'11月(上旬～中旬)'!G44</f>
        <v>5140</v>
      </c>
      <c r="H44" s="67">
        <f t="shared" si="9"/>
        <v>1</v>
      </c>
      <c r="I44" s="77">
        <f t="shared" si="10"/>
        <v>0</v>
      </c>
      <c r="J44" s="53">
        <f t="shared" si="11"/>
        <v>0.77315175097276267</v>
      </c>
      <c r="K44" s="53">
        <f t="shared" si="12"/>
        <v>0.76614785992217904</v>
      </c>
      <c r="L44" s="52">
        <f t="shared" si="13"/>
        <v>7.0038910505836327E-3</v>
      </c>
    </row>
    <row r="45" spans="1:12" x14ac:dyDescent="0.4">
      <c r="A45" s="70" t="s">
        <v>162</v>
      </c>
      <c r="B45" s="55">
        <f>'11月(月間)'!B45-'11月(上旬～中旬)'!B45</f>
        <v>5420</v>
      </c>
      <c r="C45" s="55">
        <f>'11月(月間)'!C45-'11月(上旬～中旬)'!C45</f>
        <v>4156</v>
      </c>
      <c r="D45" s="73">
        <f t="shared" si="7"/>
        <v>1.3041385948026949</v>
      </c>
      <c r="E45" s="84">
        <f t="shared" si="8"/>
        <v>1264</v>
      </c>
      <c r="F45" s="55">
        <f>'11月(月間)'!F45-'11月(上旬～中旬)'!F45</f>
        <v>8096</v>
      </c>
      <c r="G45" s="147">
        <f>'11月(月間)'!G45-'11月(上旬～中旬)'!G45</f>
        <v>6919</v>
      </c>
      <c r="H45" s="67">
        <f t="shared" si="9"/>
        <v>1.1701112877583466</v>
      </c>
      <c r="I45" s="77">
        <f t="shared" si="10"/>
        <v>1177</v>
      </c>
      <c r="J45" s="53">
        <f t="shared" si="11"/>
        <v>0.6694664031620553</v>
      </c>
      <c r="K45" s="53">
        <f t="shared" si="12"/>
        <v>0.60066483595895359</v>
      </c>
      <c r="L45" s="52">
        <f t="shared" si="13"/>
        <v>6.880156720310171E-2</v>
      </c>
    </row>
    <row r="46" spans="1:12" x14ac:dyDescent="0.4">
      <c r="A46" s="70" t="s">
        <v>161</v>
      </c>
      <c r="B46" s="107">
        <f>'11月(月間)'!B46-'11月(上旬～中旬)'!B46</f>
        <v>3828</v>
      </c>
      <c r="C46" s="107">
        <f>'11月(月間)'!C46-'11月(上旬～中旬)'!C46</f>
        <v>3763</v>
      </c>
      <c r="D46" s="73">
        <f t="shared" si="7"/>
        <v>1.0172734520329525</v>
      </c>
      <c r="E46" s="84">
        <f t="shared" si="8"/>
        <v>65</v>
      </c>
      <c r="F46" s="107">
        <f>'11月(月間)'!F46-'11月(上旬～中旬)'!F46</f>
        <v>6219</v>
      </c>
      <c r="G46" s="150">
        <f>'11月(月間)'!G46-'11月(上旬～中旬)'!G46</f>
        <v>7195</v>
      </c>
      <c r="H46" s="67">
        <f t="shared" si="9"/>
        <v>0.86435024322446141</v>
      </c>
      <c r="I46" s="77">
        <f t="shared" si="10"/>
        <v>-976</v>
      </c>
      <c r="J46" s="53">
        <f t="shared" si="11"/>
        <v>0.61553304389773278</v>
      </c>
      <c r="K46" s="53">
        <f t="shared" si="12"/>
        <v>0.523002084781098</v>
      </c>
      <c r="L46" s="52">
        <f t="shared" si="13"/>
        <v>9.2530959116634781E-2</v>
      </c>
    </row>
    <row r="47" spans="1:12" x14ac:dyDescent="0.4">
      <c r="A47" s="58" t="s">
        <v>86</v>
      </c>
      <c r="B47" s="107">
        <f>'11月(月間)'!B47-'11月(上旬～中旬)'!B47</f>
        <v>6165</v>
      </c>
      <c r="C47" s="107">
        <f>'11月(月間)'!C47-'11月(上旬～中旬)'!C47</f>
        <v>4694</v>
      </c>
      <c r="D47" s="95">
        <f t="shared" si="7"/>
        <v>1.3133787814230933</v>
      </c>
      <c r="E47" s="84">
        <f t="shared" si="8"/>
        <v>1471</v>
      </c>
      <c r="F47" s="107">
        <f>'11月(月間)'!F47-'11月(上旬～中旬)'!F47</f>
        <v>10143</v>
      </c>
      <c r="G47" s="143">
        <f>'11月(月間)'!G47-'11月(上旬～中旬)'!G47</f>
        <v>7797</v>
      </c>
      <c r="H47" s="67">
        <f t="shared" si="9"/>
        <v>1.3008849557522124</v>
      </c>
      <c r="I47" s="77">
        <f t="shared" si="10"/>
        <v>2346</v>
      </c>
      <c r="J47" s="53">
        <f t="shared" si="11"/>
        <v>0.60780834072759538</v>
      </c>
      <c r="K47" s="53">
        <f t="shared" si="12"/>
        <v>0.6020264204181095</v>
      </c>
      <c r="L47" s="52">
        <f t="shared" si="13"/>
        <v>5.7819203094858773E-3</v>
      </c>
    </row>
    <row r="48" spans="1:12" x14ac:dyDescent="0.4">
      <c r="A48" s="58" t="s">
        <v>85</v>
      </c>
      <c r="B48" s="55">
        <f>'11月(月間)'!B48-'11月(上旬～中旬)'!B48</f>
        <v>13490</v>
      </c>
      <c r="C48" s="55">
        <f>'11月(月間)'!C48-'11月(上旬～中旬)'!C48</f>
        <v>10339</v>
      </c>
      <c r="D48" s="73">
        <f t="shared" si="7"/>
        <v>1.3047683528387659</v>
      </c>
      <c r="E48" s="84">
        <f t="shared" si="8"/>
        <v>3151</v>
      </c>
      <c r="F48" s="55">
        <f>'11月(月間)'!F48-'11月(上旬～中旬)'!F48</f>
        <v>17686</v>
      </c>
      <c r="G48" s="143">
        <f>'11月(月間)'!G48-'11月(上旬～中旬)'!G48</f>
        <v>16587</v>
      </c>
      <c r="H48" s="67">
        <f t="shared" si="9"/>
        <v>1.0662567070597455</v>
      </c>
      <c r="I48" s="77">
        <f t="shared" si="10"/>
        <v>1099</v>
      </c>
      <c r="J48" s="53">
        <f t="shared" si="11"/>
        <v>0.76275019789664145</v>
      </c>
      <c r="K48" s="53">
        <f t="shared" si="12"/>
        <v>0.62331946705251096</v>
      </c>
      <c r="L48" s="52">
        <f t="shared" si="13"/>
        <v>0.13943073084413049</v>
      </c>
    </row>
    <row r="49" spans="1:12" x14ac:dyDescent="0.4">
      <c r="A49" s="71" t="s">
        <v>160</v>
      </c>
      <c r="B49" s="55">
        <f>'11月(月間)'!B49-'11月(上旬～中旬)'!B49</f>
        <v>1525</v>
      </c>
      <c r="C49" s="55">
        <f>'11月(月間)'!C49-'11月(上旬～中旬)'!C49</f>
        <v>1209</v>
      </c>
      <c r="D49" s="73">
        <f t="shared" si="7"/>
        <v>1.261373035566584</v>
      </c>
      <c r="E49" s="84">
        <f t="shared" si="8"/>
        <v>316</v>
      </c>
      <c r="F49" s="55">
        <f>'11月(月間)'!F49-'11月(上旬～中旬)'!F49</f>
        <v>2700</v>
      </c>
      <c r="G49" s="143">
        <f>'11月(月間)'!G49-'11月(上旬～中旬)'!G49</f>
        <v>2699</v>
      </c>
      <c r="H49" s="67">
        <f t="shared" si="9"/>
        <v>1.0003705075954057</v>
      </c>
      <c r="I49" s="77">
        <f t="shared" si="10"/>
        <v>1</v>
      </c>
      <c r="J49" s="53">
        <f t="shared" si="11"/>
        <v>0.56481481481481477</v>
      </c>
      <c r="K49" s="53">
        <f t="shared" si="12"/>
        <v>0.44794368284549835</v>
      </c>
      <c r="L49" s="52">
        <f t="shared" si="13"/>
        <v>0.11687113196931642</v>
      </c>
    </row>
    <row r="50" spans="1:12" s="42" customFormat="1" x14ac:dyDescent="0.4">
      <c r="A50" s="58" t="s">
        <v>288</v>
      </c>
      <c r="B50" s="55">
        <f>'11月(月間)'!B50-'11月(上旬～中旬)'!B50</f>
        <v>1498</v>
      </c>
      <c r="C50" s="55">
        <f>'11月(月間)'!C50-'11月(上旬～中旬)'!C50</f>
        <v>0</v>
      </c>
      <c r="D50" s="73" t="e">
        <f t="shared" si="7"/>
        <v>#DIV/0!</v>
      </c>
      <c r="E50" s="84">
        <f t="shared" si="8"/>
        <v>1498</v>
      </c>
      <c r="F50" s="55">
        <f>'11月(月間)'!F50-'11月(上旬～中旬)'!F50</f>
        <v>1703</v>
      </c>
      <c r="G50" s="143">
        <f>'11月(月間)'!G50-'11月(上旬～中旬)'!G50</f>
        <v>0</v>
      </c>
      <c r="H50" s="67" t="e">
        <f t="shared" si="9"/>
        <v>#DIV/0!</v>
      </c>
      <c r="I50" s="77">
        <f t="shared" si="10"/>
        <v>1703</v>
      </c>
      <c r="J50" s="53">
        <f t="shared" si="11"/>
        <v>0.87962419260129188</v>
      </c>
      <c r="K50" s="53" t="e">
        <f t="shared" si="12"/>
        <v>#DIV/0!</v>
      </c>
      <c r="L50" s="52" t="e">
        <f t="shared" si="13"/>
        <v>#DIV/0!</v>
      </c>
    </row>
    <row r="51" spans="1:12" x14ac:dyDescent="0.4">
      <c r="A51" s="58" t="s">
        <v>84</v>
      </c>
      <c r="B51" s="55">
        <f>'11月(月間)'!B51-'11月(上旬～中旬)'!B51</f>
        <v>2249</v>
      </c>
      <c r="C51" s="55">
        <f>'11月(月間)'!C51-'11月(上旬～中旬)'!C51</f>
        <v>2293</v>
      </c>
      <c r="D51" s="53">
        <f t="shared" si="7"/>
        <v>0.98081116441343219</v>
      </c>
      <c r="E51" s="84">
        <f t="shared" si="8"/>
        <v>-44</v>
      </c>
      <c r="F51" s="55">
        <f>'11月(月間)'!F51-'11月(上旬～中旬)'!F51</f>
        <v>2699</v>
      </c>
      <c r="G51" s="145">
        <f>'11月(月間)'!G51-'11月(上旬～中旬)'!G51</f>
        <v>2700</v>
      </c>
      <c r="H51" s="67">
        <f t="shared" si="9"/>
        <v>0.99962962962962965</v>
      </c>
      <c r="I51" s="77">
        <f t="shared" si="10"/>
        <v>-1</v>
      </c>
      <c r="J51" s="53">
        <f t="shared" si="11"/>
        <v>0.83327158206743235</v>
      </c>
      <c r="K51" s="53">
        <f t="shared" si="12"/>
        <v>0.84925925925925927</v>
      </c>
      <c r="L51" s="52">
        <f t="shared" si="13"/>
        <v>-1.5987677191826921E-2</v>
      </c>
    </row>
    <row r="52" spans="1:12" x14ac:dyDescent="0.4">
      <c r="A52" s="58" t="s">
        <v>159</v>
      </c>
      <c r="B52" s="107">
        <f>'11月(月間)'!B52-'11月(上旬～中旬)'!B52</f>
        <v>1010</v>
      </c>
      <c r="C52" s="107">
        <f>'11月(月間)'!C52-'11月(上旬～中旬)'!C52</f>
        <v>882</v>
      </c>
      <c r="D52" s="73">
        <f t="shared" si="7"/>
        <v>1.1451247165532881</v>
      </c>
      <c r="E52" s="84">
        <f t="shared" si="8"/>
        <v>128</v>
      </c>
      <c r="F52" s="107">
        <f>'11月(月間)'!F52-'11月(上旬～中旬)'!F52</f>
        <v>1300</v>
      </c>
      <c r="G52" s="143">
        <f>'11月(月間)'!G52-'11月(上旬～中旬)'!G52</f>
        <v>1760</v>
      </c>
      <c r="H52" s="67">
        <f t="shared" si="9"/>
        <v>0.73863636363636365</v>
      </c>
      <c r="I52" s="77">
        <f t="shared" si="10"/>
        <v>-460</v>
      </c>
      <c r="J52" s="53">
        <f t="shared" si="11"/>
        <v>0.77692307692307694</v>
      </c>
      <c r="K52" s="53">
        <f t="shared" si="12"/>
        <v>0.5011363636363636</v>
      </c>
      <c r="L52" s="52">
        <f t="shared" si="13"/>
        <v>0.27578671328671334</v>
      </c>
    </row>
    <row r="53" spans="1:12" x14ac:dyDescent="0.4">
      <c r="A53" s="58" t="s">
        <v>158</v>
      </c>
      <c r="B53" s="55">
        <f>'11月(月間)'!B53-'11月(上旬～中旬)'!B53</f>
        <v>1117</v>
      </c>
      <c r="C53" s="55">
        <f>'11月(月間)'!C53-'11月(上旬～中旬)'!C53</f>
        <v>807</v>
      </c>
      <c r="D53" s="53">
        <f t="shared" si="7"/>
        <v>1.3841387856257745</v>
      </c>
      <c r="E53" s="84">
        <f t="shared" si="8"/>
        <v>310</v>
      </c>
      <c r="F53" s="55">
        <f>'11月(月間)'!F53-'11月(上旬～中旬)'!F53</f>
        <v>1670</v>
      </c>
      <c r="G53" s="150">
        <f>'11月(月間)'!G53-'11月(上旬～中旬)'!G53</f>
        <v>1200</v>
      </c>
      <c r="H53" s="67">
        <f t="shared" si="9"/>
        <v>1.3916666666666666</v>
      </c>
      <c r="I53" s="77">
        <f t="shared" si="10"/>
        <v>470</v>
      </c>
      <c r="J53" s="53">
        <f t="shared" si="11"/>
        <v>0.66886227544910182</v>
      </c>
      <c r="K53" s="53">
        <f t="shared" si="12"/>
        <v>0.67249999999999999</v>
      </c>
      <c r="L53" s="52">
        <f t="shared" si="13"/>
        <v>-3.6377245508981693E-3</v>
      </c>
    </row>
    <row r="54" spans="1:12" x14ac:dyDescent="0.4">
      <c r="A54" s="58" t="s">
        <v>83</v>
      </c>
      <c r="B54" s="55">
        <f>'11月(月間)'!B54-'11月(上旬～中旬)'!B54</f>
        <v>2106</v>
      </c>
      <c r="C54" s="55">
        <f>'11月(月間)'!C54-'11月(上旬～中旬)'!C54</f>
        <v>1858</v>
      </c>
      <c r="D54" s="73">
        <f t="shared" si="7"/>
        <v>1.1334768568353069</v>
      </c>
      <c r="E54" s="84">
        <f t="shared" si="8"/>
        <v>248</v>
      </c>
      <c r="F54" s="55">
        <f>'11月(月間)'!F54-'11月(上旬～中旬)'!F54</f>
        <v>3320</v>
      </c>
      <c r="G54" s="143">
        <f>'11月(月間)'!G54-'11月(上旬～中旬)'!G54</f>
        <v>3632</v>
      </c>
      <c r="H54" s="67">
        <f t="shared" si="9"/>
        <v>0.91409691629955947</v>
      </c>
      <c r="I54" s="77">
        <f t="shared" si="10"/>
        <v>-312</v>
      </c>
      <c r="J54" s="53">
        <f t="shared" si="11"/>
        <v>0.63433734939759034</v>
      </c>
      <c r="K54" s="53">
        <f t="shared" si="12"/>
        <v>0.51156387665198233</v>
      </c>
      <c r="L54" s="52">
        <f t="shared" si="13"/>
        <v>0.12277347274560801</v>
      </c>
    </row>
    <row r="55" spans="1:12" x14ac:dyDescent="0.4">
      <c r="A55" s="58" t="s">
        <v>82</v>
      </c>
      <c r="B55" s="55">
        <f>'11月(月間)'!B55-'11月(上旬～中旬)'!B55</f>
        <v>1590</v>
      </c>
      <c r="C55" s="55">
        <f>'11月(月間)'!C55-'11月(上旬～中旬)'!C55</f>
        <v>1318</v>
      </c>
      <c r="D55" s="73">
        <f t="shared" si="7"/>
        <v>1.2063732928679818</v>
      </c>
      <c r="E55" s="77">
        <f t="shared" si="8"/>
        <v>272</v>
      </c>
      <c r="F55" s="55">
        <f>'11月(月間)'!F55-'11月(上旬～中旬)'!F55</f>
        <v>2700</v>
      </c>
      <c r="G55" s="147">
        <f>'11月(月間)'!G55-'11月(上旬～中旬)'!G55</f>
        <v>2700</v>
      </c>
      <c r="H55" s="53">
        <f t="shared" si="9"/>
        <v>1</v>
      </c>
      <c r="I55" s="77">
        <f t="shared" si="10"/>
        <v>0</v>
      </c>
      <c r="J55" s="53">
        <f t="shared" si="11"/>
        <v>0.58888888888888891</v>
      </c>
      <c r="K55" s="53">
        <f t="shared" si="12"/>
        <v>0.48814814814814816</v>
      </c>
      <c r="L55" s="52">
        <f t="shared" si="13"/>
        <v>0.10074074074074074</v>
      </c>
    </row>
    <row r="56" spans="1:12" x14ac:dyDescent="0.4">
      <c r="A56" s="58" t="s">
        <v>157</v>
      </c>
      <c r="B56" s="55">
        <f>'11月(月間)'!B56-'11月(上旬～中旬)'!B56</f>
        <v>817</v>
      </c>
      <c r="C56" s="55">
        <f>'11月(月間)'!C56-'11月(上旬～中旬)'!C56</f>
        <v>874</v>
      </c>
      <c r="D56" s="73">
        <f t="shared" si="7"/>
        <v>0.93478260869565222</v>
      </c>
      <c r="E56" s="77">
        <f t="shared" si="8"/>
        <v>-57</v>
      </c>
      <c r="F56" s="55">
        <f>'11月(月間)'!F56-'11月(上旬～中旬)'!F56</f>
        <v>1300</v>
      </c>
      <c r="G56" s="147">
        <f>'11月(月間)'!G56-'11月(上旬～中旬)'!G56</f>
        <v>1260</v>
      </c>
      <c r="H56" s="53">
        <f t="shared" si="9"/>
        <v>1.0317460317460319</v>
      </c>
      <c r="I56" s="77">
        <f t="shared" si="10"/>
        <v>40</v>
      </c>
      <c r="J56" s="53">
        <f t="shared" si="11"/>
        <v>0.62846153846153852</v>
      </c>
      <c r="K56" s="53">
        <f t="shared" si="12"/>
        <v>0.69365079365079363</v>
      </c>
      <c r="L56" s="52">
        <f t="shared" si="13"/>
        <v>-6.5189255189255113E-2</v>
      </c>
    </row>
    <row r="57" spans="1:12" x14ac:dyDescent="0.4">
      <c r="A57" s="74" t="s">
        <v>81</v>
      </c>
      <c r="B57" s="107">
        <f>'11月(月間)'!B57-'11月(上旬～中旬)'!B57</f>
        <v>926</v>
      </c>
      <c r="C57" s="107">
        <f>'11月(月間)'!C57-'11月(上旬～中旬)'!C57</f>
        <v>822</v>
      </c>
      <c r="D57" s="73">
        <f t="shared" si="7"/>
        <v>1.1265206812652069</v>
      </c>
      <c r="E57" s="84">
        <f t="shared" si="8"/>
        <v>104</v>
      </c>
      <c r="F57" s="107">
        <f>'11月(月間)'!F57-'11月(上旬～中旬)'!F57</f>
        <v>1203</v>
      </c>
      <c r="G57" s="143">
        <f>'11月(月間)'!G57-'11月(上旬～中旬)'!G57</f>
        <v>1200</v>
      </c>
      <c r="H57" s="67">
        <f t="shared" si="9"/>
        <v>1.0024999999999999</v>
      </c>
      <c r="I57" s="77">
        <f t="shared" si="10"/>
        <v>3</v>
      </c>
      <c r="J57" s="53">
        <f t="shared" si="11"/>
        <v>0.769742310889443</v>
      </c>
      <c r="K57" s="67">
        <f t="shared" si="12"/>
        <v>0.68500000000000005</v>
      </c>
      <c r="L57" s="66">
        <f t="shared" si="13"/>
        <v>8.4742310889442951E-2</v>
      </c>
    </row>
    <row r="58" spans="1:12" x14ac:dyDescent="0.4">
      <c r="A58" s="58" t="s">
        <v>80</v>
      </c>
      <c r="B58" s="107">
        <f>'11月(月間)'!B58-'11月(上旬～中旬)'!B58</f>
        <v>758</v>
      </c>
      <c r="C58" s="107">
        <f>'11月(月間)'!C58-'11月(上旬～中旬)'!C58</f>
        <v>543</v>
      </c>
      <c r="D58" s="73">
        <f t="shared" si="7"/>
        <v>1.3959484346224678</v>
      </c>
      <c r="E58" s="77">
        <f t="shared" si="8"/>
        <v>215</v>
      </c>
      <c r="F58" s="107">
        <f>'11月(月間)'!F58-'11月(上旬～中旬)'!F58</f>
        <v>1198</v>
      </c>
      <c r="G58" s="143">
        <f>'11月(月間)'!G58-'11月(上旬～中旬)'!G58</f>
        <v>1200</v>
      </c>
      <c r="H58" s="53">
        <f t="shared" si="9"/>
        <v>0.99833333333333329</v>
      </c>
      <c r="I58" s="77">
        <f t="shared" si="10"/>
        <v>-2</v>
      </c>
      <c r="J58" s="53">
        <f t="shared" si="11"/>
        <v>0.63272120200333892</v>
      </c>
      <c r="K58" s="53">
        <f t="shared" si="12"/>
        <v>0.45250000000000001</v>
      </c>
      <c r="L58" s="52">
        <f t="shared" si="13"/>
        <v>0.18022120200333891</v>
      </c>
    </row>
    <row r="59" spans="1:12" x14ac:dyDescent="0.4">
      <c r="A59" s="58" t="s">
        <v>79</v>
      </c>
      <c r="B59" s="55">
        <f>'11月(月間)'!B59-'11月(上旬～中旬)'!B59</f>
        <v>856</v>
      </c>
      <c r="C59" s="55">
        <f>'11月(月間)'!C59-'11月(上旬～中旬)'!C59</f>
        <v>720</v>
      </c>
      <c r="D59" s="73">
        <f t="shared" si="7"/>
        <v>1.1888888888888889</v>
      </c>
      <c r="E59" s="77">
        <f t="shared" si="8"/>
        <v>136</v>
      </c>
      <c r="F59" s="55">
        <f>'11月(月間)'!F59-'11月(上旬～中旬)'!F59</f>
        <v>1195</v>
      </c>
      <c r="G59" s="147">
        <f>'11月(月間)'!G59-'11月(上旬～中旬)'!G59</f>
        <v>1200</v>
      </c>
      <c r="H59" s="53">
        <f t="shared" si="9"/>
        <v>0.99583333333333335</v>
      </c>
      <c r="I59" s="77">
        <f t="shared" si="10"/>
        <v>-5</v>
      </c>
      <c r="J59" s="53">
        <f t="shared" si="11"/>
        <v>0.71631799163179921</v>
      </c>
      <c r="K59" s="53">
        <f t="shared" si="12"/>
        <v>0.6</v>
      </c>
      <c r="L59" s="52">
        <f t="shared" si="13"/>
        <v>0.11631799163179923</v>
      </c>
    </row>
    <row r="60" spans="1:12" x14ac:dyDescent="0.4">
      <c r="A60" s="71" t="s">
        <v>78</v>
      </c>
      <c r="B60" s="55">
        <f>'11月(月間)'!B60-'11月(上旬～中旬)'!B60</f>
        <v>2673</v>
      </c>
      <c r="C60" s="55">
        <f>'11月(月間)'!C60-'11月(上旬～中旬)'!C60</f>
        <v>1666</v>
      </c>
      <c r="D60" s="73">
        <f t="shared" si="7"/>
        <v>1.6044417767106842</v>
      </c>
      <c r="E60" s="77">
        <f t="shared" si="8"/>
        <v>1007</v>
      </c>
      <c r="F60" s="55">
        <f>'11月(月間)'!F60-'11月(上旬～中旬)'!F60</f>
        <v>4157</v>
      </c>
      <c r="G60" s="143">
        <f>'11月(月間)'!G60-'11月(上旬～中旬)'!G60</f>
        <v>3660</v>
      </c>
      <c r="H60" s="53">
        <f t="shared" si="9"/>
        <v>1.1357923497267759</v>
      </c>
      <c r="I60" s="77">
        <f t="shared" si="10"/>
        <v>497</v>
      </c>
      <c r="J60" s="53">
        <f t="shared" si="11"/>
        <v>0.64301178734664421</v>
      </c>
      <c r="K60" s="53">
        <f t="shared" si="12"/>
        <v>0.45519125683060108</v>
      </c>
      <c r="L60" s="52">
        <f t="shared" si="13"/>
        <v>0.18782053051604314</v>
      </c>
    </row>
    <row r="61" spans="1:12" x14ac:dyDescent="0.4">
      <c r="A61" s="70" t="s">
        <v>155</v>
      </c>
      <c r="B61" s="72">
        <f>'11月(月間)'!B61-'11月(上旬～中旬)'!B61</f>
        <v>795</v>
      </c>
      <c r="C61" s="72">
        <f>'11月(月間)'!C61-'11月(上旬～中旬)'!C61</f>
        <v>0</v>
      </c>
      <c r="D61" s="67" t="e">
        <f t="shared" si="7"/>
        <v>#DIV/0!</v>
      </c>
      <c r="E61" s="84">
        <f t="shared" si="8"/>
        <v>795</v>
      </c>
      <c r="F61" s="72">
        <f>'11月(月間)'!F61-'11月(上旬～中旬)'!F61</f>
        <v>1200</v>
      </c>
      <c r="G61" s="150">
        <f>'11月(月間)'!G61-'11月(上旬～中旬)'!G61</f>
        <v>0</v>
      </c>
      <c r="H61" s="67" t="e">
        <f t="shared" si="9"/>
        <v>#DIV/0!</v>
      </c>
      <c r="I61" s="84">
        <f t="shared" si="10"/>
        <v>1200</v>
      </c>
      <c r="J61" s="67">
        <f t="shared" si="11"/>
        <v>0.66249999999999998</v>
      </c>
      <c r="K61" s="67" t="e">
        <f t="shared" si="12"/>
        <v>#DIV/0!</v>
      </c>
      <c r="L61" s="66" t="e">
        <f t="shared" si="13"/>
        <v>#DIV/0!</v>
      </c>
    </row>
    <row r="62" spans="1:12" x14ac:dyDescent="0.4">
      <c r="A62" s="51" t="s">
        <v>156</v>
      </c>
      <c r="B62" s="49">
        <f>'11月(月間)'!B62-'11月(上旬～中旬)'!B62</f>
        <v>0</v>
      </c>
      <c r="C62" s="49">
        <f>'11月(月間)'!C62-'11月(上旬～中旬)'!C62</f>
        <v>0</v>
      </c>
      <c r="D62" s="47" t="e">
        <f t="shared" si="7"/>
        <v>#DIV/0!</v>
      </c>
      <c r="E62" s="141">
        <f t="shared" si="8"/>
        <v>0</v>
      </c>
      <c r="F62" s="49">
        <f>'11月(月間)'!F62-'11月(上旬～中旬)'!F62</f>
        <v>0</v>
      </c>
      <c r="G62" s="149">
        <f>'11月(月間)'!G62-'11月(上旬～中旬)'!G62</f>
        <v>0</v>
      </c>
      <c r="H62" s="47" t="e">
        <f t="shared" si="9"/>
        <v>#DIV/0!</v>
      </c>
      <c r="I62" s="141">
        <f t="shared" si="10"/>
        <v>0</v>
      </c>
      <c r="J62" s="47" t="e">
        <f t="shared" si="11"/>
        <v>#DIV/0!</v>
      </c>
      <c r="K62" s="47" t="e">
        <f t="shared" si="12"/>
        <v>#DIV/0!</v>
      </c>
      <c r="L62" s="46" t="e">
        <f t="shared" si="13"/>
        <v>#DIV/0!</v>
      </c>
    </row>
    <row r="63" spans="1:12" x14ac:dyDescent="0.4">
      <c r="A63" s="277" t="s">
        <v>154</v>
      </c>
      <c r="B63" s="403">
        <f>SUM(B64:B67)</f>
        <v>1060</v>
      </c>
      <c r="C63" s="403">
        <f>SUM(C64:C67)</f>
        <v>797</v>
      </c>
      <c r="D63" s="256">
        <f t="shared" si="7"/>
        <v>1.3299874529485571</v>
      </c>
      <c r="E63" s="402">
        <f t="shared" si="8"/>
        <v>263</v>
      </c>
      <c r="F63" s="403">
        <f>SUM(F64:F67)</f>
        <v>1747</v>
      </c>
      <c r="G63" s="403">
        <f>SUM(G64:G67)</f>
        <v>1491</v>
      </c>
      <c r="H63" s="256">
        <f t="shared" si="9"/>
        <v>1.1716968477531857</v>
      </c>
      <c r="I63" s="402">
        <f t="shared" si="10"/>
        <v>256</v>
      </c>
      <c r="J63" s="256">
        <f t="shared" si="11"/>
        <v>0.6067544361763022</v>
      </c>
      <c r="K63" s="256">
        <f t="shared" si="12"/>
        <v>0.53454057679409794</v>
      </c>
      <c r="L63" s="280">
        <f t="shared" si="13"/>
        <v>7.221385938220426E-2</v>
      </c>
    </row>
    <row r="64" spans="1:12" x14ac:dyDescent="0.4">
      <c r="A64" s="64" t="s">
        <v>77</v>
      </c>
      <c r="B64" s="148">
        <v>219</v>
      </c>
      <c r="C64" s="148">
        <v>201</v>
      </c>
      <c r="D64" s="73">
        <f t="shared" si="7"/>
        <v>1.0895522388059702</v>
      </c>
      <c r="E64" s="82">
        <f t="shared" si="8"/>
        <v>18</v>
      </c>
      <c r="F64" s="148">
        <v>305</v>
      </c>
      <c r="G64" s="148">
        <v>299</v>
      </c>
      <c r="H64" s="73">
        <f t="shared" si="9"/>
        <v>1.020066889632107</v>
      </c>
      <c r="I64" s="82">
        <f t="shared" si="10"/>
        <v>6</v>
      </c>
      <c r="J64" s="73">
        <f t="shared" si="11"/>
        <v>0.71803278688524586</v>
      </c>
      <c r="K64" s="73">
        <f t="shared" si="12"/>
        <v>0.67224080267558528</v>
      </c>
      <c r="L64" s="90">
        <f t="shared" si="13"/>
        <v>4.5791984209660574E-2</v>
      </c>
    </row>
    <row r="65" spans="1:12" x14ac:dyDescent="0.4">
      <c r="A65" s="58" t="s">
        <v>153</v>
      </c>
      <c r="B65" s="146">
        <v>261</v>
      </c>
      <c r="C65" s="146">
        <v>159</v>
      </c>
      <c r="D65" s="73">
        <f t="shared" si="7"/>
        <v>1.6415094339622642</v>
      </c>
      <c r="E65" s="82">
        <f t="shared" si="8"/>
        <v>102</v>
      </c>
      <c r="F65" s="146">
        <v>537</v>
      </c>
      <c r="G65" s="146">
        <v>299</v>
      </c>
      <c r="H65" s="73">
        <f t="shared" si="9"/>
        <v>1.7959866220735785</v>
      </c>
      <c r="I65" s="82">
        <f t="shared" si="10"/>
        <v>238</v>
      </c>
      <c r="J65" s="73">
        <f t="shared" si="11"/>
        <v>0.48603351955307261</v>
      </c>
      <c r="K65" s="73">
        <f t="shared" si="12"/>
        <v>0.5317725752508361</v>
      </c>
      <c r="L65" s="90">
        <f t="shared" si="13"/>
        <v>-4.5739055697763487E-2</v>
      </c>
    </row>
    <row r="66" spans="1:12" x14ac:dyDescent="0.4">
      <c r="A66" s="57" t="s">
        <v>152</v>
      </c>
      <c r="B66" s="144">
        <v>158</v>
      </c>
      <c r="C66" s="88">
        <v>132</v>
      </c>
      <c r="D66" s="73">
        <f t="shared" si="7"/>
        <v>1.196969696969697</v>
      </c>
      <c r="E66" s="82">
        <f t="shared" si="8"/>
        <v>26</v>
      </c>
      <c r="F66" s="88">
        <v>302</v>
      </c>
      <c r="G66" s="144">
        <v>297</v>
      </c>
      <c r="H66" s="73">
        <f t="shared" si="9"/>
        <v>1.0168350168350169</v>
      </c>
      <c r="I66" s="82">
        <f t="shared" si="10"/>
        <v>5</v>
      </c>
      <c r="J66" s="73">
        <f t="shared" si="11"/>
        <v>0.52317880794701987</v>
      </c>
      <c r="K66" s="73">
        <f t="shared" si="12"/>
        <v>0.44444444444444442</v>
      </c>
      <c r="L66" s="90">
        <f t="shared" si="13"/>
        <v>7.8734363502575455E-2</v>
      </c>
    </row>
    <row r="67" spans="1:12" x14ac:dyDescent="0.4">
      <c r="A67" s="51" t="s">
        <v>151</v>
      </c>
      <c r="B67" s="142">
        <v>422</v>
      </c>
      <c r="C67" s="50">
        <v>305</v>
      </c>
      <c r="D67" s="47">
        <f t="shared" si="7"/>
        <v>1.3836065573770491</v>
      </c>
      <c r="E67" s="141">
        <f t="shared" si="8"/>
        <v>117</v>
      </c>
      <c r="F67" s="50">
        <v>603</v>
      </c>
      <c r="G67" s="142">
        <v>596</v>
      </c>
      <c r="H67" s="47">
        <f t="shared" si="9"/>
        <v>1.011744966442953</v>
      </c>
      <c r="I67" s="141">
        <f t="shared" si="10"/>
        <v>7</v>
      </c>
      <c r="J67" s="47">
        <f t="shared" si="11"/>
        <v>0.69983416252072972</v>
      </c>
      <c r="K67" s="47">
        <f t="shared" si="12"/>
        <v>0.51174496644295298</v>
      </c>
      <c r="L67" s="46">
        <f t="shared" si="13"/>
        <v>0.18808919607777674</v>
      </c>
    </row>
    <row r="68" spans="1:12" x14ac:dyDescent="0.4">
      <c r="A68" s="42" t="s">
        <v>143</v>
      </c>
      <c r="B68" s="43"/>
      <c r="C68" s="42"/>
      <c r="D68" s="42"/>
      <c r="E68" s="43"/>
      <c r="F68" s="43"/>
      <c r="G68" s="42"/>
      <c r="H68" s="42"/>
      <c r="I68" s="43"/>
      <c r="J68" s="43"/>
      <c r="K68" s="42"/>
      <c r="L68" s="42"/>
    </row>
    <row r="69" spans="1:12" x14ac:dyDescent="0.4">
      <c r="A69" s="44" t="s">
        <v>142</v>
      </c>
      <c r="B69" s="43"/>
      <c r="C69" s="42"/>
      <c r="D69" s="42"/>
      <c r="E69" s="43"/>
      <c r="F69" s="43"/>
      <c r="G69" s="42"/>
      <c r="H69" s="42"/>
      <c r="I69" s="43"/>
      <c r="J69" s="43"/>
      <c r="K69" s="42"/>
      <c r="L69" s="42"/>
    </row>
    <row r="70" spans="1:12" s="42" customFormat="1" x14ac:dyDescent="0.4">
      <c r="A70" s="42" t="s">
        <v>141</v>
      </c>
      <c r="B70" s="43"/>
      <c r="C70" s="43"/>
      <c r="F70" s="43"/>
      <c r="G70" s="43"/>
      <c r="J70" s="43"/>
      <c r="K70" s="43"/>
    </row>
    <row r="71" spans="1:12" x14ac:dyDescent="0.4">
      <c r="A71" s="42" t="s">
        <v>98</v>
      </c>
      <c r="B71" s="43"/>
      <c r="C71" s="43"/>
      <c r="D71" s="42"/>
      <c r="E71" s="42"/>
      <c r="F71" s="43"/>
      <c r="G71" s="43"/>
      <c r="H71" s="42"/>
      <c r="I71" s="42"/>
      <c r="J71" s="43"/>
      <c r="K71" s="43"/>
      <c r="L71" s="42"/>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dataValidations count="1">
    <dataValidation allowBlank="1" showInputMessage="1" showErrorMessage="1" sqref="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B42:C42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B65578:C65578 IX65578:IY65578 ST65578:SU65578 ACP65578:ACQ65578 AML65578:AMM65578 AWH65578:AWI65578 BGD65578:BGE65578 BPZ65578:BQA65578 BZV65578:BZW65578 CJR65578:CJS65578 CTN65578:CTO65578 DDJ65578:DDK65578 DNF65578:DNG65578 DXB65578:DXC65578 EGX65578:EGY65578 EQT65578:EQU65578 FAP65578:FAQ65578 FKL65578:FKM65578 FUH65578:FUI65578 GED65578:GEE65578 GNZ65578:GOA65578 GXV65578:GXW65578 HHR65578:HHS65578 HRN65578:HRO65578 IBJ65578:IBK65578 ILF65578:ILG65578 IVB65578:IVC65578 JEX65578:JEY65578 JOT65578:JOU65578 JYP65578:JYQ65578 KIL65578:KIM65578 KSH65578:KSI65578 LCD65578:LCE65578 LLZ65578:LMA65578 LVV65578:LVW65578 MFR65578:MFS65578 MPN65578:MPO65578 MZJ65578:MZK65578 NJF65578:NJG65578 NTB65578:NTC65578 OCX65578:OCY65578 OMT65578:OMU65578 OWP65578:OWQ65578 PGL65578:PGM65578 PQH65578:PQI65578 QAD65578:QAE65578 QJZ65578:QKA65578 QTV65578:QTW65578 RDR65578:RDS65578 RNN65578:RNO65578 RXJ65578:RXK65578 SHF65578:SHG65578 SRB65578:SRC65578 TAX65578:TAY65578 TKT65578:TKU65578 TUP65578:TUQ65578 UEL65578:UEM65578 UOH65578:UOI65578 UYD65578:UYE65578 VHZ65578:VIA65578 VRV65578:VRW65578 WBR65578:WBS65578 WLN65578:WLO65578 WVJ65578:WVK65578 B131114:C131114 IX131114:IY131114 ST131114:SU131114 ACP131114:ACQ131114 AML131114:AMM131114 AWH131114:AWI131114 BGD131114:BGE131114 BPZ131114:BQA131114 BZV131114:BZW131114 CJR131114:CJS131114 CTN131114:CTO131114 DDJ131114:DDK131114 DNF131114:DNG131114 DXB131114:DXC131114 EGX131114:EGY131114 EQT131114:EQU131114 FAP131114:FAQ131114 FKL131114:FKM131114 FUH131114:FUI131114 GED131114:GEE131114 GNZ131114:GOA131114 GXV131114:GXW131114 HHR131114:HHS131114 HRN131114:HRO131114 IBJ131114:IBK131114 ILF131114:ILG131114 IVB131114:IVC131114 JEX131114:JEY131114 JOT131114:JOU131114 JYP131114:JYQ131114 KIL131114:KIM131114 KSH131114:KSI131114 LCD131114:LCE131114 LLZ131114:LMA131114 LVV131114:LVW131114 MFR131114:MFS131114 MPN131114:MPO131114 MZJ131114:MZK131114 NJF131114:NJG131114 NTB131114:NTC131114 OCX131114:OCY131114 OMT131114:OMU131114 OWP131114:OWQ131114 PGL131114:PGM131114 PQH131114:PQI131114 QAD131114:QAE131114 QJZ131114:QKA131114 QTV131114:QTW131114 RDR131114:RDS131114 RNN131114:RNO131114 RXJ131114:RXK131114 SHF131114:SHG131114 SRB131114:SRC131114 TAX131114:TAY131114 TKT131114:TKU131114 TUP131114:TUQ131114 UEL131114:UEM131114 UOH131114:UOI131114 UYD131114:UYE131114 VHZ131114:VIA131114 VRV131114:VRW131114 WBR131114:WBS131114 WLN131114:WLO131114 WVJ131114:WVK131114 B196650:C196650 IX196650:IY196650 ST196650:SU196650 ACP196650:ACQ196650 AML196650:AMM196650 AWH196650:AWI196650 BGD196650:BGE196650 BPZ196650:BQA196650 BZV196650:BZW196650 CJR196650:CJS196650 CTN196650:CTO196650 DDJ196650:DDK196650 DNF196650:DNG196650 DXB196650:DXC196650 EGX196650:EGY196650 EQT196650:EQU196650 FAP196650:FAQ196650 FKL196650:FKM196650 FUH196650:FUI196650 GED196650:GEE196650 GNZ196650:GOA196650 GXV196650:GXW196650 HHR196650:HHS196650 HRN196650:HRO196650 IBJ196650:IBK196650 ILF196650:ILG196650 IVB196650:IVC196650 JEX196650:JEY196650 JOT196650:JOU196650 JYP196650:JYQ196650 KIL196650:KIM196650 KSH196650:KSI196650 LCD196650:LCE196650 LLZ196650:LMA196650 LVV196650:LVW196650 MFR196650:MFS196650 MPN196650:MPO196650 MZJ196650:MZK196650 NJF196650:NJG196650 NTB196650:NTC196650 OCX196650:OCY196650 OMT196650:OMU196650 OWP196650:OWQ196650 PGL196650:PGM196650 PQH196650:PQI196650 QAD196650:QAE196650 QJZ196650:QKA196650 QTV196650:QTW196650 RDR196650:RDS196650 RNN196650:RNO196650 RXJ196650:RXK196650 SHF196650:SHG196650 SRB196650:SRC196650 TAX196650:TAY196650 TKT196650:TKU196650 TUP196650:TUQ196650 UEL196650:UEM196650 UOH196650:UOI196650 UYD196650:UYE196650 VHZ196650:VIA196650 VRV196650:VRW196650 WBR196650:WBS196650 WLN196650:WLO196650 WVJ196650:WVK196650 B262186:C262186 IX262186:IY262186 ST262186:SU262186 ACP262186:ACQ262186 AML262186:AMM262186 AWH262186:AWI262186 BGD262186:BGE262186 BPZ262186:BQA262186 BZV262186:BZW262186 CJR262186:CJS262186 CTN262186:CTO262186 DDJ262186:DDK262186 DNF262186:DNG262186 DXB262186:DXC262186 EGX262186:EGY262186 EQT262186:EQU262186 FAP262186:FAQ262186 FKL262186:FKM262186 FUH262186:FUI262186 GED262186:GEE262186 GNZ262186:GOA262186 GXV262186:GXW262186 HHR262186:HHS262186 HRN262186:HRO262186 IBJ262186:IBK262186 ILF262186:ILG262186 IVB262186:IVC262186 JEX262186:JEY262186 JOT262186:JOU262186 JYP262186:JYQ262186 KIL262186:KIM262186 KSH262186:KSI262186 LCD262186:LCE262186 LLZ262186:LMA262186 LVV262186:LVW262186 MFR262186:MFS262186 MPN262186:MPO262186 MZJ262186:MZK262186 NJF262186:NJG262186 NTB262186:NTC262186 OCX262186:OCY262186 OMT262186:OMU262186 OWP262186:OWQ262186 PGL262186:PGM262186 PQH262186:PQI262186 QAD262186:QAE262186 QJZ262186:QKA262186 QTV262186:QTW262186 RDR262186:RDS262186 RNN262186:RNO262186 RXJ262186:RXK262186 SHF262186:SHG262186 SRB262186:SRC262186 TAX262186:TAY262186 TKT262186:TKU262186 TUP262186:TUQ262186 UEL262186:UEM262186 UOH262186:UOI262186 UYD262186:UYE262186 VHZ262186:VIA262186 VRV262186:VRW262186 WBR262186:WBS262186 WLN262186:WLO262186 WVJ262186:WVK262186 B327722:C327722 IX327722:IY327722 ST327722:SU327722 ACP327722:ACQ327722 AML327722:AMM327722 AWH327722:AWI327722 BGD327722:BGE327722 BPZ327722:BQA327722 BZV327722:BZW327722 CJR327722:CJS327722 CTN327722:CTO327722 DDJ327722:DDK327722 DNF327722:DNG327722 DXB327722:DXC327722 EGX327722:EGY327722 EQT327722:EQU327722 FAP327722:FAQ327722 FKL327722:FKM327722 FUH327722:FUI327722 GED327722:GEE327722 GNZ327722:GOA327722 GXV327722:GXW327722 HHR327722:HHS327722 HRN327722:HRO327722 IBJ327722:IBK327722 ILF327722:ILG327722 IVB327722:IVC327722 JEX327722:JEY327722 JOT327722:JOU327722 JYP327722:JYQ327722 KIL327722:KIM327722 KSH327722:KSI327722 LCD327722:LCE327722 LLZ327722:LMA327722 LVV327722:LVW327722 MFR327722:MFS327722 MPN327722:MPO327722 MZJ327722:MZK327722 NJF327722:NJG327722 NTB327722:NTC327722 OCX327722:OCY327722 OMT327722:OMU327722 OWP327722:OWQ327722 PGL327722:PGM327722 PQH327722:PQI327722 QAD327722:QAE327722 QJZ327722:QKA327722 QTV327722:QTW327722 RDR327722:RDS327722 RNN327722:RNO327722 RXJ327722:RXK327722 SHF327722:SHG327722 SRB327722:SRC327722 TAX327722:TAY327722 TKT327722:TKU327722 TUP327722:TUQ327722 UEL327722:UEM327722 UOH327722:UOI327722 UYD327722:UYE327722 VHZ327722:VIA327722 VRV327722:VRW327722 WBR327722:WBS327722 WLN327722:WLO327722 WVJ327722:WVK327722 B393258:C393258 IX393258:IY393258 ST393258:SU393258 ACP393258:ACQ393258 AML393258:AMM393258 AWH393258:AWI393258 BGD393258:BGE393258 BPZ393258:BQA393258 BZV393258:BZW393258 CJR393258:CJS393258 CTN393258:CTO393258 DDJ393258:DDK393258 DNF393258:DNG393258 DXB393258:DXC393258 EGX393258:EGY393258 EQT393258:EQU393258 FAP393258:FAQ393258 FKL393258:FKM393258 FUH393258:FUI393258 GED393258:GEE393258 GNZ393258:GOA393258 GXV393258:GXW393258 HHR393258:HHS393258 HRN393258:HRO393258 IBJ393258:IBK393258 ILF393258:ILG393258 IVB393258:IVC393258 JEX393258:JEY393258 JOT393258:JOU393258 JYP393258:JYQ393258 KIL393258:KIM393258 KSH393258:KSI393258 LCD393258:LCE393258 LLZ393258:LMA393258 LVV393258:LVW393258 MFR393258:MFS393258 MPN393258:MPO393258 MZJ393258:MZK393258 NJF393258:NJG393258 NTB393258:NTC393258 OCX393258:OCY393258 OMT393258:OMU393258 OWP393258:OWQ393258 PGL393258:PGM393258 PQH393258:PQI393258 QAD393258:QAE393258 QJZ393258:QKA393258 QTV393258:QTW393258 RDR393258:RDS393258 RNN393258:RNO393258 RXJ393258:RXK393258 SHF393258:SHG393258 SRB393258:SRC393258 TAX393258:TAY393258 TKT393258:TKU393258 TUP393258:TUQ393258 UEL393258:UEM393258 UOH393258:UOI393258 UYD393258:UYE393258 VHZ393258:VIA393258 VRV393258:VRW393258 WBR393258:WBS393258 WLN393258:WLO393258 WVJ393258:WVK393258 B458794:C458794 IX458794:IY458794 ST458794:SU458794 ACP458794:ACQ458794 AML458794:AMM458794 AWH458794:AWI458794 BGD458794:BGE458794 BPZ458794:BQA458794 BZV458794:BZW458794 CJR458794:CJS458794 CTN458794:CTO458794 DDJ458794:DDK458794 DNF458794:DNG458794 DXB458794:DXC458794 EGX458794:EGY458794 EQT458794:EQU458794 FAP458794:FAQ458794 FKL458794:FKM458794 FUH458794:FUI458794 GED458794:GEE458794 GNZ458794:GOA458794 GXV458794:GXW458794 HHR458794:HHS458794 HRN458794:HRO458794 IBJ458794:IBK458794 ILF458794:ILG458794 IVB458794:IVC458794 JEX458794:JEY458794 JOT458794:JOU458794 JYP458794:JYQ458794 KIL458794:KIM458794 KSH458794:KSI458794 LCD458794:LCE458794 LLZ458794:LMA458794 LVV458794:LVW458794 MFR458794:MFS458794 MPN458794:MPO458794 MZJ458794:MZK458794 NJF458794:NJG458794 NTB458794:NTC458794 OCX458794:OCY458794 OMT458794:OMU458794 OWP458794:OWQ458794 PGL458794:PGM458794 PQH458794:PQI458794 QAD458794:QAE458794 QJZ458794:QKA458794 QTV458794:QTW458794 RDR458794:RDS458794 RNN458794:RNO458794 RXJ458794:RXK458794 SHF458794:SHG458794 SRB458794:SRC458794 TAX458794:TAY458794 TKT458794:TKU458794 TUP458794:TUQ458794 UEL458794:UEM458794 UOH458794:UOI458794 UYD458794:UYE458794 VHZ458794:VIA458794 VRV458794:VRW458794 WBR458794:WBS458794 WLN458794:WLO458794 WVJ458794:WVK458794 B524330:C524330 IX524330:IY524330 ST524330:SU524330 ACP524330:ACQ524330 AML524330:AMM524330 AWH524330:AWI524330 BGD524330:BGE524330 BPZ524330:BQA524330 BZV524330:BZW524330 CJR524330:CJS524330 CTN524330:CTO524330 DDJ524330:DDK524330 DNF524330:DNG524330 DXB524330:DXC524330 EGX524330:EGY524330 EQT524330:EQU524330 FAP524330:FAQ524330 FKL524330:FKM524330 FUH524330:FUI524330 GED524330:GEE524330 GNZ524330:GOA524330 GXV524330:GXW524330 HHR524330:HHS524330 HRN524330:HRO524330 IBJ524330:IBK524330 ILF524330:ILG524330 IVB524330:IVC524330 JEX524330:JEY524330 JOT524330:JOU524330 JYP524330:JYQ524330 KIL524330:KIM524330 KSH524330:KSI524330 LCD524330:LCE524330 LLZ524330:LMA524330 LVV524330:LVW524330 MFR524330:MFS524330 MPN524330:MPO524330 MZJ524330:MZK524330 NJF524330:NJG524330 NTB524330:NTC524330 OCX524330:OCY524330 OMT524330:OMU524330 OWP524330:OWQ524330 PGL524330:PGM524330 PQH524330:PQI524330 QAD524330:QAE524330 QJZ524330:QKA524330 QTV524330:QTW524330 RDR524330:RDS524330 RNN524330:RNO524330 RXJ524330:RXK524330 SHF524330:SHG524330 SRB524330:SRC524330 TAX524330:TAY524330 TKT524330:TKU524330 TUP524330:TUQ524330 UEL524330:UEM524330 UOH524330:UOI524330 UYD524330:UYE524330 VHZ524330:VIA524330 VRV524330:VRW524330 WBR524330:WBS524330 WLN524330:WLO524330 WVJ524330:WVK524330 B589866:C589866 IX589866:IY589866 ST589866:SU589866 ACP589866:ACQ589866 AML589866:AMM589866 AWH589866:AWI589866 BGD589866:BGE589866 BPZ589866:BQA589866 BZV589866:BZW589866 CJR589866:CJS589866 CTN589866:CTO589866 DDJ589866:DDK589866 DNF589866:DNG589866 DXB589866:DXC589866 EGX589866:EGY589866 EQT589866:EQU589866 FAP589866:FAQ589866 FKL589866:FKM589866 FUH589866:FUI589866 GED589866:GEE589866 GNZ589866:GOA589866 GXV589866:GXW589866 HHR589866:HHS589866 HRN589866:HRO589866 IBJ589866:IBK589866 ILF589866:ILG589866 IVB589866:IVC589866 JEX589866:JEY589866 JOT589866:JOU589866 JYP589866:JYQ589866 KIL589866:KIM589866 KSH589866:KSI589866 LCD589866:LCE589866 LLZ589866:LMA589866 LVV589866:LVW589866 MFR589866:MFS589866 MPN589866:MPO589866 MZJ589866:MZK589866 NJF589866:NJG589866 NTB589866:NTC589866 OCX589866:OCY589866 OMT589866:OMU589866 OWP589866:OWQ589866 PGL589866:PGM589866 PQH589866:PQI589866 QAD589866:QAE589866 QJZ589866:QKA589866 QTV589866:QTW589866 RDR589866:RDS589866 RNN589866:RNO589866 RXJ589866:RXK589866 SHF589866:SHG589866 SRB589866:SRC589866 TAX589866:TAY589866 TKT589866:TKU589866 TUP589866:TUQ589866 UEL589866:UEM589866 UOH589866:UOI589866 UYD589866:UYE589866 VHZ589866:VIA589866 VRV589866:VRW589866 WBR589866:WBS589866 WLN589866:WLO589866 WVJ589866:WVK589866 B655402:C655402 IX655402:IY655402 ST655402:SU655402 ACP655402:ACQ655402 AML655402:AMM655402 AWH655402:AWI655402 BGD655402:BGE655402 BPZ655402:BQA655402 BZV655402:BZW655402 CJR655402:CJS655402 CTN655402:CTO655402 DDJ655402:DDK655402 DNF655402:DNG655402 DXB655402:DXC655402 EGX655402:EGY655402 EQT655402:EQU655402 FAP655402:FAQ655402 FKL655402:FKM655402 FUH655402:FUI655402 GED655402:GEE655402 GNZ655402:GOA655402 GXV655402:GXW655402 HHR655402:HHS655402 HRN655402:HRO655402 IBJ655402:IBK655402 ILF655402:ILG655402 IVB655402:IVC655402 JEX655402:JEY655402 JOT655402:JOU655402 JYP655402:JYQ655402 KIL655402:KIM655402 KSH655402:KSI655402 LCD655402:LCE655402 LLZ655402:LMA655402 LVV655402:LVW655402 MFR655402:MFS655402 MPN655402:MPO655402 MZJ655402:MZK655402 NJF655402:NJG655402 NTB655402:NTC655402 OCX655402:OCY655402 OMT655402:OMU655402 OWP655402:OWQ655402 PGL655402:PGM655402 PQH655402:PQI655402 QAD655402:QAE655402 QJZ655402:QKA655402 QTV655402:QTW655402 RDR655402:RDS655402 RNN655402:RNO655402 RXJ655402:RXK655402 SHF655402:SHG655402 SRB655402:SRC655402 TAX655402:TAY655402 TKT655402:TKU655402 TUP655402:TUQ655402 UEL655402:UEM655402 UOH655402:UOI655402 UYD655402:UYE655402 VHZ655402:VIA655402 VRV655402:VRW655402 WBR655402:WBS655402 WLN655402:WLO655402 WVJ655402:WVK655402 B720938:C720938 IX720938:IY720938 ST720938:SU720938 ACP720938:ACQ720938 AML720938:AMM720938 AWH720938:AWI720938 BGD720938:BGE720938 BPZ720938:BQA720938 BZV720938:BZW720938 CJR720938:CJS720938 CTN720938:CTO720938 DDJ720938:DDK720938 DNF720938:DNG720938 DXB720938:DXC720938 EGX720938:EGY720938 EQT720938:EQU720938 FAP720938:FAQ720938 FKL720938:FKM720938 FUH720938:FUI720938 GED720938:GEE720938 GNZ720938:GOA720938 GXV720938:GXW720938 HHR720938:HHS720938 HRN720938:HRO720938 IBJ720938:IBK720938 ILF720938:ILG720938 IVB720938:IVC720938 JEX720938:JEY720938 JOT720938:JOU720938 JYP720938:JYQ720938 KIL720938:KIM720938 KSH720938:KSI720938 LCD720938:LCE720938 LLZ720938:LMA720938 LVV720938:LVW720938 MFR720938:MFS720938 MPN720938:MPO720938 MZJ720938:MZK720938 NJF720938:NJG720938 NTB720938:NTC720938 OCX720938:OCY720938 OMT720938:OMU720938 OWP720938:OWQ720938 PGL720938:PGM720938 PQH720938:PQI720938 QAD720938:QAE720938 QJZ720938:QKA720938 QTV720938:QTW720938 RDR720938:RDS720938 RNN720938:RNO720938 RXJ720938:RXK720938 SHF720938:SHG720938 SRB720938:SRC720938 TAX720938:TAY720938 TKT720938:TKU720938 TUP720938:TUQ720938 UEL720938:UEM720938 UOH720938:UOI720938 UYD720938:UYE720938 VHZ720938:VIA720938 VRV720938:VRW720938 WBR720938:WBS720938 WLN720938:WLO720938 WVJ720938:WVK720938 B786474:C786474 IX786474:IY786474 ST786474:SU786474 ACP786474:ACQ786474 AML786474:AMM786474 AWH786474:AWI786474 BGD786474:BGE786474 BPZ786474:BQA786474 BZV786474:BZW786474 CJR786474:CJS786474 CTN786474:CTO786474 DDJ786474:DDK786474 DNF786474:DNG786474 DXB786474:DXC786474 EGX786474:EGY786474 EQT786474:EQU786474 FAP786474:FAQ786474 FKL786474:FKM786474 FUH786474:FUI786474 GED786474:GEE786474 GNZ786474:GOA786474 GXV786474:GXW786474 HHR786474:HHS786474 HRN786474:HRO786474 IBJ786474:IBK786474 ILF786474:ILG786474 IVB786474:IVC786474 JEX786474:JEY786474 JOT786474:JOU786474 JYP786474:JYQ786474 KIL786474:KIM786474 KSH786474:KSI786474 LCD786474:LCE786474 LLZ786474:LMA786474 LVV786474:LVW786474 MFR786474:MFS786474 MPN786474:MPO786474 MZJ786474:MZK786474 NJF786474:NJG786474 NTB786474:NTC786474 OCX786474:OCY786474 OMT786474:OMU786474 OWP786474:OWQ786474 PGL786474:PGM786474 PQH786474:PQI786474 QAD786474:QAE786474 QJZ786474:QKA786474 QTV786474:QTW786474 RDR786474:RDS786474 RNN786474:RNO786474 RXJ786474:RXK786474 SHF786474:SHG786474 SRB786474:SRC786474 TAX786474:TAY786474 TKT786474:TKU786474 TUP786474:TUQ786474 UEL786474:UEM786474 UOH786474:UOI786474 UYD786474:UYE786474 VHZ786474:VIA786474 VRV786474:VRW786474 WBR786474:WBS786474 WLN786474:WLO786474 WVJ786474:WVK786474 B852010:C852010 IX852010:IY852010 ST852010:SU852010 ACP852010:ACQ852010 AML852010:AMM852010 AWH852010:AWI852010 BGD852010:BGE852010 BPZ852010:BQA852010 BZV852010:BZW852010 CJR852010:CJS852010 CTN852010:CTO852010 DDJ852010:DDK852010 DNF852010:DNG852010 DXB852010:DXC852010 EGX852010:EGY852010 EQT852010:EQU852010 FAP852010:FAQ852010 FKL852010:FKM852010 FUH852010:FUI852010 GED852010:GEE852010 GNZ852010:GOA852010 GXV852010:GXW852010 HHR852010:HHS852010 HRN852010:HRO852010 IBJ852010:IBK852010 ILF852010:ILG852010 IVB852010:IVC852010 JEX852010:JEY852010 JOT852010:JOU852010 JYP852010:JYQ852010 KIL852010:KIM852010 KSH852010:KSI852010 LCD852010:LCE852010 LLZ852010:LMA852010 LVV852010:LVW852010 MFR852010:MFS852010 MPN852010:MPO852010 MZJ852010:MZK852010 NJF852010:NJG852010 NTB852010:NTC852010 OCX852010:OCY852010 OMT852010:OMU852010 OWP852010:OWQ852010 PGL852010:PGM852010 PQH852010:PQI852010 QAD852010:QAE852010 QJZ852010:QKA852010 QTV852010:QTW852010 RDR852010:RDS852010 RNN852010:RNO852010 RXJ852010:RXK852010 SHF852010:SHG852010 SRB852010:SRC852010 TAX852010:TAY852010 TKT852010:TKU852010 TUP852010:TUQ852010 UEL852010:UEM852010 UOH852010:UOI852010 UYD852010:UYE852010 VHZ852010:VIA852010 VRV852010:VRW852010 WBR852010:WBS852010 WLN852010:WLO852010 WVJ852010:WVK852010 B917546:C917546 IX917546:IY917546 ST917546:SU917546 ACP917546:ACQ917546 AML917546:AMM917546 AWH917546:AWI917546 BGD917546:BGE917546 BPZ917546:BQA917546 BZV917546:BZW917546 CJR917546:CJS917546 CTN917546:CTO917546 DDJ917546:DDK917546 DNF917546:DNG917546 DXB917546:DXC917546 EGX917546:EGY917546 EQT917546:EQU917546 FAP917546:FAQ917546 FKL917546:FKM917546 FUH917546:FUI917546 GED917546:GEE917546 GNZ917546:GOA917546 GXV917546:GXW917546 HHR917546:HHS917546 HRN917546:HRO917546 IBJ917546:IBK917546 ILF917546:ILG917546 IVB917546:IVC917546 JEX917546:JEY917546 JOT917546:JOU917546 JYP917546:JYQ917546 KIL917546:KIM917546 KSH917546:KSI917546 LCD917546:LCE917546 LLZ917546:LMA917546 LVV917546:LVW917546 MFR917546:MFS917546 MPN917546:MPO917546 MZJ917546:MZK917546 NJF917546:NJG917546 NTB917546:NTC917546 OCX917546:OCY917546 OMT917546:OMU917546 OWP917546:OWQ917546 PGL917546:PGM917546 PQH917546:PQI917546 QAD917546:QAE917546 QJZ917546:QKA917546 QTV917546:QTW917546 RDR917546:RDS917546 RNN917546:RNO917546 RXJ917546:RXK917546 SHF917546:SHG917546 SRB917546:SRC917546 TAX917546:TAY917546 TKT917546:TKU917546 TUP917546:TUQ917546 UEL917546:UEM917546 UOH917546:UOI917546 UYD917546:UYE917546 VHZ917546:VIA917546 VRV917546:VRW917546 WBR917546:WBS917546 WLN917546:WLO917546 WVJ917546:WVK917546 B983082:C983082 IX983082:IY983082 ST983082:SU983082 ACP983082:ACQ983082 AML983082:AMM983082 AWH983082:AWI983082 BGD983082:BGE983082 BPZ983082:BQA983082 BZV983082:BZW983082 CJR983082:CJS983082 CTN983082:CTO983082 DDJ983082:DDK983082 DNF983082:DNG983082 DXB983082:DXC983082 EGX983082:EGY983082 EQT983082:EQU983082 FAP983082:FAQ983082 FKL983082:FKM983082 FUH983082:FUI983082 GED983082:GEE983082 GNZ983082:GOA983082 GXV983082:GXW983082 HHR983082:HHS983082 HRN983082:HRO983082 IBJ983082:IBK983082 ILF983082:ILG983082 IVB983082:IVC983082 JEX983082:JEY983082 JOT983082:JOU983082 JYP983082:JYQ983082 KIL983082:KIM983082 KSH983082:KSI983082 LCD983082:LCE983082 LLZ983082:LMA983082 LVV983082:LVW983082 MFR983082:MFS983082 MPN983082:MPO983082 MZJ983082:MZK983082 NJF983082:NJG983082 NTB983082:NTC983082 OCX983082:OCY983082 OMT983082:OMU983082 OWP983082:OWQ983082 PGL983082:PGM983082 PQH983082:PQI983082 QAD983082:QAE983082 QJZ983082:QKA983082 QTV983082:QTW983082 RDR983082:RDS983082 RNN983082:RNO983082 RXJ983082:RXK983082 SHF983082:SHG983082 SRB983082:SRC983082 TAX983082:TAY983082 TKT983082:TKU983082 TUP983082:TUQ983082 UEL983082:UEM983082 UOH983082:UOI983082 UYD983082:UYE983082 VHZ983082:VIA983082 VRV983082:VRW983082 WBR983082:WBS983082 WLN983082:WLO983082 WVJ983082:WVK983082 F42:G42 JB42:JC42 SX42:SY42 ACT42:ACU42 AMP42:AMQ42 AWL42:AWM42 BGH42:BGI42 BQD42:BQE42 BZZ42:CAA42 CJV42:CJW42 CTR42:CTS42 DDN42:DDO42 DNJ42:DNK42 DXF42:DXG42 EHB42:EHC42 EQX42:EQY42 FAT42:FAU42 FKP42:FKQ42 FUL42:FUM42 GEH42:GEI42 GOD42:GOE42 GXZ42:GYA42 HHV42:HHW42 HRR42:HRS42 IBN42:IBO42 ILJ42:ILK42 IVF42:IVG42 JFB42:JFC42 JOX42:JOY42 JYT42:JYU42 KIP42:KIQ42 KSL42:KSM42 LCH42:LCI42 LMD42:LME42 LVZ42:LWA42 MFV42:MFW42 MPR42:MPS42 MZN42:MZO42 NJJ42:NJK42 NTF42:NTG42 ODB42:ODC42 OMX42:OMY42 OWT42:OWU42 PGP42:PGQ42 PQL42:PQM42 QAH42:QAI42 QKD42:QKE42 QTZ42:QUA42 RDV42:RDW42 RNR42:RNS42 RXN42:RXO42 SHJ42:SHK42 SRF42:SRG42 TBB42:TBC42 TKX42:TKY42 TUT42:TUU42 UEP42:UEQ42 UOL42:UOM42 UYH42:UYI42 VID42:VIE42 VRZ42:VSA42 WBV42:WBW42 WLR42:WLS42 WVN42:WVO42 F65578:G65578 JB65578:JC65578 SX65578:SY65578 ACT65578:ACU65578 AMP65578:AMQ65578 AWL65578:AWM65578 BGH65578:BGI65578 BQD65578:BQE65578 BZZ65578:CAA65578 CJV65578:CJW65578 CTR65578:CTS65578 DDN65578:DDO65578 DNJ65578:DNK65578 DXF65578:DXG65578 EHB65578:EHC65578 EQX65578:EQY65578 FAT65578:FAU65578 FKP65578:FKQ65578 FUL65578:FUM65578 GEH65578:GEI65578 GOD65578:GOE65578 GXZ65578:GYA65578 HHV65578:HHW65578 HRR65578:HRS65578 IBN65578:IBO65578 ILJ65578:ILK65578 IVF65578:IVG65578 JFB65578:JFC65578 JOX65578:JOY65578 JYT65578:JYU65578 KIP65578:KIQ65578 KSL65578:KSM65578 LCH65578:LCI65578 LMD65578:LME65578 LVZ65578:LWA65578 MFV65578:MFW65578 MPR65578:MPS65578 MZN65578:MZO65578 NJJ65578:NJK65578 NTF65578:NTG65578 ODB65578:ODC65578 OMX65578:OMY65578 OWT65578:OWU65578 PGP65578:PGQ65578 PQL65578:PQM65578 QAH65578:QAI65578 QKD65578:QKE65578 QTZ65578:QUA65578 RDV65578:RDW65578 RNR65578:RNS65578 RXN65578:RXO65578 SHJ65578:SHK65578 SRF65578:SRG65578 TBB65578:TBC65578 TKX65578:TKY65578 TUT65578:TUU65578 UEP65578:UEQ65578 UOL65578:UOM65578 UYH65578:UYI65578 VID65578:VIE65578 VRZ65578:VSA65578 WBV65578:WBW65578 WLR65578:WLS65578 WVN65578:WVO65578 F131114:G131114 JB131114:JC131114 SX131114:SY131114 ACT131114:ACU131114 AMP131114:AMQ131114 AWL131114:AWM131114 BGH131114:BGI131114 BQD131114:BQE131114 BZZ131114:CAA131114 CJV131114:CJW131114 CTR131114:CTS131114 DDN131114:DDO131114 DNJ131114:DNK131114 DXF131114:DXG131114 EHB131114:EHC131114 EQX131114:EQY131114 FAT131114:FAU131114 FKP131114:FKQ131114 FUL131114:FUM131114 GEH131114:GEI131114 GOD131114:GOE131114 GXZ131114:GYA131114 HHV131114:HHW131114 HRR131114:HRS131114 IBN131114:IBO131114 ILJ131114:ILK131114 IVF131114:IVG131114 JFB131114:JFC131114 JOX131114:JOY131114 JYT131114:JYU131114 KIP131114:KIQ131114 KSL131114:KSM131114 LCH131114:LCI131114 LMD131114:LME131114 LVZ131114:LWA131114 MFV131114:MFW131114 MPR131114:MPS131114 MZN131114:MZO131114 NJJ131114:NJK131114 NTF131114:NTG131114 ODB131114:ODC131114 OMX131114:OMY131114 OWT131114:OWU131114 PGP131114:PGQ131114 PQL131114:PQM131114 QAH131114:QAI131114 QKD131114:QKE131114 QTZ131114:QUA131114 RDV131114:RDW131114 RNR131114:RNS131114 RXN131114:RXO131114 SHJ131114:SHK131114 SRF131114:SRG131114 TBB131114:TBC131114 TKX131114:TKY131114 TUT131114:TUU131114 UEP131114:UEQ131114 UOL131114:UOM131114 UYH131114:UYI131114 VID131114:VIE131114 VRZ131114:VSA131114 WBV131114:WBW131114 WLR131114:WLS131114 WVN131114:WVO131114 F196650:G196650 JB196650:JC196650 SX196650:SY196650 ACT196650:ACU196650 AMP196650:AMQ196650 AWL196650:AWM196650 BGH196650:BGI196650 BQD196650:BQE196650 BZZ196650:CAA196650 CJV196650:CJW196650 CTR196650:CTS196650 DDN196650:DDO196650 DNJ196650:DNK196650 DXF196650:DXG196650 EHB196650:EHC196650 EQX196650:EQY196650 FAT196650:FAU196650 FKP196650:FKQ196650 FUL196650:FUM196650 GEH196650:GEI196650 GOD196650:GOE196650 GXZ196650:GYA196650 HHV196650:HHW196650 HRR196650:HRS196650 IBN196650:IBO196650 ILJ196650:ILK196650 IVF196650:IVG196650 JFB196650:JFC196650 JOX196650:JOY196650 JYT196650:JYU196650 KIP196650:KIQ196650 KSL196650:KSM196650 LCH196650:LCI196650 LMD196650:LME196650 LVZ196650:LWA196650 MFV196650:MFW196650 MPR196650:MPS196650 MZN196650:MZO196650 NJJ196650:NJK196650 NTF196650:NTG196650 ODB196650:ODC196650 OMX196650:OMY196650 OWT196650:OWU196650 PGP196650:PGQ196650 PQL196650:PQM196650 QAH196650:QAI196650 QKD196650:QKE196650 QTZ196650:QUA196650 RDV196650:RDW196650 RNR196650:RNS196650 RXN196650:RXO196650 SHJ196650:SHK196650 SRF196650:SRG196650 TBB196650:TBC196650 TKX196650:TKY196650 TUT196650:TUU196650 UEP196650:UEQ196650 UOL196650:UOM196650 UYH196650:UYI196650 VID196650:VIE196650 VRZ196650:VSA196650 WBV196650:WBW196650 WLR196650:WLS196650 WVN196650:WVO196650 F262186:G262186 JB262186:JC262186 SX262186:SY262186 ACT262186:ACU262186 AMP262186:AMQ262186 AWL262186:AWM262186 BGH262186:BGI262186 BQD262186:BQE262186 BZZ262186:CAA262186 CJV262186:CJW262186 CTR262186:CTS262186 DDN262186:DDO262186 DNJ262186:DNK262186 DXF262186:DXG262186 EHB262186:EHC262186 EQX262186:EQY262186 FAT262186:FAU262186 FKP262186:FKQ262186 FUL262186:FUM262186 GEH262186:GEI262186 GOD262186:GOE262186 GXZ262186:GYA262186 HHV262186:HHW262186 HRR262186:HRS262186 IBN262186:IBO262186 ILJ262186:ILK262186 IVF262186:IVG262186 JFB262186:JFC262186 JOX262186:JOY262186 JYT262186:JYU262186 KIP262186:KIQ262186 KSL262186:KSM262186 LCH262186:LCI262186 LMD262186:LME262186 LVZ262186:LWA262186 MFV262186:MFW262186 MPR262186:MPS262186 MZN262186:MZO262186 NJJ262186:NJK262186 NTF262186:NTG262186 ODB262186:ODC262186 OMX262186:OMY262186 OWT262186:OWU262186 PGP262186:PGQ262186 PQL262186:PQM262186 QAH262186:QAI262186 QKD262186:QKE262186 QTZ262186:QUA262186 RDV262186:RDW262186 RNR262186:RNS262186 RXN262186:RXO262186 SHJ262186:SHK262186 SRF262186:SRG262186 TBB262186:TBC262186 TKX262186:TKY262186 TUT262186:TUU262186 UEP262186:UEQ262186 UOL262186:UOM262186 UYH262186:UYI262186 VID262186:VIE262186 VRZ262186:VSA262186 WBV262186:WBW262186 WLR262186:WLS262186 WVN262186:WVO262186 F327722:G327722 JB327722:JC327722 SX327722:SY327722 ACT327722:ACU327722 AMP327722:AMQ327722 AWL327722:AWM327722 BGH327722:BGI327722 BQD327722:BQE327722 BZZ327722:CAA327722 CJV327722:CJW327722 CTR327722:CTS327722 DDN327722:DDO327722 DNJ327722:DNK327722 DXF327722:DXG327722 EHB327722:EHC327722 EQX327722:EQY327722 FAT327722:FAU327722 FKP327722:FKQ327722 FUL327722:FUM327722 GEH327722:GEI327722 GOD327722:GOE327722 GXZ327722:GYA327722 HHV327722:HHW327722 HRR327722:HRS327722 IBN327722:IBO327722 ILJ327722:ILK327722 IVF327722:IVG327722 JFB327722:JFC327722 JOX327722:JOY327722 JYT327722:JYU327722 KIP327722:KIQ327722 KSL327722:KSM327722 LCH327722:LCI327722 LMD327722:LME327722 LVZ327722:LWA327722 MFV327722:MFW327722 MPR327722:MPS327722 MZN327722:MZO327722 NJJ327722:NJK327722 NTF327722:NTG327722 ODB327722:ODC327722 OMX327722:OMY327722 OWT327722:OWU327722 PGP327722:PGQ327722 PQL327722:PQM327722 QAH327722:QAI327722 QKD327722:QKE327722 QTZ327722:QUA327722 RDV327722:RDW327722 RNR327722:RNS327722 RXN327722:RXO327722 SHJ327722:SHK327722 SRF327722:SRG327722 TBB327722:TBC327722 TKX327722:TKY327722 TUT327722:TUU327722 UEP327722:UEQ327722 UOL327722:UOM327722 UYH327722:UYI327722 VID327722:VIE327722 VRZ327722:VSA327722 WBV327722:WBW327722 WLR327722:WLS327722 WVN327722:WVO327722 F393258:G393258 JB393258:JC393258 SX393258:SY393258 ACT393258:ACU393258 AMP393258:AMQ393258 AWL393258:AWM393258 BGH393258:BGI393258 BQD393258:BQE393258 BZZ393258:CAA393258 CJV393258:CJW393258 CTR393258:CTS393258 DDN393258:DDO393258 DNJ393258:DNK393258 DXF393258:DXG393258 EHB393258:EHC393258 EQX393258:EQY393258 FAT393258:FAU393258 FKP393258:FKQ393258 FUL393258:FUM393258 GEH393258:GEI393258 GOD393258:GOE393258 GXZ393258:GYA393258 HHV393258:HHW393258 HRR393258:HRS393258 IBN393258:IBO393258 ILJ393258:ILK393258 IVF393258:IVG393258 JFB393258:JFC393258 JOX393258:JOY393258 JYT393258:JYU393258 KIP393258:KIQ393258 KSL393258:KSM393258 LCH393258:LCI393258 LMD393258:LME393258 LVZ393258:LWA393258 MFV393258:MFW393258 MPR393258:MPS393258 MZN393258:MZO393258 NJJ393258:NJK393258 NTF393258:NTG393258 ODB393258:ODC393258 OMX393258:OMY393258 OWT393258:OWU393258 PGP393258:PGQ393258 PQL393258:PQM393258 QAH393258:QAI393258 QKD393258:QKE393258 QTZ393258:QUA393258 RDV393258:RDW393258 RNR393258:RNS393258 RXN393258:RXO393258 SHJ393258:SHK393258 SRF393258:SRG393258 TBB393258:TBC393258 TKX393258:TKY393258 TUT393258:TUU393258 UEP393258:UEQ393258 UOL393258:UOM393258 UYH393258:UYI393258 VID393258:VIE393258 VRZ393258:VSA393258 WBV393258:WBW393258 WLR393258:WLS393258 WVN393258:WVO393258 F458794:G458794 JB458794:JC458794 SX458794:SY458794 ACT458794:ACU458794 AMP458794:AMQ458794 AWL458794:AWM458794 BGH458794:BGI458794 BQD458794:BQE458794 BZZ458794:CAA458794 CJV458794:CJW458794 CTR458794:CTS458794 DDN458794:DDO458794 DNJ458794:DNK458794 DXF458794:DXG458794 EHB458794:EHC458794 EQX458794:EQY458794 FAT458794:FAU458794 FKP458794:FKQ458794 FUL458794:FUM458794 GEH458794:GEI458794 GOD458794:GOE458794 GXZ458794:GYA458794 HHV458794:HHW458794 HRR458794:HRS458794 IBN458794:IBO458794 ILJ458794:ILK458794 IVF458794:IVG458794 JFB458794:JFC458794 JOX458794:JOY458794 JYT458794:JYU458794 KIP458794:KIQ458794 KSL458794:KSM458794 LCH458794:LCI458794 LMD458794:LME458794 LVZ458794:LWA458794 MFV458794:MFW458794 MPR458794:MPS458794 MZN458794:MZO458794 NJJ458794:NJK458794 NTF458794:NTG458794 ODB458794:ODC458794 OMX458794:OMY458794 OWT458794:OWU458794 PGP458794:PGQ458794 PQL458794:PQM458794 QAH458794:QAI458794 QKD458794:QKE458794 QTZ458794:QUA458794 RDV458794:RDW458794 RNR458794:RNS458794 RXN458794:RXO458794 SHJ458794:SHK458794 SRF458794:SRG458794 TBB458794:TBC458794 TKX458794:TKY458794 TUT458794:TUU458794 UEP458794:UEQ458794 UOL458794:UOM458794 UYH458794:UYI458794 VID458794:VIE458794 VRZ458794:VSA458794 WBV458794:WBW458794 WLR458794:WLS458794 WVN458794:WVO458794 F524330:G524330 JB524330:JC524330 SX524330:SY524330 ACT524330:ACU524330 AMP524330:AMQ524330 AWL524330:AWM524330 BGH524330:BGI524330 BQD524330:BQE524330 BZZ524330:CAA524330 CJV524330:CJW524330 CTR524330:CTS524330 DDN524330:DDO524330 DNJ524330:DNK524330 DXF524330:DXG524330 EHB524330:EHC524330 EQX524330:EQY524330 FAT524330:FAU524330 FKP524330:FKQ524330 FUL524330:FUM524330 GEH524330:GEI524330 GOD524330:GOE524330 GXZ524330:GYA524330 HHV524330:HHW524330 HRR524330:HRS524330 IBN524330:IBO524330 ILJ524330:ILK524330 IVF524330:IVG524330 JFB524330:JFC524330 JOX524330:JOY524330 JYT524330:JYU524330 KIP524330:KIQ524330 KSL524330:KSM524330 LCH524330:LCI524330 LMD524330:LME524330 LVZ524330:LWA524330 MFV524330:MFW524330 MPR524330:MPS524330 MZN524330:MZO524330 NJJ524330:NJK524330 NTF524330:NTG524330 ODB524330:ODC524330 OMX524330:OMY524330 OWT524330:OWU524330 PGP524330:PGQ524330 PQL524330:PQM524330 QAH524330:QAI524330 QKD524330:QKE524330 QTZ524330:QUA524330 RDV524330:RDW524330 RNR524330:RNS524330 RXN524330:RXO524330 SHJ524330:SHK524330 SRF524330:SRG524330 TBB524330:TBC524330 TKX524330:TKY524330 TUT524330:TUU524330 UEP524330:UEQ524330 UOL524330:UOM524330 UYH524330:UYI524330 VID524330:VIE524330 VRZ524330:VSA524330 WBV524330:WBW524330 WLR524330:WLS524330 WVN524330:WVO524330 F589866:G589866 JB589866:JC589866 SX589866:SY589866 ACT589866:ACU589866 AMP589866:AMQ589866 AWL589866:AWM589866 BGH589866:BGI589866 BQD589866:BQE589866 BZZ589866:CAA589866 CJV589866:CJW589866 CTR589866:CTS589866 DDN589866:DDO589866 DNJ589866:DNK589866 DXF589866:DXG589866 EHB589866:EHC589866 EQX589866:EQY589866 FAT589866:FAU589866 FKP589866:FKQ589866 FUL589866:FUM589866 GEH589866:GEI589866 GOD589866:GOE589866 GXZ589866:GYA589866 HHV589866:HHW589866 HRR589866:HRS589866 IBN589866:IBO589866 ILJ589866:ILK589866 IVF589866:IVG589866 JFB589866:JFC589866 JOX589866:JOY589866 JYT589866:JYU589866 KIP589866:KIQ589866 KSL589866:KSM589866 LCH589866:LCI589866 LMD589866:LME589866 LVZ589866:LWA589866 MFV589866:MFW589866 MPR589866:MPS589866 MZN589866:MZO589866 NJJ589866:NJK589866 NTF589866:NTG589866 ODB589866:ODC589866 OMX589866:OMY589866 OWT589866:OWU589866 PGP589866:PGQ589866 PQL589866:PQM589866 QAH589866:QAI589866 QKD589866:QKE589866 QTZ589866:QUA589866 RDV589866:RDW589866 RNR589866:RNS589866 RXN589866:RXO589866 SHJ589866:SHK589866 SRF589866:SRG589866 TBB589866:TBC589866 TKX589866:TKY589866 TUT589866:TUU589866 UEP589866:UEQ589866 UOL589866:UOM589866 UYH589866:UYI589866 VID589866:VIE589866 VRZ589866:VSA589866 WBV589866:WBW589866 WLR589866:WLS589866 WVN589866:WVO589866 F655402:G655402 JB655402:JC655402 SX655402:SY655402 ACT655402:ACU655402 AMP655402:AMQ655402 AWL655402:AWM655402 BGH655402:BGI655402 BQD655402:BQE655402 BZZ655402:CAA655402 CJV655402:CJW655402 CTR655402:CTS655402 DDN655402:DDO655402 DNJ655402:DNK655402 DXF655402:DXG655402 EHB655402:EHC655402 EQX655402:EQY655402 FAT655402:FAU655402 FKP655402:FKQ655402 FUL655402:FUM655402 GEH655402:GEI655402 GOD655402:GOE655402 GXZ655402:GYA655402 HHV655402:HHW655402 HRR655402:HRS655402 IBN655402:IBO655402 ILJ655402:ILK655402 IVF655402:IVG655402 JFB655402:JFC655402 JOX655402:JOY655402 JYT655402:JYU655402 KIP655402:KIQ655402 KSL655402:KSM655402 LCH655402:LCI655402 LMD655402:LME655402 LVZ655402:LWA655402 MFV655402:MFW655402 MPR655402:MPS655402 MZN655402:MZO655402 NJJ655402:NJK655402 NTF655402:NTG655402 ODB655402:ODC655402 OMX655402:OMY655402 OWT655402:OWU655402 PGP655402:PGQ655402 PQL655402:PQM655402 QAH655402:QAI655402 QKD655402:QKE655402 QTZ655402:QUA655402 RDV655402:RDW655402 RNR655402:RNS655402 RXN655402:RXO655402 SHJ655402:SHK655402 SRF655402:SRG655402 TBB655402:TBC655402 TKX655402:TKY655402 TUT655402:TUU655402 UEP655402:UEQ655402 UOL655402:UOM655402 UYH655402:UYI655402 VID655402:VIE655402 VRZ655402:VSA655402 WBV655402:WBW655402 WLR655402:WLS655402 WVN655402:WVO655402 F720938:G720938 JB720938:JC720938 SX720938:SY720938 ACT720938:ACU720938 AMP720938:AMQ720938 AWL720938:AWM720938 BGH720938:BGI720938 BQD720938:BQE720938 BZZ720938:CAA720938 CJV720938:CJW720938 CTR720938:CTS720938 DDN720938:DDO720938 DNJ720938:DNK720938 DXF720938:DXG720938 EHB720938:EHC720938 EQX720938:EQY720938 FAT720938:FAU720938 FKP720938:FKQ720938 FUL720938:FUM720938 GEH720938:GEI720938 GOD720938:GOE720938 GXZ720938:GYA720938 HHV720938:HHW720938 HRR720938:HRS720938 IBN720938:IBO720938 ILJ720938:ILK720938 IVF720938:IVG720938 JFB720938:JFC720938 JOX720938:JOY720938 JYT720938:JYU720938 KIP720938:KIQ720938 KSL720938:KSM720938 LCH720938:LCI720938 LMD720938:LME720938 LVZ720938:LWA720938 MFV720938:MFW720938 MPR720938:MPS720938 MZN720938:MZO720938 NJJ720938:NJK720938 NTF720938:NTG720938 ODB720938:ODC720938 OMX720938:OMY720938 OWT720938:OWU720938 PGP720938:PGQ720938 PQL720938:PQM720938 QAH720938:QAI720938 QKD720938:QKE720938 QTZ720938:QUA720938 RDV720938:RDW720938 RNR720938:RNS720938 RXN720938:RXO720938 SHJ720938:SHK720938 SRF720938:SRG720938 TBB720938:TBC720938 TKX720938:TKY720938 TUT720938:TUU720938 UEP720938:UEQ720938 UOL720938:UOM720938 UYH720938:UYI720938 VID720938:VIE720938 VRZ720938:VSA720938 WBV720938:WBW720938 WLR720938:WLS720938 WVN720938:WVO720938 F786474:G786474 JB786474:JC786474 SX786474:SY786474 ACT786474:ACU786474 AMP786474:AMQ786474 AWL786474:AWM786474 BGH786474:BGI786474 BQD786474:BQE786474 BZZ786474:CAA786474 CJV786474:CJW786474 CTR786474:CTS786474 DDN786474:DDO786474 DNJ786474:DNK786474 DXF786474:DXG786474 EHB786474:EHC786474 EQX786474:EQY786474 FAT786474:FAU786474 FKP786474:FKQ786474 FUL786474:FUM786474 GEH786474:GEI786474 GOD786474:GOE786474 GXZ786474:GYA786474 HHV786474:HHW786474 HRR786474:HRS786474 IBN786474:IBO786474 ILJ786474:ILK786474 IVF786474:IVG786474 JFB786474:JFC786474 JOX786474:JOY786474 JYT786474:JYU786474 KIP786474:KIQ786474 KSL786474:KSM786474 LCH786474:LCI786474 LMD786474:LME786474 LVZ786474:LWA786474 MFV786474:MFW786474 MPR786474:MPS786474 MZN786474:MZO786474 NJJ786474:NJK786474 NTF786474:NTG786474 ODB786474:ODC786474 OMX786474:OMY786474 OWT786474:OWU786474 PGP786474:PGQ786474 PQL786474:PQM786474 QAH786474:QAI786474 QKD786474:QKE786474 QTZ786474:QUA786474 RDV786474:RDW786474 RNR786474:RNS786474 RXN786474:RXO786474 SHJ786474:SHK786474 SRF786474:SRG786474 TBB786474:TBC786474 TKX786474:TKY786474 TUT786474:TUU786474 UEP786474:UEQ786474 UOL786474:UOM786474 UYH786474:UYI786474 VID786474:VIE786474 VRZ786474:VSA786474 WBV786474:WBW786474 WLR786474:WLS786474 WVN786474:WVO786474 F852010:G852010 JB852010:JC852010 SX852010:SY852010 ACT852010:ACU852010 AMP852010:AMQ852010 AWL852010:AWM852010 BGH852010:BGI852010 BQD852010:BQE852010 BZZ852010:CAA852010 CJV852010:CJW852010 CTR852010:CTS852010 DDN852010:DDO852010 DNJ852010:DNK852010 DXF852010:DXG852010 EHB852010:EHC852010 EQX852010:EQY852010 FAT852010:FAU852010 FKP852010:FKQ852010 FUL852010:FUM852010 GEH852010:GEI852010 GOD852010:GOE852010 GXZ852010:GYA852010 HHV852010:HHW852010 HRR852010:HRS852010 IBN852010:IBO852010 ILJ852010:ILK852010 IVF852010:IVG852010 JFB852010:JFC852010 JOX852010:JOY852010 JYT852010:JYU852010 KIP852010:KIQ852010 KSL852010:KSM852010 LCH852010:LCI852010 LMD852010:LME852010 LVZ852010:LWA852010 MFV852010:MFW852010 MPR852010:MPS852010 MZN852010:MZO852010 NJJ852010:NJK852010 NTF852010:NTG852010 ODB852010:ODC852010 OMX852010:OMY852010 OWT852010:OWU852010 PGP852010:PGQ852010 PQL852010:PQM852010 QAH852010:QAI852010 QKD852010:QKE852010 QTZ852010:QUA852010 RDV852010:RDW852010 RNR852010:RNS852010 RXN852010:RXO852010 SHJ852010:SHK852010 SRF852010:SRG852010 TBB852010:TBC852010 TKX852010:TKY852010 TUT852010:TUU852010 UEP852010:UEQ852010 UOL852010:UOM852010 UYH852010:UYI852010 VID852010:VIE852010 VRZ852010:VSA852010 WBV852010:WBW852010 WLR852010:WLS852010 WVN852010:WVO852010 F917546:G917546 JB917546:JC917546 SX917546:SY917546 ACT917546:ACU917546 AMP917546:AMQ917546 AWL917546:AWM917546 BGH917546:BGI917546 BQD917546:BQE917546 BZZ917546:CAA917546 CJV917546:CJW917546 CTR917546:CTS917546 DDN917546:DDO917546 DNJ917546:DNK917546 DXF917546:DXG917546 EHB917546:EHC917546 EQX917546:EQY917546 FAT917546:FAU917546 FKP917546:FKQ917546 FUL917546:FUM917546 GEH917546:GEI917546 GOD917546:GOE917546 GXZ917546:GYA917546 HHV917546:HHW917546 HRR917546:HRS917546 IBN917546:IBO917546 ILJ917546:ILK917546 IVF917546:IVG917546 JFB917546:JFC917546 JOX917546:JOY917546 JYT917546:JYU917546 KIP917546:KIQ917546 KSL917546:KSM917546 LCH917546:LCI917546 LMD917546:LME917546 LVZ917546:LWA917546 MFV917546:MFW917546 MPR917546:MPS917546 MZN917546:MZO917546 NJJ917546:NJK917546 NTF917546:NTG917546 ODB917546:ODC917546 OMX917546:OMY917546 OWT917546:OWU917546 PGP917546:PGQ917546 PQL917546:PQM917546 QAH917546:QAI917546 QKD917546:QKE917546 QTZ917546:QUA917546 RDV917546:RDW917546 RNR917546:RNS917546 RXN917546:RXO917546 SHJ917546:SHK917546 SRF917546:SRG917546 TBB917546:TBC917546 TKX917546:TKY917546 TUT917546:TUU917546 UEP917546:UEQ917546 UOL917546:UOM917546 UYH917546:UYI917546 VID917546:VIE917546 VRZ917546:VSA917546 WBV917546:WBW917546 WLR917546:WLS917546 WVN917546:WVO917546 F983082:G983082 JB983082:JC983082 SX983082:SY983082 ACT983082:ACU983082 AMP983082:AMQ983082 AWL983082:AWM983082 BGH983082:BGI983082 BQD983082:BQE983082 BZZ983082:CAA983082 CJV983082:CJW983082 CTR983082:CTS983082 DDN983082:DDO983082 DNJ983082:DNK983082 DXF983082:DXG983082 EHB983082:EHC983082 EQX983082:EQY983082 FAT983082:FAU983082 FKP983082:FKQ983082 FUL983082:FUM983082 GEH983082:GEI983082 GOD983082:GOE983082 GXZ983082:GYA983082 HHV983082:HHW983082 HRR983082:HRS983082 IBN983082:IBO983082 ILJ983082:ILK983082 IVF983082:IVG983082 JFB983082:JFC983082 JOX983082:JOY983082 JYT983082:JYU983082 KIP983082:KIQ983082 KSL983082:KSM983082 LCH983082:LCI983082 LMD983082:LME983082 LVZ983082:LWA983082 MFV983082:MFW983082 MPR983082:MPS983082 MZN983082:MZO983082 NJJ983082:NJK983082 NTF983082:NTG983082 ODB983082:ODC983082 OMX983082:OMY983082 OWT983082:OWU983082 PGP983082:PGQ983082 PQL983082:PQM983082 QAH983082:QAI983082 QKD983082:QKE983082 QTZ983082:QUA983082 RDV983082:RDW983082 RNR983082:RNS983082 RXN983082:RXO983082 SHJ983082:SHK983082 SRF983082:SRG983082 TBB983082:TBC983082 TKX983082:TKY983082 TUT983082:TUU983082 UEP983082:UEQ983082 UOL983082:UOM983082 UYH983082:UYI983082 VID983082:VIE983082 VRZ983082:VSA983082 WBV983082:WBW983082 WLR983082:WLS983082 WVN983082:WVO983082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0"/>
  <sheetViews>
    <sheetView showGridLines="0" view="pageBreakPreview" zoomScale="85" zoomScaleNormal="70" zoomScaleSheetLayoutView="85" workbookViewId="0">
      <pane xSplit="2" ySplit="6" topLeftCell="C21" activePane="bottomRight" state="frozen"/>
      <selection activeCell="D5" sqref="D5"/>
      <selection pane="topRight" activeCell="D5" sqref="D5"/>
      <selection pane="bottomLeft" activeCell="D5" sqref="D5"/>
      <selection pane="bottomRight" activeCell="D5" sqref="D5:D6"/>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11月月間</v>
      </c>
      <c r="G1" s="4" t="s">
        <v>69</v>
      </c>
      <c r="H1" s="2"/>
      <c r="I1" s="2"/>
      <c r="J1" s="2"/>
    </row>
    <row r="2" spans="1:11" ht="18" customHeight="1" x14ac:dyDescent="0.15">
      <c r="A2" s="227"/>
      <c r="B2" s="226"/>
      <c r="C2" s="683" t="s">
        <v>219</v>
      </c>
      <c r="D2" s="684"/>
      <c r="E2" s="685"/>
      <c r="F2" s="686"/>
      <c r="G2" s="683" t="s">
        <v>218</v>
      </c>
      <c r="H2" s="684"/>
      <c r="I2" s="685"/>
      <c r="J2" s="686"/>
    </row>
    <row r="3" spans="1:11" ht="18.75" customHeight="1" x14ac:dyDescent="0.15">
      <c r="A3" s="225"/>
      <c r="B3" s="224"/>
      <c r="C3" s="687" t="s">
        <v>314</v>
      </c>
      <c r="D3" s="689" t="s">
        <v>313</v>
      </c>
      <c r="E3" s="664" t="s">
        <v>215</v>
      </c>
      <c r="F3" s="665"/>
      <c r="G3" s="660" t="str">
        <f>C3</f>
        <v>12.11月</v>
      </c>
      <c r="H3" s="662" t="str">
        <f>D3</f>
        <v>11.11月</v>
      </c>
      <c r="I3" s="664" t="s">
        <v>215</v>
      </c>
      <c r="J3" s="665"/>
    </row>
    <row r="4" spans="1:11" ht="18" customHeight="1" x14ac:dyDescent="0.15">
      <c r="A4" s="223"/>
      <c r="B4" s="222"/>
      <c r="C4" s="688"/>
      <c r="D4" s="690"/>
      <c r="E4" s="203" t="s">
        <v>214</v>
      </c>
      <c r="F4" s="458" t="s">
        <v>213</v>
      </c>
      <c r="G4" s="661"/>
      <c r="H4" s="663"/>
      <c r="I4" s="203" t="s">
        <v>214</v>
      </c>
      <c r="J4" s="458" t="s">
        <v>213</v>
      </c>
    </row>
    <row r="5" spans="1:11" ht="13.5" customHeight="1" x14ac:dyDescent="0.15">
      <c r="A5" s="668" t="s">
        <v>212</v>
      </c>
      <c r="B5" s="718"/>
      <c r="C5" s="670">
        <f>C7+C12+C17+C22+C27</f>
        <v>503973</v>
      </c>
      <c r="D5" s="672">
        <f>D7+D12+D17+D22+D27</f>
        <v>469410</v>
      </c>
      <c r="E5" s="666">
        <f>C5/D5</f>
        <v>1.0736307279350674</v>
      </c>
      <c r="F5" s="677">
        <f>C5-D5</f>
        <v>34563</v>
      </c>
      <c r="G5" s="670">
        <f>G7+G12+G17+G22+G27</f>
        <v>692718</v>
      </c>
      <c r="H5" s="681">
        <f>H7+H12+H17+H22+H27</f>
        <v>679467</v>
      </c>
      <c r="I5" s="666">
        <f>G5/H5</f>
        <v>1.0195020508722279</v>
      </c>
      <c r="J5" s="677">
        <f>G5-H5</f>
        <v>13251</v>
      </c>
    </row>
    <row r="6" spans="1:11" ht="13.5" customHeight="1" x14ac:dyDescent="0.15">
      <c r="A6" s="679" t="s">
        <v>113</v>
      </c>
      <c r="B6" s="715"/>
      <c r="C6" s="671"/>
      <c r="D6" s="673"/>
      <c r="E6" s="667"/>
      <c r="F6" s="678"/>
      <c r="G6" s="671"/>
      <c r="H6" s="682"/>
      <c r="I6" s="667"/>
      <c r="J6" s="678"/>
    </row>
    <row r="7" spans="1:11" ht="18" customHeight="1" x14ac:dyDescent="0.15">
      <c r="A7" s="705" t="s">
        <v>211</v>
      </c>
      <c r="B7" s="714"/>
      <c r="C7" s="518">
        <f>SUM(C8:C11)</f>
        <v>250053</v>
      </c>
      <c r="D7" s="519">
        <f>SUM(D8:D11)</f>
        <v>232622</v>
      </c>
      <c r="E7" s="516">
        <f t="shared" ref="E7:E34" si="0">C7/D7</f>
        <v>1.0749327234741339</v>
      </c>
      <c r="F7" s="515">
        <f t="shared" ref="F7:F34" si="1">C7-D7</f>
        <v>17431</v>
      </c>
      <c r="G7" s="518">
        <f>SUM(G8:G11)</f>
        <v>328995</v>
      </c>
      <c r="H7" s="517">
        <f>SUM(H8:H11)</f>
        <v>336084</v>
      </c>
      <c r="I7" s="516">
        <f t="shared" ref="I7:I34" si="2">G7/H7</f>
        <v>0.97890705894954833</v>
      </c>
      <c r="J7" s="515">
        <f t="shared" ref="J7:J34" si="3">G7-H7</f>
        <v>-7089</v>
      </c>
      <c r="K7" s="180"/>
    </row>
    <row r="8" spans="1:11" ht="18" customHeight="1" x14ac:dyDescent="0.15">
      <c r="A8" s="187" t="s">
        <v>210</v>
      </c>
      <c r="B8" s="189" t="s">
        <v>111</v>
      </c>
      <c r="C8" s="184">
        <f>'11月(月間)'!B9+'11月(月間)'!B14</f>
        <v>112108</v>
      </c>
      <c r="D8" s="185">
        <f>'11月(月間)'!C9+'11月(月間)'!C14</f>
        <v>107522</v>
      </c>
      <c r="E8" s="423">
        <f t="shared" si="0"/>
        <v>1.0426517363888321</v>
      </c>
      <c r="F8" s="422">
        <f t="shared" si="1"/>
        <v>4586</v>
      </c>
      <c r="G8" s="184">
        <f>'11月(月間)'!F9+'11月(月間)'!F14</f>
        <v>149272</v>
      </c>
      <c r="H8" s="183">
        <f>'11月(月間)'!G9+'11月(月間)'!G14</f>
        <v>165062</v>
      </c>
      <c r="I8" s="423">
        <f t="shared" si="2"/>
        <v>0.90433897565763166</v>
      </c>
      <c r="J8" s="422">
        <f t="shared" si="3"/>
        <v>-15790</v>
      </c>
      <c r="K8" s="180"/>
    </row>
    <row r="9" spans="1:11" ht="18" customHeight="1" x14ac:dyDescent="0.15">
      <c r="A9" s="187"/>
      <c r="B9" s="189" t="s">
        <v>110</v>
      </c>
      <c r="C9" s="184">
        <f>'11月(月間)'!B19+'11月(月間)'!B22+'11月(月間)'!B23+'11月(月間)'!B24</f>
        <v>9025</v>
      </c>
      <c r="D9" s="185">
        <f>'11月(月間)'!C19+'11月(月間)'!C22+'11月(月間)'!C23+'11月(月間)'!C24</f>
        <v>8406</v>
      </c>
      <c r="E9" s="423">
        <f t="shared" si="0"/>
        <v>1.0736378777064002</v>
      </c>
      <c r="F9" s="422">
        <f t="shared" si="1"/>
        <v>619</v>
      </c>
      <c r="G9" s="184">
        <f>'11月(月間)'!F19+'11月(月間)'!F22+'11月(月間)'!F23+'11月(月間)'!F24</f>
        <v>13315</v>
      </c>
      <c r="H9" s="183">
        <f>'11月(月間)'!G19+'11月(月間)'!G22+'11月(月間)'!G23+'11月(月間)'!G24</f>
        <v>13125</v>
      </c>
      <c r="I9" s="423">
        <f t="shared" si="2"/>
        <v>1.0144761904761905</v>
      </c>
      <c r="J9" s="422">
        <f t="shared" si="3"/>
        <v>190</v>
      </c>
      <c r="K9" s="180"/>
    </row>
    <row r="10" spans="1:11" ht="18" customHeight="1" x14ac:dyDescent="0.15">
      <c r="A10" s="187"/>
      <c r="B10" s="189" t="s">
        <v>108</v>
      </c>
      <c r="C10" s="184">
        <f>'11月(月間)'!B43+'11月(月間)'!B49</f>
        <v>108130</v>
      </c>
      <c r="D10" s="185">
        <f>'11月(月間)'!C43+'11月(月間)'!C49</f>
        <v>100683</v>
      </c>
      <c r="E10" s="423">
        <f t="shared" si="0"/>
        <v>1.0739648202775047</v>
      </c>
      <c r="F10" s="422">
        <f t="shared" si="1"/>
        <v>7447</v>
      </c>
      <c r="G10" s="184">
        <f>'11月(月間)'!F43+'11月(月間)'!F49</f>
        <v>137557</v>
      </c>
      <c r="H10" s="183">
        <f>'11月(月間)'!G43+'11月(月間)'!G49</f>
        <v>139843</v>
      </c>
      <c r="I10" s="423">
        <f t="shared" si="2"/>
        <v>0.98365309668699896</v>
      </c>
      <c r="J10" s="422">
        <f t="shared" si="3"/>
        <v>-2286</v>
      </c>
      <c r="K10" s="180"/>
    </row>
    <row r="11" spans="1:11" ht="18" customHeight="1" x14ac:dyDescent="0.15">
      <c r="A11" s="187"/>
      <c r="B11" s="189" t="s">
        <v>112</v>
      </c>
      <c r="C11" s="184">
        <f>'11月(月間)'!B69+'11月(月間)'!B70</f>
        <v>20790</v>
      </c>
      <c r="D11" s="221">
        <f>'11月(月間)'!C69+'11月(月間)'!C70</f>
        <v>16011</v>
      </c>
      <c r="E11" s="423">
        <f t="shared" si="0"/>
        <v>1.2984822934232716</v>
      </c>
      <c r="F11" s="422">
        <f t="shared" si="1"/>
        <v>4779</v>
      </c>
      <c r="G11" s="184">
        <f>'11月(月間)'!F69+'11月(月間)'!F70</f>
        <v>28851</v>
      </c>
      <c r="H11" s="221">
        <f>'11月(月間)'!G69+'11月(月間)'!G70</f>
        <v>18054</v>
      </c>
      <c r="I11" s="423">
        <f t="shared" si="2"/>
        <v>1.5980392156862746</v>
      </c>
      <c r="J11" s="422">
        <f t="shared" si="3"/>
        <v>10797</v>
      </c>
      <c r="K11" s="180"/>
    </row>
    <row r="12" spans="1:11" ht="18" customHeight="1" x14ac:dyDescent="0.15">
      <c r="A12" s="705" t="s">
        <v>209</v>
      </c>
      <c r="B12" s="714"/>
      <c r="C12" s="518">
        <f>SUM(C13:C16)</f>
        <v>82849</v>
      </c>
      <c r="D12" s="519">
        <f>SUM(D13:D16)</f>
        <v>80887</v>
      </c>
      <c r="E12" s="516">
        <f t="shared" si="0"/>
        <v>1.0242560609244995</v>
      </c>
      <c r="F12" s="515">
        <f t="shared" si="1"/>
        <v>1962</v>
      </c>
      <c r="G12" s="518">
        <f>SUM(G13:G16)</f>
        <v>127920</v>
      </c>
      <c r="H12" s="519">
        <f>SUM(H13:H16)</f>
        <v>113268</v>
      </c>
      <c r="I12" s="516">
        <f t="shared" si="2"/>
        <v>1.1293569234029028</v>
      </c>
      <c r="J12" s="515">
        <f t="shared" si="3"/>
        <v>14652</v>
      </c>
      <c r="K12" s="180"/>
    </row>
    <row r="13" spans="1:11" ht="18" customHeight="1" x14ac:dyDescent="0.15">
      <c r="A13" s="187" t="s">
        <v>208</v>
      </c>
      <c r="B13" s="189" t="s">
        <v>111</v>
      </c>
      <c r="C13" s="184">
        <f>'11月(月間)'!B10+'11月(月間)'!B11+'11月(月間)'!B16</f>
        <v>12090</v>
      </c>
      <c r="D13" s="185">
        <f>'11月(月間)'!C10+'11月(月間)'!C11+'11月(月間)'!C16</f>
        <v>29603</v>
      </c>
      <c r="E13" s="423">
        <f t="shared" si="0"/>
        <v>0.4084045535925413</v>
      </c>
      <c r="F13" s="422">
        <f t="shared" si="1"/>
        <v>-17513</v>
      </c>
      <c r="G13" s="184">
        <f>'11月(月間)'!F10+'11月(月間)'!F11+'11月(月間)'!F16</f>
        <v>16427</v>
      </c>
      <c r="H13" s="185">
        <f>'11月(月間)'!G10+'11月(月間)'!G11+'11月(月間)'!G16</f>
        <v>40409</v>
      </c>
      <c r="I13" s="423">
        <f t="shared" si="2"/>
        <v>0.40651834987255314</v>
      </c>
      <c r="J13" s="422">
        <f t="shared" si="3"/>
        <v>-23982</v>
      </c>
      <c r="K13" s="180"/>
    </row>
    <row r="14" spans="1:11" ht="18" customHeight="1" x14ac:dyDescent="0.15">
      <c r="A14" s="187"/>
      <c r="B14" s="189" t="s">
        <v>110</v>
      </c>
      <c r="C14" s="184">
        <f>'11月(月間)'!B20+'11月(月間)'!B25+'11月(月間)'!B26+'11月(月間)'!B27+'11月(月間)'!B36</f>
        <v>13559</v>
      </c>
      <c r="D14" s="185">
        <f>'11月(月間)'!C20+'11月(月間)'!C25+'11月(月間)'!C26+'11月(月間)'!C27+'11月(月間)'!C36</f>
        <v>2921</v>
      </c>
      <c r="E14" s="423">
        <f t="shared" si="0"/>
        <v>4.6419034577199589</v>
      </c>
      <c r="F14" s="422">
        <f t="shared" si="1"/>
        <v>10638</v>
      </c>
      <c r="G14" s="184">
        <f>'11月(月間)'!F20+'11月(月間)'!F25+'11月(月間)'!F26+'11月(月間)'!F27+'11月(月間)'!F36</f>
        <v>17700</v>
      </c>
      <c r="H14" s="185">
        <f>'11月(月間)'!G20+'11月(月間)'!G25+'11月(月間)'!G26+'11月(月間)'!G27+'11月(月間)'!G36</f>
        <v>4575</v>
      </c>
      <c r="I14" s="423">
        <f t="shared" si="2"/>
        <v>3.8688524590163933</v>
      </c>
      <c r="J14" s="422">
        <f t="shared" si="3"/>
        <v>13125</v>
      </c>
      <c r="K14" s="180"/>
    </row>
    <row r="15" spans="1:11" ht="18" customHeight="1" x14ac:dyDescent="0.15">
      <c r="A15" s="187"/>
      <c r="B15" s="189" t="s">
        <v>108</v>
      </c>
      <c r="C15" s="184">
        <f>'11月(月間)'!B44+'11月(月間)'!B45+'11月(月間)'!B46+'11月(月間)'!B61</f>
        <v>41562</v>
      </c>
      <c r="D15" s="185">
        <f>'11月(月間)'!C44+'11月(月間)'!C45+'11月(月間)'!C46+'11月(月間)'!C61</f>
        <v>39420</v>
      </c>
      <c r="E15" s="423">
        <f t="shared" si="0"/>
        <v>1.054337899543379</v>
      </c>
      <c r="F15" s="422">
        <f t="shared" si="1"/>
        <v>2142</v>
      </c>
      <c r="G15" s="184">
        <f>'11月(月間)'!F44+'11月(月間)'!F45+'11月(月間)'!F46+'11月(月間)'!F61</f>
        <v>62110</v>
      </c>
      <c r="H15" s="185">
        <f>'11月(月間)'!G44+'11月(月間)'!G45+'11月(月間)'!G46+'11月(月間)'!G61</f>
        <v>57664</v>
      </c>
      <c r="I15" s="423">
        <f t="shared" si="2"/>
        <v>1.0771018312985572</v>
      </c>
      <c r="J15" s="422">
        <f t="shared" si="3"/>
        <v>4446</v>
      </c>
      <c r="K15" s="180"/>
    </row>
    <row r="16" spans="1:11" ht="18" customHeight="1" x14ac:dyDescent="0.15">
      <c r="A16" s="212"/>
      <c r="B16" s="219" t="s">
        <v>112</v>
      </c>
      <c r="C16" s="218">
        <f>'11月(月間)'!B72+'11月(月間)'!B73</f>
        <v>15638</v>
      </c>
      <c r="D16" s="216">
        <f>'11月(月間)'!C72+'11月(月間)'!C73</f>
        <v>8943</v>
      </c>
      <c r="E16" s="521">
        <f t="shared" si="0"/>
        <v>1.748630213574863</v>
      </c>
      <c r="F16" s="520">
        <f t="shared" si="1"/>
        <v>6695</v>
      </c>
      <c r="G16" s="218">
        <f>'11月(月間)'!F72+'11月(月間)'!F73</f>
        <v>31683</v>
      </c>
      <c r="H16" s="216">
        <f>'11月(月間)'!G72+'11月(月間)'!G73</f>
        <v>10620</v>
      </c>
      <c r="I16" s="521">
        <f t="shared" si="2"/>
        <v>2.9833333333333334</v>
      </c>
      <c r="J16" s="520">
        <f t="shared" si="3"/>
        <v>21063</v>
      </c>
      <c r="K16" s="180"/>
    </row>
    <row r="17" spans="1:11" ht="18" customHeight="1" x14ac:dyDescent="0.15">
      <c r="A17" s="705" t="s">
        <v>207</v>
      </c>
      <c r="B17" s="714"/>
      <c r="C17" s="518">
        <f>SUM(C18:C21)</f>
        <v>72567</v>
      </c>
      <c r="D17" s="519">
        <f>SUM(D18:D21)</f>
        <v>65377</v>
      </c>
      <c r="E17" s="516">
        <f t="shared" si="0"/>
        <v>1.109977515028221</v>
      </c>
      <c r="F17" s="515">
        <f t="shared" si="1"/>
        <v>7190</v>
      </c>
      <c r="G17" s="518">
        <f>SUM(G18:G21)</f>
        <v>94281</v>
      </c>
      <c r="H17" s="517">
        <f>SUM(H18:H21)</f>
        <v>93665</v>
      </c>
      <c r="I17" s="516">
        <f t="shared" si="2"/>
        <v>1.0065766294773928</v>
      </c>
      <c r="J17" s="515">
        <f t="shared" si="3"/>
        <v>616</v>
      </c>
      <c r="K17" s="180"/>
    </row>
    <row r="18" spans="1:11" ht="18" customHeight="1" x14ac:dyDescent="0.15">
      <c r="A18" s="187" t="s">
        <v>206</v>
      </c>
      <c r="B18" s="189" t="s">
        <v>111</v>
      </c>
      <c r="C18" s="184">
        <f>'11月(月間)'!B12</f>
        <v>0</v>
      </c>
      <c r="D18" s="185">
        <f>'11月(月間)'!C12</f>
        <v>0</v>
      </c>
      <c r="E18" s="423" t="e">
        <f t="shared" si="0"/>
        <v>#DIV/0!</v>
      </c>
      <c r="F18" s="422">
        <f t="shared" si="1"/>
        <v>0</v>
      </c>
      <c r="G18" s="184">
        <f>'11月(月間)'!F12</f>
        <v>0</v>
      </c>
      <c r="H18" s="183">
        <f>'11月(月間)'!G12</f>
        <v>0</v>
      </c>
      <c r="I18" s="423" t="e">
        <f t="shared" si="2"/>
        <v>#DIV/0!</v>
      </c>
      <c r="J18" s="422">
        <f t="shared" si="3"/>
        <v>0</v>
      </c>
      <c r="K18" s="180"/>
    </row>
    <row r="19" spans="1:11" ht="18" customHeight="1" x14ac:dyDescent="0.15">
      <c r="A19" s="187"/>
      <c r="B19" s="189" t="s">
        <v>110</v>
      </c>
      <c r="C19" s="184">
        <f>'11月(月間)'!B21+'11月(月間)'!B35</f>
        <v>20669</v>
      </c>
      <c r="D19" s="185">
        <f>'11月(月間)'!C21+'11月(月間)'!C35</f>
        <v>19782</v>
      </c>
      <c r="E19" s="423">
        <f t="shared" si="0"/>
        <v>1.0448387422909715</v>
      </c>
      <c r="F19" s="422">
        <f t="shared" si="1"/>
        <v>887</v>
      </c>
      <c r="G19" s="184">
        <f>'11月(月間)'!F21+'11月(月間)'!F35</f>
        <v>26100</v>
      </c>
      <c r="H19" s="183">
        <f>'11月(月間)'!G21+'11月(月間)'!G35</f>
        <v>26170</v>
      </c>
      <c r="I19" s="423">
        <f t="shared" si="2"/>
        <v>0.99732518150554073</v>
      </c>
      <c r="J19" s="422">
        <f t="shared" si="3"/>
        <v>-70</v>
      </c>
      <c r="K19" s="180"/>
    </row>
    <row r="20" spans="1:11" ht="18" customHeight="1" x14ac:dyDescent="0.15">
      <c r="A20" s="187"/>
      <c r="B20" s="189" t="s">
        <v>108</v>
      </c>
      <c r="C20" s="184">
        <f>'11月(月間)'!B48+'11月(月間)'!B62</f>
        <v>40146</v>
      </c>
      <c r="D20" s="185">
        <f>'11月(月間)'!C48+'11月(月間)'!C62</f>
        <v>34848</v>
      </c>
      <c r="E20" s="423">
        <f t="shared" si="0"/>
        <v>1.1520316804407713</v>
      </c>
      <c r="F20" s="422">
        <f t="shared" si="1"/>
        <v>5298</v>
      </c>
      <c r="G20" s="184">
        <f>'11月(月間)'!F48+'11月(月間)'!F62</f>
        <v>52251</v>
      </c>
      <c r="H20" s="183">
        <f>'11月(月間)'!G48+'11月(月間)'!G62</f>
        <v>51565</v>
      </c>
      <c r="I20" s="423">
        <f t="shared" si="2"/>
        <v>1.013303597401338</v>
      </c>
      <c r="J20" s="422">
        <f t="shared" si="3"/>
        <v>686</v>
      </c>
      <c r="K20" s="180"/>
    </row>
    <row r="21" spans="1:11" ht="18" customHeight="1" x14ac:dyDescent="0.15">
      <c r="A21" s="212"/>
      <c r="B21" s="219" t="s">
        <v>112</v>
      </c>
      <c r="C21" s="218">
        <f>'11月(月間)'!B71+'11月(月間)'!B75</f>
        <v>11752</v>
      </c>
      <c r="D21" s="216">
        <f>'11月(月間)'!C71+'11月(月間)'!C75</f>
        <v>10747</v>
      </c>
      <c r="E21" s="521">
        <f t="shared" si="0"/>
        <v>1.0935144691541825</v>
      </c>
      <c r="F21" s="520">
        <f t="shared" si="1"/>
        <v>1005</v>
      </c>
      <c r="G21" s="218">
        <f>'11月(月間)'!F71+'11月(月間)'!F75</f>
        <v>15930</v>
      </c>
      <c r="H21" s="220">
        <f>'11月(月間)'!G71+'11月(月間)'!G75</f>
        <v>15930</v>
      </c>
      <c r="I21" s="522">
        <f t="shared" si="2"/>
        <v>1</v>
      </c>
      <c r="J21" s="520">
        <f t="shared" si="3"/>
        <v>0</v>
      </c>
      <c r="K21" s="180"/>
    </row>
    <row r="22" spans="1:11" ht="18" customHeight="1" x14ac:dyDescent="0.15">
      <c r="A22" s="705" t="s">
        <v>205</v>
      </c>
      <c r="B22" s="714"/>
      <c r="C22" s="518">
        <f>SUM(C23:C26)</f>
        <v>41693</v>
      </c>
      <c r="D22" s="519">
        <f>SUM(D23:D26)</f>
        <v>39046</v>
      </c>
      <c r="E22" s="516">
        <f t="shared" si="0"/>
        <v>1.0677918352712186</v>
      </c>
      <c r="F22" s="515">
        <f t="shared" si="1"/>
        <v>2647</v>
      </c>
      <c r="G22" s="518">
        <f>SUM(G23:G26)</f>
        <v>57328</v>
      </c>
      <c r="H22" s="517">
        <f>SUM(H23:H26)</f>
        <v>56865</v>
      </c>
      <c r="I22" s="516">
        <f t="shared" si="2"/>
        <v>1.0081420909170844</v>
      </c>
      <c r="J22" s="515">
        <f t="shared" si="3"/>
        <v>463</v>
      </c>
      <c r="K22" s="180"/>
    </row>
    <row r="23" spans="1:11" ht="18" customHeight="1" x14ac:dyDescent="0.15">
      <c r="A23" s="187"/>
      <c r="B23" s="189" t="s">
        <v>111</v>
      </c>
      <c r="C23" s="184">
        <f>'11月(月間)'!B13</f>
        <v>0</v>
      </c>
      <c r="D23" s="185">
        <f>'11月(月間)'!C13</f>
        <v>0</v>
      </c>
      <c r="E23" s="423" t="e">
        <f t="shared" si="0"/>
        <v>#DIV/0!</v>
      </c>
      <c r="F23" s="422">
        <f t="shared" si="1"/>
        <v>0</v>
      </c>
      <c r="G23" s="184">
        <f>'11月(月間)'!F13</f>
        <v>0</v>
      </c>
      <c r="H23" s="183">
        <f>'11月(月間)'!G13</f>
        <v>0</v>
      </c>
      <c r="I23" s="423" t="e">
        <f t="shared" si="2"/>
        <v>#DIV/0!</v>
      </c>
      <c r="J23" s="422">
        <f t="shared" si="3"/>
        <v>0</v>
      </c>
      <c r="K23" s="180"/>
    </row>
    <row r="24" spans="1:11" ht="18" customHeight="1" x14ac:dyDescent="0.15">
      <c r="A24" s="187"/>
      <c r="B24" s="189" t="s">
        <v>110</v>
      </c>
      <c r="C24" s="184">
        <f>'11月(月間)'!B28+'11月(月間)'!B37</f>
        <v>13781</v>
      </c>
      <c r="D24" s="185">
        <f>'11月(月間)'!C28+'11月(月間)'!C37</f>
        <v>14983</v>
      </c>
      <c r="E24" s="423">
        <f t="shared" si="0"/>
        <v>0.91977574584529131</v>
      </c>
      <c r="F24" s="422">
        <f t="shared" si="1"/>
        <v>-1202</v>
      </c>
      <c r="G24" s="184">
        <f>'11月(月間)'!F28+'11月(月間)'!F37</f>
        <v>17325</v>
      </c>
      <c r="H24" s="183">
        <f>'11月(月間)'!G28+'11月(月間)'!G37</f>
        <v>22015</v>
      </c>
      <c r="I24" s="423">
        <f t="shared" si="2"/>
        <v>0.78696343402225755</v>
      </c>
      <c r="J24" s="422">
        <f t="shared" si="3"/>
        <v>-4690</v>
      </c>
      <c r="K24" s="180"/>
    </row>
    <row r="25" spans="1:11" ht="18" customHeight="1" x14ac:dyDescent="0.15">
      <c r="A25" s="187"/>
      <c r="B25" s="189" t="s">
        <v>108</v>
      </c>
      <c r="C25" s="184">
        <f>'11月(月間)'!B47</f>
        <v>20789</v>
      </c>
      <c r="D25" s="185">
        <f>'11月(月間)'!C47</f>
        <v>17563</v>
      </c>
      <c r="E25" s="423">
        <f t="shared" si="0"/>
        <v>1.1836816033707225</v>
      </c>
      <c r="F25" s="422">
        <f t="shared" si="1"/>
        <v>3226</v>
      </c>
      <c r="G25" s="184">
        <f>'11月(月間)'!F47</f>
        <v>29383</v>
      </c>
      <c r="H25" s="183">
        <f>'11月(月間)'!G47</f>
        <v>24230</v>
      </c>
      <c r="I25" s="423">
        <f t="shared" si="2"/>
        <v>1.2126702434997936</v>
      </c>
      <c r="J25" s="422">
        <f t="shared" si="3"/>
        <v>5153</v>
      </c>
      <c r="K25" s="180"/>
    </row>
    <row r="26" spans="1:11" ht="18" customHeight="1" x14ac:dyDescent="0.15">
      <c r="A26" s="212"/>
      <c r="B26" s="219" t="s">
        <v>112</v>
      </c>
      <c r="C26" s="218">
        <f>'11月(月間)'!B76</f>
        <v>7123</v>
      </c>
      <c r="D26" s="216">
        <f>'11月(月間)'!C76</f>
        <v>6500</v>
      </c>
      <c r="E26" s="521">
        <f t="shared" si="0"/>
        <v>1.0958461538461539</v>
      </c>
      <c r="F26" s="520">
        <f t="shared" si="1"/>
        <v>623</v>
      </c>
      <c r="G26" s="217">
        <f>'11月(月間)'!F76</f>
        <v>10620</v>
      </c>
      <c r="H26" s="216">
        <f>'11月(月間)'!G76</f>
        <v>10620</v>
      </c>
      <c r="I26" s="521">
        <f t="shared" si="2"/>
        <v>1</v>
      </c>
      <c r="J26" s="520">
        <f t="shared" si="3"/>
        <v>0</v>
      </c>
      <c r="K26" s="180"/>
    </row>
    <row r="27" spans="1:11" ht="18" customHeight="1" x14ac:dyDescent="0.15">
      <c r="A27" s="705" t="s">
        <v>204</v>
      </c>
      <c r="B27" s="714"/>
      <c r="C27" s="518">
        <f>SUM(C28:C34)</f>
        <v>56811</v>
      </c>
      <c r="D27" s="519">
        <f>SUM(D28:D34)</f>
        <v>51478</v>
      </c>
      <c r="E27" s="516">
        <f t="shared" si="0"/>
        <v>1.1035976533664866</v>
      </c>
      <c r="F27" s="515">
        <f t="shared" si="1"/>
        <v>5333</v>
      </c>
      <c r="G27" s="518">
        <f>SUM(G28:G34)</f>
        <v>84194</v>
      </c>
      <c r="H27" s="519">
        <f>SUM(H28:H34)</f>
        <v>79585</v>
      </c>
      <c r="I27" s="516">
        <f t="shared" si="2"/>
        <v>1.0579129232895645</v>
      </c>
      <c r="J27" s="515">
        <f t="shared" si="3"/>
        <v>4609</v>
      </c>
      <c r="K27" s="180"/>
    </row>
    <row r="28" spans="1:11" ht="18" customHeight="1" x14ac:dyDescent="0.15">
      <c r="A28" s="187"/>
      <c r="B28" s="189" t="s">
        <v>111</v>
      </c>
      <c r="C28" s="184">
        <f>'11月(月間)'!B15+'11月(月間)'!B17</f>
        <v>0</v>
      </c>
      <c r="D28" s="185">
        <f>'11月(月間)'!C15+'11月(月間)'!C17</f>
        <v>0</v>
      </c>
      <c r="E28" s="423" t="e">
        <f t="shared" si="0"/>
        <v>#DIV/0!</v>
      </c>
      <c r="F28" s="422">
        <f t="shared" si="1"/>
        <v>0</v>
      </c>
      <c r="G28" s="184">
        <f>'11月(月間)'!F15+'11月(月間)'!F17</f>
        <v>0</v>
      </c>
      <c r="H28" s="183">
        <f>'11月(月間)'!G15+'11月(月間)'!G17</f>
        <v>0</v>
      </c>
      <c r="I28" s="423" t="e">
        <f t="shared" si="2"/>
        <v>#DIV/0!</v>
      </c>
      <c r="J28" s="422">
        <f t="shared" si="3"/>
        <v>0</v>
      </c>
      <c r="K28" s="180"/>
    </row>
    <row r="29" spans="1:11" ht="18" customHeight="1" x14ac:dyDescent="0.15">
      <c r="A29" s="187"/>
      <c r="B29" s="186" t="s">
        <v>110</v>
      </c>
      <c r="C29" s="184">
        <f>'11月(月間)'!B29+'11月(月間)'!B30+'11月(月間)'!B31+'11月(月間)'!B32+'11月(月間)'!B33+'11月(月間)'!B34</f>
        <v>6702</v>
      </c>
      <c r="D29" s="188">
        <f>'11月(月間)'!C29+'11月(月間)'!C30+'11月(月間)'!C31+'11月(月間)'!C32+'11月(月間)'!C33+'11月(月間)'!C34</f>
        <v>7643</v>
      </c>
      <c r="E29" s="423">
        <f t="shared" si="0"/>
        <v>0.87688080596624363</v>
      </c>
      <c r="F29" s="422">
        <f t="shared" si="1"/>
        <v>-941</v>
      </c>
      <c r="G29" s="184">
        <f>'11月(月間)'!F29+'11月(月間)'!F30+'11月(月間)'!F31+'11月(月間)'!F32+'11月(月間)'!F33+'11月(月間)'!F34</f>
        <v>9300</v>
      </c>
      <c r="H29" s="183">
        <f>'11月(月間)'!G29+'11月(月間)'!G30+'11月(月間)'!G31+'11月(月間)'!G32+'11月(月間)'!G33+'11月(月間)'!G34</f>
        <v>10320</v>
      </c>
      <c r="I29" s="423">
        <f t="shared" si="2"/>
        <v>0.90116279069767447</v>
      </c>
      <c r="J29" s="422">
        <f t="shared" si="3"/>
        <v>-1020</v>
      </c>
      <c r="K29" s="180"/>
    </row>
    <row r="30" spans="1:11" ht="18" customHeight="1" x14ac:dyDescent="0.15">
      <c r="A30" s="187"/>
      <c r="B30" s="186" t="s">
        <v>109</v>
      </c>
      <c r="C30" s="184">
        <f>'11月(月間)'!B38</f>
        <v>1632</v>
      </c>
      <c r="D30" s="185">
        <f>'11月(月間)'!C38</f>
        <v>1423</v>
      </c>
      <c r="E30" s="423">
        <f t="shared" si="0"/>
        <v>1.146872803935348</v>
      </c>
      <c r="F30" s="422">
        <f t="shared" si="1"/>
        <v>209</v>
      </c>
      <c r="G30" s="184">
        <f>'11月(月間)'!F38</f>
        <v>2379</v>
      </c>
      <c r="H30" s="183">
        <f>'11月(月間)'!G38</f>
        <v>2626</v>
      </c>
      <c r="I30" s="423">
        <f t="shared" si="2"/>
        <v>0.90594059405940597</v>
      </c>
      <c r="J30" s="422">
        <f t="shared" si="3"/>
        <v>-247</v>
      </c>
      <c r="K30" s="180"/>
    </row>
    <row r="31" spans="1:11" ht="18" customHeight="1" x14ac:dyDescent="0.15">
      <c r="A31" s="187"/>
      <c r="B31" s="186" t="s">
        <v>108</v>
      </c>
      <c r="C31" s="184">
        <f>'11月(月間)'!B50+'11月(月間)'!B51+'11月(月間)'!B52+'11月(月間)'!B53+'11月(月間)'!B54+'11月(月間)'!B57+'11月(月間)'!B55+'11月(月間)'!B56+'11月(月間)'!B60+'11月(月間)'!B58+'11月(月間)'!B59</f>
        <v>45017</v>
      </c>
      <c r="D31" s="185">
        <f>'11月(月間)'!C51+'11月(月間)'!C52+'11月(月間)'!C53+'11月(月間)'!C54+'11月(月間)'!C57+'11月(月間)'!C55+'11月(月間)'!C56+'11月(月間)'!C60+'11月(月間)'!C58+'11月(月間)'!C59</f>
        <v>39556</v>
      </c>
      <c r="E31" s="423">
        <f t="shared" si="0"/>
        <v>1.1380574375568815</v>
      </c>
      <c r="F31" s="422">
        <f t="shared" si="1"/>
        <v>5461</v>
      </c>
      <c r="G31" s="184">
        <f>'11月(月間)'!F50+'11月(月間)'!F51+'11月(月間)'!F52+'11月(月間)'!F53+'11月(月間)'!F54+'11月(月間)'!F57+'11月(月間)'!F55+'11月(月間)'!F56+'11月(月間)'!F60+'11月(月間)'!F58+'11月(月間)'!F59</f>
        <v>66956</v>
      </c>
      <c r="H31" s="183">
        <f>'11月(月間)'!G51+'11月(月間)'!G52+'11月(月間)'!G53+'11月(月間)'!G54+'11月(月間)'!G57+'11月(月間)'!G55+'11月(月間)'!G56+'11月(月間)'!G60+'11月(月間)'!G58+'11月(月間)'!G59</f>
        <v>61907</v>
      </c>
      <c r="I31" s="423">
        <f t="shared" si="2"/>
        <v>1.0815578206018706</v>
      </c>
      <c r="J31" s="422">
        <f t="shared" si="3"/>
        <v>5049</v>
      </c>
      <c r="K31" s="180"/>
    </row>
    <row r="32" spans="1:11" ht="18" customHeight="1" x14ac:dyDescent="0.15">
      <c r="A32" s="187"/>
      <c r="B32" s="186" t="s">
        <v>107</v>
      </c>
      <c r="C32" s="184">
        <f>'11月(月間)'!B63</f>
        <v>3356</v>
      </c>
      <c r="D32" s="185">
        <f>'11月(月間)'!C63</f>
        <v>2732</v>
      </c>
      <c r="E32" s="423">
        <f t="shared" si="0"/>
        <v>1.2284040995607612</v>
      </c>
      <c r="F32" s="422">
        <f t="shared" si="1"/>
        <v>624</v>
      </c>
      <c r="G32" s="184">
        <f>'11月(月間)'!F63</f>
        <v>5316</v>
      </c>
      <c r="H32" s="183">
        <f>'11月(月間)'!G63</f>
        <v>4489</v>
      </c>
      <c r="I32" s="423">
        <f t="shared" si="2"/>
        <v>1.1842281131655157</v>
      </c>
      <c r="J32" s="422">
        <f t="shared" si="3"/>
        <v>827</v>
      </c>
      <c r="K32" s="180"/>
    </row>
    <row r="33" spans="1:11" ht="18" customHeight="1" x14ac:dyDescent="0.15">
      <c r="A33" s="187"/>
      <c r="B33" s="186" t="s">
        <v>106</v>
      </c>
      <c r="C33" s="184">
        <f>'11月(月間)'!B74</f>
        <v>0</v>
      </c>
      <c r="D33" s="188">
        <f>'11月(月間)'!C74</f>
        <v>0</v>
      </c>
      <c r="E33" s="423" t="e">
        <f t="shared" si="0"/>
        <v>#DIV/0!</v>
      </c>
      <c r="F33" s="422">
        <f t="shared" si="1"/>
        <v>0</v>
      </c>
      <c r="G33" s="213">
        <f>'11月(月間)'!F74</f>
        <v>0</v>
      </c>
      <c r="H33" s="188">
        <f>'11月(月間)'!G74</f>
        <v>0</v>
      </c>
      <c r="I33" s="423" t="e">
        <f t="shared" si="2"/>
        <v>#DIV/0!</v>
      </c>
      <c r="J33" s="422">
        <f t="shared" si="3"/>
        <v>0</v>
      </c>
      <c r="K33" s="180"/>
    </row>
    <row r="34" spans="1:11" ht="18" customHeight="1" thickBot="1" x14ac:dyDescent="0.2">
      <c r="A34" s="212"/>
      <c r="B34" s="202" t="s">
        <v>203</v>
      </c>
      <c r="C34" s="211">
        <f>'11月(月間)'!B78</f>
        <v>104</v>
      </c>
      <c r="D34" s="209">
        <f>'11月(月間)'!C78</f>
        <v>124</v>
      </c>
      <c r="E34" s="513">
        <f t="shared" si="0"/>
        <v>0.83870967741935487</v>
      </c>
      <c r="F34" s="512">
        <f t="shared" si="1"/>
        <v>-20</v>
      </c>
      <c r="G34" s="210">
        <f>'11月(月間)'!F78</f>
        <v>243</v>
      </c>
      <c r="H34" s="209">
        <f>'11月(月間)'!G78</f>
        <v>243</v>
      </c>
      <c r="I34" s="513">
        <f t="shared" si="2"/>
        <v>1</v>
      </c>
      <c r="J34" s="512">
        <f t="shared" si="3"/>
        <v>0</v>
      </c>
      <c r="K34" s="180"/>
    </row>
    <row r="35" spans="1:11" x14ac:dyDescent="0.15">
      <c r="C35" s="165"/>
      <c r="G35" s="165"/>
    </row>
    <row r="36" spans="1:11" x14ac:dyDescent="0.15">
      <c r="C36" s="165"/>
      <c r="G36" s="165"/>
    </row>
    <row r="37" spans="1:11" x14ac:dyDescent="0.15">
      <c r="C37" s="165"/>
      <c r="G37" s="42"/>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F64" s="162">
        <v>0</v>
      </c>
      <c r="G64" s="165"/>
    </row>
    <row r="65" spans="2:7" x14ac:dyDescent="0.15">
      <c r="B65" s="164">
        <v>6025</v>
      </c>
      <c r="C65" s="165"/>
      <c r="F65" s="162">
        <v>10620</v>
      </c>
      <c r="G65" s="165"/>
    </row>
    <row r="66" spans="2:7" x14ac:dyDescent="0.15">
      <c r="C66" s="165"/>
      <c r="G66" s="165"/>
    </row>
    <row r="67" spans="2:7" x14ac:dyDescent="0.15">
      <c r="C67" s="165"/>
      <c r="G67" s="165"/>
    </row>
    <row r="68" spans="2:7" x14ac:dyDescent="0.15">
      <c r="C68" s="165"/>
      <c r="G68" s="165"/>
    </row>
    <row r="69" spans="2:7" x14ac:dyDescent="0.15">
      <c r="C69" s="165"/>
      <c r="G69" s="165"/>
    </row>
    <row r="70" spans="2:7" x14ac:dyDescent="0.15">
      <c r="C70" s="165"/>
      <c r="G70" s="165"/>
    </row>
  </sheetData>
  <mergeCells count="24">
    <mergeCell ref="A1:B1"/>
    <mergeCell ref="G3:G4"/>
    <mergeCell ref="H3:H4"/>
    <mergeCell ref="I3:J3"/>
    <mergeCell ref="I5:I6"/>
    <mergeCell ref="J5:J6"/>
    <mergeCell ref="F5:F6"/>
    <mergeCell ref="G5:G6"/>
    <mergeCell ref="H5:H6"/>
    <mergeCell ref="C2:F2"/>
    <mergeCell ref="G2:J2"/>
    <mergeCell ref="C3:C4"/>
    <mergeCell ref="D3:D4"/>
    <mergeCell ref="E3:F3"/>
    <mergeCell ref="A22:B22"/>
    <mergeCell ref="C5:C6"/>
    <mergeCell ref="D5:D6"/>
    <mergeCell ref="E5:E6"/>
    <mergeCell ref="A27:B27"/>
    <mergeCell ref="A6:B6"/>
    <mergeCell ref="A7:B7"/>
    <mergeCell ref="A12:B12"/>
    <mergeCell ref="A5:B5"/>
    <mergeCell ref="A17:B17"/>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76" orientation="landscape" r:id="rId1"/>
  <headerFooter alignWithMargins="0">
    <oddHeader>&amp;C2012年&amp;A航空旅客輸送実績</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0"/>
  <sheetViews>
    <sheetView showGridLines="0" view="pageBreakPreview" zoomScale="85"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11月上旬</v>
      </c>
      <c r="G1" s="4" t="s">
        <v>69</v>
      </c>
      <c r="H1" s="2"/>
      <c r="I1" s="2"/>
      <c r="J1" s="2"/>
    </row>
    <row r="2" spans="1:11" ht="18" customHeight="1" x14ac:dyDescent="0.15">
      <c r="A2" s="206"/>
      <c r="B2" s="205"/>
      <c r="C2" s="683" t="s">
        <v>219</v>
      </c>
      <c r="D2" s="684"/>
      <c r="E2" s="685"/>
      <c r="F2" s="686"/>
      <c r="G2" s="683" t="s">
        <v>218</v>
      </c>
      <c r="H2" s="684"/>
      <c r="I2" s="685"/>
      <c r="J2" s="686"/>
    </row>
    <row r="3" spans="1:11" ht="18.75" customHeight="1" x14ac:dyDescent="0.15">
      <c r="A3" s="186"/>
      <c r="B3" s="204"/>
      <c r="C3" s="687" t="s">
        <v>316</v>
      </c>
      <c r="D3" s="689" t="s">
        <v>315</v>
      </c>
      <c r="E3" s="664" t="s">
        <v>215</v>
      </c>
      <c r="F3" s="665"/>
      <c r="G3" s="660" t="str">
        <f>C3</f>
        <v>12.11.上旬</v>
      </c>
      <c r="H3" s="662" t="str">
        <f>D3</f>
        <v>11.11.上旬</v>
      </c>
      <c r="I3" s="664" t="s">
        <v>215</v>
      </c>
      <c r="J3" s="665"/>
    </row>
    <row r="4" spans="1:11" ht="18" customHeight="1" x14ac:dyDescent="0.15">
      <c r="A4" s="202"/>
      <c r="B4" s="201"/>
      <c r="C4" s="688"/>
      <c r="D4" s="690"/>
      <c r="E4" s="203" t="s">
        <v>214</v>
      </c>
      <c r="F4" s="458" t="s">
        <v>213</v>
      </c>
      <c r="G4" s="661"/>
      <c r="H4" s="663"/>
      <c r="I4" s="203" t="s">
        <v>214</v>
      </c>
      <c r="J4" s="458" t="s">
        <v>213</v>
      </c>
    </row>
    <row r="5" spans="1:11" ht="13.5" customHeight="1" x14ac:dyDescent="0.15">
      <c r="A5" s="668" t="s">
        <v>212</v>
      </c>
      <c r="B5" s="718"/>
      <c r="C5" s="670">
        <f>C7+C12+C17+C22+C27</f>
        <v>150079</v>
      </c>
      <c r="D5" s="672">
        <f>D7+D12+D17+D22+D27</f>
        <v>147278</v>
      </c>
      <c r="E5" s="666">
        <f>C5/D5</f>
        <v>1.0190184548948247</v>
      </c>
      <c r="F5" s="677">
        <f>C5-D5</f>
        <v>2801</v>
      </c>
      <c r="G5" s="670">
        <f>G7+G12+G17+G22+G27</f>
        <v>199040</v>
      </c>
      <c r="H5" s="681">
        <f>H7+H12+H17+H22+H27</f>
        <v>208931</v>
      </c>
      <c r="I5" s="666">
        <f>G5/H5</f>
        <v>0.95265901182687107</v>
      </c>
      <c r="J5" s="677">
        <f>G5-H5</f>
        <v>-9891</v>
      </c>
    </row>
    <row r="6" spans="1:11" ht="13.5" customHeight="1" x14ac:dyDescent="0.15">
      <c r="A6" s="679" t="s">
        <v>113</v>
      </c>
      <c r="B6" s="715"/>
      <c r="C6" s="671"/>
      <c r="D6" s="673"/>
      <c r="E6" s="667"/>
      <c r="F6" s="678"/>
      <c r="G6" s="671"/>
      <c r="H6" s="682"/>
      <c r="I6" s="667"/>
      <c r="J6" s="678"/>
    </row>
    <row r="7" spans="1:11" ht="18" customHeight="1" x14ac:dyDescent="0.15">
      <c r="A7" s="705" t="s">
        <v>211</v>
      </c>
      <c r="B7" s="714"/>
      <c r="C7" s="518">
        <f>SUM(C8:C11)</f>
        <v>78001</v>
      </c>
      <c r="D7" s="519">
        <f>SUM(D8:D11)</f>
        <v>76977</v>
      </c>
      <c r="E7" s="516">
        <f>C7/D7</f>
        <v>1.0133026748249476</v>
      </c>
      <c r="F7" s="515">
        <f>C7-D7</f>
        <v>1024</v>
      </c>
      <c r="G7" s="518">
        <f>SUM(G8:G11)</f>
        <v>98909</v>
      </c>
      <c r="H7" s="517">
        <f>SUM(H8:H11)</f>
        <v>106115</v>
      </c>
      <c r="I7" s="516">
        <f>G7/H7</f>
        <v>0.93209254111105877</v>
      </c>
      <c r="J7" s="515">
        <f>G7-H7</f>
        <v>-7206</v>
      </c>
      <c r="K7" s="180"/>
    </row>
    <row r="8" spans="1:11" ht="18" customHeight="1" x14ac:dyDescent="0.15">
      <c r="A8" s="187" t="s">
        <v>210</v>
      </c>
      <c r="B8" s="189" t="s">
        <v>111</v>
      </c>
      <c r="C8" s="184">
        <f>'11月(上旬)'!B9+'11月(上旬)'!B14</f>
        <v>36848</v>
      </c>
      <c r="D8" s="185">
        <f>'11月(上旬)'!C9+'11月(上旬)'!C14</f>
        <v>38199</v>
      </c>
      <c r="E8" s="423">
        <f>C8/D8</f>
        <v>0.96463258200476454</v>
      </c>
      <c r="F8" s="422">
        <f>C8-D8</f>
        <v>-1351</v>
      </c>
      <c r="G8" s="184">
        <f>'11月(上旬)'!F9+'11月(上旬)'!F14</f>
        <v>48784</v>
      </c>
      <c r="H8" s="183">
        <f>'11月(上旬)'!G9+'11月(上旬)'!G14</f>
        <v>54481</v>
      </c>
      <c r="I8" s="423">
        <f>G8/H8</f>
        <v>0.89543143481213638</v>
      </c>
      <c r="J8" s="422">
        <f>G8-H8</f>
        <v>-5697</v>
      </c>
      <c r="K8" s="180"/>
    </row>
    <row r="9" spans="1:11" ht="18" customHeight="1" x14ac:dyDescent="0.15">
      <c r="A9" s="187"/>
      <c r="B9" s="189" t="s">
        <v>110</v>
      </c>
      <c r="C9" s="184">
        <f>'11月(上旬)'!B19+'11月(上旬)'!B22+'11月(上旬)'!B23+'11月(上旬)'!B24</f>
        <v>3355</v>
      </c>
      <c r="D9" s="185">
        <f>'11月(上旬)'!C19+'11月(上旬)'!C22+'11月(上旬)'!C23+'11月(上旬)'!C24</f>
        <v>3027</v>
      </c>
      <c r="E9" s="423">
        <f>C9/D9</f>
        <v>1.1083581103402709</v>
      </c>
      <c r="F9" s="422">
        <f>C9-D9</f>
        <v>328</v>
      </c>
      <c r="G9" s="184">
        <f>'11月(上旬)'!F19+'11月(上旬)'!F22+'11月(上旬)'!F23+'11月(上旬)'!F24</f>
        <v>4425</v>
      </c>
      <c r="H9" s="183">
        <f>'11月(上旬)'!G19+'11月(上旬)'!G22+'11月(上旬)'!G23+'11月(上旬)'!G24</f>
        <v>4275</v>
      </c>
      <c r="I9" s="423">
        <f>G9/H9</f>
        <v>1.0350877192982457</v>
      </c>
      <c r="J9" s="422">
        <f>G9-H9</f>
        <v>150</v>
      </c>
      <c r="K9" s="180"/>
    </row>
    <row r="10" spans="1:11" ht="18" customHeight="1" x14ac:dyDescent="0.15">
      <c r="A10" s="187"/>
      <c r="B10" s="189" t="s">
        <v>108</v>
      </c>
      <c r="C10" s="184">
        <f>'11月(上旬)'!B43+'11月(上旬)'!B49</f>
        <v>37798</v>
      </c>
      <c r="D10" s="185">
        <f>'11月(上旬)'!C43+'11月(上旬)'!C49</f>
        <v>35751</v>
      </c>
      <c r="E10" s="423">
        <f>C10/D10</f>
        <v>1.0572571396604291</v>
      </c>
      <c r="F10" s="422">
        <f>C10-D10</f>
        <v>2047</v>
      </c>
      <c r="G10" s="184">
        <f>'11月(上旬)'!F43+'11月(上旬)'!F49</f>
        <v>45700</v>
      </c>
      <c r="H10" s="183">
        <f>'11月(上旬)'!G43+'11月(上旬)'!G49</f>
        <v>47359</v>
      </c>
      <c r="I10" s="423">
        <f>G10/H10</f>
        <v>0.96496969952912859</v>
      </c>
      <c r="J10" s="422">
        <f>G10-H10</f>
        <v>-1659</v>
      </c>
      <c r="K10" s="180"/>
    </row>
    <row r="11" spans="1:11" s="166" customFormat="1" ht="18" customHeight="1" x14ac:dyDescent="0.15">
      <c r="A11" s="179"/>
      <c r="B11" s="197" t="s">
        <v>112</v>
      </c>
      <c r="C11" s="196" t="s">
        <v>105</v>
      </c>
      <c r="D11" s="176" t="s">
        <v>105</v>
      </c>
      <c r="E11" s="574" t="s">
        <v>105</v>
      </c>
      <c r="F11" s="573" t="s">
        <v>105</v>
      </c>
      <c r="G11" s="196" t="s">
        <v>105</v>
      </c>
      <c r="H11" s="176" t="s">
        <v>105</v>
      </c>
      <c r="I11" s="574" t="s">
        <v>105</v>
      </c>
      <c r="J11" s="573" t="s">
        <v>105</v>
      </c>
      <c r="K11" s="167"/>
    </row>
    <row r="12" spans="1:11" ht="18" customHeight="1" x14ac:dyDescent="0.15">
      <c r="A12" s="705" t="s">
        <v>209</v>
      </c>
      <c r="B12" s="714"/>
      <c r="C12" s="518">
        <f>SUM(C13:C16)</f>
        <v>22689</v>
      </c>
      <c r="D12" s="519">
        <f>SUM(D13:D16)</f>
        <v>24102</v>
      </c>
      <c r="E12" s="516">
        <f>C12/D12</f>
        <v>0.94137415982076178</v>
      </c>
      <c r="F12" s="515">
        <f>C12-D12</f>
        <v>-1413</v>
      </c>
      <c r="G12" s="518">
        <f>SUM(G13:G16)</f>
        <v>32805</v>
      </c>
      <c r="H12" s="519">
        <f>SUM(H13:H16)</f>
        <v>34458</v>
      </c>
      <c r="I12" s="516">
        <f>G12/H12</f>
        <v>0.95202855650356955</v>
      </c>
      <c r="J12" s="515">
        <f>G12-H12</f>
        <v>-1653</v>
      </c>
      <c r="K12" s="180"/>
    </row>
    <row r="13" spans="1:11" ht="18" customHeight="1" x14ac:dyDescent="0.15">
      <c r="A13" s="187" t="s">
        <v>208</v>
      </c>
      <c r="B13" s="189" t="s">
        <v>111</v>
      </c>
      <c r="C13" s="184">
        <f>'11月(上旬)'!B10+'11月(上旬)'!B11+'11月(上旬)'!B16</f>
        <v>4403</v>
      </c>
      <c r="D13" s="185">
        <f>'11月(上旬)'!C10+'11月(上旬)'!C11+'11月(上旬)'!C16</f>
        <v>9517</v>
      </c>
      <c r="E13" s="423">
        <f>C13/D13</f>
        <v>0.46264579174109488</v>
      </c>
      <c r="F13" s="422">
        <f>C13-D13</f>
        <v>-5114</v>
      </c>
      <c r="G13" s="184">
        <f>'11月(上旬)'!F10+'11月(上旬)'!F11+'11月(上旬)'!F16</f>
        <v>5905</v>
      </c>
      <c r="H13" s="185">
        <f>'11月(上旬)'!G10+'11月(上旬)'!G11+'11月(上旬)'!G16</f>
        <v>13661</v>
      </c>
      <c r="I13" s="423">
        <f>G13/H13</f>
        <v>0.43225239733548054</v>
      </c>
      <c r="J13" s="422">
        <f>G13-H13</f>
        <v>-7756</v>
      </c>
      <c r="K13" s="180"/>
    </row>
    <row r="14" spans="1:11" ht="18" customHeight="1" x14ac:dyDescent="0.15">
      <c r="A14" s="187"/>
      <c r="B14" s="189" t="s">
        <v>110</v>
      </c>
      <c r="C14" s="184">
        <f>'11月(上旬)'!B20+'11月(上旬)'!B25+'11月(上旬)'!B26+'11月(上旬)'!B27+'11月(上旬)'!B36</f>
        <v>4534</v>
      </c>
      <c r="D14" s="185">
        <f>'11月(上旬)'!C20+'11月(上旬)'!C25+'11月(上旬)'!C26+'11月(上旬)'!C27+'11月(上旬)'!C36</f>
        <v>1072</v>
      </c>
      <c r="E14" s="423">
        <f>C14/D14</f>
        <v>4.2294776119402986</v>
      </c>
      <c r="F14" s="422">
        <f>C14-D14</f>
        <v>3462</v>
      </c>
      <c r="G14" s="184">
        <f>'11月(上旬)'!F20+'11月(上旬)'!F25+'11月(上旬)'!F26+'11月(上旬)'!F27+'11月(上旬)'!F36</f>
        <v>6005</v>
      </c>
      <c r="H14" s="185">
        <f>'11月(上旬)'!G20+'11月(上旬)'!G25+'11月(上旬)'!G26+'11月(上旬)'!G27+'11月(上旬)'!G36</f>
        <v>1630</v>
      </c>
      <c r="I14" s="423">
        <f>G14/H14</f>
        <v>3.6840490797546011</v>
      </c>
      <c r="J14" s="422">
        <f>G14-H14</f>
        <v>4375</v>
      </c>
      <c r="K14" s="180"/>
    </row>
    <row r="15" spans="1:11" ht="18" customHeight="1" x14ac:dyDescent="0.15">
      <c r="A15" s="187"/>
      <c r="B15" s="189" t="s">
        <v>108</v>
      </c>
      <c r="C15" s="184">
        <f>'11月(上旬)'!B44+'11月(上旬)'!B45+'11月(上旬)'!B46+'11月(上旬)'!B61</f>
        <v>13752</v>
      </c>
      <c r="D15" s="185">
        <f>'11月(上旬)'!C44+'11月(上旬)'!C45+'11月(上旬)'!C46+'11月(上旬)'!C61</f>
        <v>13513</v>
      </c>
      <c r="E15" s="423">
        <f>C15/D15</f>
        <v>1.0176866720935396</v>
      </c>
      <c r="F15" s="422">
        <f>C15-D15</f>
        <v>239</v>
      </c>
      <c r="G15" s="184">
        <f>'11月(上旬)'!F44+'11月(上旬)'!F45+'11月(上旬)'!F46+'11月(上旬)'!F61</f>
        <v>20895</v>
      </c>
      <c r="H15" s="185">
        <f>'11月(上旬)'!G44+'11月(上旬)'!G45+'11月(上旬)'!G46+'11月(上旬)'!G61</f>
        <v>19167</v>
      </c>
      <c r="I15" s="423">
        <f>G15/H15</f>
        <v>1.09015495382689</v>
      </c>
      <c r="J15" s="422">
        <f>G15-H15</f>
        <v>1728</v>
      </c>
      <c r="K15" s="180"/>
    </row>
    <row r="16" spans="1:11" s="166" customFormat="1" ht="18" customHeight="1" x14ac:dyDescent="0.15">
      <c r="A16" s="173"/>
      <c r="B16" s="194" t="s">
        <v>112</v>
      </c>
      <c r="C16" s="171" t="s">
        <v>105</v>
      </c>
      <c r="D16" s="170" t="s">
        <v>105</v>
      </c>
      <c r="E16" s="572" t="s">
        <v>105</v>
      </c>
      <c r="F16" s="571" t="s">
        <v>105</v>
      </c>
      <c r="G16" s="171" t="s">
        <v>105</v>
      </c>
      <c r="H16" s="170" t="s">
        <v>105</v>
      </c>
      <c r="I16" s="572" t="s">
        <v>105</v>
      </c>
      <c r="J16" s="571" t="s">
        <v>105</v>
      </c>
      <c r="K16" s="167"/>
    </row>
    <row r="17" spans="1:11" ht="18" customHeight="1" x14ac:dyDescent="0.15">
      <c r="A17" s="705" t="s">
        <v>207</v>
      </c>
      <c r="B17" s="714"/>
      <c r="C17" s="518">
        <f>SUM(C18:C21)</f>
        <v>20146</v>
      </c>
      <c r="D17" s="519">
        <f>SUM(D18:D21)</f>
        <v>17254</v>
      </c>
      <c r="E17" s="516">
        <f>C17/D17</f>
        <v>1.1676133070592327</v>
      </c>
      <c r="F17" s="515">
        <f>C17-D17</f>
        <v>2892</v>
      </c>
      <c r="G17" s="518">
        <f>SUM(G18:G21)</f>
        <v>25880</v>
      </c>
      <c r="H17" s="517">
        <f>SUM(H18:H21)</f>
        <v>26133</v>
      </c>
      <c r="I17" s="516">
        <f>G17/H17</f>
        <v>0.99031875406574066</v>
      </c>
      <c r="J17" s="515">
        <f>G17-H17</f>
        <v>-253</v>
      </c>
      <c r="K17" s="180"/>
    </row>
    <row r="18" spans="1:11" ht="18" customHeight="1" x14ac:dyDescent="0.15">
      <c r="A18" s="187" t="s">
        <v>206</v>
      </c>
      <c r="B18" s="189" t="s">
        <v>111</v>
      </c>
      <c r="C18" s="184">
        <f>'11月(上旬)'!B12</f>
        <v>0</v>
      </c>
      <c r="D18" s="185">
        <f>'11月(上旬)'!C12</f>
        <v>0</v>
      </c>
      <c r="E18" s="423" t="e">
        <f>C18/D18</f>
        <v>#DIV/0!</v>
      </c>
      <c r="F18" s="422">
        <f>C18-D18</f>
        <v>0</v>
      </c>
      <c r="G18" s="184">
        <f>'11月(上旬)'!F12</f>
        <v>0</v>
      </c>
      <c r="H18" s="183">
        <f>'11月(上旬)'!G12</f>
        <v>0</v>
      </c>
      <c r="I18" s="423" t="e">
        <f>G18/H18</f>
        <v>#DIV/0!</v>
      </c>
      <c r="J18" s="422">
        <f>G18-H18</f>
        <v>0</v>
      </c>
      <c r="K18" s="180"/>
    </row>
    <row r="19" spans="1:11" ht="18" customHeight="1" x14ac:dyDescent="0.15">
      <c r="A19" s="187"/>
      <c r="B19" s="189" t="s">
        <v>110</v>
      </c>
      <c r="C19" s="184">
        <f>'11月(上旬)'!B21+'11月(上旬)'!B35</f>
        <v>6780</v>
      </c>
      <c r="D19" s="185">
        <f>'11月(上旬)'!C21+'11月(上旬)'!C35</f>
        <v>6098</v>
      </c>
      <c r="E19" s="423">
        <f>C19/D19</f>
        <v>1.1118399475237783</v>
      </c>
      <c r="F19" s="422">
        <f>C19-D19</f>
        <v>682</v>
      </c>
      <c r="G19" s="184">
        <f>'11月(上旬)'!F21+'11月(上旬)'!F35</f>
        <v>8700</v>
      </c>
      <c r="H19" s="183">
        <f>'11月(上旬)'!G21+'11月(上旬)'!G35</f>
        <v>8725</v>
      </c>
      <c r="I19" s="423">
        <f>G19/H19</f>
        <v>0.99713467048710602</v>
      </c>
      <c r="J19" s="422">
        <f>G19-H19</f>
        <v>-25</v>
      </c>
      <c r="K19" s="180"/>
    </row>
    <row r="20" spans="1:11" ht="18" customHeight="1" x14ac:dyDescent="0.15">
      <c r="A20" s="187"/>
      <c r="B20" s="189" t="s">
        <v>108</v>
      </c>
      <c r="C20" s="184">
        <f>'11月(上旬)'!B48+'11月(上旬)'!B62</f>
        <v>13366</v>
      </c>
      <c r="D20" s="185">
        <f>'11月(上旬)'!C48+'11月(上旬)'!C62</f>
        <v>11156</v>
      </c>
      <c r="E20" s="423">
        <f>C20/D20</f>
        <v>1.1980996773036932</v>
      </c>
      <c r="F20" s="422">
        <f>C20-D20</f>
        <v>2210</v>
      </c>
      <c r="G20" s="184">
        <f>'11月(上旬)'!F48+'11月(上旬)'!F62</f>
        <v>17180</v>
      </c>
      <c r="H20" s="183">
        <f>'11月(上旬)'!G48+'11月(上旬)'!G62</f>
        <v>17408</v>
      </c>
      <c r="I20" s="423">
        <f>G20/H20</f>
        <v>0.9869025735294118</v>
      </c>
      <c r="J20" s="422">
        <f>G20-H20</f>
        <v>-228</v>
      </c>
      <c r="K20" s="180"/>
    </row>
    <row r="21" spans="1:11" s="166" customFormat="1" ht="18" customHeight="1" x14ac:dyDescent="0.15">
      <c r="A21" s="173"/>
      <c r="B21" s="194" t="s">
        <v>112</v>
      </c>
      <c r="C21" s="171" t="s">
        <v>105</v>
      </c>
      <c r="D21" s="170" t="s">
        <v>105</v>
      </c>
      <c r="E21" s="572" t="s">
        <v>105</v>
      </c>
      <c r="F21" s="571" t="s">
        <v>105</v>
      </c>
      <c r="G21" s="171" t="s">
        <v>105</v>
      </c>
      <c r="H21" s="170" t="s">
        <v>105</v>
      </c>
      <c r="I21" s="572" t="s">
        <v>105</v>
      </c>
      <c r="J21" s="571" t="s">
        <v>105</v>
      </c>
      <c r="K21" s="167"/>
    </row>
    <row r="22" spans="1:11" ht="18" customHeight="1" x14ac:dyDescent="0.15">
      <c r="A22" s="705" t="s">
        <v>205</v>
      </c>
      <c r="B22" s="714"/>
      <c r="C22" s="518">
        <f>SUM(C23:C26)</f>
        <v>11963</v>
      </c>
      <c r="D22" s="519">
        <f>SUM(D23:D26)</f>
        <v>12119</v>
      </c>
      <c r="E22" s="516">
        <f>C22/D22</f>
        <v>0.9871276507962703</v>
      </c>
      <c r="F22" s="515">
        <f>C22-D22</f>
        <v>-156</v>
      </c>
      <c r="G22" s="518">
        <f>SUM(G23:G26)</f>
        <v>15307</v>
      </c>
      <c r="H22" s="517">
        <f>SUM(H23:H26)</f>
        <v>15362</v>
      </c>
      <c r="I22" s="516">
        <f>G22/H22</f>
        <v>0.99641973701340969</v>
      </c>
      <c r="J22" s="515">
        <f>G22-H22</f>
        <v>-55</v>
      </c>
      <c r="K22" s="180"/>
    </row>
    <row r="23" spans="1:11" ht="18" customHeight="1" x14ac:dyDescent="0.15">
      <c r="A23" s="187"/>
      <c r="B23" s="189" t="s">
        <v>111</v>
      </c>
      <c r="C23" s="184">
        <f>'11月(上旬)'!B13</f>
        <v>0</v>
      </c>
      <c r="D23" s="185">
        <f>'11月(上旬)'!C13</f>
        <v>0</v>
      </c>
      <c r="E23" s="423" t="e">
        <f>C23/D23</f>
        <v>#DIV/0!</v>
      </c>
      <c r="F23" s="422">
        <f>C23-D23</f>
        <v>0</v>
      </c>
      <c r="G23" s="184">
        <f>'11月(上旬)'!F13</f>
        <v>0</v>
      </c>
      <c r="H23" s="183">
        <f>'11月(上旬)'!G13</f>
        <v>0</v>
      </c>
      <c r="I23" s="423" t="e">
        <f>G23/H23</f>
        <v>#DIV/0!</v>
      </c>
      <c r="J23" s="422">
        <f>G23-H23</f>
        <v>0</v>
      </c>
      <c r="K23" s="180"/>
    </row>
    <row r="24" spans="1:11" ht="18" customHeight="1" x14ac:dyDescent="0.15">
      <c r="A24" s="187"/>
      <c r="B24" s="189" t="s">
        <v>110</v>
      </c>
      <c r="C24" s="184">
        <f>'11月(上旬)'!B28+'11月(上旬)'!B37</f>
        <v>4493</v>
      </c>
      <c r="D24" s="185">
        <f>'11月(上旬)'!C28+'11月(上旬)'!C37</f>
        <v>5405</v>
      </c>
      <c r="E24" s="423">
        <f>C24/D24</f>
        <v>0.83126734505087885</v>
      </c>
      <c r="F24" s="422">
        <f>C24-D24</f>
        <v>-912</v>
      </c>
      <c r="G24" s="184">
        <f>'11月(上旬)'!F28+'11月(上旬)'!F37</f>
        <v>5675</v>
      </c>
      <c r="H24" s="183">
        <f>'11月(上旬)'!G28+'11月(上旬)'!G37</f>
        <v>7290</v>
      </c>
      <c r="I24" s="423">
        <f>G24/H24</f>
        <v>0.7784636488340192</v>
      </c>
      <c r="J24" s="422">
        <f>G24-H24</f>
        <v>-1615</v>
      </c>
      <c r="K24" s="180"/>
    </row>
    <row r="25" spans="1:11" ht="18" customHeight="1" x14ac:dyDescent="0.15">
      <c r="A25" s="187"/>
      <c r="B25" s="189" t="s">
        <v>108</v>
      </c>
      <c r="C25" s="184">
        <f>'11月(上旬)'!B47</f>
        <v>7470</v>
      </c>
      <c r="D25" s="185">
        <f>'11月(上旬)'!C47</f>
        <v>6714</v>
      </c>
      <c r="E25" s="423">
        <f>C25/D25</f>
        <v>1.1126005361930296</v>
      </c>
      <c r="F25" s="422">
        <f>C25-D25</f>
        <v>756</v>
      </c>
      <c r="G25" s="184">
        <f>'11月(上旬)'!F47</f>
        <v>9632</v>
      </c>
      <c r="H25" s="183">
        <f>'11月(上旬)'!G47</f>
        <v>8072</v>
      </c>
      <c r="I25" s="423">
        <f>G25/H25</f>
        <v>1.1932606541129831</v>
      </c>
      <c r="J25" s="422">
        <f>G25-H25</f>
        <v>1560</v>
      </c>
      <c r="K25" s="180"/>
    </row>
    <row r="26" spans="1:11" s="166" customFormat="1" ht="18" customHeight="1" x14ac:dyDescent="0.15">
      <c r="A26" s="173"/>
      <c r="B26" s="194" t="s">
        <v>112</v>
      </c>
      <c r="C26" s="171" t="s">
        <v>105</v>
      </c>
      <c r="D26" s="170" t="s">
        <v>105</v>
      </c>
      <c r="E26" s="572" t="s">
        <v>105</v>
      </c>
      <c r="F26" s="571" t="s">
        <v>105</v>
      </c>
      <c r="G26" s="171" t="s">
        <v>105</v>
      </c>
      <c r="H26" s="170" t="s">
        <v>105</v>
      </c>
      <c r="I26" s="572" t="s">
        <v>105</v>
      </c>
      <c r="J26" s="571" t="s">
        <v>105</v>
      </c>
      <c r="K26" s="167"/>
    </row>
    <row r="27" spans="1:11" ht="18" customHeight="1" x14ac:dyDescent="0.15">
      <c r="A27" s="705" t="s">
        <v>204</v>
      </c>
      <c r="B27" s="714"/>
      <c r="C27" s="518">
        <f>SUM(C28:C34)</f>
        <v>17280</v>
      </c>
      <c r="D27" s="519">
        <f>SUM(D28:D34)</f>
        <v>16826</v>
      </c>
      <c r="E27" s="516">
        <f t="shared" ref="E27:E32" si="0">C27/D27</f>
        <v>1.02698205158683</v>
      </c>
      <c r="F27" s="515">
        <f t="shared" ref="F27:F32" si="1">C27-D27</f>
        <v>454</v>
      </c>
      <c r="G27" s="518">
        <f>SUM(G28:G34)</f>
        <v>26139</v>
      </c>
      <c r="H27" s="519">
        <f>SUM(H28:H34)</f>
        <v>26863</v>
      </c>
      <c r="I27" s="516">
        <f t="shared" ref="I27:I32" si="2">G27/H27</f>
        <v>0.97304843092729776</v>
      </c>
      <c r="J27" s="515">
        <f t="shared" ref="J27:J32" si="3">G27-H27</f>
        <v>-724</v>
      </c>
      <c r="K27" s="180"/>
    </row>
    <row r="28" spans="1:11" ht="18" customHeight="1" x14ac:dyDescent="0.15">
      <c r="A28" s="187"/>
      <c r="B28" s="189" t="s">
        <v>111</v>
      </c>
      <c r="C28" s="184">
        <f>'11月(上旬)'!B15+'11月(上旬)'!B17</f>
        <v>0</v>
      </c>
      <c r="D28" s="185">
        <f>'11月(上旬)'!C15+'11月(上旬)'!C17</f>
        <v>0</v>
      </c>
      <c r="E28" s="423" t="e">
        <f t="shared" si="0"/>
        <v>#DIV/0!</v>
      </c>
      <c r="F28" s="422">
        <f t="shared" si="1"/>
        <v>0</v>
      </c>
      <c r="G28" s="184">
        <f>'11月(上旬)'!F15+'11月(上旬)'!F17</f>
        <v>0</v>
      </c>
      <c r="H28" s="183">
        <f>'11月(上旬)'!G15+'11月(上旬)'!G17</f>
        <v>0</v>
      </c>
      <c r="I28" s="423" t="e">
        <f t="shared" si="2"/>
        <v>#DIV/0!</v>
      </c>
      <c r="J28" s="422">
        <f t="shared" si="3"/>
        <v>0</v>
      </c>
      <c r="K28" s="180"/>
    </row>
    <row r="29" spans="1:11" ht="18" customHeight="1" x14ac:dyDescent="0.15">
      <c r="A29" s="187"/>
      <c r="B29" s="186" t="s">
        <v>110</v>
      </c>
      <c r="C29" s="184">
        <f>'11月(上旬)'!B29+'11月(上旬)'!B30+'11月(上旬)'!B31+'11月(上旬)'!B32+'11月(上旬)'!B33+'11月(上旬)'!B34</f>
        <v>2151</v>
      </c>
      <c r="D29" s="188">
        <f>'11月(上旬)'!C29+'11月(上旬)'!C30+'11月(上旬)'!C31+'11月(上旬)'!C32+'11月(上旬)'!C33+'11月(上旬)'!C34</f>
        <v>2517</v>
      </c>
      <c r="E29" s="423">
        <f t="shared" si="0"/>
        <v>0.85458879618593564</v>
      </c>
      <c r="F29" s="422">
        <f t="shared" si="1"/>
        <v>-366</v>
      </c>
      <c r="G29" s="184">
        <f>'11月(上旬)'!F29+'11月(上旬)'!F30+'11月(上旬)'!F31+'11月(上旬)'!F32+'11月(上旬)'!F33+'11月(上旬)'!F34</f>
        <v>2900</v>
      </c>
      <c r="H29" s="183">
        <f>'11月(上旬)'!G29+'11月(上旬)'!G30+'11月(上旬)'!G31+'11月(上旬)'!G32+'11月(上旬)'!G33+'11月(上旬)'!G34</f>
        <v>3390</v>
      </c>
      <c r="I29" s="423">
        <f t="shared" si="2"/>
        <v>0.85545722713864303</v>
      </c>
      <c r="J29" s="422">
        <f t="shared" si="3"/>
        <v>-490</v>
      </c>
      <c r="K29" s="180"/>
    </row>
    <row r="30" spans="1:11" ht="18" customHeight="1" x14ac:dyDescent="0.15">
      <c r="A30" s="187"/>
      <c r="B30" s="186" t="s">
        <v>109</v>
      </c>
      <c r="C30" s="184">
        <f>'11月(上旬)'!B38</f>
        <v>562</v>
      </c>
      <c r="D30" s="185">
        <f>'11月(上旬)'!C38</f>
        <v>490</v>
      </c>
      <c r="E30" s="423">
        <f t="shared" si="0"/>
        <v>1.1469387755102041</v>
      </c>
      <c r="F30" s="422">
        <f t="shared" si="1"/>
        <v>72</v>
      </c>
      <c r="G30" s="184">
        <f>'11月(上旬)'!F38</f>
        <v>819</v>
      </c>
      <c r="H30" s="183">
        <f>'11月(上旬)'!G38</f>
        <v>879</v>
      </c>
      <c r="I30" s="423">
        <f t="shared" si="2"/>
        <v>0.93174061433447097</v>
      </c>
      <c r="J30" s="422">
        <f t="shared" si="3"/>
        <v>-60</v>
      </c>
      <c r="K30" s="180"/>
    </row>
    <row r="31" spans="1:11" ht="18" customHeight="1" x14ac:dyDescent="0.15">
      <c r="A31" s="187"/>
      <c r="B31" s="186" t="s">
        <v>108</v>
      </c>
      <c r="C31" s="184">
        <f>'11月(上旬)'!B51+'11月(上旬)'!B52+'11月(上旬)'!B53+'11月(上旬)'!B54+'11月(上旬)'!B57+'11月(上旬)'!B55+'11月(上旬)'!B56+'11月(上旬)'!B60+'11月(上旬)'!B58+'11月(上旬)'!B59</f>
        <v>13370</v>
      </c>
      <c r="D31" s="185">
        <f>'11月(上旬)'!C51+'11月(上旬)'!C52+'11月(上旬)'!C53+'11月(上旬)'!C54+'11月(上旬)'!C57+'11月(上旬)'!C55+'11月(上旬)'!C56+'11月(上旬)'!C60+'11月(上旬)'!C58+'11月(上旬)'!C59</f>
        <v>12918</v>
      </c>
      <c r="E31" s="423">
        <f t="shared" si="0"/>
        <v>1.0349899365226816</v>
      </c>
      <c r="F31" s="422">
        <f t="shared" si="1"/>
        <v>452</v>
      </c>
      <c r="G31" s="184">
        <f>'11月(上旬)'!F51+'11月(上旬)'!F52+'11月(上旬)'!F53+'11月(上旬)'!F54+'11月(上旬)'!F57+'11月(上旬)'!F55+'11月(上旬)'!F56+'11月(上旬)'!F60+'11月(上旬)'!F58+'11月(上旬)'!F59</f>
        <v>20594</v>
      </c>
      <c r="H31" s="183">
        <f>'11月(上旬)'!G51+'11月(上旬)'!G52+'11月(上旬)'!G53+'11月(上旬)'!G54+'11月(上旬)'!G57+'11月(上旬)'!G55+'11月(上旬)'!G56+'11月(上旬)'!G60+'11月(上旬)'!G58+'11月(上旬)'!G59</f>
        <v>21092</v>
      </c>
      <c r="I31" s="423">
        <f t="shared" si="2"/>
        <v>0.9763891522852266</v>
      </c>
      <c r="J31" s="422">
        <f t="shared" si="3"/>
        <v>-498</v>
      </c>
      <c r="K31" s="180"/>
    </row>
    <row r="32" spans="1:11" ht="18" customHeight="1" x14ac:dyDescent="0.15">
      <c r="A32" s="187"/>
      <c r="B32" s="186" t="s">
        <v>107</v>
      </c>
      <c r="C32" s="184">
        <f>'11月(上旬)'!B63</f>
        <v>1197</v>
      </c>
      <c r="D32" s="185">
        <f>'11月(上旬)'!C63</f>
        <v>901</v>
      </c>
      <c r="E32" s="423">
        <f t="shared" si="0"/>
        <v>1.3285238623751388</v>
      </c>
      <c r="F32" s="422">
        <f t="shared" si="1"/>
        <v>296</v>
      </c>
      <c r="G32" s="184">
        <f>'11月(上旬)'!F63</f>
        <v>1826</v>
      </c>
      <c r="H32" s="183">
        <f>'11月(上旬)'!G63</f>
        <v>1502</v>
      </c>
      <c r="I32" s="423">
        <f t="shared" si="2"/>
        <v>1.2157123834886818</v>
      </c>
      <c r="J32" s="422">
        <f t="shared" si="3"/>
        <v>324</v>
      </c>
      <c r="K32" s="180"/>
    </row>
    <row r="33" spans="1:11" s="166" customFormat="1" ht="18" customHeight="1" x14ac:dyDescent="0.15">
      <c r="A33" s="179"/>
      <c r="B33" s="178" t="s">
        <v>106</v>
      </c>
      <c r="C33" s="177" t="s">
        <v>105</v>
      </c>
      <c r="D33" s="176" t="s">
        <v>105</v>
      </c>
      <c r="E33" s="574" t="s">
        <v>105</v>
      </c>
      <c r="F33" s="573" t="s">
        <v>105</v>
      </c>
      <c r="G33" s="177" t="s">
        <v>105</v>
      </c>
      <c r="H33" s="176" t="s">
        <v>105</v>
      </c>
      <c r="I33" s="574" t="s">
        <v>105</v>
      </c>
      <c r="J33" s="573" t="s">
        <v>105</v>
      </c>
      <c r="K33" s="167"/>
    </row>
    <row r="34" spans="1:11" s="166" customFormat="1" ht="18" customHeight="1" x14ac:dyDescent="0.15">
      <c r="A34" s="173"/>
      <c r="B34" s="172" t="s">
        <v>203</v>
      </c>
      <c r="C34" s="171" t="s">
        <v>105</v>
      </c>
      <c r="D34" s="170" t="s">
        <v>105</v>
      </c>
      <c r="E34" s="572" t="s">
        <v>105</v>
      </c>
      <c r="F34" s="571" t="s">
        <v>105</v>
      </c>
      <c r="G34" s="171" t="s">
        <v>105</v>
      </c>
      <c r="H34" s="170" t="s">
        <v>105</v>
      </c>
      <c r="I34" s="572" t="s">
        <v>105</v>
      </c>
      <c r="J34" s="571" t="s">
        <v>105</v>
      </c>
      <c r="K34" s="167"/>
    </row>
    <row r="35" spans="1:11" x14ac:dyDescent="0.15">
      <c r="C35" s="165"/>
      <c r="G35" s="165"/>
    </row>
    <row r="36" spans="1:11" x14ac:dyDescent="0.15">
      <c r="C36" s="165"/>
      <c r="G36" s="165"/>
    </row>
    <row r="37" spans="1:11" x14ac:dyDescent="0.15">
      <c r="C37" s="165"/>
      <c r="G37" s="42"/>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2:7" x14ac:dyDescent="0.15">
      <c r="B65" s="164">
        <v>6025</v>
      </c>
      <c r="C65" s="165"/>
      <c r="F65" s="162">
        <v>10620</v>
      </c>
      <c r="G65" s="165"/>
    </row>
    <row r="66" spans="2:7" x14ac:dyDescent="0.15">
      <c r="C66" s="165"/>
      <c r="G66" s="165"/>
    </row>
    <row r="67" spans="2:7" x14ac:dyDescent="0.15">
      <c r="C67" s="165"/>
      <c r="G67" s="165"/>
    </row>
    <row r="68" spans="2:7" x14ac:dyDescent="0.15">
      <c r="C68" s="165"/>
      <c r="G68" s="165"/>
    </row>
    <row r="69" spans="2:7" x14ac:dyDescent="0.15">
      <c r="C69" s="165"/>
      <c r="G69" s="165"/>
    </row>
    <row r="70" spans="2:7" x14ac:dyDescent="0.15">
      <c r="C70" s="165"/>
      <c r="G70" s="165"/>
    </row>
  </sheetData>
  <mergeCells count="24">
    <mergeCell ref="A1:B1"/>
    <mergeCell ref="G3:G4"/>
    <mergeCell ref="H3:H4"/>
    <mergeCell ref="I3:J3"/>
    <mergeCell ref="I5:I6"/>
    <mergeCell ref="J5:J6"/>
    <mergeCell ref="F5:F6"/>
    <mergeCell ref="G5:G6"/>
    <mergeCell ref="H5:H6"/>
    <mergeCell ref="C2:F2"/>
    <mergeCell ref="G2:J2"/>
    <mergeCell ref="C3:C4"/>
    <mergeCell ref="D3:D4"/>
    <mergeCell ref="E3:F3"/>
    <mergeCell ref="A22:B22"/>
    <mergeCell ref="C5:C6"/>
    <mergeCell ref="D5:D6"/>
    <mergeCell ref="E5:E6"/>
    <mergeCell ref="A27:B27"/>
    <mergeCell ref="A6:B6"/>
    <mergeCell ref="A7:B7"/>
    <mergeCell ref="A12:B12"/>
    <mergeCell ref="A5:B5"/>
    <mergeCell ref="A17:B17"/>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76" orientation="landscape" r:id="rId1"/>
  <headerFooter alignWithMargins="0">
    <oddHeader>&amp;C2012年&amp;A航空旅客輸送実績</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0"/>
  <sheetViews>
    <sheetView showGridLines="0" view="pageBreakPreview" zoomScale="85"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11月中旬</v>
      </c>
      <c r="G1" s="4" t="s">
        <v>69</v>
      </c>
      <c r="H1" s="2"/>
      <c r="I1" s="2"/>
      <c r="J1" s="2"/>
    </row>
    <row r="2" spans="1:11" ht="18" customHeight="1" x14ac:dyDescent="0.15">
      <c r="A2" s="206"/>
      <c r="B2" s="205"/>
      <c r="C2" s="683" t="s">
        <v>219</v>
      </c>
      <c r="D2" s="684"/>
      <c r="E2" s="685"/>
      <c r="F2" s="686"/>
      <c r="G2" s="683" t="s">
        <v>218</v>
      </c>
      <c r="H2" s="684"/>
      <c r="I2" s="685"/>
      <c r="J2" s="686"/>
    </row>
    <row r="3" spans="1:11" ht="18.75" customHeight="1" x14ac:dyDescent="0.15">
      <c r="A3" s="186"/>
      <c r="B3" s="204"/>
      <c r="C3" s="687" t="s">
        <v>318</v>
      </c>
      <c r="D3" s="689" t="s">
        <v>317</v>
      </c>
      <c r="E3" s="664" t="s">
        <v>215</v>
      </c>
      <c r="F3" s="665"/>
      <c r="G3" s="660" t="str">
        <f>C3</f>
        <v>12.11.中旬</v>
      </c>
      <c r="H3" s="662" t="str">
        <f>D3</f>
        <v>11.11.中旬</v>
      </c>
      <c r="I3" s="664" t="s">
        <v>215</v>
      </c>
      <c r="J3" s="665"/>
    </row>
    <row r="4" spans="1:11" ht="18" customHeight="1" x14ac:dyDescent="0.15">
      <c r="A4" s="202"/>
      <c r="B4" s="201"/>
      <c r="C4" s="688"/>
      <c r="D4" s="690"/>
      <c r="E4" s="203" t="s">
        <v>214</v>
      </c>
      <c r="F4" s="458" t="s">
        <v>213</v>
      </c>
      <c r="G4" s="661"/>
      <c r="H4" s="663"/>
      <c r="I4" s="203" t="s">
        <v>214</v>
      </c>
      <c r="J4" s="458" t="s">
        <v>213</v>
      </c>
    </row>
    <row r="5" spans="1:11" ht="13.5" customHeight="1" x14ac:dyDescent="0.15">
      <c r="A5" s="668" t="s">
        <v>212</v>
      </c>
      <c r="B5" s="718"/>
      <c r="C5" s="670">
        <f>C7+C12+C17+C22+C27</f>
        <v>145327</v>
      </c>
      <c r="D5" s="672">
        <f>D7+D12+D17+D22+D27</f>
        <v>154868</v>
      </c>
      <c r="E5" s="666">
        <f>C5/D5</f>
        <v>0.93839269571506057</v>
      </c>
      <c r="F5" s="677">
        <f>C5-D5</f>
        <v>-9541</v>
      </c>
      <c r="G5" s="670">
        <f>G7+G12+G17+G22+G27</f>
        <v>200015</v>
      </c>
      <c r="H5" s="681">
        <f>H7+H12+H17+H22+H27</f>
        <v>209318</v>
      </c>
      <c r="I5" s="666">
        <f>G5/H5</f>
        <v>0.95555566172044448</v>
      </c>
      <c r="J5" s="677">
        <f>G5-H5</f>
        <v>-9303</v>
      </c>
    </row>
    <row r="6" spans="1:11" ht="13.5" customHeight="1" x14ac:dyDescent="0.15">
      <c r="A6" s="679" t="s">
        <v>113</v>
      </c>
      <c r="B6" s="715"/>
      <c r="C6" s="671"/>
      <c r="D6" s="673"/>
      <c r="E6" s="667"/>
      <c r="F6" s="678"/>
      <c r="G6" s="671"/>
      <c r="H6" s="682"/>
      <c r="I6" s="667"/>
      <c r="J6" s="678"/>
    </row>
    <row r="7" spans="1:11" ht="18" customHeight="1" x14ac:dyDescent="0.15">
      <c r="A7" s="705" t="s">
        <v>211</v>
      </c>
      <c r="B7" s="714"/>
      <c r="C7" s="518">
        <f>SUM(C8:C11)</f>
        <v>74028</v>
      </c>
      <c r="D7" s="519">
        <f>SUM(D8:D11)</f>
        <v>77402</v>
      </c>
      <c r="E7" s="516">
        <f>C7/D7</f>
        <v>0.95640939510606959</v>
      </c>
      <c r="F7" s="515">
        <f>C7-D7</f>
        <v>-3374</v>
      </c>
      <c r="G7" s="518">
        <f>SUM(G8:G11)</f>
        <v>100170</v>
      </c>
      <c r="H7" s="517">
        <f>SUM(H8:H11)</f>
        <v>106731</v>
      </c>
      <c r="I7" s="516">
        <f>G7/H7</f>
        <v>0.9385277004806476</v>
      </c>
      <c r="J7" s="515">
        <f>G7-H7</f>
        <v>-6561</v>
      </c>
      <c r="K7" s="180"/>
    </row>
    <row r="8" spans="1:11" ht="18" customHeight="1" x14ac:dyDescent="0.15">
      <c r="A8" s="187" t="s">
        <v>210</v>
      </c>
      <c r="B8" s="189" t="s">
        <v>111</v>
      </c>
      <c r="C8" s="184">
        <f>'11月(中旬)'!B9+'11月(中旬)'!B14</f>
        <v>36188</v>
      </c>
      <c r="D8" s="185">
        <f>'11月(中旬)'!C9+'11月(中旬)'!C14</f>
        <v>38020</v>
      </c>
      <c r="E8" s="423">
        <f>C8/D8</f>
        <v>0.95181483429773805</v>
      </c>
      <c r="F8" s="422">
        <f>C8-D8</f>
        <v>-1832</v>
      </c>
      <c r="G8" s="184">
        <f>'11月(中旬)'!F9+'11月(中旬)'!F14</f>
        <v>49881</v>
      </c>
      <c r="H8" s="183">
        <f>'11月(中旬)'!G9+'11月(中旬)'!G14</f>
        <v>55509</v>
      </c>
      <c r="I8" s="423">
        <f>G8/H8</f>
        <v>0.89861103604820836</v>
      </c>
      <c r="J8" s="422">
        <f>G8-H8</f>
        <v>-5628</v>
      </c>
      <c r="K8" s="180"/>
    </row>
    <row r="9" spans="1:11" ht="18" customHeight="1" x14ac:dyDescent="0.15">
      <c r="A9" s="187"/>
      <c r="B9" s="189" t="s">
        <v>110</v>
      </c>
      <c r="C9" s="184">
        <f>'11月(中旬)'!B19+'11月(中旬)'!B22+'11月(中旬)'!B23+'11月(中旬)'!B24</f>
        <v>2678</v>
      </c>
      <c r="D9" s="185">
        <f>'11月(中旬)'!C19+'11月(中旬)'!C22+'11月(中旬)'!C23+'11月(中旬)'!C24</f>
        <v>3091</v>
      </c>
      <c r="E9" s="423">
        <f>C9/D9</f>
        <v>0.86638628275638951</v>
      </c>
      <c r="F9" s="422">
        <f>C9-D9</f>
        <v>-413</v>
      </c>
      <c r="G9" s="184">
        <f>'11月(中旬)'!F19+'11月(中旬)'!F22+'11月(中旬)'!F23+'11月(中旬)'!F24</f>
        <v>4450</v>
      </c>
      <c r="H9" s="183">
        <f>'11月(中旬)'!G19+'11月(中旬)'!G22+'11月(中旬)'!G23+'11月(中旬)'!G24</f>
        <v>4425</v>
      </c>
      <c r="I9" s="423">
        <f>G9/H9</f>
        <v>1.0056497175141244</v>
      </c>
      <c r="J9" s="422">
        <f>G9-H9</f>
        <v>25</v>
      </c>
      <c r="K9" s="180"/>
    </row>
    <row r="10" spans="1:11" ht="18" customHeight="1" x14ac:dyDescent="0.15">
      <c r="A10" s="187"/>
      <c r="B10" s="189" t="s">
        <v>108</v>
      </c>
      <c r="C10" s="184">
        <f>'11月(中旬)'!B43+'11月(中旬)'!B49</f>
        <v>35162</v>
      </c>
      <c r="D10" s="185">
        <f>'11月(中旬)'!C43+'11月(中旬)'!C49</f>
        <v>36291</v>
      </c>
      <c r="E10" s="423">
        <f>C10/D10</f>
        <v>0.96889035849108596</v>
      </c>
      <c r="F10" s="422">
        <f>C10-D10</f>
        <v>-1129</v>
      </c>
      <c r="G10" s="184">
        <f>'11月(中旬)'!F43+'11月(中旬)'!F49</f>
        <v>45839</v>
      </c>
      <c r="H10" s="183">
        <f>'11月(中旬)'!G43+'11月(中旬)'!G49</f>
        <v>46797</v>
      </c>
      <c r="I10" s="423">
        <f>G10/H10</f>
        <v>0.97952860226082872</v>
      </c>
      <c r="J10" s="422">
        <f>G10-H10</f>
        <v>-958</v>
      </c>
      <c r="K10" s="180"/>
    </row>
    <row r="11" spans="1:11" s="166" customFormat="1" ht="18" customHeight="1" x14ac:dyDescent="0.15">
      <c r="A11" s="179"/>
      <c r="B11" s="197" t="s">
        <v>112</v>
      </c>
      <c r="C11" s="196" t="s">
        <v>105</v>
      </c>
      <c r="D11" s="176" t="s">
        <v>105</v>
      </c>
      <c r="E11" s="574" t="s">
        <v>105</v>
      </c>
      <c r="F11" s="573" t="s">
        <v>105</v>
      </c>
      <c r="G11" s="196" t="s">
        <v>105</v>
      </c>
      <c r="H11" s="176" t="s">
        <v>105</v>
      </c>
      <c r="I11" s="574" t="s">
        <v>105</v>
      </c>
      <c r="J11" s="573" t="s">
        <v>105</v>
      </c>
      <c r="K11" s="167"/>
    </row>
    <row r="12" spans="1:11" ht="18" customHeight="1" x14ac:dyDescent="0.15">
      <c r="A12" s="705" t="s">
        <v>209</v>
      </c>
      <c r="B12" s="714"/>
      <c r="C12" s="518">
        <f>SUM(C13:C16)</f>
        <v>22353</v>
      </c>
      <c r="D12" s="519">
        <f>SUM(D13:D16)</f>
        <v>25965</v>
      </c>
      <c r="E12" s="516">
        <f>C12/D12</f>
        <v>0.86088965915655691</v>
      </c>
      <c r="F12" s="515">
        <f>C12-D12</f>
        <v>-3612</v>
      </c>
      <c r="G12" s="518">
        <f>SUM(G13:G16)</f>
        <v>31917</v>
      </c>
      <c r="H12" s="519">
        <f>SUM(H13:H16)</f>
        <v>34140</v>
      </c>
      <c r="I12" s="516">
        <f>G12/H12</f>
        <v>0.93488576449912131</v>
      </c>
      <c r="J12" s="515">
        <f>G12-H12</f>
        <v>-2223</v>
      </c>
      <c r="K12" s="180"/>
    </row>
    <row r="13" spans="1:11" ht="18" customHeight="1" x14ac:dyDescent="0.15">
      <c r="A13" s="187" t="s">
        <v>208</v>
      </c>
      <c r="B13" s="189" t="s">
        <v>111</v>
      </c>
      <c r="C13" s="184">
        <f>'11月(中旬)'!B10+'11月(中旬)'!B11+'11月(中旬)'!B16</f>
        <v>4172</v>
      </c>
      <c r="D13" s="185">
        <f>'11月(中旬)'!C10+'11月(中旬)'!C11+'11月(中旬)'!C16</f>
        <v>10922</v>
      </c>
      <c r="E13" s="423">
        <f>C13/D13</f>
        <v>0.38198132210217911</v>
      </c>
      <c r="F13" s="422">
        <f>C13-D13</f>
        <v>-6750</v>
      </c>
      <c r="G13" s="184">
        <f>'11月(中旬)'!F10+'11月(中旬)'!F11+'11月(中旬)'!F16</f>
        <v>5522</v>
      </c>
      <c r="H13" s="185">
        <f>'11月(中旬)'!G10+'11月(中旬)'!G11+'11月(中旬)'!G16</f>
        <v>13427</v>
      </c>
      <c r="I13" s="423">
        <f>G13/H13</f>
        <v>0.41126089223206969</v>
      </c>
      <c r="J13" s="422">
        <f>G13-H13</f>
        <v>-7905</v>
      </c>
      <c r="K13" s="180"/>
    </row>
    <row r="14" spans="1:11" ht="18" customHeight="1" x14ac:dyDescent="0.15">
      <c r="A14" s="187"/>
      <c r="B14" s="189" t="s">
        <v>110</v>
      </c>
      <c r="C14" s="184">
        <f>'11月(中旬)'!B20+'11月(中旬)'!B25+'11月(中旬)'!B26+'11月(中旬)'!B27+'11月(中旬)'!B36</f>
        <v>4388</v>
      </c>
      <c r="D14" s="185">
        <f>'11月(中旬)'!C20+'11月(中旬)'!C25+'11月(中旬)'!C26+'11月(中旬)'!C27+'11月(中旬)'!C36</f>
        <v>993</v>
      </c>
      <c r="E14" s="423">
        <f>C14/D14</f>
        <v>4.4189325276938574</v>
      </c>
      <c r="F14" s="422">
        <f>C14-D14</f>
        <v>3395</v>
      </c>
      <c r="G14" s="184">
        <f>'11月(中旬)'!F20+'11月(中旬)'!F25+'11月(中旬)'!F26+'11月(中旬)'!F27+'11月(中旬)'!F36</f>
        <v>5835</v>
      </c>
      <c r="H14" s="185">
        <f>'11月(中旬)'!G20+'11月(中旬)'!G25+'11月(中旬)'!G26+'11月(中旬)'!G27+'11月(中旬)'!G36</f>
        <v>1470</v>
      </c>
      <c r="I14" s="423">
        <f>G14/H14</f>
        <v>3.9693877551020407</v>
      </c>
      <c r="J14" s="422">
        <f>G14-H14</f>
        <v>4365</v>
      </c>
      <c r="K14" s="180"/>
    </row>
    <row r="15" spans="1:11" ht="18" customHeight="1" x14ac:dyDescent="0.15">
      <c r="A15" s="187"/>
      <c r="B15" s="189" t="s">
        <v>108</v>
      </c>
      <c r="C15" s="184">
        <f>'11月(中旬)'!B44+'11月(中旬)'!B45+'11月(中旬)'!B46+'11月(中旬)'!B61</f>
        <v>13793</v>
      </c>
      <c r="D15" s="185">
        <f>'11月(中旬)'!C44+'11月(中旬)'!C45+'11月(中旬)'!C46+'11月(中旬)'!C61</f>
        <v>14050</v>
      </c>
      <c r="E15" s="423">
        <f>C15/D15</f>
        <v>0.98170818505338076</v>
      </c>
      <c r="F15" s="422">
        <f>C15-D15</f>
        <v>-257</v>
      </c>
      <c r="G15" s="184">
        <f>'11月(中旬)'!F44+'11月(中旬)'!F45+'11月(中旬)'!F46+'11月(中旬)'!F61</f>
        <v>20560</v>
      </c>
      <c r="H15" s="185">
        <f>'11月(中旬)'!G44+'11月(中旬)'!G45+'11月(中旬)'!G46+'11月(中旬)'!G61</f>
        <v>19243</v>
      </c>
      <c r="I15" s="423">
        <f>G15/H15</f>
        <v>1.0684404718598972</v>
      </c>
      <c r="J15" s="422">
        <f>G15-H15</f>
        <v>1317</v>
      </c>
      <c r="K15" s="180"/>
    </row>
    <row r="16" spans="1:11" s="166" customFormat="1" ht="18" customHeight="1" x14ac:dyDescent="0.15">
      <c r="A16" s="173"/>
      <c r="B16" s="194" t="s">
        <v>112</v>
      </c>
      <c r="C16" s="171" t="s">
        <v>105</v>
      </c>
      <c r="D16" s="170" t="s">
        <v>105</v>
      </c>
      <c r="E16" s="572" t="s">
        <v>105</v>
      </c>
      <c r="F16" s="571" t="s">
        <v>105</v>
      </c>
      <c r="G16" s="171" t="s">
        <v>105</v>
      </c>
      <c r="H16" s="170" t="s">
        <v>105</v>
      </c>
      <c r="I16" s="572" t="s">
        <v>105</v>
      </c>
      <c r="J16" s="571" t="s">
        <v>105</v>
      </c>
      <c r="K16" s="167"/>
    </row>
    <row r="17" spans="1:11" ht="18" customHeight="1" x14ac:dyDescent="0.15">
      <c r="A17" s="705" t="s">
        <v>207</v>
      </c>
      <c r="B17" s="714"/>
      <c r="C17" s="518">
        <f>SUM(C18:C21)</f>
        <v>20026</v>
      </c>
      <c r="D17" s="519">
        <f>SUM(D18:D21)</f>
        <v>20636</v>
      </c>
      <c r="E17" s="516">
        <f>C17/D17</f>
        <v>0.97044000775344064</v>
      </c>
      <c r="F17" s="515">
        <f>C17-D17</f>
        <v>-610</v>
      </c>
      <c r="G17" s="518">
        <f>SUM(G18:G21)</f>
        <v>26085</v>
      </c>
      <c r="H17" s="517">
        <f>SUM(H18:H21)</f>
        <v>26295</v>
      </c>
      <c r="I17" s="516">
        <f>G17/H17</f>
        <v>0.99201369081574442</v>
      </c>
      <c r="J17" s="515">
        <f>G17-H17</f>
        <v>-210</v>
      </c>
      <c r="K17" s="180"/>
    </row>
    <row r="18" spans="1:11" ht="18" customHeight="1" x14ac:dyDescent="0.15">
      <c r="A18" s="187" t="s">
        <v>206</v>
      </c>
      <c r="B18" s="189" t="s">
        <v>111</v>
      </c>
      <c r="C18" s="184">
        <f>'11月(中旬)'!B12</f>
        <v>0</v>
      </c>
      <c r="D18" s="185">
        <f>'11月(中旬)'!C12</f>
        <v>0</v>
      </c>
      <c r="E18" s="423" t="e">
        <f>C18/D18</f>
        <v>#DIV/0!</v>
      </c>
      <c r="F18" s="422">
        <f>C18-D18</f>
        <v>0</v>
      </c>
      <c r="G18" s="184">
        <f>'11月(中旬)'!F12</f>
        <v>0</v>
      </c>
      <c r="H18" s="183">
        <f>'11月(中旬)'!G12</f>
        <v>0</v>
      </c>
      <c r="I18" s="423" t="e">
        <f>G18/H18</f>
        <v>#DIV/0!</v>
      </c>
      <c r="J18" s="422">
        <f>G18-H18</f>
        <v>0</v>
      </c>
      <c r="K18" s="180"/>
    </row>
    <row r="19" spans="1:11" ht="18" customHeight="1" x14ac:dyDescent="0.15">
      <c r="A19" s="187"/>
      <c r="B19" s="189" t="s">
        <v>110</v>
      </c>
      <c r="C19" s="184">
        <f>'11月(中旬)'!B21+'11月(中旬)'!B35</f>
        <v>6736</v>
      </c>
      <c r="D19" s="185">
        <f>'11月(中旬)'!C21+'11月(中旬)'!C35</f>
        <v>7283</v>
      </c>
      <c r="E19" s="423">
        <f>C19/D19</f>
        <v>0.92489358780722231</v>
      </c>
      <c r="F19" s="422">
        <f>C19-D19</f>
        <v>-547</v>
      </c>
      <c r="G19" s="184">
        <f>'11月(中旬)'!F21+'11月(中旬)'!F35</f>
        <v>8700</v>
      </c>
      <c r="H19" s="183">
        <f>'11月(中旬)'!G21+'11月(中旬)'!G35</f>
        <v>8725</v>
      </c>
      <c r="I19" s="423">
        <f>G19/H19</f>
        <v>0.99713467048710602</v>
      </c>
      <c r="J19" s="422">
        <f>G19-H19</f>
        <v>-25</v>
      </c>
      <c r="K19" s="180"/>
    </row>
    <row r="20" spans="1:11" ht="18" customHeight="1" x14ac:dyDescent="0.15">
      <c r="A20" s="187"/>
      <c r="B20" s="189" t="s">
        <v>108</v>
      </c>
      <c r="C20" s="184">
        <f>'11月(中旬)'!B48+'11月(中旬)'!B62</f>
        <v>13290</v>
      </c>
      <c r="D20" s="185">
        <f>'11月(中旬)'!C48+'11月(中旬)'!C62</f>
        <v>13353</v>
      </c>
      <c r="E20" s="423">
        <f>C20/D20</f>
        <v>0.99528195911031225</v>
      </c>
      <c r="F20" s="422">
        <f>C20-D20</f>
        <v>-63</v>
      </c>
      <c r="G20" s="184">
        <f>'11月(中旬)'!F48+'11月(中旬)'!F62</f>
        <v>17385</v>
      </c>
      <c r="H20" s="183">
        <f>'11月(中旬)'!G48+'11月(中旬)'!G62</f>
        <v>17570</v>
      </c>
      <c r="I20" s="423">
        <f>G20/H20</f>
        <v>0.98947068867387589</v>
      </c>
      <c r="J20" s="422">
        <f>G20-H20</f>
        <v>-185</v>
      </c>
      <c r="K20" s="180"/>
    </row>
    <row r="21" spans="1:11" s="166" customFormat="1" ht="18" customHeight="1" x14ac:dyDescent="0.15">
      <c r="A21" s="173"/>
      <c r="B21" s="194" t="s">
        <v>112</v>
      </c>
      <c r="C21" s="171" t="s">
        <v>105</v>
      </c>
      <c r="D21" s="170" t="s">
        <v>105</v>
      </c>
      <c r="E21" s="572" t="s">
        <v>105</v>
      </c>
      <c r="F21" s="571" t="s">
        <v>105</v>
      </c>
      <c r="G21" s="171" t="s">
        <v>105</v>
      </c>
      <c r="H21" s="170" t="s">
        <v>105</v>
      </c>
      <c r="I21" s="572" t="s">
        <v>105</v>
      </c>
      <c r="J21" s="571" t="s">
        <v>105</v>
      </c>
      <c r="K21" s="167"/>
    </row>
    <row r="22" spans="1:11" ht="18" customHeight="1" x14ac:dyDescent="0.15">
      <c r="A22" s="705" t="s">
        <v>205</v>
      </c>
      <c r="B22" s="714"/>
      <c r="C22" s="518">
        <f>SUM(C23:C26)</f>
        <v>11865</v>
      </c>
      <c r="D22" s="519">
        <f>SUM(D23:D26)</f>
        <v>11465</v>
      </c>
      <c r="E22" s="516">
        <f>C22/D22</f>
        <v>1.0348887919755778</v>
      </c>
      <c r="F22" s="515">
        <f>C22-D22</f>
        <v>400</v>
      </c>
      <c r="G22" s="518">
        <f>SUM(G23:G26)</f>
        <v>15423</v>
      </c>
      <c r="H22" s="517">
        <f>SUM(H23:H26)</f>
        <v>15801</v>
      </c>
      <c r="I22" s="516">
        <f>G22/H22</f>
        <v>0.97607746345168023</v>
      </c>
      <c r="J22" s="515">
        <f>G22-H22</f>
        <v>-378</v>
      </c>
      <c r="K22" s="180"/>
    </row>
    <row r="23" spans="1:11" ht="18" customHeight="1" x14ac:dyDescent="0.15">
      <c r="A23" s="187"/>
      <c r="B23" s="189" t="s">
        <v>111</v>
      </c>
      <c r="C23" s="184">
        <f>'11月(中旬)'!B13</f>
        <v>0</v>
      </c>
      <c r="D23" s="185">
        <f>'11月(中旬)'!C13</f>
        <v>0</v>
      </c>
      <c r="E23" s="423" t="e">
        <f>C23/D23</f>
        <v>#DIV/0!</v>
      </c>
      <c r="F23" s="422">
        <f>C23-D23</f>
        <v>0</v>
      </c>
      <c r="G23" s="184">
        <f>'11月(中旬)'!F13</f>
        <v>0</v>
      </c>
      <c r="H23" s="183">
        <f>'11月(中旬)'!G13</f>
        <v>0</v>
      </c>
      <c r="I23" s="423" t="e">
        <f>G23/H23</f>
        <v>#DIV/0!</v>
      </c>
      <c r="J23" s="422">
        <f>G23-H23</f>
        <v>0</v>
      </c>
      <c r="K23" s="180"/>
    </row>
    <row r="24" spans="1:11" ht="18" customHeight="1" x14ac:dyDescent="0.15">
      <c r="A24" s="187"/>
      <c r="B24" s="189" t="s">
        <v>110</v>
      </c>
      <c r="C24" s="184">
        <f>'11月(中旬)'!B28+'11月(中旬)'!B37</f>
        <v>4711</v>
      </c>
      <c r="D24" s="185">
        <f>'11月(中旬)'!C28+'11月(中旬)'!C37</f>
        <v>5310</v>
      </c>
      <c r="E24" s="423">
        <f>C24/D24</f>
        <v>0.88719397363465158</v>
      </c>
      <c r="F24" s="422">
        <f>C24-D24</f>
        <v>-599</v>
      </c>
      <c r="G24" s="184">
        <f>'11月(中旬)'!F28+'11月(中旬)'!F37</f>
        <v>5815</v>
      </c>
      <c r="H24" s="183">
        <f>'11月(中旬)'!G28+'11月(中旬)'!G37</f>
        <v>7440</v>
      </c>
      <c r="I24" s="423">
        <f>G24/H24</f>
        <v>0.78158602150537637</v>
      </c>
      <c r="J24" s="422">
        <f>G24-H24</f>
        <v>-1625</v>
      </c>
      <c r="K24" s="180"/>
    </row>
    <row r="25" spans="1:11" ht="18" customHeight="1" x14ac:dyDescent="0.15">
      <c r="A25" s="187"/>
      <c r="B25" s="189" t="s">
        <v>108</v>
      </c>
      <c r="C25" s="184">
        <f>'11月(中旬)'!B47</f>
        <v>7154</v>
      </c>
      <c r="D25" s="185">
        <f>'11月(中旬)'!C47</f>
        <v>6155</v>
      </c>
      <c r="E25" s="423">
        <f>C25/D25</f>
        <v>1.1623070674248579</v>
      </c>
      <c r="F25" s="422">
        <f>C25-D25</f>
        <v>999</v>
      </c>
      <c r="G25" s="184">
        <f>'11月(中旬)'!F47</f>
        <v>9608</v>
      </c>
      <c r="H25" s="183">
        <f>'11月(中旬)'!G47</f>
        <v>8361</v>
      </c>
      <c r="I25" s="423">
        <f>G25/H25</f>
        <v>1.1491448391340748</v>
      </c>
      <c r="J25" s="422">
        <f>G25-H25</f>
        <v>1247</v>
      </c>
      <c r="K25" s="180"/>
    </row>
    <row r="26" spans="1:11" s="166" customFormat="1" ht="18" customHeight="1" x14ac:dyDescent="0.15">
      <c r="A26" s="173"/>
      <c r="B26" s="194" t="s">
        <v>112</v>
      </c>
      <c r="C26" s="171" t="s">
        <v>105</v>
      </c>
      <c r="D26" s="170" t="s">
        <v>105</v>
      </c>
      <c r="E26" s="572" t="s">
        <v>105</v>
      </c>
      <c r="F26" s="571" t="s">
        <v>105</v>
      </c>
      <c r="G26" s="171" t="s">
        <v>105</v>
      </c>
      <c r="H26" s="170" t="s">
        <v>105</v>
      </c>
      <c r="I26" s="572" t="s">
        <v>105</v>
      </c>
      <c r="J26" s="571" t="s">
        <v>105</v>
      </c>
      <c r="K26" s="167"/>
    </row>
    <row r="27" spans="1:11" ht="18" customHeight="1" x14ac:dyDescent="0.15">
      <c r="A27" s="705" t="s">
        <v>204</v>
      </c>
      <c r="B27" s="714"/>
      <c r="C27" s="518">
        <f>SUM(C28:C34)</f>
        <v>17055</v>
      </c>
      <c r="D27" s="519">
        <f>SUM(D28:D34)</f>
        <v>19400</v>
      </c>
      <c r="E27" s="516">
        <f t="shared" ref="E27:E32" si="0">C27/D27</f>
        <v>0.87912371134020617</v>
      </c>
      <c r="F27" s="515">
        <f t="shared" ref="F27:F32" si="1">C27-D27</f>
        <v>-2345</v>
      </c>
      <c r="G27" s="518">
        <f>SUM(G28:G34)</f>
        <v>26420</v>
      </c>
      <c r="H27" s="519">
        <f>SUM(H28:H34)</f>
        <v>26351</v>
      </c>
      <c r="I27" s="516">
        <f t="shared" ref="I27:I32" si="2">G27/H27</f>
        <v>1.0026184964517475</v>
      </c>
      <c r="J27" s="515">
        <f t="shared" ref="J27:J32" si="3">G27-H27</f>
        <v>69</v>
      </c>
      <c r="K27" s="180"/>
    </row>
    <row r="28" spans="1:11" ht="18" customHeight="1" x14ac:dyDescent="0.15">
      <c r="A28" s="187"/>
      <c r="B28" s="189" t="s">
        <v>111</v>
      </c>
      <c r="C28" s="184">
        <f>'11月(中旬)'!B15+'11月(中旬)'!B17</f>
        <v>0</v>
      </c>
      <c r="D28" s="185">
        <f>'11月(中旬)'!C15+'11月(中旬)'!C17</f>
        <v>0</v>
      </c>
      <c r="E28" s="423" t="e">
        <f t="shared" si="0"/>
        <v>#DIV/0!</v>
      </c>
      <c r="F28" s="422">
        <f t="shared" si="1"/>
        <v>0</v>
      </c>
      <c r="G28" s="184">
        <f>'11月(中旬)'!F15+'11月(中旬)'!F17</f>
        <v>0</v>
      </c>
      <c r="H28" s="183">
        <f>'11月(中旬)'!G15+'11月(中旬)'!G17</f>
        <v>0</v>
      </c>
      <c r="I28" s="423" t="e">
        <f t="shared" si="2"/>
        <v>#DIV/0!</v>
      </c>
      <c r="J28" s="422">
        <f t="shared" si="3"/>
        <v>0</v>
      </c>
      <c r="K28" s="180"/>
    </row>
    <row r="29" spans="1:11" ht="18" customHeight="1" x14ac:dyDescent="0.15">
      <c r="A29" s="187"/>
      <c r="B29" s="186" t="s">
        <v>110</v>
      </c>
      <c r="C29" s="184">
        <f>'11月(中旬)'!B29+'11月(中旬)'!B30+'11月(中旬)'!B31+'11月(中旬)'!B32+'11月(中旬)'!B33+'11月(中旬)'!B34</f>
        <v>2405</v>
      </c>
      <c r="D29" s="188">
        <f>'11月(中旬)'!C29+'11月(中旬)'!C30+'11月(中旬)'!C31+'11月(中旬)'!C32+'11月(中旬)'!C33+'11月(中旬)'!C34</f>
        <v>3025</v>
      </c>
      <c r="E29" s="423">
        <f t="shared" si="0"/>
        <v>0.79504132231404956</v>
      </c>
      <c r="F29" s="422">
        <f t="shared" si="1"/>
        <v>-620</v>
      </c>
      <c r="G29" s="184">
        <f>'11月(中旬)'!F29+'11月(中旬)'!F30+'11月(中旬)'!F31+'11月(中旬)'!F32+'11月(中旬)'!F33+'11月(中旬)'!F34</f>
        <v>3500</v>
      </c>
      <c r="H29" s="183">
        <f>'11月(中旬)'!G29+'11月(中旬)'!G30+'11月(中旬)'!G31+'11月(中旬)'!G32+'11月(中旬)'!G33+'11月(中旬)'!G34</f>
        <v>3695</v>
      </c>
      <c r="I29" s="423">
        <f t="shared" si="2"/>
        <v>0.94722598105548039</v>
      </c>
      <c r="J29" s="422">
        <f t="shared" si="3"/>
        <v>-195</v>
      </c>
      <c r="K29" s="180"/>
    </row>
    <row r="30" spans="1:11" ht="18" customHeight="1" x14ac:dyDescent="0.15">
      <c r="A30" s="187"/>
      <c r="B30" s="186" t="s">
        <v>109</v>
      </c>
      <c r="C30" s="184">
        <f>'11月(中旬)'!B38</f>
        <v>485</v>
      </c>
      <c r="D30" s="185">
        <f>'11月(中旬)'!C38</f>
        <v>486</v>
      </c>
      <c r="E30" s="423">
        <f t="shared" si="0"/>
        <v>0.99794238683127567</v>
      </c>
      <c r="F30" s="422">
        <f t="shared" si="1"/>
        <v>-1</v>
      </c>
      <c r="G30" s="184">
        <f>'11月(中旬)'!F38</f>
        <v>780</v>
      </c>
      <c r="H30" s="183">
        <f>'11月(中旬)'!G38</f>
        <v>857</v>
      </c>
      <c r="I30" s="423">
        <f t="shared" si="2"/>
        <v>0.91015169194865808</v>
      </c>
      <c r="J30" s="422">
        <f t="shared" si="3"/>
        <v>-77</v>
      </c>
      <c r="K30" s="180"/>
    </row>
    <row r="31" spans="1:11" ht="18" customHeight="1" x14ac:dyDescent="0.15">
      <c r="A31" s="187"/>
      <c r="B31" s="186" t="s">
        <v>108</v>
      </c>
      <c r="C31" s="184">
        <f>'11月(中旬)'!B51+'11月(中旬)'!B52+'11月(中旬)'!B53+'11月(中旬)'!B54+'11月(中旬)'!B57+'11月(中旬)'!B55+'11月(中旬)'!B56+'11月(中旬)'!B60+'11月(中旬)'!B58+'11月(中旬)'!B59</f>
        <v>13066</v>
      </c>
      <c r="D31" s="185">
        <f>'11月(中旬)'!C51+'11月(中旬)'!C52+'11月(中旬)'!C53+'11月(中旬)'!C54+'11月(中旬)'!C57+'11月(中旬)'!C55+'11月(中旬)'!C56+'11月(中旬)'!C60+'11月(中旬)'!C58+'11月(中旬)'!C59</f>
        <v>14855</v>
      </c>
      <c r="E31" s="423">
        <f t="shared" si="0"/>
        <v>0.87956916863009083</v>
      </c>
      <c r="F31" s="422">
        <f t="shared" si="1"/>
        <v>-1789</v>
      </c>
      <c r="G31" s="184">
        <f>'11月(中旬)'!F51+'11月(中旬)'!F52+'11月(中旬)'!F53+'11月(中旬)'!F54+'11月(中旬)'!F57+'11月(中旬)'!F55+'11月(中旬)'!F56+'11月(中旬)'!F60+'11月(中旬)'!F58+'11月(中旬)'!F59</f>
        <v>20397</v>
      </c>
      <c r="H31" s="183">
        <f>'11月(中旬)'!G51+'11月(中旬)'!G52+'11月(中旬)'!G53+'11月(中旬)'!G54+'11月(中旬)'!G57+'11月(中旬)'!G55+'11月(中旬)'!G56+'11月(中旬)'!G60+'11月(中旬)'!G58+'11月(中旬)'!G59</f>
        <v>20303</v>
      </c>
      <c r="I31" s="423">
        <f t="shared" si="2"/>
        <v>1.004629857656504</v>
      </c>
      <c r="J31" s="422">
        <f t="shared" si="3"/>
        <v>94</v>
      </c>
      <c r="K31" s="180"/>
    </row>
    <row r="32" spans="1:11" ht="18" customHeight="1" x14ac:dyDescent="0.15">
      <c r="A32" s="187"/>
      <c r="B32" s="186" t="s">
        <v>107</v>
      </c>
      <c r="C32" s="184">
        <f>'11月(中旬)'!B63</f>
        <v>1099</v>
      </c>
      <c r="D32" s="185">
        <f>'11月(中旬)'!C63</f>
        <v>1034</v>
      </c>
      <c r="E32" s="423">
        <f t="shared" si="0"/>
        <v>1.062862669245648</v>
      </c>
      <c r="F32" s="422">
        <f t="shared" si="1"/>
        <v>65</v>
      </c>
      <c r="G32" s="184">
        <f>'11月(中旬)'!F63</f>
        <v>1743</v>
      </c>
      <c r="H32" s="183">
        <f>'11月(中旬)'!G63</f>
        <v>1496</v>
      </c>
      <c r="I32" s="423">
        <f t="shared" si="2"/>
        <v>1.1651069518716577</v>
      </c>
      <c r="J32" s="422">
        <f t="shared" si="3"/>
        <v>247</v>
      </c>
      <c r="K32" s="180"/>
    </row>
    <row r="33" spans="1:11" s="166" customFormat="1" ht="18" customHeight="1" x14ac:dyDescent="0.15">
      <c r="A33" s="179"/>
      <c r="B33" s="178" t="s">
        <v>106</v>
      </c>
      <c r="C33" s="177" t="s">
        <v>105</v>
      </c>
      <c r="D33" s="176" t="s">
        <v>105</v>
      </c>
      <c r="E33" s="574" t="s">
        <v>105</v>
      </c>
      <c r="F33" s="573" t="s">
        <v>105</v>
      </c>
      <c r="G33" s="177" t="s">
        <v>105</v>
      </c>
      <c r="H33" s="176" t="s">
        <v>105</v>
      </c>
      <c r="I33" s="574" t="s">
        <v>105</v>
      </c>
      <c r="J33" s="573" t="s">
        <v>105</v>
      </c>
      <c r="K33" s="167"/>
    </row>
    <row r="34" spans="1:11" s="166" customFormat="1" ht="18" customHeight="1" x14ac:dyDescent="0.15">
      <c r="A34" s="173"/>
      <c r="B34" s="172" t="s">
        <v>203</v>
      </c>
      <c r="C34" s="171" t="s">
        <v>105</v>
      </c>
      <c r="D34" s="170" t="s">
        <v>105</v>
      </c>
      <c r="E34" s="572" t="s">
        <v>105</v>
      </c>
      <c r="F34" s="571" t="s">
        <v>105</v>
      </c>
      <c r="G34" s="171" t="s">
        <v>105</v>
      </c>
      <c r="H34" s="170" t="s">
        <v>105</v>
      </c>
      <c r="I34" s="572" t="s">
        <v>105</v>
      </c>
      <c r="J34" s="571" t="s">
        <v>105</v>
      </c>
      <c r="K34" s="167"/>
    </row>
    <row r="35" spans="1:11" x14ac:dyDescent="0.15">
      <c r="C35" s="165"/>
      <c r="G35" s="165"/>
    </row>
    <row r="36" spans="1:11" x14ac:dyDescent="0.15">
      <c r="C36" s="165"/>
      <c r="G36" s="165"/>
    </row>
    <row r="37" spans="1:11" x14ac:dyDescent="0.15">
      <c r="C37" s="165"/>
      <c r="G37" s="42"/>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2:7" x14ac:dyDescent="0.15">
      <c r="B65" s="164">
        <v>6025</v>
      </c>
      <c r="C65" s="165"/>
      <c r="F65" s="162">
        <v>10620</v>
      </c>
      <c r="G65" s="165"/>
    </row>
    <row r="66" spans="2:7" x14ac:dyDescent="0.15">
      <c r="C66" s="165"/>
      <c r="G66" s="165"/>
    </row>
    <row r="67" spans="2:7" x14ac:dyDescent="0.15">
      <c r="C67" s="165"/>
      <c r="G67" s="165"/>
    </row>
    <row r="68" spans="2:7" x14ac:dyDescent="0.15">
      <c r="C68" s="165"/>
      <c r="G68" s="165"/>
    </row>
    <row r="69" spans="2:7" x14ac:dyDescent="0.15">
      <c r="C69" s="165"/>
      <c r="G69" s="165"/>
    </row>
    <row r="70" spans="2:7" x14ac:dyDescent="0.15">
      <c r="C70" s="165"/>
      <c r="G70" s="165"/>
    </row>
  </sheetData>
  <mergeCells count="24">
    <mergeCell ref="A1:B1"/>
    <mergeCell ref="A22:B22"/>
    <mergeCell ref="A27:B27"/>
    <mergeCell ref="J5:J6"/>
    <mergeCell ref="A6:B6"/>
    <mergeCell ref="A7:B7"/>
    <mergeCell ref="A12:B12"/>
    <mergeCell ref="F5:F6"/>
    <mergeCell ref="G5:G6"/>
    <mergeCell ref="H5:H6"/>
    <mergeCell ref="I5:I6"/>
    <mergeCell ref="A5:B5"/>
    <mergeCell ref="C5:C6"/>
    <mergeCell ref="D5:D6"/>
    <mergeCell ref="E5:E6"/>
    <mergeCell ref="A17:B17"/>
    <mergeCell ref="C2:F2"/>
    <mergeCell ref="G2:J2"/>
    <mergeCell ref="C3:C4"/>
    <mergeCell ref="D3:D4"/>
    <mergeCell ref="E3:F3"/>
    <mergeCell ref="G3:G4"/>
    <mergeCell ref="H3:H4"/>
    <mergeCell ref="I3:J3"/>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76" orientation="landscape" r:id="rId1"/>
  <headerFooter alignWithMargins="0">
    <oddHeader>&amp;C2012年&amp;A航空旅客輸送実績</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0"/>
  <sheetViews>
    <sheetView showGridLines="0" view="pageBreakPreview" zoomScale="85"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11月下旬</v>
      </c>
      <c r="G1" s="4" t="s">
        <v>69</v>
      </c>
      <c r="H1" s="2"/>
      <c r="I1" s="2"/>
      <c r="J1" s="2"/>
    </row>
    <row r="2" spans="1:11" ht="18" customHeight="1" x14ac:dyDescent="0.15">
      <c r="A2" s="206"/>
      <c r="B2" s="205"/>
      <c r="C2" s="683" t="s">
        <v>219</v>
      </c>
      <c r="D2" s="684"/>
      <c r="E2" s="685"/>
      <c r="F2" s="686"/>
      <c r="G2" s="683" t="s">
        <v>218</v>
      </c>
      <c r="H2" s="684"/>
      <c r="I2" s="685"/>
      <c r="J2" s="686"/>
    </row>
    <row r="3" spans="1:11" ht="18.75" customHeight="1" x14ac:dyDescent="0.15">
      <c r="A3" s="186"/>
      <c r="B3" s="204"/>
      <c r="C3" s="687" t="s">
        <v>320</v>
      </c>
      <c r="D3" s="689" t="s">
        <v>319</v>
      </c>
      <c r="E3" s="664" t="s">
        <v>215</v>
      </c>
      <c r="F3" s="665"/>
      <c r="G3" s="660" t="str">
        <f>C3</f>
        <v>12.11.下旬</v>
      </c>
      <c r="H3" s="662" t="str">
        <f>D3</f>
        <v>11.11.下旬</v>
      </c>
      <c r="I3" s="664" t="s">
        <v>215</v>
      </c>
      <c r="J3" s="665"/>
    </row>
    <row r="4" spans="1:11" ht="18" customHeight="1" x14ac:dyDescent="0.15">
      <c r="A4" s="202"/>
      <c r="B4" s="201"/>
      <c r="C4" s="688"/>
      <c r="D4" s="690"/>
      <c r="E4" s="203" t="s">
        <v>214</v>
      </c>
      <c r="F4" s="458" t="s">
        <v>213</v>
      </c>
      <c r="G4" s="661"/>
      <c r="H4" s="663"/>
      <c r="I4" s="203" t="s">
        <v>214</v>
      </c>
      <c r="J4" s="458" t="s">
        <v>213</v>
      </c>
    </row>
    <row r="5" spans="1:11" ht="13.5" customHeight="1" x14ac:dyDescent="0.15">
      <c r="A5" s="668" t="s">
        <v>212</v>
      </c>
      <c r="B5" s="718"/>
      <c r="C5" s="670">
        <f>C7+C12+C17+C22+C27</f>
        <v>148681</v>
      </c>
      <c r="D5" s="672">
        <f>D7+D12+D17+D22+D27</f>
        <v>124939</v>
      </c>
      <c r="E5" s="666">
        <f>C5/D5</f>
        <v>1.1900287340222029</v>
      </c>
      <c r="F5" s="677">
        <f>C5-D5</f>
        <v>23742</v>
      </c>
      <c r="G5" s="670">
        <f>G7+G12+G17+G22+G27</f>
        <v>201113</v>
      </c>
      <c r="H5" s="681">
        <f>H7+H12+H17+H22+H27</f>
        <v>205751</v>
      </c>
      <c r="I5" s="666">
        <f>G5/H5</f>
        <v>0.9774581897536343</v>
      </c>
      <c r="J5" s="677">
        <f>G5-H5</f>
        <v>-4638</v>
      </c>
    </row>
    <row r="6" spans="1:11" ht="13.5" customHeight="1" x14ac:dyDescent="0.15">
      <c r="A6" s="679" t="s">
        <v>113</v>
      </c>
      <c r="B6" s="715"/>
      <c r="C6" s="671"/>
      <c r="D6" s="673"/>
      <c r="E6" s="667"/>
      <c r="F6" s="678"/>
      <c r="G6" s="671"/>
      <c r="H6" s="682"/>
      <c r="I6" s="667"/>
      <c r="J6" s="678"/>
    </row>
    <row r="7" spans="1:11" ht="18" customHeight="1" x14ac:dyDescent="0.15">
      <c r="A7" s="705" t="s">
        <v>211</v>
      </c>
      <c r="B7" s="714"/>
      <c r="C7" s="518">
        <f>SUM(C8:C11)</f>
        <v>77234</v>
      </c>
      <c r="D7" s="519">
        <f>SUM(D8:D11)</f>
        <v>62232</v>
      </c>
      <c r="E7" s="516">
        <f>C7/D7</f>
        <v>1.2410656896773364</v>
      </c>
      <c r="F7" s="515">
        <f>C7-D7</f>
        <v>15002</v>
      </c>
      <c r="G7" s="518">
        <f>SUM(G8:G11)</f>
        <v>101065</v>
      </c>
      <c r="H7" s="517">
        <f>SUM(H8:H11)</f>
        <v>105184</v>
      </c>
      <c r="I7" s="516">
        <f>G7/H7</f>
        <v>0.96084005171889264</v>
      </c>
      <c r="J7" s="515">
        <f>G7-H7</f>
        <v>-4119</v>
      </c>
      <c r="K7" s="180"/>
    </row>
    <row r="8" spans="1:11" ht="18" customHeight="1" x14ac:dyDescent="0.15">
      <c r="A8" s="187" t="s">
        <v>210</v>
      </c>
      <c r="B8" s="189" t="s">
        <v>111</v>
      </c>
      <c r="C8" s="184">
        <f>'11月(下旬)'!B9+'11月(下旬)'!B14</f>
        <v>39072</v>
      </c>
      <c r="D8" s="185">
        <f>'11月(下旬)'!C9+'11月(下旬)'!C14</f>
        <v>31303</v>
      </c>
      <c r="E8" s="423">
        <f>C8/D8</f>
        <v>1.2481870747212727</v>
      </c>
      <c r="F8" s="422">
        <f>C8-D8</f>
        <v>7769</v>
      </c>
      <c r="G8" s="184">
        <f>'11月(下旬)'!F9+'11月(下旬)'!F14</f>
        <v>50607</v>
      </c>
      <c r="H8" s="183">
        <f>'11月(下旬)'!G9+'11月(下旬)'!G14</f>
        <v>55072</v>
      </c>
      <c r="I8" s="423">
        <f>G8/H8</f>
        <v>0.91892431725740853</v>
      </c>
      <c r="J8" s="422">
        <f>G8-H8</f>
        <v>-4465</v>
      </c>
      <c r="K8" s="180"/>
    </row>
    <row r="9" spans="1:11" ht="18" customHeight="1" x14ac:dyDescent="0.15">
      <c r="A9" s="187"/>
      <c r="B9" s="189" t="s">
        <v>110</v>
      </c>
      <c r="C9" s="184">
        <f>'11月(下旬)'!B19+'11月(下旬)'!B22+'11月(下旬)'!B23+'11月(下旬)'!B24</f>
        <v>2992</v>
      </c>
      <c r="D9" s="185">
        <f>'11月(下旬)'!C19+'11月(下旬)'!C22+'11月(下旬)'!C23+'11月(下旬)'!C24</f>
        <v>2288</v>
      </c>
      <c r="E9" s="423">
        <f>C9/D9</f>
        <v>1.3076923076923077</v>
      </c>
      <c r="F9" s="422">
        <f>C9-D9</f>
        <v>704</v>
      </c>
      <c r="G9" s="184">
        <f>'11月(下旬)'!F19+'11月(下旬)'!F22+'11月(下旬)'!F23+'11月(下旬)'!F24</f>
        <v>4440</v>
      </c>
      <c r="H9" s="183">
        <f>'11月(下旬)'!G19+'11月(下旬)'!G22+'11月(下旬)'!G23+'11月(下旬)'!G24</f>
        <v>4425</v>
      </c>
      <c r="I9" s="423">
        <f>G9/H9</f>
        <v>1.0033898305084745</v>
      </c>
      <c r="J9" s="422">
        <f>G9-H9</f>
        <v>15</v>
      </c>
      <c r="K9" s="180"/>
    </row>
    <row r="10" spans="1:11" ht="18" customHeight="1" x14ac:dyDescent="0.15">
      <c r="A10" s="187"/>
      <c r="B10" s="189" t="s">
        <v>108</v>
      </c>
      <c r="C10" s="184">
        <f>'11月(下旬)'!B43+'11月(下旬)'!B49</f>
        <v>35170</v>
      </c>
      <c r="D10" s="185">
        <f>'11月(下旬)'!C43+'11月(下旬)'!C49</f>
        <v>28641</v>
      </c>
      <c r="E10" s="423">
        <f>C10/D10</f>
        <v>1.2279599176006424</v>
      </c>
      <c r="F10" s="422">
        <f>C10-D10</f>
        <v>6529</v>
      </c>
      <c r="G10" s="184">
        <f>'11月(下旬)'!F43+'11月(下旬)'!F49</f>
        <v>46018</v>
      </c>
      <c r="H10" s="183">
        <f>'11月(下旬)'!G43+'11月(下旬)'!G49</f>
        <v>45687</v>
      </c>
      <c r="I10" s="423">
        <f>G10/H10</f>
        <v>1.0072449493291309</v>
      </c>
      <c r="J10" s="422">
        <f>G10-H10</f>
        <v>331</v>
      </c>
      <c r="K10" s="180"/>
    </row>
    <row r="11" spans="1:11" s="166" customFormat="1" ht="18" customHeight="1" x14ac:dyDescent="0.15">
      <c r="A11" s="179"/>
      <c r="B11" s="197" t="s">
        <v>112</v>
      </c>
      <c r="C11" s="196" t="s">
        <v>105</v>
      </c>
      <c r="D11" s="176" t="s">
        <v>105</v>
      </c>
      <c r="E11" s="574" t="s">
        <v>105</v>
      </c>
      <c r="F11" s="573" t="s">
        <v>105</v>
      </c>
      <c r="G11" s="196" t="s">
        <v>105</v>
      </c>
      <c r="H11" s="176" t="s">
        <v>105</v>
      </c>
      <c r="I11" s="574" t="s">
        <v>105</v>
      </c>
      <c r="J11" s="573" t="s">
        <v>105</v>
      </c>
      <c r="K11" s="167"/>
    </row>
    <row r="12" spans="1:11" ht="18" customHeight="1" x14ac:dyDescent="0.15">
      <c r="A12" s="705" t="s">
        <v>209</v>
      </c>
      <c r="B12" s="714"/>
      <c r="C12" s="518">
        <f>SUM(C13:C16)</f>
        <v>22169</v>
      </c>
      <c r="D12" s="519">
        <f>SUM(D13:D16)</f>
        <v>21877</v>
      </c>
      <c r="E12" s="516">
        <f>C12/D12</f>
        <v>1.0133473510993281</v>
      </c>
      <c r="F12" s="515">
        <f>C12-D12</f>
        <v>292</v>
      </c>
      <c r="G12" s="518">
        <f>SUM(G13:G16)</f>
        <v>31515</v>
      </c>
      <c r="H12" s="519">
        <f>SUM(H13:H16)</f>
        <v>34050</v>
      </c>
      <c r="I12" s="516">
        <f>G12/H12</f>
        <v>0.92555066079295156</v>
      </c>
      <c r="J12" s="515">
        <f>G12-H12</f>
        <v>-2535</v>
      </c>
      <c r="K12" s="180"/>
    </row>
    <row r="13" spans="1:11" ht="18" customHeight="1" x14ac:dyDescent="0.15">
      <c r="A13" s="187" t="s">
        <v>208</v>
      </c>
      <c r="B13" s="189" t="s">
        <v>111</v>
      </c>
      <c r="C13" s="184">
        <f>'11月(下旬)'!B10+'11月(下旬)'!B11+'11月(下旬)'!B16</f>
        <v>3515</v>
      </c>
      <c r="D13" s="185">
        <f>'11月(下旬)'!C10+'11月(下旬)'!C11+'11月(下旬)'!C16</f>
        <v>9164</v>
      </c>
      <c r="E13" s="423">
        <f>C13/D13</f>
        <v>0.38356612832824094</v>
      </c>
      <c r="F13" s="422">
        <f>C13-D13</f>
        <v>-5649</v>
      </c>
      <c r="G13" s="184">
        <f>'11月(下旬)'!F10+'11月(下旬)'!F11+'11月(下旬)'!F16</f>
        <v>5000</v>
      </c>
      <c r="H13" s="185">
        <f>'11月(下旬)'!G10+'11月(下旬)'!G11+'11月(下旬)'!G16</f>
        <v>13321</v>
      </c>
      <c r="I13" s="423">
        <f>G13/H13</f>
        <v>0.37534719615644468</v>
      </c>
      <c r="J13" s="422">
        <f>G13-H13</f>
        <v>-8321</v>
      </c>
      <c r="K13" s="180"/>
    </row>
    <row r="14" spans="1:11" ht="18" customHeight="1" x14ac:dyDescent="0.15">
      <c r="A14" s="187"/>
      <c r="B14" s="189" t="s">
        <v>110</v>
      </c>
      <c r="C14" s="184">
        <f>'11月(下旬)'!B20+'11月(下旬)'!B25+'11月(下旬)'!B26+'11月(下旬)'!B27+'11月(下旬)'!B36</f>
        <v>4637</v>
      </c>
      <c r="D14" s="185">
        <f>'11月(下旬)'!C20+'11月(下旬)'!C25+'11月(下旬)'!C26+'11月(下旬)'!C27+'11月(下旬)'!C36</f>
        <v>856</v>
      </c>
      <c r="E14" s="423">
        <f>C14/D14</f>
        <v>5.4170560747663554</v>
      </c>
      <c r="F14" s="422">
        <f>C14-D14</f>
        <v>3781</v>
      </c>
      <c r="G14" s="184">
        <f>'11月(下旬)'!F20+'11月(下旬)'!F25+'11月(下旬)'!F26+'11月(下旬)'!F27+'11月(下旬)'!F36</f>
        <v>5860</v>
      </c>
      <c r="H14" s="185">
        <f>'11月(下旬)'!G20+'11月(下旬)'!G25+'11月(下旬)'!G26+'11月(下旬)'!G27+'11月(下旬)'!G36</f>
        <v>1475</v>
      </c>
      <c r="I14" s="423">
        <f>G14/H14</f>
        <v>3.9728813559322034</v>
      </c>
      <c r="J14" s="422">
        <f>G14-H14</f>
        <v>4385</v>
      </c>
      <c r="K14" s="180"/>
    </row>
    <row r="15" spans="1:11" ht="18" customHeight="1" x14ac:dyDescent="0.15">
      <c r="A15" s="187"/>
      <c r="B15" s="189" t="s">
        <v>108</v>
      </c>
      <c r="C15" s="184">
        <f>'11月(下旬)'!B44+'11月(下旬)'!B45+'11月(下旬)'!B46+'11月(下旬)'!B61</f>
        <v>14017</v>
      </c>
      <c r="D15" s="185">
        <f>'11月(下旬)'!C44+'11月(下旬)'!C45+'11月(下旬)'!C46+'11月(下旬)'!C61</f>
        <v>11857</v>
      </c>
      <c r="E15" s="423">
        <f>C15/D15</f>
        <v>1.1821708695285484</v>
      </c>
      <c r="F15" s="422">
        <f>C15-D15</f>
        <v>2160</v>
      </c>
      <c r="G15" s="184">
        <f>'11月(下旬)'!F44+'11月(下旬)'!F45+'11月(下旬)'!F46+'11月(下旬)'!F61</f>
        <v>20655</v>
      </c>
      <c r="H15" s="185">
        <f>'11月(下旬)'!G44+'11月(下旬)'!G45+'11月(下旬)'!G46+'11月(下旬)'!G61</f>
        <v>19254</v>
      </c>
      <c r="I15" s="423">
        <f>G15/H15</f>
        <v>1.0727641009660331</v>
      </c>
      <c r="J15" s="422">
        <f>G15-H15</f>
        <v>1401</v>
      </c>
      <c r="K15" s="180"/>
    </row>
    <row r="16" spans="1:11" s="166" customFormat="1" ht="18" customHeight="1" x14ac:dyDescent="0.15">
      <c r="A16" s="173"/>
      <c r="B16" s="194" t="s">
        <v>112</v>
      </c>
      <c r="C16" s="171" t="s">
        <v>105</v>
      </c>
      <c r="D16" s="170" t="s">
        <v>105</v>
      </c>
      <c r="E16" s="572" t="s">
        <v>105</v>
      </c>
      <c r="F16" s="571" t="s">
        <v>105</v>
      </c>
      <c r="G16" s="171" t="s">
        <v>105</v>
      </c>
      <c r="H16" s="170" t="s">
        <v>105</v>
      </c>
      <c r="I16" s="572" t="s">
        <v>105</v>
      </c>
      <c r="J16" s="571" t="s">
        <v>105</v>
      </c>
      <c r="K16" s="167"/>
    </row>
    <row r="17" spans="1:11" ht="18" customHeight="1" x14ac:dyDescent="0.15">
      <c r="A17" s="705" t="s">
        <v>207</v>
      </c>
      <c r="B17" s="714"/>
      <c r="C17" s="518">
        <f>SUM(C18:C21)</f>
        <v>20643</v>
      </c>
      <c r="D17" s="519">
        <f>SUM(D18:D21)</f>
        <v>16740</v>
      </c>
      <c r="E17" s="516">
        <f>C17/D17</f>
        <v>1.2331541218637994</v>
      </c>
      <c r="F17" s="515">
        <f>C17-D17</f>
        <v>3903</v>
      </c>
      <c r="G17" s="518">
        <f>SUM(G18:G21)</f>
        <v>26386</v>
      </c>
      <c r="H17" s="517">
        <f>SUM(H18:H21)</f>
        <v>25307</v>
      </c>
      <c r="I17" s="516">
        <f>G17/H17</f>
        <v>1.0426364247046271</v>
      </c>
      <c r="J17" s="515">
        <f>G17-H17</f>
        <v>1079</v>
      </c>
      <c r="K17" s="180"/>
    </row>
    <row r="18" spans="1:11" ht="18" customHeight="1" x14ac:dyDescent="0.15">
      <c r="A18" s="187" t="s">
        <v>206</v>
      </c>
      <c r="B18" s="189" t="s">
        <v>111</v>
      </c>
      <c r="C18" s="184">
        <f>'11月(下旬)'!B12</f>
        <v>0</v>
      </c>
      <c r="D18" s="185">
        <f>'11月(下旬)'!C12</f>
        <v>0</v>
      </c>
      <c r="E18" s="423" t="e">
        <f>C18/D18</f>
        <v>#DIV/0!</v>
      </c>
      <c r="F18" s="422">
        <f>C18-D18</f>
        <v>0</v>
      </c>
      <c r="G18" s="184">
        <f>'11月(下旬)'!F12</f>
        <v>0</v>
      </c>
      <c r="H18" s="183">
        <f>'11月(下旬)'!G12</f>
        <v>0</v>
      </c>
      <c r="I18" s="423" t="e">
        <f>G18/H18</f>
        <v>#DIV/0!</v>
      </c>
      <c r="J18" s="422">
        <f>G18-H18</f>
        <v>0</v>
      </c>
      <c r="K18" s="180"/>
    </row>
    <row r="19" spans="1:11" ht="18" customHeight="1" x14ac:dyDescent="0.15">
      <c r="A19" s="187"/>
      <c r="B19" s="189" t="s">
        <v>110</v>
      </c>
      <c r="C19" s="184">
        <f>'11月(下旬)'!B21+'11月(下旬)'!B35</f>
        <v>7153</v>
      </c>
      <c r="D19" s="185">
        <f>'11月(下旬)'!C21+'11月(下旬)'!C35</f>
        <v>6401</v>
      </c>
      <c r="E19" s="423">
        <f>C19/D19</f>
        <v>1.1174816434932042</v>
      </c>
      <c r="F19" s="422">
        <f>C19-D19</f>
        <v>752</v>
      </c>
      <c r="G19" s="184">
        <f>'11月(下旬)'!F21+'11月(下旬)'!F35</f>
        <v>8700</v>
      </c>
      <c r="H19" s="183">
        <f>'11月(下旬)'!G21+'11月(下旬)'!G35</f>
        <v>8720</v>
      </c>
      <c r="I19" s="423">
        <f>G19/H19</f>
        <v>0.99770642201834858</v>
      </c>
      <c r="J19" s="422">
        <f>G19-H19</f>
        <v>-20</v>
      </c>
      <c r="K19" s="180"/>
    </row>
    <row r="20" spans="1:11" ht="18" customHeight="1" x14ac:dyDescent="0.15">
      <c r="A20" s="187"/>
      <c r="B20" s="189" t="s">
        <v>108</v>
      </c>
      <c r="C20" s="184">
        <f>'11月(下旬)'!B48+'11月(下旬)'!B62</f>
        <v>13490</v>
      </c>
      <c r="D20" s="185">
        <f>'11月(下旬)'!C48+'11月(下旬)'!C62</f>
        <v>10339</v>
      </c>
      <c r="E20" s="423">
        <f>C20/D20</f>
        <v>1.3047683528387659</v>
      </c>
      <c r="F20" s="422">
        <f>C20-D20</f>
        <v>3151</v>
      </c>
      <c r="G20" s="184">
        <f>'11月(下旬)'!F48+'11月(下旬)'!F62</f>
        <v>17686</v>
      </c>
      <c r="H20" s="183">
        <f>'11月(下旬)'!G48+'11月(下旬)'!G62</f>
        <v>16587</v>
      </c>
      <c r="I20" s="423">
        <f>G20/H20</f>
        <v>1.0662567070597455</v>
      </c>
      <c r="J20" s="422">
        <f>G20-H20</f>
        <v>1099</v>
      </c>
      <c r="K20" s="180"/>
    </row>
    <row r="21" spans="1:11" s="166" customFormat="1" ht="18" customHeight="1" x14ac:dyDescent="0.15">
      <c r="A21" s="173"/>
      <c r="B21" s="194" t="s">
        <v>112</v>
      </c>
      <c r="C21" s="171" t="s">
        <v>105</v>
      </c>
      <c r="D21" s="170" t="s">
        <v>105</v>
      </c>
      <c r="E21" s="572" t="s">
        <v>105</v>
      </c>
      <c r="F21" s="571" t="s">
        <v>105</v>
      </c>
      <c r="G21" s="171" t="s">
        <v>105</v>
      </c>
      <c r="H21" s="170" t="s">
        <v>105</v>
      </c>
      <c r="I21" s="572" t="s">
        <v>105</v>
      </c>
      <c r="J21" s="571" t="s">
        <v>105</v>
      </c>
      <c r="K21" s="167"/>
    </row>
    <row r="22" spans="1:11" ht="18" customHeight="1" x14ac:dyDescent="0.15">
      <c r="A22" s="705" t="s">
        <v>205</v>
      </c>
      <c r="B22" s="714"/>
      <c r="C22" s="518">
        <f>SUM(C23:C26)</f>
        <v>10742</v>
      </c>
      <c r="D22" s="519">
        <f>SUM(D23:D26)</f>
        <v>8962</v>
      </c>
      <c r="E22" s="516">
        <f>C22/D22</f>
        <v>1.1986163802722607</v>
      </c>
      <c r="F22" s="515">
        <f>C22-D22</f>
        <v>1780</v>
      </c>
      <c r="G22" s="518">
        <f>SUM(G23:G26)</f>
        <v>15978</v>
      </c>
      <c r="H22" s="517">
        <f>SUM(H23:H26)</f>
        <v>15082</v>
      </c>
      <c r="I22" s="516">
        <f>G22/H22</f>
        <v>1.0594085665031163</v>
      </c>
      <c r="J22" s="515">
        <f>G22-H22</f>
        <v>896</v>
      </c>
      <c r="K22" s="180"/>
    </row>
    <row r="23" spans="1:11" ht="18" customHeight="1" x14ac:dyDescent="0.15">
      <c r="A23" s="187"/>
      <c r="B23" s="189" t="s">
        <v>111</v>
      </c>
      <c r="C23" s="184">
        <f>'11月(下旬)'!B13</f>
        <v>0</v>
      </c>
      <c r="D23" s="185">
        <f>'11月(下旬)'!C13</f>
        <v>0</v>
      </c>
      <c r="E23" s="423" t="e">
        <f>C23/D23</f>
        <v>#DIV/0!</v>
      </c>
      <c r="F23" s="422">
        <f>C23-D23</f>
        <v>0</v>
      </c>
      <c r="G23" s="184">
        <f>'11月(下旬)'!F13</f>
        <v>0</v>
      </c>
      <c r="H23" s="183">
        <f>'11月(下旬)'!G13</f>
        <v>0</v>
      </c>
      <c r="I23" s="423" t="e">
        <f>G23/H23</f>
        <v>#DIV/0!</v>
      </c>
      <c r="J23" s="422">
        <f>G23-H23</f>
        <v>0</v>
      </c>
      <c r="K23" s="180"/>
    </row>
    <row r="24" spans="1:11" ht="18" customHeight="1" x14ac:dyDescent="0.15">
      <c r="A24" s="187"/>
      <c r="B24" s="189" t="s">
        <v>110</v>
      </c>
      <c r="C24" s="184">
        <f>'11月(下旬)'!B28+'11月(下旬)'!B37</f>
        <v>4577</v>
      </c>
      <c r="D24" s="185">
        <f>'11月(下旬)'!C28+'11月(下旬)'!C37</f>
        <v>4268</v>
      </c>
      <c r="E24" s="423">
        <f>C24/D24</f>
        <v>1.0723992502343018</v>
      </c>
      <c r="F24" s="422">
        <f>C24-D24</f>
        <v>309</v>
      </c>
      <c r="G24" s="184">
        <f>'11月(下旬)'!F28+'11月(下旬)'!F37</f>
        <v>5835</v>
      </c>
      <c r="H24" s="183">
        <f>'11月(下旬)'!G28+'11月(下旬)'!G37</f>
        <v>7285</v>
      </c>
      <c r="I24" s="423">
        <f>G24/H24</f>
        <v>0.80096087851750175</v>
      </c>
      <c r="J24" s="422">
        <f>G24-H24</f>
        <v>-1450</v>
      </c>
      <c r="K24" s="180"/>
    </row>
    <row r="25" spans="1:11" ht="18" customHeight="1" x14ac:dyDescent="0.15">
      <c r="A25" s="187"/>
      <c r="B25" s="189" t="s">
        <v>108</v>
      </c>
      <c r="C25" s="184">
        <f>'11月(下旬)'!B47</f>
        <v>6165</v>
      </c>
      <c r="D25" s="185">
        <f>'11月(下旬)'!C47</f>
        <v>4694</v>
      </c>
      <c r="E25" s="423">
        <f>C25/D25</f>
        <v>1.3133787814230933</v>
      </c>
      <c r="F25" s="422">
        <f>C25-D25</f>
        <v>1471</v>
      </c>
      <c r="G25" s="184">
        <f>'11月(下旬)'!F47</f>
        <v>10143</v>
      </c>
      <c r="H25" s="183">
        <f>'11月(下旬)'!G47</f>
        <v>7797</v>
      </c>
      <c r="I25" s="423">
        <f>G25/H25</f>
        <v>1.3008849557522124</v>
      </c>
      <c r="J25" s="422">
        <f>G25-H25</f>
        <v>2346</v>
      </c>
      <c r="K25" s="180"/>
    </row>
    <row r="26" spans="1:11" s="166" customFormat="1" ht="18" customHeight="1" x14ac:dyDescent="0.15">
      <c r="A26" s="173"/>
      <c r="B26" s="194" t="s">
        <v>112</v>
      </c>
      <c r="C26" s="171" t="s">
        <v>105</v>
      </c>
      <c r="D26" s="170" t="s">
        <v>105</v>
      </c>
      <c r="E26" s="572" t="s">
        <v>105</v>
      </c>
      <c r="F26" s="571" t="s">
        <v>105</v>
      </c>
      <c r="G26" s="171" t="s">
        <v>105</v>
      </c>
      <c r="H26" s="170" t="s">
        <v>105</v>
      </c>
      <c r="I26" s="572" t="s">
        <v>105</v>
      </c>
      <c r="J26" s="571" t="s">
        <v>105</v>
      </c>
      <c r="K26" s="167"/>
    </row>
    <row r="27" spans="1:11" ht="18" customHeight="1" x14ac:dyDescent="0.15">
      <c r="A27" s="705" t="s">
        <v>204</v>
      </c>
      <c r="B27" s="714"/>
      <c r="C27" s="518">
        <f>SUM(C28:C34)</f>
        <v>17893</v>
      </c>
      <c r="D27" s="519">
        <f>SUM(D28:D34)</f>
        <v>15128</v>
      </c>
      <c r="E27" s="516">
        <f t="shared" ref="E27:E32" si="0">C27/D27</f>
        <v>1.1827736647276572</v>
      </c>
      <c r="F27" s="515">
        <f t="shared" ref="F27:F32" si="1">C27-D27</f>
        <v>2765</v>
      </c>
      <c r="G27" s="518">
        <f>SUM(G28:G34)</f>
        <v>26169</v>
      </c>
      <c r="H27" s="519">
        <f>SUM(H28:H34)</f>
        <v>26128</v>
      </c>
      <c r="I27" s="516">
        <f t="shared" ref="I27:I32" si="2">G27/H27</f>
        <v>1.0015691977954684</v>
      </c>
      <c r="J27" s="515">
        <f t="shared" ref="J27:J32" si="3">G27-H27</f>
        <v>41</v>
      </c>
      <c r="K27" s="180"/>
    </row>
    <row r="28" spans="1:11" ht="18" customHeight="1" x14ac:dyDescent="0.15">
      <c r="A28" s="187"/>
      <c r="B28" s="189" t="s">
        <v>111</v>
      </c>
      <c r="C28" s="184">
        <f>'11月(下旬)'!B15+'11月(下旬)'!B17</f>
        <v>0</v>
      </c>
      <c r="D28" s="185">
        <f>'11月(下旬)'!C15+'11月(下旬)'!C17</f>
        <v>0</v>
      </c>
      <c r="E28" s="423" t="e">
        <f t="shared" si="0"/>
        <v>#DIV/0!</v>
      </c>
      <c r="F28" s="422">
        <f t="shared" si="1"/>
        <v>0</v>
      </c>
      <c r="G28" s="184">
        <f>'11月(下旬)'!F15+'11月(下旬)'!F17</f>
        <v>0</v>
      </c>
      <c r="H28" s="183">
        <f>'11月(下旬)'!G15+'11月(下旬)'!G17</f>
        <v>0</v>
      </c>
      <c r="I28" s="423" t="e">
        <f t="shared" si="2"/>
        <v>#DIV/0!</v>
      </c>
      <c r="J28" s="422">
        <f t="shared" si="3"/>
        <v>0</v>
      </c>
      <c r="K28" s="180"/>
    </row>
    <row r="29" spans="1:11" ht="18" customHeight="1" x14ac:dyDescent="0.15">
      <c r="A29" s="187"/>
      <c r="B29" s="186" t="s">
        <v>110</v>
      </c>
      <c r="C29" s="184">
        <f>'11月(下旬)'!B29+'11月(下旬)'!B30+'11月(下旬)'!B31+'11月(下旬)'!B32+'11月(下旬)'!B33+'11月(下旬)'!B34</f>
        <v>2146</v>
      </c>
      <c r="D29" s="188">
        <f>'11月(下旬)'!C29+'11月(下旬)'!C30+'11月(下旬)'!C31+'11月(下旬)'!C32+'11月(下旬)'!C33+'11月(下旬)'!C34</f>
        <v>2101</v>
      </c>
      <c r="E29" s="423">
        <f t="shared" si="0"/>
        <v>1.0214183722037125</v>
      </c>
      <c r="F29" s="422">
        <f t="shared" si="1"/>
        <v>45</v>
      </c>
      <c r="G29" s="184">
        <f>'11月(下旬)'!F29+'11月(下旬)'!F30+'11月(下旬)'!F31+'11月(下旬)'!F32+'11月(下旬)'!F33+'11月(下旬)'!F34</f>
        <v>2900</v>
      </c>
      <c r="H29" s="183">
        <f>'11月(下旬)'!G29+'11月(下旬)'!G30+'11月(下旬)'!G31+'11月(下旬)'!G32+'11月(下旬)'!G33+'11月(下旬)'!G34</f>
        <v>3235</v>
      </c>
      <c r="I29" s="423">
        <f t="shared" si="2"/>
        <v>0.89644513137557957</v>
      </c>
      <c r="J29" s="422">
        <f t="shared" si="3"/>
        <v>-335</v>
      </c>
      <c r="K29" s="180"/>
    </row>
    <row r="30" spans="1:11" ht="18" customHeight="1" x14ac:dyDescent="0.15">
      <c r="A30" s="187"/>
      <c r="B30" s="186" t="s">
        <v>109</v>
      </c>
      <c r="C30" s="184">
        <f>'11月(下旬)'!B38</f>
        <v>585</v>
      </c>
      <c r="D30" s="185">
        <f>'11月(下旬)'!C38</f>
        <v>447</v>
      </c>
      <c r="E30" s="423">
        <f t="shared" si="0"/>
        <v>1.3087248322147651</v>
      </c>
      <c r="F30" s="422">
        <f t="shared" si="1"/>
        <v>138</v>
      </c>
      <c r="G30" s="184">
        <f>'11月(下旬)'!F38</f>
        <v>780</v>
      </c>
      <c r="H30" s="183">
        <f>'11月(下旬)'!G38</f>
        <v>890</v>
      </c>
      <c r="I30" s="423">
        <f t="shared" si="2"/>
        <v>0.8764044943820225</v>
      </c>
      <c r="J30" s="422">
        <f t="shared" si="3"/>
        <v>-110</v>
      </c>
      <c r="K30" s="180"/>
    </row>
    <row r="31" spans="1:11" ht="18" customHeight="1" x14ac:dyDescent="0.15">
      <c r="A31" s="187"/>
      <c r="B31" s="186" t="s">
        <v>108</v>
      </c>
      <c r="C31" s="184">
        <f>'11月(下旬)'!B51+'11月(下旬)'!B52+'11月(下旬)'!B53+'11月(下旬)'!B54+'11月(下旬)'!B57+'11月(下旬)'!B55+'11月(下旬)'!B56+'11月(下旬)'!B60+'11月(下旬)'!B58+'11月(下旬)'!B59</f>
        <v>14102</v>
      </c>
      <c r="D31" s="185">
        <f>'11月(下旬)'!C51+'11月(下旬)'!C52+'11月(下旬)'!C53+'11月(下旬)'!C54+'11月(下旬)'!C57+'11月(下旬)'!C55+'11月(下旬)'!C56+'11月(下旬)'!C60+'11月(下旬)'!C58+'11月(下旬)'!C59</f>
        <v>11783</v>
      </c>
      <c r="E31" s="423">
        <f t="shared" si="0"/>
        <v>1.1968089620639906</v>
      </c>
      <c r="F31" s="422">
        <f t="shared" si="1"/>
        <v>2319</v>
      </c>
      <c r="G31" s="184">
        <f>'11月(下旬)'!F51+'11月(下旬)'!F52+'11月(下旬)'!F53+'11月(下旬)'!F54+'11月(下旬)'!F57+'11月(下旬)'!F55+'11月(下旬)'!F56+'11月(下旬)'!F60+'11月(下旬)'!F58+'11月(下旬)'!F59</f>
        <v>20742</v>
      </c>
      <c r="H31" s="183">
        <f>'11月(下旬)'!G51+'11月(下旬)'!G52+'11月(下旬)'!G53+'11月(下旬)'!G54+'11月(下旬)'!G57+'11月(下旬)'!G55+'11月(下旬)'!G56+'11月(下旬)'!G60+'11月(下旬)'!G58+'11月(下旬)'!G59</f>
        <v>20512</v>
      </c>
      <c r="I31" s="423">
        <f t="shared" si="2"/>
        <v>1.0112129485179406</v>
      </c>
      <c r="J31" s="422">
        <f t="shared" si="3"/>
        <v>230</v>
      </c>
      <c r="K31" s="180"/>
    </row>
    <row r="32" spans="1:11" ht="18" customHeight="1" x14ac:dyDescent="0.15">
      <c r="A32" s="187"/>
      <c r="B32" s="186" t="s">
        <v>107</v>
      </c>
      <c r="C32" s="184">
        <f>'11月(下旬)'!B63</f>
        <v>1060</v>
      </c>
      <c r="D32" s="185">
        <f>'11月(下旬)'!C63</f>
        <v>797</v>
      </c>
      <c r="E32" s="423">
        <f t="shared" si="0"/>
        <v>1.3299874529485571</v>
      </c>
      <c r="F32" s="422">
        <f t="shared" si="1"/>
        <v>263</v>
      </c>
      <c r="G32" s="184">
        <f>'11月(下旬)'!F63</f>
        <v>1747</v>
      </c>
      <c r="H32" s="183">
        <f>'11月(下旬)'!G63</f>
        <v>1491</v>
      </c>
      <c r="I32" s="423">
        <f t="shared" si="2"/>
        <v>1.1716968477531857</v>
      </c>
      <c r="J32" s="422">
        <f t="shared" si="3"/>
        <v>256</v>
      </c>
      <c r="K32" s="180"/>
    </row>
    <row r="33" spans="1:11" s="166" customFormat="1" ht="18" customHeight="1" x14ac:dyDescent="0.15">
      <c r="A33" s="179"/>
      <c r="B33" s="178" t="s">
        <v>106</v>
      </c>
      <c r="C33" s="177" t="s">
        <v>105</v>
      </c>
      <c r="D33" s="176" t="s">
        <v>105</v>
      </c>
      <c r="E33" s="574" t="s">
        <v>105</v>
      </c>
      <c r="F33" s="573" t="s">
        <v>105</v>
      </c>
      <c r="G33" s="177" t="s">
        <v>105</v>
      </c>
      <c r="H33" s="176" t="s">
        <v>105</v>
      </c>
      <c r="I33" s="574" t="s">
        <v>105</v>
      </c>
      <c r="J33" s="573" t="s">
        <v>105</v>
      </c>
      <c r="K33" s="167"/>
    </row>
    <row r="34" spans="1:11" s="166" customFormat="1" ht="18" customHeight="1" x14ac:dyDescent="0.15">
      <c r="A34" s="173"/>
      <c r="B34" s="172" t="s">
        <v>203</v>
      </c>
      <c r="C34" s="171" t="s">
        <v>105</v>
      </c>
      <c r="D34" s="170" t="s">
        <v>105</v>
      </c>
      <c r="E34" s="572" t="s">
        <v>105</v>
      </c>
      <c r="F34" s="571" t="s">
        <v>105</v>
      </c>
      <c r="G34" s="171" t="s">
        <v>105</v>
      </c>
      <c r="H34" s="170" t="s">
        <v>105</v>
      </c>
      <c r="I34" s="572" t="s">
        <v>105</v>
      </c>
      <c r="J34" s="571" t="s">
        <v>105</v>
      </c>
      <c r="K34" s="167"/>
    </row>
    <row r="35" spans="1:11" x14ac:dyDescent="0.15">
      <c r="C35" s="165"/>
      <c r="G35" s="165"/>
    </row>
    <row r="36" spans="1:11" x14ac:dyDescent="0.15">
      <c r="C36" s="165"/>
      <c r="G36" s="165"/>
    </row>
    <row r="37" spans="1:11" x14ac:dyDescent="0.15">
      <c r="C37" s="165"/>
      <c r="G37" s="42"/>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2:7" x14ac:dyDescent="0.15">
      <c r="C49" s="165"/>
      <c r="G49" s="165"/>
    </row>
    <row r="50" spans="2:7" x14ac:dyDescent="0.15">
      <c r="C50" s="165"/>
      <c r="G50" s="165"/>
    </row>
    <row r="51" spans="2:7" x14ac:dyDescent="0.15">
      <c r="C51" s="165"/>
      <c r="G51" s="165"/>
    </row>
    <row r="52" spans="2:7" x14ac:dyDescent="0.15">
      <c r="C52" s="165"/>
      <c r="G52" s="165"/>
    </row>
    <row r="53" spans="2:7" x14ac:dyDescent="0.15">
      <c r="C53" s="165"/>
      <c r="G53" s="165"/>
    </row>
    <row r="54" spans="2:7" x14ac:dyDescent="0.15">
      <c r="C54" s="165"/>
      <c r="G54" s="165"/>
    </row>
    <row r="55" spans="2:7" x14ac:dyDescent="0.15">
      <c r="C55" s="165"/>
      <c r="G55" s="165"/>
    </row>
    <row r="56" spans="2:7" x14ac:dyDescent="0.15">
      <c r="C56" s="165"/>
      <c r="G56" s="165"/>
    </row>
    <row r="57" spans="2:7" x14ac:dyDescent="0.15">
      <c r="C57" s="165"/>
      <c r="G57" s="165"/>
    </row>
    <row r="58" spans="2:7" x14ac:dyDescent="0.15">
      <c r="C58" s="165"/>
      <c r="G58" s="165"/>
    </row>
    <row r="59" spans="2:7" x14ac:dyDescent="0.15">
      <c r="C59" s="165"/>
      <c r="G59" s="165"/>
    </row>
    <row r="60" spans="2:7" x14ac:dyDescent="0.15">
      <c r="C60" s="165"/>
      <c r="G60" s="165"/>
    </row>
    <row r="61" spans="2:7" x14ac:dyDescent="0.15">
      <c r="C61" s="165"/>
      <c r="G61" s="165"/>
    </row>
    <row r="62" spans="2:7" x14ac:dyDescent="0.15">
      <c r="C62" s="165"/>
      <c r="G62" s="165"/>
    </row>
    <row r="63" spans="2:7" x14ac:dyDescent="0.15">
      <c r="C63" s="165"/>
      <c r="G63" s="165"/>
    </row>
    <row r="64" spans="2:7" x14ac:dyDescent="0.15">
      <c r="B64" s="164">
        <v>5717</v>
      </c>
      <c r="C64" s="165"/>
      <c r="F64" s="162">
        <v>14691</v>
      </c>
      <c r="G64" s="165"/>
    </row>
    <row r="65" spans="2:7" x14ac:dyDescent="0.15">
      <c r="B65" s="164">
        <v>6025</v>
      </c>
      <c r="C65" s="165"/>
      <c r="F65" s="162">
        <v>10620</v>
      </c>
      <c r="G65" s="165"/>
    </row>
    <row r="66" spans="2:7" x14ac:dyDescent="0.15">
      <c r="C66" s="165"/>
      <c r="G66" s="165"/>
    </row>
    <row r="67" spans="2:7" x14ac:dyDescent="0.15">
      <c r="C67" s="165"/>
      <c r="G67" s="165"/>
    </row>
    <row r="68" spans="2:7" x14ac:dyDescent="0.15">
      <c r="C68" s="165"/>
      <c r="G68" s="165"/>
    </row>
    <row r="69" spans="2:7" x14ac:dyDescent="0.15">
      <c r="C69" s="165"/>
      <c r="G69" s="165"/>
    </row>
    <row r="70" spans="2:7" x14ac:dyDescent="0.15">
      <c r="C70" s="165"/>
      <c r="G70" s="165"/>
    </row>
  </sheetData>
  <mergeCells count="24">
    <mergeCell ref="A1:B1"/>
    <mergeCell ref="A22:B22"/>
    <mergeCell ref="A27:B27"/>
    <mergeCell ref="J5:J6"/>
    <mergeCell ref="A6:B6"/>
    <mergeCell ref="A7:B7"/>
    <mergeCell ref="A12:B12"/>
    <mergeCell ref="F5:F6"/>
    <mergeCell ref="G5:G6"/>
    <mergeCell ref="H5:H6"/>
    <mergeCell ref="I5:I6"/>
    <mergeCell ref="A5:B5"/>
    <mergeCell ref="C5:C6"/>
    <mergeCell ref="D5:D6"/>
    <mergeCell ref="E5:E6"/>
    <mergeCell ref="A17:B17"/>
    <mergeCell ref="C2:F2"/>
    <mergeCell ref="G2:J2"/>
    <mergeCell ref="C3:C4"/>
    <mergeCell ref="D3:D4"/>
    <mergeCell ref="E3:F3"/>
    <mergeCell ref="G3:G4"/>
    <mergeCell ref="H3:H4"/>
    <mergeCell ref="I3:J3"/>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76" orientation="landscape" r:id="rId1"/>
  <headerFooter alignWithMargins="0">
    <oddHeader>&amp;C2012年&amp;A航空旅客輸送実績</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2"/>
  <sheetViews>
    <sheetView showGridLines="0" view="pageBreakPreview" zoomScaleNormal="100" zoomScaleSheetLayoutView="100" workbookViewId="0">
      <pane xSplit="1" ySplit="6" topLeftCell="B7"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98" customWidth="1"/>
    <col min="4" max="5" width="11.25" style="42" customWidth="1"/>
    <col min="6" max="7" width="11" style="98" customWidth="1"/>
    <col min="8" max="9" width="11.25" style="42" customWidth="1"/>
    <col min="10" max="11" width="11.25" style="98" customWidth="1"/>
    <col min="12" max="12" width="11.25" style="42"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12月(月間)</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ht="10.5" customHeight="1" x14ac:dyDescent="0.4">
      <c r="A4" s="276"/>
      <c r="B4" s="654" t="s">
        <v>322</v>
      </c>
      <c r="C4" s="655" t="s">
        <v>321</v>
      </c>
      <c r="D4" s="720" t="s">
        <v>95</v>
      </c>
      <c r="E4" s="720"/>
      <c r="F4" s="648" t="str">
        <f>+B4</f>
        <v>(12'12/1～31)</v>
      </c>
      <c r="G4" s="691" t="str">
        <f>+C4</f>
        <v>(11'12/1～31)</v>
      </c>
      <c r="H4" s="652" t="s">
        <v>95</v>
      </c>
      <c r="I4" s="652"/>
      <c r="J4" s="648" t="str">
        <f>+B4</f>
        <v>(12'12/1～31)</v>
      </c>
      <c r="K4" s="691" t="str">
        <f>+C4</f>
        <v>(11'12/1～31)</v>
      </c>
      <c r="L4" s="650" t="s">
        <v>93</v>
      </c>
    </row>
    <row r="5" spans="1:12" s="161" customFormat="1" ht="10.5" customHeight="1" x14ac:dyDescent="0.4">
      <c r="A5" s="274"/>
      <c r="B5" s="654"/>
      <c r="C5" s="656"/>
      <c r="D5" s="597" t="s">
        <v>94</v>
      </c>
      <c r="E5" s="586" t="s">
        <v>93</v>
      </c>
      <c r="F5" s="648"/>
      <c r="G5" s="691"/>
      <c r="H5" s="275" t="s">
        <v>94</v>
      </c>
      <c r="I5" s="275" t="s">
        <v>93</v>
      </c>
      <c r="J5" s="648"/>
      <c r="K5" s="691"/>
      <c r="L5" s="651"/>
    </row>
    <row r="6" spans="1:12" s="270" customFormat="1" x14ac:dyDescent="0.4">
      <c r="A6" s="596" t="s">
        <v>104</v>
      </c>
      <c r="B6" s="594">
        <f>+B7+B41+B68+B77</f>
        <v>479504</v>
      </c>
      <c r="C6" s="594">
        <f>+C7+C41+C68+C77</f>
        <v>476237</v>
      </c>
      <c r="D6" s="595">
        <f t="shared" ref="D6:D37" si="0">+B6/C6</f>
        <v>1.0068600297750909</v>
      </c>
      <c r="E6" s="591">
        <f t="shared" ref="E6:E37" si="1">+B6-C6</f>
        <v>3267</v>
      </c>
      <c r="F6" s="594">
        <f>+F7+F41+F68+F77</f>
        <v>715814</v>
      </c>
      <c r="G6" s="594">
        <f>+G7+G41+G68+G77</f>
        <v>723805</v>
      </c>
      <c r="H6" s="247">
        <f t="shared" ref="H6:H37" si="2">+F6/G6</f>
        <v>0.98895973362991418</v>
      </c>
      <c r="I6" s="246">
        <f t="shared" ref="I6:I37" si="3">+F6-G6</f>
        <v>-7991</v>
      </c>
      <c r="J6" s="593">
        <f t="shared" ref="J6:J37" si="4">+B6/F6</f>
        <v>0.66987234113889926</v>
      </c>
      <c r="K6" s="593">
        <f t="shared" ref="K6:K37" si="5">+C6/G6</f>
        <v>0.65796312542742863</v>
      </c>
      <c r="L6" s="244">
        <f t="shared" ref="L6:L37" si="6">+J6-K6</f>
        <v>1.1909215711470633E-2</v>
      </c>
    </row>
    <row r="7" spans="1:12" s="89" customFormat="1" x14ac:dyDescent="0.4">
      <c r="A7" s="249" t="s">
        <v>91</v>
      </c>
      <c r="B7" s="248">
        <f>+B8+B18+B38</f>
        <v>180972</v>
      </c>
      <c r="C7" s="248">
        <f>+C8+C18+C38</f>
        <v>192179</v>
      </c>
      <c r="D7" s="592">
        <f t="shared" si="0"/>
        <v>0.9416845753178027</v>
      </c>
      <c r="E7" s="591">
        <f t="shared" si="1"/>
        <v>-11207</v>
      </c>
      <c r="F7" s="269">
        <f>+F8+F18+F38</f>
        <v>262217</v>
      </c>
      <c r="G7" s="268">
        <f>+G8+G18+G38</f>
        <v>301550</v>
      </c>
      <c r="H7" s="247">
        <f t="shared" si="2"/>
        <v>0.86956391974796887</v>
      </c>
      <c r="I7" s="246">
        <f t="shared" si="3"/>
        <v>-39333</v>
      </c>
      <c r="J7" s="245">
        <f t="shared" si="4"/>
        <v>0.69016120236292844</v>
      </c>
      <c r="K7" s="245">
        <f t="shared" si="5"/>
        <v>0.63730392969656768</v>
      </c>
      <c r="L7" s="244">
        <f t="shared" si="6"/>
        <v>5.2857272666360755E-2</v>
      </c>
    </row>
    <row r="8" spans="1:12" s="42" customFormat="1" x14ac:dyDescent="0.4">
      <c r="A8" s="277" t="s">
        <v>190</v>
      </c>
      <c r="B8" s="259">
        <f>SUM(B9:B17)</f>
        <v>122195</v>
      </c>
      <c r="C8" s="259">
        <f>SUM(C9:C17)</f>
        <v>144430</v>
      </c>
      <c r="D8" s="587">
        <f t="shared" si="0"/>
        <v>0.84604998961434608</v>
      </c>
      <c r="E8" s="584">
        <f t="shared" si="1"/>
        <v>-22235</v>
      </c>
      <c r="F8" s="259">
        <f>SUM(F9:F17)</f>
        <v>174599</v>
      </c>
      <c r="G8" s="259">
        <f>SUM(G9:G17)</f>
        <v>222032</v>
      </c>
      <c r="H8" s="258">
        <f t="shared" si="2"/>
        <v>0.78636863154860559</v>
      </c>
      <c r="I8" s="257">
        <f t="shared" si="3"/>
        <v>-47433</v>
      </c>
      <c r="J8" s="256">
        <f t="shared" si="4"/>
        <v>0.69986082394515436</v>
      </c>
      <c r="K8" s="256">
        <f t="shared" si="5"/>
        <v>0.65049182099877501</v>
      </c>
      <c r="L8" s="255">
        <f t="shared" si="6"/>
        <v>4.9369002946379359E-2</v>
      </c>
    </row>
    <row r="9" spans="1:12" x14ac:dyDescent="0.4">
      <c r="A9" s="57" t="s">
        <v>87</v>
      </c>
      <c r="B9" s="88">
        <v>103590</v>
      </c>
      <c r="C9" s="88">
        <v>110397</v>
      </c>
      <c r="D9" s="583">
        <f t="shared" si="0"/>
        <v>0.93834071578032008</v>
      </c>
      <c r="E9" s="582">
        <f t="shared" si="1"/>
        <v>-6807</v>
      </c>
      <c r="F9" s="265">
        <v>151108</v>
      </c>
      <c r="G9" s="265">
        <v>168656</v>
      </c>
      <c r="H9" s="243">
        <f t="shared" si="2"/>
        <v>0.89595389431742722</v>
      </c>
      <c r="I9" s="242">
        <f t="shared" si="3"/>
        <v>-17548</v>
      </c>
      <c r="J9" s="73">
        <f t="shared" si="4"/>
        <v>0.68553617280355772</v>
      </c>
      <c r="K9" s="73">
        <f t="shared" si="5"/>
        <v>0.6545690636561996</v>
      </c>
      <c r="L9" s="254">
        <f t="shared" si="6"/>
        <v>3.0967109147358118E-2</v>
      </c>
    </row>
    <row r="10" spans="1:12" x14ac:dyDescent="0.4">
      <c r="A10" s="58" t="s">
        <v>90</v>
      </c>
      <c r="B10" s="56">
        <v>14237</v>
      </c>
      <c r="C10" s="56">
        <v>15079</v>
      </c>
      <c r="D10" s="581">
        <f t="shared" si="0"/>
        <v>0.94416075336560779</v>
      </c>
      <c r="E10" s="582">
        <f t="shared" si="1"/>
        <v>-842</v>
      </c>
      <c r="F10" s="263">
        <v>17315</v>
      </c>
      <c r="G10" s="263">
        <v>22663</v>
      </c>
      <c r="H10" s="239">
        <f t="shared" si="2"/>
        <v>0.76402065039932932</v>
      </c>
      <c r="I10" s="238">
        <f t="shared" si="3"/>
        <v>-5348</v>
      </c>
      <c r="J10" s="53">
        <f t="shared" si="4"/>
        <v>0.82223505630955818</v>
      </c>
      <c r="K10" s="53">
        <f t="shared" si="5"/>
        <v>0.66535763138154702</v>
      </c>
      <c r="L10" s="261">
        <f t="shared" si="6"/>
        <v>0.15687742492801116</v>
      </c>
    </row>
    <row r="11" spans="1:12" x14ac:dyDescent="0.4">
      <c r="A11" s="58" t="s">
        <v>162</v>
      </c>
      <c r="B11" s="56">
        <v>1293</v>
      </c>
      <c r="C11" s="56">
        <v>17056</v>
      </c>
      <c r="D11" s="581">
        <f t="shared" si="0"/>
        <v>7.5809099437148211E-2</v>
      </c>
      <c r="E11" s="582">
        <f t="shared" si="1"/>
        <v>-15763</v>
      </c>
      <c r="F11" s="56">
        <v>1441</v>
      </c>
      <c r="G11" s="263">
        <v>26218</v>
      </c>
      <c r="H11" s="239">
        <f t="shared" si="2"/>
        <v>5.4962239682660764E-2</v>
      </c>
      <c r="I11" s="238">
        <f t="shared" si="3"/>
        <v>-24777</v>
      </c>
      <c r="J11" s="53">
        <f t="shared" si="4"/>
        <v>0.89729354614850798</v>
      </c>
      <c r="K11" s="53">
        <f t="shared" si="5"/>
        <v>0.65054542680601113</v>
      </c>
      <c r="L11" s="261">
        <f t="shared" si="6"/>
        <v>0.24674811934249685</v>
      </c>
    </row>
    <row r="12" spans="1:12" x14ac:dyDescent="0.4">
      <c r="A12" s="58" t="s">
        <v>85</v>
      </c>
      <c r="B12" s="590">
        <v>413</v>
      </c>
      <c r="C12" s="56"/>
      <c r="D12" s="581" t="e">
        <f t="shared" si="0"/>
        <v>#DIV/0!</v>
      </c>
      <c r="E12" s="582">
        <f t="shared" si="1"/>
        <v>413</v>
      </c>
      <c r="F12" s="590">
        <v>495</v>
      </c>
      <c r="G12" s="263"/>
      <c r="H12" s="239" t="e">
        <f t="shared" si="2"/>
        <v>#DIV/0!</v>
      </c>
      <c r="I12" s="238">
        <f t="shared" si="3"/>
        <v>495</v>
      </c>
      <c r="J12" s="53">
        <f t="shared" si="4"/>
        <v>0.83434343434343439</v>
      </c>
      <c r="K12" s="53" t="e">
        <f t="shared" si="5"/>
        <v>#DIV/0!</v>
      </c>
      <c r="L12" s="261" t="e">
        <f t="shared" si="6"/>
        <v>#DIV/0!</v>
      </c>
    </row>
    <row r="13" spans="1:12" x14ac:dyDescent="0.4">
      <c r="A13" s="58" t="s">
        <v>86</v>
      </c>
      <c r="B13" s="590">
        <v>292</v>
      </c>
      <c r="C13" s="56"/>
      <c r="D13" s="581" t="e">
        <f t="shared" si="0"/>
        <v>#DIV/0!</v>
      </c>
      <c r="E13" s="582">
        <f t="shared" si="1"/>
        <v>292</v>
      </c>
      <c r="F13" s="590">
        <v>330</v>
      </c>
      <c r="G13" s="263"/>
      <c r="H13" s="239" t="e">
        <f t="shared" si="2"/>
        <v>#DIV/0!</v>
      </c>
      <c r="I13" s="238">
        <f t="shared" si="3"/>
        <v>330</v>
      </c>
      <c r="J13" s="53">
        <f t="shared" si="4"/>
        <v>0.88484848484848488</v>
      </c>
      <c r="K13" s="53" t="e">
        <f t="shared" si="5"/>
        <v>#DIV/0!</v>
      </c>
      <c r="L13" s="261" t="e">
        <f t="shared" si="6"/>
        <v>#DIV/0!</v>
      </c>
    </row>
    <row r="14" spans="1:12" x14ac:dyDescent="0.4">
      <c r="A14" s="64" t="s">
        <v>189</v>
      </c>
      <c r="B14" s="69">
        <v>2370</v>
      </c>
      <c r="C14" s="69">
        <v>1898</v>
      </c>
      <c r="D14" s="588">
        <f t="shared" si="0"/>
        <v>1.2486828240252899</v>
      </c>
      <c r="E14" s="582">
        <f t="shared" si="1"/>
        <v>472</v>
      </c>
      <c r="F14" s="69">
        <v>3910</v>
      </c>
      <c r="G14" s="491">
        <v>4495</v>
      </c>
      <c r="H14" s="253">
        <f t="shared" si="2"/>
        <v>0.86985539488320351</v>
      </c>
      <c r="I14" s="252">
        <f t="shared" si="3"/>
        <v>-585</v>
      </c>
      <c r="J14" s="67">
        <f t="shared" si="4"/>
        <v>0.60613810741687979</v>
      </c>
      <c r="K14" s="67">
        <f t="shared" si="5"/>
        <v>0.42224694104560623</v>
      </c>
      <c r="L14" s="251">
        <f t="shared" si="6"/>
        <v>0.18389116637127356</v>
      </c>
    </row>
    <row r="15" spans="1:12" x14ac:dyDescent="0.4">
      <c r="A15" s="58" t="s">
        <v>188</v>
      </c>
      <c r="B15" s="92"/>
      <c r="C15" s="92"/>
      <c r="D15" s="581" t="e">
        <f t="shared" si="0"/>
        <v>#DIV/0!</v>
      </c>
      <c r="E15" s="582">
        <f t="shared" si="1"/>
        <v>0</v>
      </c>
      <c r="F15" s="288"/>
      <c r="G15" s="92"/>
      <c r="H15" s="239" t="e">
        <f t="shared" si="2"/>
        <v>#DIV/0!</v>
      </c>
      <c r="I15" s="238">
        <f t="shared" si="3"/>
        <v>0</v>
      </c>
      <c r="J15" s="53" t="e">
        <f t="shared" si="4"/>
        <v>#DIV/0!</v>
      </c>
      <c r="K15" s="53" t="e">
        <f t="shared" si="5"/>
        <v>#DIV/0!</v>
      </c>
      <c r="L15" s="261" t="e">
        <f t="shared" si="6"/>
        <v>#DIV/0!</v>
      </c>
    </row>
    <row r="16" spans="1:12" s="42" customFormat="1" x14ac:dyDescent="0.4">
      <c r="A16" s="70" t="s">
        <v>187</v>
      </c>
      <c r="B16" s="92"/>
      <c r="C16" s="92"/>
      <c r="D16" s="581" t="e">
        <f t="shared" si="0"/>
        <v>#DIV/0!</v>
      </c>
      <c r="E16" s="582">
        <f t="shared" si="1"/>
        <v>0</v>
      </c>
      <c r="F16" s="92"/>
      <c r="G16" s="92"/>
      <c r="H16" s="239" t="e">
        <f t="shared" si="2"/>
        <v>#DIV/0!</v>
      </c>
      <c r="I16" s="267">
        <f t="shared" si="3"/>
        <v>0</v>
      </c>
      <c r="J16" s="53" t="e">
        <f t="shared" si="4"/>
        <v>#DIV/0!</v>
      </c>
      <c r="K16" s="53" t="e">
        <f t="shared" si="5"/>
        <v>#DIV/0!</v>
      </c>
      <c r="L16" s="261" t="e">
        <f t="shared" si="6"/>
        <v>#DIV/0!</v>
      </c>
    </row>
    <row r="17" spans="1:12" x14ac:dyDescent="0.4">
      <c r="A17" s="70" t="s">
        <v>186</v>
      </c>
      <c r="B17" s="91"/>
      <c r="C17" s="91"/>
      <c r="D17" s="588" t="e">
        <f t="shared" si="0"/>
        <v>#DIV/0!</v>
      </c>
      <c r="E17" s="586">
        <f t="shared" si="1"/>
        <v>0</v>
      </c>
      <c r="F17" s="266"/>
      <c r="G17" s="266"/>
      <c r="H17" s="253" t="e">
        <f t="shared" si="2"/>
        <v>#DIV/0!</v>
      </c>
      <c r="I17" s="252">
        <f t="shared" si="3"/>
        <v>0</v>
      </c>
      <c r="J17" s="67" t="e">
        <f t="shared" si="4"/>
        <v>#DIV/0!</v>
      </c>
      <c r="K17" s="67" t="e">
        <f t="shared" si="5"/>
        <v>#DIV/0!</v>
      </c>
      <c r="L17" s="251" t="e">
        <f t="shared" si="6"/>
        <v>#DIV/0!</v>
      </c>
    </row>
    <row r="18" spans="1:12" s="42" customFormat="1" x14ac:dyDescent="0.4">
      <c r="A18" s="277" t="s">
        <v>185</v>
      </c>
      <c r="B18" s="259">
        <f>SUM(B19:B37)</f>
        <v>57442</v>
      </c>
      <c r="C18" s="259">
        <f>SUM(C19:C37)</f>
        <v>46462</v>
      </c>
      <c r="D18" s="587">
        <f t="shared" si="0"/>
        <v>1.2363221557401747</v>
      </c>
      <c r="E18" s="584">
        <f t="shared" si="1"/>
        <v>10980</v>
      </c>
      <c r="F18" s="259">
        <f>SUM(F19:F37)</f>
        <v>85200</v>
      </c>
      <c r="G18" s="259">
        <f>SUM(G19:G37)</f>
        <v>76770</v>
      </c>
      <c r="H18" s="258">
        <f t="shared" si="2"/>
        <v>1.1098085189527158</v>
      </c>
      <c r="I18" s="257">
        <f t="shared" si="3"/>
        <v>8430</v>
      </c>
      <c r="J18" s="256">
        <f t="shared" si="4"/>
        <v>0.67420187793427233</v>
      </c>
      <c r="K18" s="256">
        <f t="shared" si="5"/>
        <v>0.6052103686335808</v>
      </c>
      <c r="L18" s="255">
        <f t="shared" si="6"/>
        <v>6.8991509300691534E-2</v>
      </c>
    </row>
    <row r="19" spans="1:12" x14ac:dyDescent="0.4">
      <c r="A19" s="57" t="s">
        <v>184</v>
      </c>
      <c r="B19" s="94"/>
      <c r="C19" s="94"/>
      <c r="D19" s="583" t="e">
        <f t="shared" si="0"/>
        <v>#DIV/0!</v>
      </c>
      <c r="E19" s="582">
        <f t="shared" si="1"/>
        <v>0</v>
      </c>
      <c r="F19" s="296"/>
      <c r="G19" s="94"/>
      <c r="H19" s="243" t="e">
        <f t="shared" si="2"/>
        <v>#DIV/0!</v>
      </c>
      <c r="I19" s="242">
        <f t="shared" si="3"/>
        <v>0</v>
      </c>
      <c r="J19" s="73" t="e">
        <f t="shared" si="4"/>
        <v>#DIV/0!</v>
      </c>
      <c r="K19" s="73" t="e">
        <f t="shared" si="5"/>
        <v>#DIV/0!</v>
      </c>
      <c r="L19" s="254" t="e">
        <f t="shared" si="6"/>
        <v>#DIV/0!</v>
      </c>
    </row>
    <row r="20" spans="1:12" x14ac:dyDescent="0.4">
      <c r="A20" s="58" t="s">
        <v>244</v>
      </c>
      <c r="B20" s="56">
        <v>10483</v>
      </c>
      <c r="C20" s="92"/>
      <c r="D20" s="581" t="e">
        <f t="shared" si="0"/>
        <v>#DIV/0!</v>
      </c>
      <c r="E20" s="582">
        <f t="shared" si="1"/>
        <v>10483</v>
      </c>
      <c r="F20" s="263">
        <v>13570</v>
      </c>
      <c r="G20" s="92"/>
      <c r="H20" s="239" t="e">
        <f t="shared" si="2"/>
        <v>#DIV/0!</v>
      </c>
      <c r="I20" s="238">
        <f t="shared" si="3"/>
        <v>13570</v>
      </c>
      <c r="J20" s="53">
        <f t="shared" si="4"/>
        <v>0.77251289609432572</v>
      </c>
      <c r="K20" s="53" t="e">
        <f t="shared" si="5"/>
        <v>#DIV/0!</v>
      </c>
      <c r="L20" s="261" t="e">
        <f t="shared" si="6"/>
        <v>#DIV/0!</v>
      </c>
    </row>
    <row r="21" spans="1:12" x14ac:dyDescent="0.4">
      <c r="A21" s="58" t="s">
        <v>183</v>
      </c>
      <c r="B21" s="56">
        <v>18361</v>
      </c>
      <c r="C21" s="56">
        <v>17724</v>
      </c>
      <c r="D21" s="581">
        <f t="shared" si="0"/>
        <v>1.0359399684044235</v>
      </c>
      <c r="E21" s="582">
        <f t="shared" si="1"/>
        <v>637</v>
      </c>
      <c r="F21" s="263">
        <v>26990</v>
      </c>
      <c r="G21" s="56">
        <v>27205</v>
      </c>
      <c r="H21" s="239">
        <f t="shared" si="2"/>
        <v>0.99209704098511298</v>
      </c>
      <c r="I21" s="238">
        <f t="shared" si="3"/>
        <v>-215</v>
      </c>
      <c r="J21" s="53">
        <f t="shared" si="4"/>
        <v>0.6802889959244165</v>
      </c>
      <c r="K21" s="53">
        <f t="shared" si="5"/>
        <v>0.65149788641793793</v>
      </c>
      <c r="L21" s="261">
        <f t="shared" si="6"/>
        <v>2.8791109506478563E-2</v>
      </c>
    </row>
    <row r="22" spans="1:12" x14ac:dyDescent="0.4">
      <c r="A22" s="58" t="s">
        <v>182</v>
      </c>
      <c r="B22" s="56">
        <v>5275</v>
      </c>
      <c r="C22" s="56">
        <v>4207</v>
      </c>
      <c r="D22" s="581">
        <f t="shared" si="0"/>
        <v>1.2538626099358212</v>
      </c>
      <c r="E22" s="582">
        <f t="shared" si="1"/>
        <v>1068</v>
      </c>
      <c r="F22" s="263">
        <v>8850</v>
      </c>
      <c r="G22" s="56">
        <v>8815</v>
      </c>
      <c r="H22" s="239">
        <f t="shared" si="2"/>
        <v>1.0039705048213272</v>
      </c>
      <c r="I22" s="238">
        <f t="shared" si="3"/>
        <v>35</v>
      </c>
      <c r="J22" s="53">
        <f t="shared" si="4"/>
        <v>0.596045197740113</v>
      </c>
      <c r="K22" s="53">
        <f t="shared" si="5"/>
        <v>0.47725467952353945</v>
      </c>
      <c r="L22" s="261">
        <f t="shared" si="6"/>
        <v>0.11879051821657355</v>
      </c>
    </row>
    <row r="23" spans="1:12" x14ac:dyDescent="0.4">
      <c r="A23" s="58" t="s">
        <v>181</v>
      </c>
      <c r="B23" s="69">
        <v>2473</v>
      </c>
      <c r="C23" s="69">
        <v>2309</v>
      </c>
      <c r="D23" s="588">
        <f t="shared" si="0"/>
        <v>1.0710264183629277</v>
      </c>
      <c r="E23" s="582">
        <f t="shared" si="1"/>
        <v>164</v>
      </c>
      <c r="F23" s="491">
        <v>4440</v>
      </c>
      <c r="G23" s="69">
        <v>4570</v>
      </c>
      <c r="H23" s="253">
        <f t="shared" si="2"/>
        <v>0.97155361050328226</v>
      </c>
      <c r="I23" s="252">
        <f t="shared" si="3"/>
        <v>-130</v>
      </c>
      <c r="J23" s="67">
        <f t="shared" si="4"/>
        <v>0.55698198198198201</v>
      </c>
      <c r="K23" s="67">
        <f t="shared" si="5"/>
        <v>0.50525164113785559</v>
      </c>
      <c r="L23" s="251">
        <f t="shared" si="6"/>
        <v>5.1730340844126421E-2</v>
      </c>
    </row>
    <row r="24" spans="1:12" x14ac:dyDescent="0.4">
      <c r="A24" s="70" t="s">
        <v>180</v>
      </c>
      <c r="B24" s="56"/>
      <c r="C24" s="56"/>
      <c r="D24" s="581" t="e">
        <f t="shared" si="0"/>
        <v>#DIV/0!</v>
      </c>
      <c r="E24" s="582">
        <f t="shared" si="1"/>
        <v>0</v>
      </c>
      <c r="F24" s="263"/>
      <c r="G24" s="56"/>
      <c r="H24" s="239" t="e">
        <f t="shared" si="2"/>
        <v>#DIV/0!</v>
      </c>
      <c r="I24" s="238">
        <f t="shared" si="3"/>
        <v>0</v>
      </c>
      <c r="J24" s="53" t="e">
        <f t="shared" si="4"/>
        <v>#DIV/0!</v>
      </c>
      <c r="K24" s="53" t="e">
        <f t="shared" si="5"/>
        <v>#DIV/0!</v>
      </c>
      <c r="L24" s="261" t="e">
        <f t="shared" si="6"/>
        <v>#DIV/0!</v>
      </c>
    </row>
    <row r="25" spans="1:12" x14ac:dyDescent="0.4">
      <c r="A25" s="70" t="s">
        <v>179</v>
      </c>
      <c r="B25" s="56">
        <v>2496</v>
      </c>
      <c r="C25" s="56">
        <v>2982</v>
      </c>
      <c r="D25" s="581">
        <f t="shared" si="0"/>
        <v>0.83702213279678073</v>
      </c>
      <c r="E25" s="582">
        <f t="shared" si="1"/>
        <v>-486</v>
      </c>
      <c r="F25" s="263">
        <v>4430</v>
      </c>
      <c r="G25" s="56">
        <v>4575</v>
      </c>
      <c r="H25" s="239">
        <f t="shared" si="2"/>
        <v>0.96830601092896174</v>
      </c>
      <c r="I25" s="238">
        <f t="shared" si="3"/>
        <v>-145</v>
      </c>
      <c r="J25" s="53">
        <f t="shared" si="4"/>
        <v>0.56343115124153498</v>
      </c>
      <c r="K25" s="53">
        <f t="shared" si="5"/>
        <v>0.65180327868852461</v>
      </c>
      <c r="L25" s="261">
        <f t="shared" si="6"/>
        <v>-8.8372127446989635E-2</v>
      </c>
    </row>
    <row r="26" spans="1:12" s="42" customFormat="1" x14ac:dyDescent="0.4">
      <c r="A26" s="70" t="s">
        <v>178</v>
      </c>
      <c r="B26" s="92"/>
      <c r="C26" s="92"/>
      <c r="D26" s="581" t="e">
        <f t="shared" si="0"/>
        <v>#DIV/0!</v>
      </c>
      <c r="E26" s="580">
        <f t="shared" si="1"/>
        <v>0</v>
      </c>
      <c r="F26" s="92"/>
      <c r="G26" s="92"/>
      <c r="H26" s="239" t="e">
        <f t="shared" si="2"/>
        <v>#DIV/0!</v>
      </c>
      <c r="I26" s="238">
        <f t="shared" si="3"/>
        <v>0</v>
      </c>
      <c r="J26" s="53" t="e">
        <f t="shared" si="4"/>
        <v>#DIV/0!</v>
      </c>
      <c r="K26" s="53" t="e">
        <f t="shared" si="5"/>
        <v>#DIV/0!</v>
      </c>
      <c r="L26" s="261" t="e">
        <f t="shared" si="6"/>
        <v>#DIV/0!</v>
      </c>
    </row>
    <row r="27" spans="1:12" x14ac:dyDescent="0.4">
      <c r="A27" s="58" t="s">
        <v>177</v>
      </c>
      <c r="B27" s="92"/>
      <c r="C27" s="92"/>
      <c r="D27" s="581" t="e">
        <f t="shared" si="0"/>
        <v>#DIV/0!</v>
      </c>
      <c r="E27" s="582">
        <f t="shared" si="1"/>
        <v>0</v>
      </c>
      <c r="F27" s="288"/>
      <c r="G27" s="92"/>
      <c r="H27" s="239" t="e">
        <f t="shared" si="2"/>
        <v>#DIV/0!</v>
      </c>
      <c r="I27" s="238">
        <f t="shared" si="3"/>
        <v>0</v>
      </c>
      <c r="J27" s="53" t="e">
        <f t="shared" si="4"/>
        <v>#DIV/0!</v>
      </c>
      <c r="K27" s="53" t="e">
        <f t="shared" si="5"/>
        <v>#DIV/0!</v>
      </c>
      <c r="L27" s="261" t="e">
        <f t="shared" si="6"/>
        <v>#DIV/0!</v>
      </c>
    </row>
    <row r="28" spans="1:12" x14ac:dyDescent="0.4">
      <c r="A28" s="58" t="s">
        <v>176</v>
      </c>
      <c r="B28" s="92"/>
      <c r="C28" s="56">
        <v>2150</v>
      </c>
      <c r="D28" s="581">
        <f t="shared" si="0"/>
        <v>0</v>
      </c>
      <c r="E28" s="582">
        <f t="shared" si="1"/>
        <v>-2150</v>
      </c>
      <c r="F28" s="288"/>
      <c r="G28" s="56">
        <v>4430</v>
      </c>
      <c r="H28" s="239">
        <f t="shared" si="2"/>
        <v>0</v>
      </c>
      <c r="I28" s="238">
        <f t="shared" si="3"/>
        <v>-4430</v>
      </c>
      <c r="J28" s="53" t="e">
        <f t="shared" si="4"/>
        <v>#DIV/0!</v>
      </c>
      <c r="K28" s="53">
        <f t="shared" si="5"/>
        <v>0.48532731376975169</v>
      </c>
      <c r="L28" s="261" t="e">
        <f t="shared" si="6"/>
        <v>#DIV/0!</v>
      </c>
    </row>
    <row r="29" spans="1:12" x14ac:dyDescent="0.4">
      <c r="A29" s="58" t="s">
        <v>220</v>
      </c>
      <c r="B29" s="93"/>
      <c r="C29" s="112"/>
      <c r="D29" s="581" t="e">
        <f t="shared" si="0"/>
        <v>#DIV/0!</v>
      </c>
      <c r="E29" s="580">
        <f t="shared" si="1"/>
        <v>0</v>
      </c>
      <c r="F29" s="93"/>
      <c r="G29" s="112"/>
      <c r="H29" s="239" t="e">
        <f t="shared" si="2"/>
        <v>#DIV/0!</v>
      </c>
      <c r="I29" s="238">
        <f t="shared" si="3"/>
        <v>0</v>
      </c>
      <c r="J29" s="53" t="e">
        <f t="shared" si="4"/>
        <v>#DIV/0!</v>
      </c>
      <c r="K29" s="53" t="e">
        <f t="shared" si="5"/>
        <v>#DIV/0!</v>
      </c>
      <c r="L29" s="261" t="e">
        <f t="shared" si="6"/>
        <v>#DIV/0!</v>
      </c>
    </row>
    <row r="30" spans="1:12" x14ac:dyDescent="0.4">
      <c r="A30" s="58" t="s">
        <v>174</v>
      </c>
      <c r="B30" s="91"/>
      <c r="C30" s="91"/>
      <c r="D30" s="588" t="e">
        <f t="shared" si="0"/>
        <v>#DIV/0!</v>
      </c>
      <c r="E30" s="582">
        <f t="shared" si="1"/>
        <v>0</v>
      </c>
      <c r="F30" s="266"/>
      <c r="G30" s="91"/>
      <c r="H30" s="253" t="e">
        <f t="shared" si="2"/>
        <v>#DIV/0!</v>
      </c>
      <c r="I30" s="252">
        <f t="shared" si="3"/>
        <v>0</v>
      </c>
      <c r="J30" s="67" t="e">
        <f t="shared" si="4"/>
        <v>#DIV/0!</v>
      </c>
      <c r="K30" s="67" t="e">
        <f t="shared" si="5"/>
        <v>#DIV/0!</v>
      </c>
      <c r="L30" s="251" t="e">
        <f t="shared" si="6"/>
        <v>#DIV/0!</v>
      </c>
    </row>
    <row r="31" spans="1:12" x14ac:dyDescent="0.4">
      <c r="A31" s="70" t="s">
        <v>173</v>
      </c>
      <c r="B31" s="92"/>
      <c r="C31" s="92"/>
      <c r="D31" s="581" t="e">
        <f t="shared" si="0"/>
        <v>#DIV/0!</v>
      </c>
      <c r="E31" s="582">
        <f t="shared" si="1"/>
        <v>0</v>
      </c>
      <c r="F31" s="288"/>
      <c r="G31" s="92"/>
      <c r="H31" s="239" t="e">
        <f t="shared" si="2"/>
        <v>#DIV/0!</v>
      </c>
      <c r="I31" s="238">
        <f t="shared" si="3"/>
        <v>0</v>
      </c>
      <c r="J31" s="53" t="e">
        <f t="shared" si="4"/>
        <v>#DIV/0!</v>
      </c>
      <c r="K31" s="53" t="e">
        <f t="shared" si="5"/>
        <v>#DIV/0!</v>
      </c>
      <c r="L31" s="261" t="e">
        <f t="shared" si="6"/>
        <v>#DIV/0!</v>
      </c>
    </row>
    <row r="32" spans="1:12" x14ac:dyDescent="0.4">
      <c r="A32" s="58" t="s">
        <v>172</v>
      </c>
      <c r="B32" s="56">
        <v>3064</v>
      </c>
      <c r="C32" s="56">
        <v>2884</v>
      </c>
      <c r="D32" s="581">
        <f t="shared" si="0"/>
        <v>1.0624133148404993</v>
      </c>
      <c r="E32" s="582">
        <f t="shared" si="1"/>
        <v>180</v>
      </c>
      <c r="F32" s="263">
        <v>4495</v>
      </c>
      <c r="G32" s="56">
        <v>4565</v>
      </c>
      <c r="H32" s="239">
        <f t="shared" si="2"/>
        <v>0.98466593647316536</v>
      </c>
      <c r="I32" s="238">
        <f t="shared" si="3"/>
        <v>-70</v>
      </c>
      <c r="J32" s="53">
        <f t="shared" si="4"/>
        <v>0.68164627363737484</v>
      </c>
      <c r="K32" s="53">
        <f t="shared" si="5"/>
        <v>0.63176341730558594</v>
      </c>
      <c r="L32" s="261">
        <f t="shared" si="6"/>
        <v>4.9882856331788905E-2</v>
      </c>
    </row>
    <row r="33" spans="1:12" x14ac:dyDescent="0.4">
      <c r="A33" s="70" t="s">
        <v>171</v>
      </c>
      <c r="B33" s="91"/>
      <c r="C33" s="91"/>
      <c r="D33" s="588" t="e">
        <f t="shared" si="0"/>
        <v>#DIV/0!</v>
      </c>
      <c r="E33" s="582">
        <f t="shared" si="1"/>
        <v>0</v>
      </c>
      <c r="F33" s="266"/>
      <c r="G33" s="91"/>
      <c r="H33" s="253" t="e">
        <f t="shared" si="2"/>
        <v>#DIV/0!</v>
      </c>
      <c r="I33" s="252">
        <f t="shared" si="3"/>
        <v>0</v>
      </c>
      <c r="J33" s="67" t="e">
        <f t="shared" si="4"/>
        <v>#DIV/0!</v>
      </c>
      <c r="K33" s="67" t="e">
        <f t="shared" si="5"/>
        <v>#DIV/0!</v>
      </c>
      <c r="L33" s="251" t="e">
        <f t="shared" si="6"/>
        <v>#DIV/0!</v>
      </c>
    </row>
    <row r="34" spans="1:12" x14ac:dyDescent="0.4">
      <c r="A34" s="70" t="s">
        <v>170</v>
      </c>
      <c r="B34" s="69">
        <v>2439</v>
      </c>
      <c r="C34" s="69">
        <v>2843</v>
      </c>
      <c r="D34" s="588">
        <f t="shared" si="0"/>
        <v>0.85789658811115022</v>
      </c>
      <c r="E34" s="582">
        <f t="shared" si="1"/>
        <v>-404</v>
      </c>
      <c r="F34" s="491">
        <v>4950</v>
      </c>
      <c r="G34" s="69">
        <v>4565</v>
      </c>
      <c r="H34" s="253">
        <f t="shared" si="2"/>
        <v>1.0843373493975903</v>
      </c>
      <c r="I34" s="252">
        <f t="shared" si="3"/>
        <v>385</v>
      </c>
      <c r="J34" s="67">
        <f t="shared" si="4"/>
        <v>0.49272727272727274</v>
      </c>
      <c r="K34" s="67">
        <f t="shared" si="5"/>
        <v>0.62278203723986858</v>
      </c>
      <c r="L34" s="251">
        <f t="shared" si="6"/>
        <v>-0.13005476451259584</v>
      </c>
    </row>
    <row r="35" spans="1:12" x14ac:dyDescent="0.4">
      <c r="A35" s="58" t="s">
        <v>169</v>
      </c>
      <c r="B35" s="92"/>
      <c r="C35" s="92"/>
      <c r="D35" s="581" t="e">
        <f t="shared" si="0"/>
        <v>#DIV/0!</v>
      </c>
      <c r="E35" s="582">
        <f t="shared" si="1"/>
        <v>0</v>
      </c>
      <c r="F35" s="288"/>
      <c r="G35" s="92"/>
      <c r="H35" s="239" t="e">
        <f t="shared" si="2"/>
        <v>#DIV/0!</v>
      </c>
      <c r="I35" s="238">
        <f t="shared" si="3"/>
        <v>0</v>
      </c>
      <c r="J35" s="53" t="e">
        <f t="shared" si="4"/>
        <v>#DIV/0!</v>
      </c>
      <c r="K35" s="53" t="e">
        <f t="shared" si="5"/>
        <v>#DIV/0!</v>
      </c>
      <c r="L35" s="261" t="e">
        <f t="shared" si="6"/>
        <v>#DIV/0!</v>
      </c>
    </row>
    <row r="36" spans="1:12" x14ac:dyDescent="0.4">
      <c r="A36" s="70" t="s">
        <v>89</v>
      </c>
      <c r="B36" s="91"/>
      <c r="C36" s="91"/>
      <c r="D36" s="588" t="e">
        <f t="shared" si="0"/>
        <v>#DIV/0!</v>
      </c>
      <c r="E36" s="582">
        <f t="shared" si="1"/>
        <v>0</v>
      </c>
      <c r="F36" s="266"/>
      <c r="G36" s="91"/>
      <c r="H36" s="253" t="e">
        <f t="shared" si="2"/>
        <v>#DIV/0!</v>
      </c>
      <c r="I36" s="252">
        <f t="shared" si="3"/>
        <v>0</v>
      </c>
      <c r="J36" s="67" t="e">
        <f t="shared" si="4"/>
        <v>#DIV/0!</v>
      </c>
      <c r="K36" s="67" t="e">
        <f t="shared" si="5"/>
        <v>#DIV/0!</v>
      </c>
      <c r="L36" s="251" t="e">
        <f t="shared" si="6"/>
        <v>#DIV/0!</v>
      </c>
    </row>
    <row r="37" spans="1:12" x14ac:dyDescent="0.4">
      <c r="A37" s="51" t="s">
        <v>168</v>
      </c>
      <c r="B37" s="50">
        <v>12851</v>
      </c>
      <c r="C37" s="50">
        <v>11363</v>
      </c>
      <c r="D37" s="588">
        <f t="shared" si="0"/>
        <v>1.1309513332746635</v>
      </c>
      <c r="E37" s="586">
        <f t="shared" si="1"/>
        <v>1488</v>
      </c>
      <c r="F37" s="494">
        <v>17475</v>
      </c>
      <c r="G37" s="50">
        <v>18045</v>
      </c>
      <c r="H37" s="253">
        <f t="shared" si="2"/>
        <v>0.96841230257689115</v>
      </c>
      <c r="I37" s="252">
        <f t="shared" si="3"/>
        <v>-570</v>
      </c>
      <c r="J37" s="67">
        <f t="shared" si="4"/>
        <v>0.73539341917024326</v>
      </c>
      <c r="K37" s="67">
        <f t="shared" si="5"/>
        <v>0.62970351898032695</v>
      </c>
      <c r="L37" s="251">
        <f t="shared" si="6"/>
        <v>0.10568990018991631</v>
      </c>
    </row>
    <row r="38" spans="1:12" s="42" customFormat="1" x14ac:dyDescent="0.4">
      <c r="A38" s="277" t="s">
        <v>167</v>
      </c>
      <c r="B38" s="259">
        <f>SUM(B39:B40)</f>
        <v>1335</v>
      </c>
      <c r="C38" s="259">
        <f>SUM(C39:C40)</f>
        <v>1287</v>
      </c>
      <c r="D38" s="587">
        <f t="shared" ref="D38:D69" si="7">+B38/C38</f>
        <v>1.0372960372960374</v>
      </c>
      <c r="E38" s="584">
        <f t="shared" ref="E38:E69" si="8">+B38-C38</f>
        <v>48</v>
      </c>
      <c r="F38" s="259">
        <f>SUM(F39:F40)</f>
        <v>2418</v>
      </c>
      <c r="G38" s="259">
        <f>SUM(G39:G40)</f>
        <v>2748</v>
      </c>
      <c r="H38" s="258">
        <f t="shared" ref="H38:H69" si="9">+F38/G38</f>
        <v>0.87991266375545851</v>
      </c>
      <c r="I38" s="257">
        <f t="shared" ref="I38:I69" si="10">+F38-G38</f>
        <v>-330</v>
      </c>
      <c r="J38" s="256">
        <f t="shared" ref="J38:J69" si="11">+B38/F38</f>
        <v>0.55210918114143925</v>
      </c>
      <c r="K38" s="256">
        <f t="shared" ref="K38:K69" si="12">+C38/G38</f>
        <v>0.4683406113537118</v>
      </c>
      <c r="L38" s="255">
        <f t="shared" ref="L38:L69" si="13">+J38-K38</f>
        <v>8.3768569787727454E-2</v>
      </c>
    </row>
    <row r="39" spans="1:12" x14ac:dyDescent="0.4">
      <c r="A39" s="57" t="s">
        <v>166</v>
      </c>
      <c r="B39" s="88">
        <v>669</v>
      </c>
      <c r="C39" s="88">
        <v>659</v>
      </c>
      <c r="D39" s="583">
        <f t="shared" si="7"/>
        <v>1.0151745068285281</v>
      </c>
      <c r="E39" s="582">
        <f t="shared" si="8"/>
        <v>10</v>
      </c>
      <c r="F39" s="265">
        <v>1209</v>
      </c>
      <c r="G39" s="88">
        <v>1578</v>
      </c>
      <c r="H39" s="243">
        <f t="shared" si="9"/>
        <v>0.76615969581749055</v>
      </c>
      <c r="I39" s="242">
        <f t="shared" si="10"/>
        <v>-369</v>
      </c>
      <c r="J39" s="73">
        <f t="shared" si="11"/>
        <v>0.5533498759305211</v>
      </c>
      <c r="K39" s="73">
        <f t="shared" si="12"/>
        <v>0.41761723700887199</v>
      </c>
      <c r="L39" s="254">
        <f t="shared" si="13"/>
        <v>0.13573263892164911</v>
      </c>
    </row>
    <row r="40" spans="1:12" x14ac:dyDescent="0.4">
      <c r="A40" s="58" t="s">
        <v>165</v>
      </c>
      <c r="B40" s="56">
        <v>666</v>
      </c>
      <c r="C40" s="56">
        <v>628</v>
      </c>
      <c r="D40" s="581">
        <f t="shared" si="7"/>
        <v>1.0605095541401275</v>
      </c>
      <c r="E40" s="586">
        <f t="shared" si="8"/>
        <v>38</v>
      </c>
      <c r="F40" s="263">
        <v>1209</v>
      </c>
      <c r="G40" s="56">
        <v>1170</v>
      </c>
      <c r="H40" s="239">
        <f t="shared" si="9"/>
        <v>1.0333333333333334</v>
      </c>
      <c r="I40" s="238">
        <f t="shared" si="10"/>
        <v>39</v>
      </c>
      <c r="J40" s="53">
        <f t="shared" si="11"/>
        <v>0.5508684863523573</v>
      </c>
      <c r="K40" s="53">
        <f t="shared" si="12"/>
        <v>0.53675213675213673</v>
      </c>
      <c r="L40" s="261">
        <f t="shared" si="13"/>
        <v>1.4116349600220568E-2</v>
      </c>
    </row>
    <row r="41" spans="1:12" s="89" customFormat="1" x14ac:dyDescent="0.4">
      <c r="A41" s="249" t="s">
        <v>88</v>
      </c>
      <c r="B41" s="248">
        <f>B42+B63</f>
        <v>246287</v>
      </c>
      <c r="C41" s="248">
        <f>C42+C63</f>
        <v>235537</v>
      </c>
      <c r="D41" s="585">
        <f t="shared" si="7"/>
        <v>1.0456403877097866</v>
      </c>
      <c r="E41" s="584">
        <f t="shared" si="8"/>
        <v>10750</v>
      </c>
      <c r="F41" s="248">
        <f>F42+F63</f>
        <v>363765</v>
      </c>
      <c r="G41" s="248">
        <f>G42+G63</f>
        <v>355805</v>
      </c>
      <c r="H41" s="247">
        <f t="shared" si="9"/>
        <v>1.0223718047807084</v>
      </c>
      <c r="I41" s="246">
        <f t="shared" si="10"/>
        <v>7960</v>
      </c>
      <c r="J41" s="245">
        <f t="shared" si="11"/>
        <v>0.67704974365318271</v>
      </c>
      <c r="K41" s="245">
        <f t="shared" si="12"/>
        <v>0.66198338977810878</v>
      </c>
      <c r="L41" s="244">
        <f t="shared" si="13"/>
        <v>1.5066353875073935E-2</v>
      </c>
    </row>
    <row r="42" spans="1:12" s="44" customFormat="1" x14ac:dyDescent="0.4">
      <c r="A42" s="277" t="s">
        <v>164</v>
      </c>
      <c r="B42" s="248">
        <f>SUM(B43:B62)</f>
        <v>243557</v>
      </c>
      <c r="C42" s="248">
        <f>SUM(C43:C62)</f>
        <v>233191</v>
      </c>
      <c r="D42" s="585">
        <f t="shared" si="7"/>
        <v>1.0444528305123268</v>
      </c>
      <c r="E42" s="584">
        <f t="shared" si="8"/>
        <v>10366</v>
      </c>
      <c r="F42" s="248">
        <f>SUM(F43:F62)</f>
        <v>358444</v>
      </c>
      <c r="G42" s="248">
        <f>SUM(G43:G62)</f>
        <v>351294</v>
      </c>
      <c r="H42" s="247">
        <f t="shared" si="9"/>
        <v>1.0203533222884535</v>
      </c>
      <c r="I42" s="246">
        <f t="shared" si="10"/>
        <v>7150</v>
      </c>
      <c r="J42" s="245">
        <f t="shared" si="11"/>
        <v>0.67948410351407751</v>
      </c>
      <c r="K42" s="245">
        <f t="shared" si="12"/>
        <v>0.66380581507227565</v>
      </c>
      <c r="L42" s="244">
        <f t="shared" si="13"/>
        <v>1.5678288441801858E-2</v>
      </c>
    </row>
    <row r="43" spans="1:12" x14ac:dyDescent="0.4">
      <c r="A43" s="58" t="s">
        <v>87</v>
      </c>
      <c r="B43" s="56">
        <v>100025</v>
      </c>
      <c r="C43" s="63">
        <v>104161</v>
      </c>
      <c r="D43" s="589">
        <f t="shared" si="7"/>
        <v>0.9602922398978504</v>
      </c>
      <c r="E43" s="582">
        <f t="shared" si="8"/>
        <v>-4136</v>
      </c>
      <c r="F43" s="308">
        <v>129804</v>
      </c>
      <c r="G43" s="56">
        <v>138635</v>
      </c>
      <c r="H43" s="253">
        <f t="shared" si="9"/>
        <v>0.93630035705269232</v>
      </c>
      <c r="I43" s="238">
        <f t="shared" si="10"/>
        <v>-8831</v>
      </c>
      <c r="J43" s="53">
        <f t="shared" si="11"/>
        <v>0.77058488182182372</v>
      </c>
      <c r="K43" s="53">
        <f t="shared" si="12"/>
        <v>0.75133263605871536</v>
      </c>
      <c r="L43" s="261">
        <f t="shared" si="13"/>
        <v>1.9252245763108355E-2</v>
      </c>
    </row>
    <row r="44" spans="1:12" x14ac:dyDescent="0.4">
      <c r="A44" s="58" t="s">
        <v>163</v>
      </c>
      <c r="B44" s="56">
        <v>13323</v>
      </c>
      <c r="C44" s="56">
        <v>12870</v>
      </c>
      <c r="D44" s="583">
        <f t="shared" si="7"/>
        <v>1.0351981351981352</v>
      </c>
      <c r="E44" s="582">
        <f t="shared" si="8"/>
        <v>453</v>
      </c>
      <c r="F44" s="263">
        <v>17179</v>
      </c>
      <c r="G44" s="56">
        <v>19269</v>
      </c>
      <c r="H44" s="253">
        <f t="shared" si="9"/>
        <v>0.89153562717317969</v>
      </c>
      <c r="I44" s="238">
        <f t="shared" si="10"/>
        <v>-2090</v>
      </c>
      <c r="J44" s="53">
        <f t="shared" si="11"/>
        <v>0.77553990337039413</v>
      </c>
      <c r="K44" s="53">
        <f t="shared" si="12"/>
        <v>0.66791219056515649</v>
      </c>
      <c r="L44" s="261">
        <f t="shared" si="13"/>
        <v>0.10762771280523764</v>
      </c>
    </row>
    <row r="45" spans="1:12" x14ac:dyDescent="0.4">
      <c r="A45" s="70" t="s">
        <v>162</v>
      </c>
      <c r="B45" s="56">
        <v>16262</v>
      </c>
      <c r="C45" s="56">
        <v>15883</v>
      </c>
      <c r="D45" s="583">
        <f t="shared" si="7"/>
        <v>1.023861990807782</v>
      </c>
      <c r="E45" s="582">
        <f t="shared" si="8"/>
        <v>379</v>
      </c>
      <c r="F45" s="263">
        <v>26242</v>
      </c>
      <c r="G45" s="56">
        <v>22804</v>
      </c>
      <c r="H45" s="253">
        <f t="shared" si="9"/>
        <v>1.1507630240308717</v>
      </c>
      <c r="I45" s="238">
        <f t="shared" si="10"/>
        <v>3438</v>
      </c>
      <c r="J45" s="53">
        <f t="shared" si="11"/>
        <v>0.61969362091304014</v>
      </c>
      <c r="K45" s="53">
        <f t="shared" si="12"/>
        <v>0.69650061392738116</v>
      </c>
      <c r="L45" s="261">
        <f t="shared" si="13"/>
        <v>-7.6806993014341018E-2</v>
      </c>
    </row>
    <row r="46" spans="1:12" x14ac:dyDescent="0.4">
      <c r="A46" s="70" t="s">
        <v>161</v>
      </c>
      <c r="B46" s="56">
        <v>10305</v>
      </c>
      <c r="C46" s="56">
        <v>11881</v>
      </c>
      <c r="D46" s="583">
        <f t="shared" si="7"/>
        <v>0.86735123306119011</v>
      </c>
      <c r="E46" s="582">
        <f t="shared" si="8"/>
        <v>-1576</v>
      </c>
      <c r="F46" s="263">
        <v>19504</v>
      </c>
      <c r="G46" s="56">
        <v>21773</v>
      </c>
      <c r="H46" s="253">
        <f t="shared" si="9"/>
        <v>0.89578836173242093</v>
      </c>
      <c r="I46" s="238">
        <f t="shared" si="10"/>
        <v>-2269</v>
      </c>
      <c r="J46" s="53">
        <f t="shared" si="11"/>
        <v>0.5283531583264971</v>
      </c>
      <c r="K46" s="53">
        <f t="shared" si="12"/>
        <v>0.54567583704588252</v>
      </c>
      <c r="L46" s="261">
        <f t="shared" si="13"/>
        <v>-1.732267871938542E-2</v>
      </c>
    </row>
    <row r="47" spans="1:12" x14ac:dyDescent="0.4">
      <c r="A47" s="58" t="s">
        <v>86</v>
      </c>
      <c r="B47" s="56">
        <v>20888</v>
      </c>
      <c r="C47" s="56">
        <v>16495</v>
      </c>
      <c r="D47" s="583">
        <f t="shared" si="7"/>
        <v>1.2663231282206728</v>
      </c>
      <c r="E47" s="582">
        <f t="shared" si="8"/>
        <v>4393</v>
      </c>
      <c r="F47" s="493">
        <v>32262</v>
      </c>
      <c r="G47" s="56">
        <v>24895</v>
      </c>
      <c r="H47" s="253">
        <f t="shared" si="9"/>
        <v>1.295922876079534</v>
      </c>
      <c r="I47" s="238">
        <f t="shared" si="10"/>
        <v>7367</v>
      </c>
      <c r="J47" s="53">
        <f t="shared" si="11"/>
        <v>0.64744901122063103</v>
      </c>
      <c r="K47" s="53">
        <f t="shared" si="12"/>
        <v>0.66258284796143807</v>
      </c>
      <c r="L47" s="261">
        <f t="shared" si="13"/>
        <v>-1.5133836740807038E-2</v>
      </c>
    </row>
    <row r="48" spans="1:12" x14ac:dyDescent="0.4">
      <c r="A48" s="58" t="s">
        <v>85</v>
      </c>
      <c r="B48" s="56">
        <v>33877</v>
      </c>
      <c r="C48" s="56">
        <v>32722</v>
      </c>
      <c r="D48" s="583">
        <f t="shared" si="7"/>
        <v>1.0352973534625023</v>
      </c>
      <c r="E48" s="582">
        <f t="shared" si="8"/>
        <v>1155</v>
      </c>
      <c r="F48" s="263">
        <v>51955</v>
      </c>
      <c r="G48" s="56">
        <v>53303</v>
      </c>
      <c r="H48" s="253">
        <f t="shared" si="9"/>
        <v>0.97471061666322723</v>
      </c>
      <c r="I48" s="238">
        <f t="shared" si="10"/>
        <v>-1348</v>
      </c>
      <c r="J48" s="53">
        <f t="shared" si="11"/>
        <v>0.65204503897603694</v>
      </c>
      <c r="K48" s="53">
        <f t="shared" si="12"/>
        <v>0.61388664803106763</v>
      </c>
      <c r="L48" s="261">
        <f t="shared" si="13"/>
        <v>3.8158390944969311E-2</v>
      </c>
    </row>
    <row r="49" spans="1:12" x14ac:dyDescent="0.4">
      <c r="A49" s="58" t="s">
        <v>160</v>
      </c>
      <c r="B49" s="56">
        <v>4007</v>
      </c>
      <c r="C49" s="56">
        <v>3957</v>
      </c>
      <c r="D49" s="583">
        <f t="shared" si="7"/>
        <v>1.0126358352287086</v>
      </c>
      <c r="E49" s="582">
        <f t="shared" si="8"/>
        <v>50</v>
      </c>
      <c r="F49" s="263">
        <v>8370</v>
      </c>
      <c r="G49" s="56">
        <v>8368</v>
      </c>
      <c r="H49" s="253">
        <f t="shared" si="9"/>
        <v>1.0002390057361377</v>
      </c>
      <c r="I49" s="238">
        <f t="shared" si="10"/>
        <v>2</v>
      </c>
      <c r="J49" s="53">
        <f t="shared" si="11"/>
        <v>0.4787335722819594</v>
      </c>
      <c r="K49" s="53">
        <f t="shared" si="12"/>
        <v>0.47287284894837478</v>
      </c>
      <c r="L49" s="261">
        <f t="shared" si="13"/>
        <v>5.8607233335846165E-3</v>
      </c>
    </row>
    <row r="50" spans="1:12" x14ac:dyDescent="0.4">
      <c r="A50" s="58" t="s">
        <v>288</v>
      </c>
      <c r="B50" s="56">
        <v>4166</v>
      </c>
      <c r="C50" s="56"/>
      <c r="D50" s="583" t="e">
        <f t="shared" si="7"/>
        <v>#DIV/0!</v>
      </c>
      <c r="E50" s="582">
        <f t="shared" si="8"/>
        <v>4166</v>
      </c>
      <c r="F50" s="493">
        <v>5447</v>
      </c>
      <c r="G50" s="56"/>
      <c r="H50" s="253" t="e">
        <f t="shared" si="9"/>
        <v>#DIV/0!</v>
      </c>
      <c r="I50" s="238">
        <f t="shared" si="10"/>
        <v>5447</v>
      </c>
      <c r="J50" s="53">
        <f t="shared" si="11"/>
        <v>0.76482467413255006</v>
      </c>
      <c r="K50" s="53" t="e">
        <f t="shared" si="12"/>
        <v>#DIV/0!</v>
      </c>
      <c r="L50" s="261" t="e">
        <f t="shared" si="13"/>
        <v>#DIV/0!</v>
      </c>
    </row>
    <row r="51" spans="1:12" x14ac:dyDescent="0.4">
      <c r="A51" s="58" t="s">
        <v>84</v>
      </c>
      <c r="B51" s="56">
        <v>7104</v>
      </c>
      <c r="C51" s="56">
        <v>6800</v>
      </c>
      <c r="D51" s="583">
        <f t="shared" si="7"/>
        <v>1.0447058823529412</v>
      </c>
      <c r="E51" s="582">
        <f t="shared" si="8"/>
        <v>304</v>
      </c>
      <c r="F51" s="492">
        <v>8640</v>
      </c>
      <c r="G51" s="56">
        <v>7524</v>
      </c>
      <c r="H51" s="253">
        <f t="shared" si="9"/>
        <v>1.1483253588516746</v>
      </c>
      <c r="I51" s="238">
        <f t="shared" si="10"/>
        <v>1116</v>
      </c>
      <c r="J51" s="53">
        <f t="shared" si="11"/>
        <v>0.82222222222222219</v>
      </c>
      <c r="K51" s="53">
        <f t="shared" si="12"/>
        <v>0.90377458798511434</v>
      </c>
      <c r="L51" s="261">
        <f t="shared" si="13"/>
        <v>-8.1552365762892154E-2</v>
      </c>
    </row>
    <row r="52" spans="1:12" s="42" customFormat="1" x14ac:dyDescent="0.4">
      <c r="A52" s="58" t="s">
        <v>159</v>
      </c>
      <c r="B52" s="56">
        <v>2444</v>
      </c>
      <c r="C52" s="88">
        <v>3083</v>
      </c>
      <c r="D52" s="583">
        <f t="shared" si="7"/>
        <v>0.79273434965942269</v>
      </c>
      <c r="E52" s="582">
        <f t="shared" si="8"/>
        <v>-639</v>
      </c>
      <c r="F52" s="56">
        <v>3878</v>
      </c>
      <c r="G52" s="56">
        <v>4610</v>
      </c>
      <c r="H52" s="253">
        <f t="shared" si="9"/>
        <v>0.84121475054229933</v>
      </c>
      <c r="I52" s="238">
        <f t="shared" si="10"/>
        <v>-732</v>
      </c>
      <c r="J52" s="53">
        <f t="shared" si="11"/>
        <v>0.630221763795771</v>
      </c>
      <c r="K52" s="53">
        <f t="shared" si="12"/>
        <v>0.66876355748373106</v>
      </c>
      <c r="L52" s="261">
        <f t="shared" si="13"/>
        <v>-3.8541793687960069E-2</v>
      </c>
    </row>
    <row r="53" spans="1:12" x14ac:dyDescent="0.4">
      <c r="A53" s="58" t="s">
        <v>158</v>
      </c>
      <c r="B53" s="56">
        <v>3873</v>
      </c>
      <c r="C53" s="88">
        <v>2540</v>
      </c>
      <c r="D53" s="583">
        <f t="shared" si="7"/>
        <v>1.5248031496062993</v>
      </c>
      <c r="E53" s="582">
        <f t="shared" si="8"/>
        <v>1333</v>
      </c>
      <c r="F53" s="491">
        <v>5195</v>
      </c>
      <c r="G53" s="56">
        <v>3720</v>
      </c>
      <c r="H53" s="253">
        <f t="shared" si="9"/>
        <v>1.396505376344086</v>
      </c>
      <c r="I53" s="238">
        <f t="shared" si="10"/>
        <v>1475</v>
      </c>
      <c r="J53" s="53">
        <f t="shared" si="11"/>
        <v>0.74552454282964387</v>
      </c>
      <c r="K53" s="53">
        <f t="shared" si="12"/>
        <v>0.68279569892473113</v>
      </c>
      <c r="L53" s="261">
        <f t="shared" si="13"/>
        <v>6.2728843904912734E-2</v>
      </c>
    </row>
    <row r="54" spans="1:12" x14ac:dyDescent="0.4">
      <c r="A54" s="58" t="s">
        <v>83</v>
      </c>
      <c r="B54" s="56">
        <v>5642</v>
      </c>
      <c r="C54" s="56">
        <v>5754</v>
      </c>
      <c r="D54" s="583">
        <f t="shared" si="7"/>
        <v>0.98053527980535282</v>
      </c>
      <c r="E54" s="582">
        <f t="shared" si="8"/>
        <v>-112</v>
      </c>
      <c r="F54" s="491">
        <v>9634</v>
      </c>
      <c r="G54" s="56">
        <v>11332</v>
      </c>
      <c r="H54" s="253">
        <f t="shared" si="9"/>
        <v>0.85015884221673133</v>
      </c>
      <c r="I54" s="238">
        <f t="shared" si="10"/>
        <v>-1698</v>
      </c>
      <c r="J54" s="53">
        <f t="shared" si="11"/>
        <v>0.58563421216524802</v>
      </c>
      <c r="K54" s="53">
        <f t="shared" si="12"/>
        <v>0.50776561948464527</v>
      </c>
      <c r="L54" s="261">
        <f t="shared" si="13"/>
        <v>7.7868592680602755E-2</v>
      </c>
    </row>
    <row r="55" spans="1:12" x14ac:dyDescent="0.4">
      <c r="A55" s="58" t="s">
        <v>82</v>
      </c>
      <c r="B55" s="56">
        <v>5203</v>
      </c>
      <c r="C55" s="56">
        <v>4150</v>
      </c>
      <c r="D55" s="583">
        <f t="shared" si="7"/>
        <v>1.253734939759036</v>
      </c>
      <c r="E55" s="582">
        <f t="shared" si="8"/>
        <v>1053</v>
      </c>
      <c r="F55" s="263">
        <v>8370</v>
      </c>
      <c r="G55" s="56">
        <v>8368</v>
      </c>
      <c r="H55" s="239">
        <f t="shared" si="9"/>
        <v>1.0002390057361377</v>
      </c>
      <c r="I55" s="238">
        <f t="shared" si="10"/>
        <v>2</v>
      </c>
      <c r="J55" s="53">
        <f t="shared" si="11"/>
        <v>0.62162485065710871</v>
      </c>
      <c r="K55" s="53">
        <f t="shared" si="12"/>
        <v>0.49593690248565964</v>
      </c>
      <c r="L55" s="261">
        <f t="shared" si="13"/>
        <v>0.12568794817144907</v>
      </c>
    </row>
    <row r="56" spans="1:12" x14ac:dyDescent="0.4">
      <c r="A56" s="58" t="s">
        <v>157</v>
      </c>
      <c r="B56" s="56">
        <v>2389</v>
      </c>
      <c r="C56" s="56">
        <v>2432</v>
      </c>
      <c r="D56" s="583">
        <f t="shared" si="7"/>
        <v>0.98231907894736847</v>
      </c>
      <c r="E56" s="582">
        <f t="shared" si="8"/>
        <v>-43</v>
      </c>
      <c r="F56" s="263">
        <v>4274</v>
      </c>
      <c r="G56" s="56">
        <v>4520</v>
      </c>
      <c r="H56" s="239">
        <f t="shared" si="9"/>
        <v>0.945575221238938</v>
      </c>
      <c r="I56" s="238">
        <f t="shared" si="10"/>
        <v>-246</v>
      </c>
      <c r="J56" s="53">
        <f t="shared" si="11"/>
        <v>0.55896116050538136</v>
      </c>
      <c r="K56" s="53">
        <f t="shared" si="12"/>
        <v>0.53805309734513274</v>
      </c>
      <c r="L56" s="261">
        <f t="shared" si="13"/>
        <v>2.0908063160248624E-2</v>
      </c>
    </row>
    <row r="57" spans="1:12" x14ac:dyDescent="0.4">
      <c r="A57" s="70" t="s">
        <v>81</v>
      </c>
      <c r="B57" s="56">
        <v>2313</v>
      </c>
      <c r="C57" s="69">
        <v>2220</v>
      </c>
      <c r="D57" s="583">
        <f t="shared" si="7"/>
        <v>1.0418918918918918</v>
      </c>
      <c r="E57" s="582">
        <f t="shared" si="8"/>
        <v>93</v>
      </c>
      <c r="F57" s="263">
        <v>3746</v>
      </c>
      <c r="G57" s="56">
        <v>3518</v>
      </c>
      <c r="H57" s="253">
        <f t="shared" si="9"/>
        <v>1.0648095508811826</v>
      </c>
      <c r="I57" s="238">
        <f t="shared" si="10"/>
        <v>228</v>
      </c>
      <c r="J57" s="53">
        <f t="shared" si="11"/>
        <v>0.61745862253069939</v>
      </c>
      <c r="K57" s="67">
        <f t="shared" si="12"/>
        <v>0.6310403638430927</v>
      </c>
      <c r="L57" s="251">
        <f t="shared" si="13"/>
        <v>-1.3581741312393314E-2</v>
      </c>
    </row>
    <row r="58" spans="1:12" x14ac:dyDescent="0.4">
      <c r="A58" s="58" t="s">
        <v>80</v>
      </c>
      <c r="B58" s="56">
        <v>1843</v>
      </c>
      <c r="C58" s="56">
        <v>1401</v>
      </c>
      <c r="D58" s="583">
        <f t="shared" si="7"/>
        <v>1.3154889364739473</v>
      </c>
      <c r="E58" s="582">
        <f t="shared" si="8"/>
        <v>442</v>
      </c>
      <c r="F58" s="263">
        <v>3743</v>
      </c>
      <c r="G58" s="56">
        <v>3720</v>
      </c>
      <c r="H58" s="239">
        <f t="shared" si="9"/>
        <v>1.0061827956989247</v>
      </c>
      <c r="I58" s="238">
        <f t="shared" si="10"/>
        <v>23</v>
      </c>
      <c r="J58" s="53">
        <f t="shared" si="11"/>
        <v>0.49238578680203043</v>
      </c>
      <c r="K58" s="53">
        <f t="shared" si="12"/>
        <v>0.37661290322580643</v>
      </c>
      <c r="L58" s="261">
        <f t="shared" si="13"/>
        <v>0.11577288357622401</v>
      </c>
    </row>
    <row r="59" spans="1:12" x14ac:dyDescent="0.4">
      <c r="A59" s="58" t="s">
        <v>79</v>
      </c>
      <c r="B59" s="56">
        <v>1891</v>
      </c>
      <c r="C59" s="56">
        <v>1578</v>
      </c>
      <c r="D59" s="583">
        <f t="shared" si="7"/>
        <v>1.1983523447401774</v>
      </c>
      <c r="E59" s="582">
        <f t="shared" si="8"/>
        <v>313</v>
      </c>
      <c r="F59" s="263">
        <v>3724</v>
      </c>
      <c r="G59" s="56">
        <v>3595</v>
      </c>
      <c r="H59" s="239">
        <f t="shared" si="9"/>
        <v>1.0358831710709318</v>
      </c>
      <c r="I59" s="238">
        <f t="shared" si="10"/>
        <v>129</v>
      </c>
      <c r="J59" s="53">
        <f t="shared" si="11"/>
        <v>0.50778732545649841</v>
      </c>
      <c r="K59" s="53">
        <f t="shared" si="12"/>
        <v>0.43894297635605006</v>
      </c>
      <c r="L59" s="261">
        <f t="shared" si="13"/>
        <v>6.8844349100448343E-2</v>
      </c>
    </row>
    <row r="60" spans="1:12" x14ac:dyDescent="0.4">
      <c r="A60" s="58" t="s">
        <v>78</v>
      </c>
      <c r="B60" s="56">
        <v>5516</v>
      </c>
      <c r="C60" s="56">
        <v>5264</v>
      </c>
      <c r="D60" s="583">
        <f t="shared" si="7"/>
        <v>1.0478723404255319</v>
      </c>
      <c r="E60" s="582">
        <f t="shared" si="8"/>
        <v>252</v>
      </c>
      <c r="F60" s="263">
        <v>12757</v>
      </c>
      <c r="G60" s="56">
        <v>11340</v>
      </c>
      <c r="H60" s="239">
        <f t="shared" si="9"/>
        <v>1.1249559082892415</v>
      </c>
      <c r="I60" s="238">
        <f t="shared" si="10"/>
        <v>1417</v>
      </c>
      <c r="J60" s="53">
        <f t="shared" si="11"/>
        <v>0.43239006035901856</v>
      </c>
      <c r="K60" s="53">
        <f t="shared" si="12"/>
        <v>0.46419753086419752</v>
      </c>
      <c r="L60" s="261">
        <f t="shared" si="13"/>
        <v>-3.1807470505178959E-2</v>
      </c>
    </row>
    <row r="61" spans="1:12" x14ac:dyDescent="0.4">
      <c r="A61" s="70" t="s">
        <v>155</v>
      </c>
      <c r="B61" s="69">
        <v>2486</v>
      </c>
      <c r="C61" s="72"/>
      <c r="D61" s="588" t="e">
        <f t="shared" si="7"/>
        <v>#DIV/0!</v>
      </c>
      <c r="E61" s="586">
        <f t="shared" si="8"/>
        <v>2486</v>
      </c>
      <c r="F61" s="69">
        <v>3720</v>
      </c>
      <c r="G61" s="72"/>
      <c r="H61" s="253" t="e">
        <f t="shared" si="9"/>
        <v>#DIV/0!</v>
      </c>
      <c r="I61" s="252">
        <f t="shared" si="10"/>
        <v>3720</v>
      </c>
      <c r="J61" s="67">
        <f t="shared" si="11"/>
        <v>0.66827956989247317</v>
      </c>
      <c r="K61" s="67" t="e">
        <f t="shared" si="12"/>
        <v>#DIV/0!</v>
      </c>
      <c r="L61" s="251" t="e">
        <f t="shared" si="13"/>
        <v>#DIV/0!</v>
      </c>
    </row>
    <row r="62" spans="1:12" x14ac:dyDescent="0.4">
      <c r="A62" s="51" t="s">
        <v>156</v>
      </c>
      <c r="B62" s="50"/>
      <c r="C62" s="50"/>
      <c r="D62" s="577" t="e">
        <f t="shared" si="7"/>
        <v>#DIV/0!</v>
      </c>
      <c r="E62" s="576">
        <f t="shared" si="8"/>
        <v>0</v>
      </c>
      <c r="F62" s="567"/>
      <c r="G62" s="50"/>
      <c r="H62" s="230" t="e">
        <f t="shared" si="9"/>
        <v>#DIV/0!</v>
      </c>
      <c r="I62" s="229">
        <f t="shared" si="10"/>
        <v>0</v>
      </c>
      <c r="J62" s="47" t="e">
        <f t="shared" si="11"/>
        <v>#DIV/0!</v>
      </c>
      <c r="K62" s="47" t="e">
        <f t="shared" si="12"/>
        <v>#DIV/0!</v>
      </c>
      <c r="L62" s="260" t="e">
        <f t="shared" si="13"/>
        <v>#DIV/0!</v>
      </c>
    </row>
    <row r="63" spans="1:12" s="42" customFormat="1" x14ac:dyDescent="0.4">
      <c r="A63" s="277" t="s">
        <v>154</v>
      </c>
      <c r="B63" s="259">
        <f>SUM(B64:B67)</f>
        <v>2730</v>
      </c>
      <c r="C63" s="259">
        <f>SUM(C64:C67)</f>
        <v>2346</v>
      </c>
      <c r="D63" s="587">
        <f t="shared" si="7"/>
        <v>1.1636828644501278</v>
      </c>
      <c r="E63" s="584">
        <f t="shared" si="8"/>
        <v>384</v>
      </c>
      <c r="F63" s="259">
        <f>SUM(F64:F67)</f>
        <v>5321</v>
      </c>
      <c r="G63" s="259">
        <f>SUM(G64:G67)</f>
        <v>4511</v>
      </c>
      <c r="H63" s="258">
        <f t="shared" si="9"/>
        <v>1.179561072932831</v>
      </c>
      <c r="I63" s="257">
        <f t="shared" si="10"/>
        <v>810</v>
      </c>
      <c r="J63" s="256">
        <f t="shared" si="11"/>
        <v>0.51306145461379438</v>
      </c>
      <c r="K63" s="256">
        <f t="shared" si="12"/>
        <v>0.52006207049434716</v>
      </c>
      <c r="L63" s="255">
        <f t="shared" si="13"/>
        <v>-7.0006158805527852E-3</v>
      </c>
    </row>
    <row r="64" spans="1:12" x14ac:dyDescent="0.4">
      <c r="A64" s="64" t="s">
        <v>77</v>
      </c>
      <c r="B64" s="80">
        <f>'12月(上旬～中旬)'!B64+'12月(下旬)'!B64</f>
        <v>591</v>
      </c>
      <c r="C64" s="80">
        <f>'12月(上旬～中旬)'!C64+'12月(下旬)'!C64</f>
        <v>535</v>
      </c>
      <c r="D64" s="583">
        <f t="shared" si="7"/>
        <v>1.1046728971962616</v>
      </c>
      <c r="E64" s="582">
        <f t="shared" si="8"/>
        <v>56</v>
      </c>
      <c r="F64" s="80">
        <f>'12月(上旬～中旬)'!F64+'12月(下旬)'!F64</f>
        <v>926</v>
      </c>
      <c r="G64" s="80">
        <f>'12月(上旬～中旬)'!G64+'12月(下旬)'!G64</f>
        <v>901</v>
      </c>
      <c r="H64" s="243">
        <f t="shared" si="9"/>
        <v>1.0277469478357382</v>
      </c>
      <c r="I64" s="242">
        <f t="shared" si="10"/>
        <v>25</v>
      </c>
      <c r="J64" s="73">
        <f t="shared" si="11"/>
        <v>0.63822894168466526</v>
      </c>
      <c r="K64" s="73">
        <f t="shared" si="12"/>
        <v>0.59378468368479465</v>
      </c>
      <c r="L64" s="254">
        <f t="shared" si="13"/>
        <v>4.4444257999870618E-2</v>
      </c>
    </row>
    <row r="65" spans="1:12" x14ac:dyDescent="0.4">
      <c r="A65" s="58" t="s">
        <v>153</v>
      </c>
      <c r="B65" s="80">
        <f>'12月(上旬～中旬)'!B65+'12月(下旬)'!B65</f>
        <v>683</v>
      </c>
      <c r="C65" s="80">
        <f>'12月(上旬～中旬)'!C65+'12月(下旬)'!C65</f>
        <v>501</v>
      </c>
      <c r="D65" s="583">
        <f t="shared" si="7"/>
        <v>1.3632734530938124</v>
      </c>
      <c r="E65" s="582">
        <f t="shared" si="8"/>
        <v>182</v>
      </c>
      <c r="F65" s="80">
        <f>'12月(上旬～中旬)'!F65+'12月(下旬)'!F65</f>
        <v>1648</v>
      </c>
      <c r="G65" s="80">
        <f>'12月(上旬～中旬)'!G65+'12月(下旬)'!G65</f>
        <v>828</v>
      </c>
      <c r="H65" s="243">
        <f t="shared" si="9"/>
        <v>1.9903381642512077</v>
      </c>
      <c r="I65" s="242">
        <f t="shared" si="10"/>
        <v>820</v>
      </c>
      <c r="J65" s="73">
        <f t="shared" si="11"/>
        <v>0.41444174757281554</v>
      </c>
      <c r="K65" s="73">
        <f t="shared" si="12"/>
        <v>0.60507246376811596</v>
      </c>
      <c r="L65" s="254">
        <f t="shared" si="13"/>
        <v>-0.19063071619530042</v>
      </c>
    </row>
    <row r="66" spans="1:12" x14ac:dyDescent="0.4">
      <c r="A66" s="57" t="s">
        <v>152</v>
      </c>
      <c r="B66" s="80">
        <f>'12月(上旬～中旬)'!B66+'12月(下旬)'!B66</f>
        <v>454</v>
      </c>
      <c r="C66" s="80">
        <f>'12月(上旬～中旬)'!C66+'12月(下旬)'!C66</f>
        <v>396</v>
      </c>
      <c r="D66" s="583">
        <f t="shared" si="7"/>
        <v>1.1464646464646464</v>
      </c>
      <c r="E66" s="582">
        <f t="shared" si="8"/>
        <v>58</v>
      </c>
      <c r="F66" s="80">
        <f>'12月(上旬～中旬)'!F66+'12月(下旬)'!F66</f>
        <v>907</v>
      </c>
      <c r="G66" s="80">
        <f>'12月(上旬～中旬)'!G66+'12月(下旬)'!G66</f>
        <v>925</v>
      </c>
      <c r="H66" s="243">
        <f t="shared" si="9"/>
        <v>0.98054054054054052</v>
      </c>
      <c r="I66" s="242">
        <f t="shared" si="10"/>
        <v>-18</v>
      </c>
      <c r="J66" s="73">
        <f t="shared" si="11"/>
        <v>0.5005512679162073</v>
      </c>
      <c r="K66" s="73">
        <f t="shared" si="12"/>
        <v>0.42810810810810812</v>
      </c>
      <c r="L66" s="254">
        <f t="shared" si="13"/>
        <v>7.2443159808099178E-2</v>
      </c>
    </row>
    <row r="67" spans="1:12" x14ac:dyDescent="0.4">
      <c r="A67" s="51" t="s">
        <v>151</v>
      </c>
      <c r="B67" s="55">
        <f>'12月(上旬～中旬)'!B67+'12月(下旬)'!B67</f>
        <v>1002</v>
      </c>
      <c r="C67" s="55">
        <f>'12月(上旬～中旬)'!C67+'12月(下旬)'!C67</f>
        <v>914</v>
      </c>
      <c r="D67" s="581">
        <f t="shared" si="7"/>
        <v>1.0962800875273524</v>
      </c>
      <c r="E67" s="586">
        <f t="shared" si="8"/>
        <v>88</v>
      </c>
      <c r="F67" s="55">
        <f>'12月(上旬～中旬)'!F67+'12月(下旬)'!F67</f>
        <v>1840</v>
      </c>
      <c r="G67" s="55">
        <f>'12月(上旬～中旬)'!G67+'12月(下旬)'!G67</f>
        <v>1857</v>
      </c>
      <c r="H67" s="239">
        <f t="shared" si="9"/>
        <v>0.99084544964997312</v>
      </c>
      <c r="I67" s="238">
        <f t="shared" si="10"/>
        <v>-17</v>
      </c>
      <c r="J67" s="53">
        <f t="shared" si="11"/>
        <v>0.54456521739130437</v>
      </c>
      <c r="K67" s="53">
        <f t="shared" si="12"/>
        <v>0.49219170705438881</v>
      </c>
      <c r="L67" s="261">
        <f t="shared" si="13"/>
        <v>5.2373510336915563E-2</v>
      </c>
    </row>
    <row r="68" spans="1:12" s="42" customFormat="1" x14ac:dyDescent="0.4">
      <c r="A68" s="249" t="s">
        <v>103</v>
      </c>
      <c r="B68" s="248">
        <f>SUM(B69:B76)</f>
        <v>52117</v>
      </c>
      <c r="C68" s="248">
        <f>SUM(C69:C76)</f>
        <v>48432</v>
      </c>
      <c r="D68" s="585">
        <f t="shared" si="7"/>
        <v>1.0760860588040964</v>
      </c>
      <c r="E68" s="584">
        <f t="shared" si="8"/>
        <v>3685</v>
      </c>
      <c r="F68" s="248">
        <f>SUM(F69:F76)</f>
        <v>89562</v>
      </c>
      <c r="G68" s="248">
        <f>SUM(G69:G76)</f>
        <v>66198</v>
      </c>
      <c r="H68" s="247">
        <f t="shared" si="9"/>
        <v>1.3529411764705883</v>
      </c>
      <c r="I68" s="246">
        <f t="shared" si="10"/>
        <v>23364</v>
      </c>
      <c r="J68" s="245">
        <f t="shared" si="11"/>
        <v>0.58190973850516958</v>
      </c>
      <c r="K68" s="245">
        <f t="shared" si="12"/>
        <v>0.73162331188253427</v>
      </c>
      <c r="L68" s="244">
        <f t="shared" si="13"/>
        <v>-0.14971357337736468</v>
      </c>
    </row>
    <row r="69" spans="1:12" x14ac:dyDescent="0.4">
      <c r="A69" s="57" t="s">
        <v>150</v>
      </c>
      <c r="B69" s="88">
        <v>14791</v>
      </c>
      <c r="C69" s="88">
        <v>16734</v>
      </c>
      <c r="D69" s="583">
        <f t="shared" si="7"/>
        <v>0.88388908808414013</v>
      </c>
      <c r="E69" s="582">
        <f t="shared" si="8"/>
        <v>-1943</v>
      </c>
      <c r="F69" s="265">
        <v>19116</v>
      </c>
      <c r="G69" s="265">
        <v>19470</v>
      </c>
      <c r="H69" s="243">
        <f t="shared" si="9"/>
        <v>0.98181818181818181</v>
      </c>
      <c r="I69" s="242">
        <f t="shared" si="10"/>
        <v>-354</v>
      </c>
      <c r="J69" s="159">
        <f t="shared" si="11"/>
        <v>0.77374973843900396</v>
      </c>
      <c r="K69" s="159">
        <f t="shared" si="12"/>
        <v>0.85947611710323579</v>
      </c>
      <c r="L69" s="241">
        <f t="shared" si="13"/>
        <v>-8.5726378664231828E-2</v>
      </c>
    </row>
    <row r="70" spans="1:12" x14ac:dyDescent="0.4">
      <c r="A70" s="58" t="s">
        <v>149</v>
      </c>
      <c r="B70" s="56">
        <v>5457</v>
      </c>
      <c r="C70" s="56">
        <v>4907</v>
      </c>
      <c r="D70" s="581">
        <f t="shared" ref="D70:D78" si="14">+B70/C70</f>
        <v>1.1120847768493989</v>
      </c>
      <c r="E70" s="580">
        <f t="shared" ref="E70:E78" si="15">+B70-C70</f>
        <v>550</v>
      </c>
      <c r="F70" s="263">
        <v>10797</v>
      </c>
      <c r="G70" s="263">
        <v>8319</v>
      </c>
      <c r="H70" s="239">
        <f t="shared" ref="H70:H78" si="16">+F70/G70</f>
        <v>1.2978723404255319</v>
      </c>
      <c r="I70" s="238">
        <f t="shared" ref="I70:I78" si="17">+F70-G70</f>
        <v>2478</v>
      </c>
      <c r="J70" s="155">
        <f t="shared" ref="J70:J78" si="18">+B70/F70</f>
        <v>0.50541817171436509</v>
      </c>
      <c r="K70" s="155">
        <f t="shared" ref="K70:K78" si="19">+C70/G70</f>
        <v>0.58985454982570018</v>
      </c>
      <c r="L70" s="237">
        <f t="shared" ref="L70:L78" si="20">+J70-K70</f>
        <v>-8.4436378111335086E-2</v>
      </c>
    </row>
    <row r="71" spans="1:12" s="42" customFormat="1" x14ac:dyDescent="0.4">
      <c r="A71" s="58" t="s">
        <v>148</v>
      </c>
      <c r="B71" s="158">
        <v>10973</v>
      </c>
      <c r="C71" s="570">
        <v>11360</v>
      </c>
      <c r="D71" s="581">
        <f t="shared" si="14"/>
        <v>0.9659330985915493</v>
      </c>
      <c r="E71" s="580">
        <f t="shared" si="15"/>
        <v>-387</v>
      </c>
      <c r="F71" s="158">
        <v>16461</v>
      </c>
      <c r="G71" s="570">
        <v>16461</v>
      </c>
      <c r="H71" s="239">
        <f t="shared" si="16"/>
        <v>1</v>
      </c>
      <c r="I71" s="238">
        <f t="shared" si="17"/>
        <v>0</v>
      </c>
      <c r="J71" s="155">
        <f t="shared" si="18"/>
        <v>0.66660591701597716</v>
      </c>
      <c r="K71" s="155">
        <f t="shared" si="19"/>
        <v>0.690116031832817</v>
      </c>
      <c r="L71" s="237">
        <f t="shared" si="20"/>
        <v>-2.3510114816839844E-2</v>
      </c>
    </row>
    <row r="72" spans="1:12" s="42" customFormat="1" x14ac:dyDescent="0.4">
      <c r="A72" s="58" t="s">
        <v>147</v>
      </c>
      <c r="B72" s="158">
        <v>6483</v>
      </c>
      <c r="C72" s="570"/>
      <c r="D72" s="581" t="e">
        <f t="shared" si="14"/>
        <v>#DIV/0!</v>
      </c>
      <c r="E72" s="580">
        <f t="shared" si="15"/>
        <v>6483</v>
      </c>
      <c r="F72" s="158">
        <v>16107</v>
      </c>
      <c r="G72" s="570"/>
      <c r="H72" s="239" t="e">
        <f t="shared" si="16"/>
        <v>#DIV/0!</v>
      </c>
      <c r="I72" s="238">
        <f t="shared" si="17"/>
        <v>16107</v>
      </c>
      <c r="J72" s="155">
        <f t="shared" si="18"/>
        <v>0.4024958092754703</v>
      </c>
      <c r="K72" s="155" t="e">
        <f t="shared" si="19"/>
        <v>#DIV/0!</v>
      </c>
      <c r="L72" s="237" t="e">
        <f t="shared" si="20"/>
        <v>#DIV/0!</v>
      </c>
    </row>
    <row r="73" spans="1:12" s="42" customFormat="1" ht="11.25" customHeight="1" x14ac:dyDescent="0.4">
      <c r="A73" s="58" t="s">
        <v>102</v>
      </c>
      <c r="B73" s="158">
        <v>7182</v>
      </c>
      <c r="C73" s="570">
        <v>8826</v>
      </c>
      <c r="D73" s="581">
        <f t="shared" si="14"/>
        <v>0.8137321549966009</v>
      </c>
      <c r="E73" s="580">
        <f t="shared" si="15"/>
        <v>-1644</v>
      </c>
      <c r="F73" s="158">
        <v>16284</v>
      </c>
      <c r="G73" s="570">
        <v>10974</v>
      </c>
      <c r="H73" s="239">
        <f t="shared" si="16"/>
        <v>1.4838709677419355</v>
      </c>
      <c r="I73" s="238">
        <f t="shared" si="17"/>
        <v>5310</v>
      </c>
      <c r="J73" s="155">
        <f t="shared" si="18"/>
        <v>0.44104642593957261</v>
      </c>
      <c r="K73" s="155">
        <f t="shared" si="19"/>
        <v>0.80426462547840349</v>
      </c>
      <c r="L73" s="237">
        <f t="shared" si="20"/>
        <v>-0.36321819953883089</v>
      </c>
    </row>
    <row r="74" spans="1:12" s="42" customFormat="1" ht="11.25" customHeight="1" x14ac:dyDescent="0.4">
      <c r="A74" s="58" t="s">
        <v>243</v>
      </c>
      <c r="B74" s="157"/>
      <c r="C74" s="156"/>
      <c r="D74" s="581" t="e">
        <f t="shared" si="14"/>
        <v>#DIV/0!</v>
      </c>
      <c r="E74" s="580">
        <f t="shared" si="15"/>
        <v>0</v>
      </c>
      <c r="F74" s="157"/>
      <c r="G74" s="156"/>
      <c r="H74" s="239" t="e">
        <f t="shared" si="16"/>
        <v>#DIV/0!</v>
      </c>
      <c r="I74" s="238">
        <f t="shared" si="17"/>
        <v>0</v>
      </c>
      <c r="J74" s="155" t="e">
        <f t="shared" si="18"/>
        <v>#DIV/0!</v>
      </c>
      <c r="K74" s="155" t="e">
        <f t="shared" si="19"/>
        <v>#DIV/0!</v>
      </c>
      <c r="L74" s="237" t="e">
        <f t="shared" si="20"/>
        <v>#DIV/0!</v>
      </c>
    </row>
    <row r="75" spans="1:12" s="42" customFormat="1" x14ac:dyDescent="0.4">
      <c r="A75" s="58" t="s">
        <v>242</v>
      </c>
      <c r="B75" s="157"/>
      <c r="C75" s="156"/>
      <c r="D75" s="581" t="e">
        <f t="shared" si="14"/>
        <v>#DIV/0!</v>
      </c>
      <c r="E75" s="580">
        <f t="shared" si="15"/>
        <v>0</v>
      </c>
      <c r="F75" s="157"/>
      <c r="G75" s="156"/>
      <c r="H75" s="239" t="e">
        <f t="shared" si="16"/>
        <v>#DIV/0!</v>
      </c>
      <c r="I75" s="238">
        <f t="shared" si="17"/>
        <v>0</v>
      </c>
      <c r="J75" s="155" t="e">
        <f t="shared" si="18"/>
        <v>#DIV/0!</v>
      </c>
      <c r="K75" s="155" t="e">
        <f t="shared" si="19"/>
        <v>#DIV/0!</v>
      </c>
      <c r="L75" s="237" t="e">
        <f t="shared" si="20"/>
        <v>#DIV/0!</v>
      </c>
    </row>
    <row r="76" spans="1:12" s="42" customFormat="1" x14ac:dyDescent="0.4">
      <c r="A76" s="51" t="s">
        <v>101</v>
      </c>
      <c r="B76" s="154">
        <v>7231</v>
      </c>
      <c r="C76" s="498">
        <v>6605</v>
      </c>
      <c r="D76" s="577">
        <f t="shared" si="14"/>
        <v>1.094776684330053</v>
      </c>
      <c r="E76" s="576">
        <f t="shared" si="15"/>
        <v>626</v>
      </c>
      <c r="F76" s="154">
        <v>10797</v>
      </c>
      <c r="G76" s="498">
        <v>10974</v>
      </c>
      <c r="H76" s="230">
        <f t="shared" si="16"/>
        <v>0.9838709677419355</v>
      </c>
      <c r="I76" s="229">
        <f t="shared" si="17"/>
        <v>-177</v>
      </c>
      <c r="J76" s="152">
        <f t="shared" si="18"/>
        <v>0.66972307122348795</v>
      </c>
      <c r="K76" s="152">
        <f t="shared" si="19"/>
        <v>0.60187716420630577</v>
      </c>
      <c r="L76" s="228">
        <f t="shared" si="20"/>
        <v>6.7845907017182183E-2</v>
      </c>
    </row>
    <row r="77" spans="1:12" s="42" customFormat="1" x14ac:dyDescent="0.4">
      <c r="A77" s="236" t="s">
        <v>145</v>
      </c>
      <c r="B77" s="235">
        <f>B78</f>
        <v>128</v>
      </c>
      <c r="C77" s="235">
        <f>C78</f>
        <v>89</v>
      </c>
      <c r="D77" s="579">
        <f t="shared" si="14"/>
        <v>1.4382022471910112</v>
      </c>
      <c r="E77" s="578">
        <f t="shared" si="15"/>
        <v>39</v>
      </c>
      <c r="F77" s="235">
        <f>F78</f>
        <v>270</v>
      </c>
      <c r="G77" s="235">
        <f>G78</f>
        <v>252</v>
      </c>
      <c r="H77" s="234">
        <f t="shared" si="16"/>
        <v>1.0714285714285714</v>
      </c>
      <c r="I77" s="233">
        <f t="shared" si="17"/>
        <v>18</v>
      </c>
      <c r="J77" s="232">
        <f t="shared" si="18"/>
        <v>0.47407407407407409</v>
      </c>
      <c r="K77" s="232">
        <f t="shared" si="19"/>
        <v>0.3531746031746032</v>
      </c>
      <c r="L77" s="231">
        <f t="shared" si="20"/>
        <v>0.1208994708994709</v>
      </c>
    </row>
    <row r="78" spans="1:12" s="42" customFormat="1" x14ac:dyDescent="0.4">
      <c r="A78" s="51" t="s">
        <v>144</v>
      </c>
      <c r="B78" s="153">
        <v>128</v>
      </c>
      <c r="C78" s="498">
        <v>89</v>
      </c>
      <c r="D78" s="577">
        <f t="shared" si="14"/>
        <v>1.4382022471910112</v>
      </c>
      <c r="E78" s="576">
        <f t="shared" si="15"/>
        <v>39</v>
      </c>
      <c r="F78" s="154">
        <v>270</v>
      </c>
      <c r="G78" s="498">
        <v>252</v>
      </c>
      <c r="H78" s="230">
        <f t="shared" si="16"/>
        <v>1.0714285714285714</v>
      </c>
      <c r="I78" s="229">
        <f t="shared" si="17"/>
        <v>18</v>
      </c>
      <c r="J78" s="152">
        <f t="shared" si="18"/>
        <v>0.47407407407407409</v>
      </c>
      <c r="K78" s="152">
        <f t="shared" si="19"/>
        <v>0.3531746031746032</v>
      </c>
      <c r="L78" s="228">
        <f t="shared" si="20"/>
        <v>0.1208994708994709</v>
      </c>
    </row>
    <row r="79" spans="1:12" x14ac:dyDescent="0.4">
      <c r="A79" s="42" t="s">
        <v>143</v>
      </c>
      <c r="C79" s="45"/>
      <c r="E79" s="43"/>
      <c r="G79" s="45"/>
      <c r="I79" s="43"/>
      <c r="K79" s="45"/>
    </row>
    <row r="80" spans="1:12" x14ac:dyDescent="0.4">
      <c r="A80" s="44" t="s">
        <v>142</v>
      </c>
    </row>
    <row r="81" spans="1:11" x14ac:dyDescent="0.4">
      <c r="A81" s="42" t="s">
        <v>141</v>
      </c>
      <c r="B81" s="43"/>
      <c r="C81" s="43"/>
      <c r="F81" s="43"/>
      <c r="G81" s="43"/>
      <c r="J81" s="43"/>
      <c r="K81" s="43"/>
    </row>
    <row r="82" spans="1:11" x14ac:dyDescent="0.4">
      <c r="A82" s="42" t="s">
        <v>98</v>
      </c>
    </row>
  </sheetData>
  <mergeCells count="13">
    <mergeCell ref="A2:A3"/>
    <mergeCell ref="B4:B5"/>
    <mergeCell ref="C4:C5"/>
    <mergeCell ref="B2:E3"/>
    <mergeCell ref="D4:E4"/>
    <mergeCell ref="F2:I3"/>
    <mergeCell ref="J4:J5"/>
    <mergeCell ref="K4:K5"/>
    <mergeCell ref="J2:L3"/>
    <mergeCell ref="L4:L5"/>
    <mergeCell ref="F4:F5"/>
    <mergeCell ref="G4:G5"/>
    <mergeCell ref="H4:I4"/>
  </mergeCells>
  <phoneticPr fontId="3"/>
  <dataValidations count="1">
    <dataValidation allowBlank="1" showInputMessage="1" showErrorMessage="1" sqref="A2:L83 IW2:JH83 SS2:TD83 ACO2:ACZ83 AMK2:AMV83 AWG2:AWR83 BGC2:BGN83 BPY2:BQJ83 BZU2:CAF83 CJQ2:CKB83 CTM2:CTX83 DDI2:DDT83 DNE2:DNP83 DXA2:DXL83 EGW2:EHH83 EQS2:ERD83 FAO2:FAZ83 FKK2:FKV83 FUG2:FUR83 GEC2:GEN83 GNY2:GOJ83 GXU2:GYF83 HHQ2:HIB83 HRM2:HRX83 IBI2:IBT83 ILE2:ILP83 IVA2:IVL83 JEW2:JFH83 JOS2:JPD83 JYO2:JYZ83 KIK2:KIV83 KSG2:KSR83 LCC2:LCN83 LLY2:LMJ83 LVU2:LWF83 MFQ2:MGB83 MPM2:MPX83 MZI2:MZT83 NJE2:NJP83 NTA2:NTL83 OCW2:ODH83 OMS2:OND83 OWO2:OWZ83 PGK2:PGV83 PQG2:PQR83 QAC2:QAN83 QJY2:QKJ83 QTU2:QUF83 RDQ2:REB83 RNM2:RNX83 RXI2:RXT83 SHE2:SHP83 SRA2:SRL83 TAW2:TBH83 TKS2:TLD83 TUO2:TUZ83 UEK2:UEV83 UOG2:UOR83 UYC2:UYN83 VHY2:VIJ83 VRU2:VSF83 WBQ2:WCB83 WLM2:WLX83 WVI2:WVT83 A65538:L65619 IW65538:JH65619 SS65538:TD65619 ACO65538:ACZ65619 AMK65538:AMV65619 AWG65538:AWR65619 BGC65538:BGN65619 BPY65538:BQJ65619 BZU65538:CAF65619 CJQ65538:CKB65619 CTM65538:CTX65619 DDI65538:DDT65619 DNE65538:DNP65619 DXA65538:DXL65619 EGW65538:EHH65619 EQS65538:ERD65619 FAO65538:FAZ65619 FKK65538:FKV65619 FUG65538:FUR65619 GEC65538:GEN65619 GNY65538:GOJ65619 GXU65538:GYF65619 HHQ65538:HIB65619 HRM65538:HRX65619 IBI65538:IBT65619 ILE65538:ILP65619 IVA65538:IVL65619 JEW65538:JFH65619 JOS65538:JPD65619 JYO65538:JYZ65619 KIK65538:KIV65619 KSG65538:KSR65619 LCC65538:LCN65619 LLY65538:LMJ65619 LVU65538:LWF65619 MFQ65538:MGB65619 MPM65538:MPX65619 MZI65538:MZT65619 NJE65538:NJP65619 NTA65538:NTL65619 OCW65538:ODH65619 OMS65538:OND65619 OWO65538:OWZ65619 PGK65538:PGV65619 PQG65538:PQR65619 QAC65538:QAN65619 QJY65538:QKJ65619 QTU65538:QUF65619 RDQ65538:REB65619 RNM65538:RNX65619 RXI65538:RXT65619 SHE65538:SHP65619 SRA65538:SRL65619 TAW65538:TBH65619 TKS65538:TLD65619 TUO65538:TUZ65619 UEK65538:UEV65619 UOG65538:UOR65619 UYC65538:UYN65619 VHY65538:VIJ65619 VRU65538:VSF65619 WBQ65538:WCB65619 WLM65538:WLX65619 WVI65538:WVT65619 A131074:L131155 IW131074:JH131155 SS131074:TD131155 ACO131074:ACZ131155 AMK131074:AMV131155 AWG131074:AWR131155 BGC131074:BGN131155 BPY131074:BQJ131155 BZU131074:CAF131155 CJQ131074:CKB131155 CTM131074:CTX131155 DDI131074:DDT131155 DNE131074:DNP131155 DXA131074:DXL131155 EGW131074:EHH131155 EQS131074:ERD131155 FAO131074:FAZ131155 FKK131074:FKV131155 FUG131074:FUR131155 GEC131074:GEN131155 GNY131074:GOJ131155 GXU131074:GYF131155 HHQ131074:HIB131155 HRM131074:HRX131155 IBI131074:IBT131155 ILE131074:ILP131155 IVA131074:IVL131155 JEW131074:JFH131155 JOS131074:JPD131155 JYO131074:JYZ131155 KIK131074:KIV131155 KSG131074:KSR131155 LCC131074:LCN131155 LLY131074:LMJ131155 LVU131074:LWF131155 MFQ131074:MGB131155 MPM131074:MPX131155 MZI131074:MZT131155 NJE131074:NJP131155 NTA131074:NTL131155 OCW131074:ODH131155 OMS131074:OND131155 OWO131074:OWZ131155 PGK131074:PGV131155 PQG131074:PQR131155 QAC131074:QAN131155 QJY131074:QKJ131155 QTU131074:QUF131155 RDQ131074:REB131155 RNM131074:RNX131155 RXI131074:RXT131155 SHE131074:SHP131155 SRA131074:SRL131155 TAW131074:TBH131155 TKS131074:TLD131155 TUO131074:TUZ131155 UEK131074:UEV131155 UOG131074:UOR131155 UYC131074:UYN131155 VHY131074:VIJ131155 VRU131074:VSF131155 WBQ131074:WCB131155 WLM131074:WLX131155 WVI131074:WVT131155 A196610:L196691 IW196610:JH196691 SS196610:TD196691 ACO196610:ACZ196691 AMK196610:AMV196691 AWG196610:AWR196691 BGC196610:BGN196691 BPY196610:BQJ196691 BZU196610:CAF196691 CJQ196610:CKB196691 CTM196610:CTX196691 DDI196610:DDT196691 DNE196610:DNP196691 DXA196610:DXL196691 EGW196610:EHH196691 EQS196610:ERD196691 FAO196610:FAZ196691 FKK196610:FKV196691 FUG196610:FUR196691 GEC196610:GEN196691 GNY196610:GOJ196691 GXU196610:GYF196691 HHQ196610:HIB196691 HRM196610:HRX196691 IBI196610:IBT196691 ILE196610:ILP196691 IVA196610:IVL196691 JEW196610:JFH196691 JOS196610:JPD196691 JYO196610:JYZ196691 KIK196610:KIV196691 KSG196610:KSR196691 LCC196610:LCN196691 LLY196610:LMJ196691 LVU196610:LWF196691 MFQ196610:MGB196691 MPM196610:MPX196691 MZI196610:MZT196691 NJE196610:NJP196691 NTA196610:NTL196691 OCW196610:ODH196691 OMS196610:OND196691 OWO196610:OWZ196691 PGK196610:PGV196691 PQG196610:PQR196691 QAC196610:QAN196691 QJY196610:QKJ196691 QTU196610:QUF196691 RDQ196610:REB196691 RNM196610:RNX196691 RXI196610:RXT196691 SHE196610:SHP196691 SRA196610:SRL196691 TAW196610:TBH196691 TKS196610:TLD196691 TUO196610:TUZ196691 UEK196610:UEV196691 UOG196610:UOR196691 UYC196610:UYN196691 VHY196610:VIJ196691 VRU196610:VSF196691 WBQ196610:WCB196691 WLM196610:WLX196691 WVI196610:WVT196691 A262146:L262227 IW262146:JH262227 SS262146:TD262227 ACO262146:ACZ262227 AMK262146:AMV262227 AWG262146:AWR262227 BGC262146:BGN262227 BPY262146:BQJ262227 BZU262146:CAF262227 CJQ262146:CKB262227 CTM262146:CTX262227 DDI262146:DDT262227 DNE262146:DNP262227 DXA262146:DXL262227 EGW262146:EHH262227 EQS262146:ERD262227 FAO262146:FAZ262227 FKK262146:FKV262227 FUG262146:FUR262227 GEC262146:GEN262227 GNY262146:GOJ262227 GXU262146:GYF262227 HHQ262146:HIB262227 HRM262146:HRX262227 IBI262146:IBT262227 ILE262146:ILP262227 IVA262146:IVL262227 JEW262146:JFH262227 JOS262146:JPD262227 JYO262146:JYZ262227 KIK262146:KIV262227 KSG262146:KSR262227 LCC262146:LCN262227 LLY262146:LMJ262227 LVU262146:LWF262227 MFQ262146:MGB262227 MPM262146:MPX262227 MZI262146:MZT262227 NJE262146:NJP262227 NTA262146:NTL262227 OCW262146:ODH262227 OMS262146:OND262227 OWO262146:OWZ262227 PGK262146:PGV262227 PQG262146:PQR262227 QAC262146:QAN262227 QJY262146:QKJ262227 QTU262146:QUF262227 RDQ262146:REB262227 RNM262146:RNX262227 RXI262146:RXT262227 SHE262146:SHP262227 SRA262146:SRL262227 TAW262146:TBH262227 TKS262146:TLD262227 TUO262146:TUZ262227 UEK262146:UEV262227 UOG262146:UOR262227 UYC262146:UYN262227 VHY262146:VIJ262227 VRU262146:VSF262227 WBQ262146:WCB262227 WLM262146:WLX262227 WVI262146:WVT262227 A327682:L327763 IW327682:JH327763 SS327682:TD327763 ACO327682:ACZ327763 AMK327682:AMV327763 AWG327682:AWR327763 BGC327682:BGN327763 BPY327682:BQJ327763 BZU327682:CAF327763 CJQ327682:CKB327763 CTM327682:CTX327763 DDI327682:DDT327763 DNE327682:DNP327763 DXA327682:DXL327763 EGW327682:EHH327763 EQS327682:ERD327763 FAO327682:FAZ327763 FKK327682:FKV327763 FUG327682:FUR327763 GEC327682:GEN327763 GNY327682:GOJ327763 GXU327682:GYF327763 HHQ327682:HIB327763 HRM327682:HRX327763 IBI327682:IBT327763 ILE327682:ILP327763 IVA327682:IVL327763 JEW327682:JFH327763 JOS327682:JPD327763 JYO327682:JYZ327763 KIK327682:KIV327763 KSG327682:KSR327763 LCC327682:LCN327763 LLY327682:LMJ327763 LVU327682:LWF327763 MFQ327682:MGB327763 MPM327682:MPX327763 MZI327682:MZT327763 NJE327682:NJP327763 NTA327682:NTL327763 OCW327682:ODH327763 OMS327682:OND327763 OWO327682:OWZ327763 PGK327682:PGV327763 PQG327682:PQR327763 QAC327682:QAN327763 QJY327682:QKJ327763 QTU327682:QUF327763 RDQ327682:REB327763 RNM327682:RNX327763 RXI327682:RXT327763 SHE327682:SHP327763 SRA327682:SRL327763 TAW327682:TBH327763 TKS327682:TLD327763 TUO327682:TUZ327763 UEK327682:UEV327763 UOG327682:UOR327763 UYC327682:UYN327763 VHY327682:VIJ327763 VRU327682:VSF327763 WBQ327682:WCB327763 WLM327682:WLX327763 WVI327682:WVT327763 A393218:L393299 IW393218:JH393299 SS393218:TD393299 ACO393218:ACZ393299 AMK393218:AMV393299 AWG393218:AWR393299 BGC393218:BGN393299 BPY393218:BQJ393299 BZU393218:CAF393299 CJQ393218:CKB393299 CTM393218:CTX393299 DDI393218:DDT393299 DNE393218:DNP393299 DXA393218:DXL393299 EGW393218:EHH393299 EQS393218:ERD393299 FAO393218:FAZ393299 FKK393218:FKV393299 FUG393218:FUR393299 GEC393218:GEN393299 GNY393218:GOJ393299 GXU393218:GYF393299 HHQ393218:HIB393299 HRM393218:HRX393299 IBI393218:IBT393299 ILE393218:ILP393299 IVA393218:IVL393299 JEW393218:JFH393299 JOS393218:JPD393299 JYO393218:JYZ393299 KIK393218:KIV393299 KSG393218:KSR393299 LCC393218:LCN393299 LLY393218:LMJ393299 LVU393218:LWF393299 MFQ393218:MGB393299 MPM393218:MPX393299 MZI393218:MZT393299 NJE393218:NJP393299 NTA393218:NTL393299 OCW393218:ODH393299 OMS393218:OND393299 OWO393218:OWZ393299 PGK393218:PGV393299 PQG393218:PQR393299 QAC393218:QAN393299 QJY393218:QKJ393299 QTU393218:QUF393299 RDQ393218:REB393299 RNM393218:RNX393299 RXI393218:RXT393299 SHE393218:SHP393299 SRA393218:SRL393299 TAW393218:TBH393299 TKS393218:TLD393299 TUO393218:TUZ393299 UEK393218:UEV393299 UOG393218:UOR393299 UYC393218:UYN393299 VHY393218:VIJ393299 VRU393218:VSF393299 WBQ393218:WCB393299 WLM393218:WLX393299 WVI393218:WVT393299 A458754:L458835 IW458754:JH458835 SS458754:TD458835 ACO458754:ACZ458835 AMK458754:AMV458835 AWG458754:AWR458835 BGC458754:BGN458835 BPY458754:BQJ458835 BZU458754:CAF458835 CJQ458754:CKB458835 CTM458754:CTX458835 DDI458754:DDT458835 DNE458754:DNP458835 DXA458754:DXL458835 EGW458754:EHH458835 EQS458754:ERD458835 FAO458754:FAZ458835 FKK458754:FKV458835 FUG458754:FUR458835 GEC458754:GEN458835 GNY458754:GOJ458835 GXU458754:GYF458835 HHQ458754:HIB458835 HRM458754:HRX458835 IBI458754:IBT458835 ILE458754:ILP458835 IVA458754:IVL458835 JEW458754:JFH458835 JOS458754:JPD458835 JYO458754:JYZ458835 KIK458754:KIV458835 KSG458754:KSR458835 LCC458754:LCN458835 LLY458754:LMJ458835 LVU458754:LWF458835 MFQ458754:MGB458835 MPM458754:MPX458835 MZI458754:MZT458835 NJE458754:NJP458835 NTA458754:NTL458835 OCW458754:ODH458835 OMS458754:OND458835 OWO458754:OWZ458835 PGK458754:PGV458835 PQG458754:PQR458835 QAC458754:QAN458835 QJY458754:QKJ458835 QTU458754:QUF458835 RDQ458754:REB458835 RNM458754:RNX458835 RXI458754:RXT458835 SHE458754:SHP458835 SRA458754:SRL458835 TAW458754:TBH458835 TKS458754:TLD458835 TUO458754:TUZ458835 UEK458754:UEV458835 UOG458754:UOR458835 UYC458754:UYN458835 VHY458754:VIJ458835 VRU458754:VSF458835 WBQ458754:WCB458835 WLM458754:WLX458835 WVI458754:WVT458835 A524290:L524371 IW524290:JH524371 SS524290:TD524371 ACO524290:ACZ524371 AMK524290:AMV524371 AWG524290:AWR524371 BGC524290:BGN524371 BPY524290:BQJ524371 BZU524290:CAF524371 CJQ524290:CKB524371 CTM524290:CTX524371 DDI524290:DDT524371 DNE524290:DNP524371 DXA524290:DXL524371 EGW524290:EHH524371 EQS524290:ERD524371 FAO524290:FAZ524371 FKK524290:FKV524371 FUG524290:FUR524371 GEC524290:GEN524371 GNY524290:GOJ524371 GXU524290:GYF524371 HHQ524290:HIB524371 HRM524290:HRX524371 IBI524290:IBT524371 ILE524290:ILP524371 IVA524290:IVL524371 JEW524290:JFH524371 JOS524290:JPD524371 JYO524290:JYZ524371 KIK524290:KIV524371 KSG524290:KSR524371 LCC524290:LCN524371 LLY524290:LMJ524371 LVU524290:LWF524371 MFQ524290:MGB524371 MPM524290:MPX524371 MZI524290:MZT524371 NJE524290:NJP524371 NTA524290:NTL524371 OCW524290:ODH524371 OMS524290:OND524371 OWO524290:OWZ524371 PGK524290:PGV524371 PQG524290:PQR524371 QAC524290:QAN524371 QJY524290:QKJ524371 QTU524290:QUF524371 RDQ524290:REB524371 RNM524290:RNX524371 RXI524290:RXT524371 SHE524290:SHP524371 SRA524290:SRL524371 TAW524290:TBH524371 TKS524290:TLD524371 TUO524290:TUZ524371 UEK524290:UEV524371 UOG524290:UOR524371 UYC524290:UYN524371 VHY524290:VIJ524371 VRU524290:VSF524371 WBQ524290:WCB524371 WLM524290:WLX524371 WVI524290:WVT524371 A589826:L589907 IW589826:JH589907 SS589826:TD589907 ACO589826:ACZ589907 AMK589826:AMV589907 AWG589826:AWR589907 BGC589826:BGN589907 BPY589826:BQJ589907 BZU589826:CAF589907 CJQ589826:CKB589907 CTM589826:CTX589907 DDI589826:DDT589907 DNE589826:DNP589907 DXA589826:DXL589907 EGW589826:EHH589907 EQS589826:ERD589907 FAO589826:FAZ589907 FKK589826:FKV589907 FUG589826:FUR589907 GEC589826:GEN589907 GNY589826:GOJ589907 GXU589826:GYF589907 HHQ589826:HIB589907 HRM589826:HRX589907 IBI589826:IBT589907 ILE589826:ILP589907 IVA589826:IVL589907 JEW589826:JFH589907 JOS589826:JPD589907 JYO589826:JYZ589907 KIK589826:KIV589907 KSG589826:KSR589907 LCC589826:LCN589907 LLY589826:LMJ589907 LVU589826:LWF589907 MFQ589826:MGB589907 MPM589826:MPX589907 MZI589826:MZT589907 NJE589826:NJP589907 NTA589826:NTL589907 OCW589826:ODH589907 OMS589826:OND589907 OWO589826:OWZ589907 PGK589826:PGV589907 PQG589826:PQR589907 QAC589826:QAN589907 QJY589826:QKJ589907 QTU589826:QUF589907 RDQ589826:REB589907 RNM589826:RNX589907 RXI589826:RXT589907 SHE589826:SHP589907 SRA589826:SRL589907 TAW589826:TBH589907 TKS589826:TLD589907 TUO589826:TUZ589907 UEK589826:UEV589907 UOG589826:UOR589907 UYC589826:UYN589907 VHY589826:VIJ589907 VRU589826:VSF589907 WBQ589826:WCB589907 WLM589826:WLX589907 WVI589826:WVT589907 A655362:L655443 IW655362:JH655443 SS655362:TD655443 ACO655362:ACZ655443 AMK655362:AMV655443 AWG655362:AWR655443 BGC655362:BGN655443 BPY655362:BQJ655443 BZU655362:CAF655443 CJQ655362:CKB655443 CTM655362:CTX655443 DDI655362:DDT655443 DNE655362:DNP655443 DXA655362:DXL655443 EGW655362:EHH655443 EQS655362:ERD655443 FAO655362:FAZ655443 FKK655362:FKV655443 FUG655362:FUR655443 GEC655362:GEN655443 GNY655362:GOJ655443 GXU655362:GYF655443 HHQ655362:HIB655443 HRM655362:HRX655443 IBI655362:IBT655443 ILE655362:ILP655443 IVA655362:IVL655443 JEW655362:JFH655443 JOS655362:JPD655443 JYO655362:JYZ655443 KIK655362:KIV655443 KSG655362:KSR655443 LCC655362:LCN655443 LLY655362:LMJ655443 LVU655362:LWF655443 MFQ655362:MGB655443 MPM655362:MPX655443 MZI655362:MZT655443 NJE655362:NJP655443 NTA655362:NTL655443 OCW655362:ODH655443 OMS655362:OND655443 OWO655362:OWZ655443 PGK655362:PGV655443 PQG655362:PQR655443 QAC655362:QAN655443 QJY655362:QKJ655443 QTU655362:QUF655443 RDQ655362:REB655443 RNM655362:RNX655443 RXI655362:RXT655443 SHE655362:SHP655443 SRA655362:SRL655443 TAW655362:TBH655443 TKS655362:TLD655443 TUO655362:TUZ655443 UEK655362:UEV655443 UOG655362:UOR655443 UYC655362:UYN655443 VHY655362:VIJ655443 VRU655362:VSF655443 WBQ655362:WCB655443 WLM655362:WLX655443 WVI655362:WVT655443 A720898:L720979 IW720898:JH720979 SS720898:TD720979 ACO720898:ACZ720979 AMK720898:AMV720979 AWG720898:AWR720979 BGC720898:BGN720979 BPY720898:BQJ720979 BZU720898:CAF720979 CJQ720898:CKB720979 CTM720898:CTX720979 DDI720898:DDT720979 DNE720898:DNP720979 DXA720898:DXL720979 EGW720898:EHH720979 EQS720898:ERD720979 FAO720898:FAZ720979 FKK720898:FKV720979 FUG720898:FUR720979 GEC720898:GEN720979 GNY720898:GOJ720979 GXU720898:GYF720979 HHQ720898:HIB720979 HRM720898:HRX720979 IBI720898:IBT720979 ILE720898:ILP720979 IVA720898:IVL720979 JEW720898:JFH720979 JOS720898:JPD720979 JYO720898:JYZ720979 KIK720898:KIV720979 KSG720898:KSR720979 LCC720898:LCN720979 LLY720898:LMJ720979 LVU720898:LWF720979 MFQ720898:MGB720979 MPM720898:MPX720979 MZI720898:MZT720979 NJE720898:NJP720979 NTA720898:NTL720979 OCW720898:ODH720979 OMS720898:OND720979 OWO720898:OWZ720979 PGK720898:PGV720979 PQG720898:PQR720979 QAC720898:QAN720979 QJY720898:QKJ720979 QTU720898:QUF720979 RDQ720898:REB720979 RNM720898:RNX720979 RXI720898:RXT720979 SHE720898:SHP720979 SRA720898:SRL720979 TAW720898:TBH720979 TKS720898:TLD720979 TUO720898:TUZ720979 UEK720898:UEV720979 UOG720898:UOR720979 UYC720898:UYN720979 VHY720898:VIJ720979 VRU720898:VSF720979 WBQ720898:WCB720979 WLM720898:WLX720979 WVI720898:WVT720979 A786434:L786515 IW786434:JH786515 SS786434:TD786515 ACO786434:ACZ786515 AMK786434:AMV786515 AWG786434:AWR786515 BGC786434:BGN786515 BPY786434:BQJ786515 BZU786434:CAF786515 CJQ786434:CKB786515 CTM786434:CTX786515 DDI786434:DDT786515 DNE786434:DNP786515 DXA786434:DXL786515 EGW786434:EHH786515 EQS786434:ERD786515 FAO786434:FAZ786515 FKK786434:FKV786515 FUG786434:FUR786515 GEC786434:GEN786515 GNY786434:GOJ786515 GXU786434:GYF786515 HHQ786434:HIB786515 HRM786434:HRX786515 IBI786434:IBT786515 ILE786434:ILP786515 IVA786434:IVL786515 JEW786434:JFH786515 JOS786434:JPD786515 JYO786434:JYZ786515 KIK786434:KIV786515 KSG786434:KSR786515 LCC786434:LCN786515 LLY786434:LMJ786515 LVU786434:LWF786515 MFQ786434:MGB786515 MPM786434:MPX786515 MZI786434:MZT786515 NJE786434:NJP786515 NTA786434:NTL786515 OCW786434:ODH786515 OMS786434:OND786515 OWO786434:OWZ786515 PGK786434:PGV786515 PQG786434:PQR786515 QAC786434:QAN786515 QJY786434:QKJ786515 QTU786434:QUF786515 RDQ786434:REB786515 RNM786434:RNX786515 RXI786434:RXT786515 SHE786434:SHP786515 SRA786434:SRL786515 TAW786434:TBH786515 TKS786434:TLD786515 TUO786434:TUZ786515 UEK786434:UEV786515 UOG786434:UOR786515 UYC786434:UYN786515 VHY786434:VIJ786515 VRU786434:VSF786515 WBQ786434:WCB786515 WLM786434:WLX786515 WVI786434:WVT786515 A851970:L852051 IW851970:JH852051 SS851970:TD852051 ACO851970:ACZ852051 AMK851970:AMV852051 AWG851970:AWR852051 BGC851970:BGN852051 BPY851970:BQJ852051 BZU851970:CAF852051 CJQ851970:CKB852051 CTM851970:CTX852051 DDI851970:DDT852051 DNE851970:DNP852051 DXA851970:DXL852051 EGW851970:EHH852051 EQS851970:ERD852051 FAO851970:FAZ852051 FKK851970:FKV852051 FUG851970:FUR852051 GEC851970:GEN852051 GNY851970:GOJ852051 GXU851970:GYF852051 HHQ851970:HIB852051 HRM851970:HRX852051 IBI851970:IBT852051 ILE851970:ILP852051 IVA851970:IVL852051 JEW851970:JFH852051 JOS851970:JPD852051 JYO851970:JYZ852051 KIK851970:KIV852051 KSG851970:KSR852051 LCC851970:LCN852051 LLY851970:LMJ852051 LVU851970:LWF852051 MFQ851970:MGB852051 MPM851970:MPX852051 MZI851970:MZT852051 NJE851970:NJP852051 NTA851970:NTL852051 OCW851970:ODH852051 OMS851970:OND852051 OWO851970:OWZ852051 PGK851970:PGV852051 PQG851970:PQR852051 QAC851970:QAN852051 QJY851970:QKJ852051 QTU851970:QUF852051 RDQ851970:REB852051 RNM851970:RNX852051 RXI851970:RXT852051 SHE851970:SHP852051 SRA851970:SRL852051 TAW851970:TBH852051 TKS851970:TLD852051 TUO851970:TUZ852051 UEK851970:UEV852051 UOG851970:UOR852051 UYC851970:UYN852051 VHY851970:VIJ852051 VRU851970:VSF852051 WBQ851970:WCB852051 WLM851970:WLX852051 WVI851970:WVT852051 A917506:L917587 IW917506:JH917587 SS917506:TD917587 ACO917506:ACZ917587 AMK917506:AMV917587 AWG917506:AWR917587 BGC917506:BGN917587 BPY917506:BQJ917587 BZU917506:CAF917587 CJQ917506:CKB917587 CTM917506:CTX917587 DDI917506:DDT917587 DNE917506:DNP917587 DXA917506:DXL917587 EGW917506:EHH917587 EQS917506:ERD917587 FAO917506:FAZ917587 FKK917506:FKV917587 FUG917506:FUR917587 GEC917506:GEN917587 GNY917506:GOJ917587 GXU917506:GYF917587 HHQ917506:HIB917587 HRM917506:HRX917587 IBI917506:IBT917587 ILE917506:ILP917587 IVA917506:IVL917587 JEW917506:JFH917587 JOS917506:JPD917587 JYO917506:JYZ917587 KIK917506:KIV917587 KSG917506:KSR917587 LCC917506:LCN917587 LLY917506:LMJ917587 LVU917506:LWF917587 MFQ917506:MGB917587 MPM917506:MPX917587 MZI917506:MZT917587 NJE917506:NJP917587 NTA917506:NTL917587 OCW917506:ODH917587 OMS917506:OND917587 OWO917506:OWZ917587 PGK917506:PGV917587 PQG917506:PQR917587 QAC917506:QAN917587 QJY917506:QKJ917587 QTU917506:QUF917587 RDQ917506:REB917587 RNM917506:RNX917587 RXI917506:RXT917587 SHE917506:SHP917587 SRA917506:SRL917587 TAW917506:TBH917587 TKS917506:TLD917587 TUO917506:TUZ917587 UEK917506:UEV917587 UOG917506:UOR917587 UYC917506:UYN917587 VHY917506:VIJ917587 VRU917506:VSF917587 WBQ917506:WCB917587 WLM917506:WLX917587 WVI917506:WVT917587 A983042:L983123 IW983042:JH983123 SS983042:TD983123 ACO983042:ACZ983123 AMK983042:AMV983123 AWG983042:AWR983123 BGC983042:BGN983123 BPY983042:BQJ983123 BZU983042:CAF983123 CJQ983042:CKB983123 CTM983042:CTX983123 DDI983042:DDT983123 DNE983042:DNP983123 DXA983042:DXL983123 EGW983042:EHH983123 EQS983042:ERD983123 FAO983042:FAZ983123 FKK983042:FKV983123 FUG983042:FUR983123 GEC983042:GEN983123 GNY983042:GOJ983123 GXU983042:GYF983123 HHQ983042:HIB983123 HRM983042:HRX983123 IBI983042:IBT983123 ILE983042:ILP983123 IVA983042:IVL983123 JEW983042:JFH983123 JOS983042:JPD983123 JYO983042:JYZ983123 KIK983042:KIV983123 KSG983042:KSR983123 LCC983042:LCN983123 LLY983042:LMJ983123 LVU983042:LWF983123 MFQ983042:MGB983123 MPM983042:MPX983123 MZI983042:MZT983123 NJE983042:NJP983123 NTA983042:NTL983123 OCW983042:ODH983123 OMS983042:OND983123 OWO983042:OWZ983123 PGK983042:PGV983123 PQG983042:PQR983123 QAC983042:QAN983123 QJY983042:QKJ983123 QTU983042:QUF983123 RDQ983042:REB983123 RNM983042:RNX983123 RXI983042:RXT983123 SHE983042:SHP983123 SRA983042:SRL983123 TAW983042:TBH983123 TKS983042:TLD983123 TUO983042:TUZ983123 UEK983042:UEV983123 UOG983042:UOR983123 UYC983042:UYN983123 VHY983042:VIJ983123 VRU983042:VSF983123 WBQ983042:WCB983123 WLM983042:WLX983123 WVI983042:WVT983123"/>
  </dataValidations>
  <hyperlinks>
    <hyperlink ref="A1" location="'h24'!A1" display="'h24'!A1"/>
  </hyperlinks>
  <printOptions verticalCentered="1"/>
  <pageMargins left="0.86614173228346458" right="0.35433070866141736" top="0.78740157480314965" bottom="0.55118110236220474" header="0.39370078740157483" footer="0.31496062992125984"/>
  <pageSetup paperSize="9" scale="56" orientation="portrait" r:id="rId1"/>
  <headerFooter alignWithMargins="0">
    <oddHeader>&amp;C&amp;16 2012年&amp;A航空旅客輸送実績</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71"/>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43" customWidth="1"/>
    <col min="4" max="5" width="11.25" style="42" customWidth="1"/>
    <col min="6" max="7" width="11" style="43" customWidth="1"/>
    <col min="8" max="9" width="11.25" style="42" customWidth="1"/>
    <col min="10" max="11" width="11.25" style="43" customWidth="1"/>
    <col min="12" max="12" width="11.25" style="42" customWidth="1"/>
    <col min="13" max="13" width="9" style="42" customWidth="1"/>
    <col min="14" max="14" width="6.5" style="42" bestFit="1" customWidth="1"/>
    <col min="15" max="16384" width="15.75" style="42"/>
  </cols>
  <sheetData>
    <row r="1" spans="1:12" ht="18.75" x14ac:dyDescent="0.4">
      <c r="A1" s="736" t="str">
        <f>'h24'!A1</f>
        <v>平成24年度</v>
      </c>
      <c r="B1" s="737"/>
      <c r="C1" s="737"/>
      <c r="D1" s="737"/>
      <c r="E1" s="738" t="str">
        <f ca="1">RIGHT(CELL("filename",$A$1),LEN(CELL("filename",$A$1))-FIND("]",CELL("filename",$A$1)))</f>
        <v>12月(上旬)</v>
      </c>
      <c r="F1" s="739" t="s">
        <v>70</v>
      </c>
      <c r="G1" s="740"/>
      <c r="H1" s="740"/>
      <c r="I1" s="741"/>
      <c r="J1" s="740"/>
      <c r="K1" s="740"/>
      <c r="L1" s="741"/>
    </row>
    <row r="2" spans="1:12" x14ac:dyDescent="0.4">
      <c r="A2" s="658"/>
      <c r="B2" s="735" t="s">
        <v>97</v>
      </c>
      <c r="C2" s="733"/>
      <c r="D2" s="733"/>
      <c r="E2" s="734"/>
      <c r="F2" s="735" t="s">
        <v>195</v>
      </c>
      <c r="G2" s="733"/>
      <c r="H2" s="733"/>
      <c r="I2" s="734"/>
      <c r="J2" s="735" t="s">
        <v>194</v>
      </c>
      <c r="K2" s="733"/>
      <c r="L2" s="734"/>
    </row>
    <row r="3" spans="1:12" x14ac:dyDescent="0.4">
      <c r="A3" s="653"/>
      <c r="B3" s="645"/>
      <c r="C3" s="646"/>
      <c r="D3" s="646"/>
      <c r="E3" s="647"/>
      <c r="F3" s="645"/>
      <c r="G3" s="646"/>
      <c r="H3" s="646"/>
      <c r="I3" s="647"/>
      <c r="J3" s="645"/>
      <c r="K3" s="646"/>
      <c r="L3" s="647"/>
    </row>
    <row r="4" spans="1:12" x14ac:dyDescent="0.4">
      <c r="A4" s="653"/>
      <c r="B4" s="659" t="s">
        <v>324</v>
      </c>
      <c r="C4" s="655" t="s">
        <v>323</v>
      </c>
      <c r="D4" s="653" t="s">
        <v>95</v>
      </c>
      <c r="E4" s="653"/>
      <c r="F4" s="649" t="str">
        <f>+B4</f>
        <v>(12'12/1～10)</v>
      </c>
      <c r="G4" s="649" t="str">
        <f>+C4</f>
        <v>(11'12/1～10)</v>
      </c>
      <c r="H4" s="653" t="s">
        <v>95</v>
      </c>
      <c r="I4" s="653"/>
      <c r="J4" s="649" t="str">
        <f>+B4</f>
        <v>(12'12/1～10)</v>
      </c>
      <c r="K4" s="649" t="str">
        <f>+C4</f>
        <v>(11'12/1～10)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92</v>
      </c>
      <c r="B6" s="248">
        <f>+B7+B41</f>
        <v>141664</v>
      </c>
      <c r="C6" s="248">
        <f>+C7+C41</f>
        <v>146547</v>
      </c>
      <c r="D6" s="245">
        <f t="shared" ref="D6:D37" si="0">+B6/C6</f>
        <v>0.96667963179048355</v>
      </c>
      <c r="E6" s="289">
        <f t="shared" ref="E6:E37" si="1">+B6-C6</f>
        <v>-4883</v>
      </c>
      <c r="F6" s="248">
        <f>+F7+F41</f>
        <v>204191</v>
      </c>
      <c r="G6" s="248">
        <f>+G7+G41</f>
        <v>212842</v>
      </c>
      <c r="H6" s="245">
        <f t="shared" ref="H6:H37" si="2">+F6/G6</f>
        <v>0.9593548265849785</v>
      </c>
      <c r="I6" s="289">
        <f t="shared" ref="I6:I37" si="3">+F6-G6</f>
        <v>-8651</v>
      </c>
      <c r="J6" s="245">
        <f t="shared" ref="J6:J37" si="4">+B6/F6</f>
        <v>0.69378180233213016</v>
      </c>
      <c r="K6" s="245">
        <f t="shared" ref="K6:K37" si="5">+C6/G6</f>
        <v>0.6885248212288928</v>
      </c>
      <c r="L6" s="283">
        <f t="shared" ref="L6:L37" si="6">+J6-K6</f>
        <v>5.256981103237357E-3</v>
      </c>
    </row>
    <row r="7" spans="1:12" s="44" customFormat="1" x14ac:dyDescent="0.4">
      <c r="A7" s="249" t="s">
        <v>91</v>
      </c>
      <c r="B7" s="248">
        <f>B8+B18+B38</f>
        <v>59695</v>
      </c>
      <c r="C7" s="248">
        <f>C8+C18+C38</f>
        <v>65773</v>
      </c>
      <c r="D7" s="245">
        <f t="shared" si="0"/>
        <v>0.90759126085171726</v>
      </c>
      <c r="E7" s="289">
        <f t="shared" si="1"/>
        <v>-6078</v>
      </c>
      <c r="F7" s="248">
        <f>F8+F18+F38</f>
        <v>85484</v>
      </c>
      <c r="G7" s="248">
        <f>G8+G18+G38</f>
        <v>96853</v>
      </c>
      <c r="H7" s="245">
        <f t="shared" si="2"/>
        <v>0.88261592309995562</v>
      </c>
      <c r="I7" s="289">
        <f t="shared" si="3"/>
        <v>-11369</v>
      </c>
      <c r="J7" s="245">
        <f t="shared" si="4"/>
        <v>0.69831781385990366</v>
      </c>
      <c r="K7" s="245">
        <f t="shared" si="5"/>
        <v>0.67910131849297384</v>
      </c>
      <c r="L7" s="283">
        <f t="shared" si="6"/>
        <v>1.921649536692982E-2</v>
      </c>
    </row>
    <row r="8" spans="1:12" x14ac:dyDescent="0.4">
      <c r="A8" s="277" t="s">
        <v>190</v>
      </c>
      <c r="B8" s="259">
        <f>SUM(B9:B17)</f>
        <v>40501</v>
      </c>
      <c r="C8" s="259">
        <f>SUM(C9:C17)</f>
        <v>49701</v>
      </c>
      <c r="D8" s="256">
        <f t="shared" si="0"/>
        <v>0.81489306050180077</v>
      </c>
      <c r="E8" s="281">
        <f t="shared" si="1"/>
        <v>-9200</v>
      </c>
      <c r="F8" s="259">
        <f>SUM(F9:F17)</f>
        <v>56694</v>
      </c>
      <c r="G8" s="259">
        <f>SUM(G9:G17)</f>
        <v>71152</v>
      </c>
      <c r="H8" s="256">
        <f t="shared" si="2"/>
        <v>0.79680121430177653</v>
      </c>
      <c r="I8" s="281">
        <f t="shared" si="3"/>
        <v>-14458</v>
      </c>
      <c r="J8" s="256">
        <f t="shared" si="4"/>
        <v>0.71437894662574519</v>
      </c>
      <c r="K8" s="256">
        <f t="shared" si="5"/>
        <v>0.69851866426804587</v>
      </c>
      <c r="L8" s="280">
        <f t="shared" si="6"/>
        <v>1.5860282357699318E-2</v>
      </c>
    </row>
    <row r="9" spans="1:12" x14ac:dyDescent="0.4">
      <c r="A9" s="57" t="s">
        <v>87</v>
      </c>
      <c r="B9" s="88">
        <v>34447</v>
      </c>
      <c r="C9" s="88">
        <v>38196</v>
      </c>
      <c r="D9" s="73">
        <f t="shared" si="0"/>
        <v>0.90184836108493038</v>
      </c>
      <c r="E9" s="81">
        <f t="shared" si="1"/>
        <v>-3749</v>
      </c>
      <c r="F9" s="88">
        <v>49651</v>
      </c>
      <c r="G9" s="88">
        <v>55770</v>
      </c>
      <c r="H9" s="73">
        <f t="shared" si="2"/>
        <v>0.89028151335843642</v>
      </c>
      <c r="I9" s="81">
        <f t="shared" si="3"/>
        <v>-6119</v>
      </c>
      <c r="J9" s="73">
        <f t="shared" si="4"/>
        <v>0.69378260256591007</v>
      </c>
      <c r="K9" s="73">
        <f t="shared" si="5"/>
        <v>0.68488434642280793</v>
      </c>
      <c r="L9" s="90">
        <f t="shared" si="6"/>
        <v>8.8982561431021345E-3</v>
      </c>
    </row>
    <row r="10" spans="1:12" x14ac:dyDescent="0.4">
      <c r="A10" s="58" t="s">
        <v>90</v>
      </c>
      <c r="B10" s="56">
        <v>4672</v>
      </c>
      <c r="C10" s="56">
        <v>4520</v>
      </c>
      <c r="D10" s="53">
        <f t="shared" si="0"/>
        <v>1.0336283185840709</v>
      </c>
      <c r="E10" s="54">
        <f t="shared" si="1"/>
        <v>152</v>
      </c>
      <c r="F10" s="56">
        <v>5000</v>
      </c>
      <c r="G10" s="56">
        <v>5000</v>
      </c>
      <c r="H10" s="53">
        <f t="shared" si="2"/>
        <v>1</v>
      </c>
      <c r="I10" s="54">
        <f t="shared" si="3"/>
        <v>0</v>
      </c>
      <c r="J10" s="53">
        <f t="shared" si="4"/>
        <v>0.93440000000000001</v>
      </c>
      <c r="K10" s="53">
        <f t="shared" si="5"/>
        <v>0.90400000000000003</v>
      </c>
      <c r="L10" s="52">
        <f t="shared" si="6"/>
        <v>3.0399999999999983E-2</v>
      </c>
    </row>
    <row r="11" spans="1:12" x14ac:dyDescent="0.4">
      <c r="A11" s="58" t="s">
        <v>162</v>
      </c>
      <c r="B11" s="56">
        <v>681</v>
      </c>
      <c r="C11" s="56">
        <v>6484</v>
      </c>
      <c r="D11" s="53">
        <f t="shared" si="0"/>
        <v>0.10502776064157927</v>
      </c>
      <c r="E11" s="54">
        <f t="shared" si="1"/>
        <v>-5803</v>
      </c>
      <c r="F11" s="56">
        <v>783</v>
      </c>
      <c r="G11" s="56">
        <v>8932</v>
      </c>
      <c r="H11" s="53">
        <f t="shared" si="2"/>
        <v>8.7662337662337664E-2</v>
      </c>
      <c r="I11" s="54">
        <f t="shared" si="3"/>
        <v>-8149</v>
      </c>
      <c r="J11" s="53">
        <f t="shared" si="4"/>
        <v>0.86973180076628354</v>
      </c>
      <c r="K11" s="53">
        <f t="shared" si="5"/>
        <v>0.72592924317062246</v>
      </c>
      <c r="L11" s="52">
        <f t="shared" si="6"/>
        <v>0.14380255759566107</v>
      </c>
    </row>
    <row r="12" spans="1:12" x14ac:dyDescent="0.4">
      <c r="A12" s="58" t="s">
        <v>85</v>
      </c>
      <c r="B12" s="92"/>
      <c r="C12" s="56"/>
      <c r="D12" s="53" t="e">
        <f t="shared" si="0"/>
        <v>#DIV/0!</v>
      </c>
      <c r="E12" s="54">
        <f t="shared" si="1"/>
        <v>0</v>
      </c>
      <c r="F12" s="92"/>
      <c r="G12" s="56"/>
      <c r="H12" s="53" t="e">
        <f t="shared" si="2"/>
        <v>#DIV/0!</v>
      </c>
      <c r="I12" s="54">
        <f t="shared" si="3"/>
        <v>0</v>
      </c>
      <c r="J12" s="53" t="e">
        <f t="shared" si="4"/>
        <v>#DIV/0!</v>
      </c>
      <c r="K12" s="53" t="e">
        <f t="shared" si="5"/>
        <v>#DIV/0!</v>
      </c>
      <c r="L12" s="52" t="e">
        <f t="shared" si="6"/>
        <v>#DIV/0!</v>
      </c>
    </row>
    <row r="13" spans="1:12" x14ac:dyDescent="0.4">
      <c r="A13" s="58" t="s">
        <v>86</v>
      </c>
      <c r="B13" s="92"/>
      <c r="C13" s="56"/>
      <c r="D13" s="53" t="e">
        <f t="shared" si="0"/>
        <v>#DIV/0!</v>
      </c>
      <c r="E13" s="54">
        <f t="shared" si="1"/>
        <v>0</v>
      </c>
      <c r="F13" s="92"/>
      <c r="G13" s="56"/>
      <c r="H13" s="53" t="e">
        <f t="shared" si="2"/>
        <v>#DIV/0!</v>
      </c>
      <c r="I13" s="54">
        <f t="shared" si="3"/>
        <v>0</v>
      </c>
      <c r="J13" s="53" t="e">
        <f t="shared" si="4"/>
        <v>#DIV/0!</v>
      </c>
      <c r="K13" s="53" t="e">
        <f t="shared" si="5"/>
        <v>#DIV/0!</v>
      </c>
      <c r="L13" s="52" t="e">
        <f t="shared" si="6"/>
        <v>#DIV/0!</v>
      </c>
    </row>
    <row r="14" spans="1:12" x14ac:dyDescent="0.4">
      <c r="A14" s="64" t="s">
        <v>189</v>
      </c>
      <c r="B14" s="69">
        <v>701</v>
      </c>
      <c r="C14" s="69">
        <v>501</v>
      </c>
      <c r="D14" s="67">
        <f t="shared" si="0"/>
        <v>1.3992015968063871</v>
      </c>
      <c r="E14" s="68">
        <f t="shared" si="1"/>
        <v>200</v>
      </c>
      <c r="F14" s="69">
        <v>1260</v>
      </c>
      <c r="G14" s="69">
        <v>1450</v>
      </c>
      <c r="H14" s="67">
        <f t="shared" si="2"/>
        <v>0.86896551724137927</v>
      </c>
      <c r="I14" s="68">
        <f t="shared" si="3"/>
        <v>-190</v>
      </c>
      <c r="J14" s="67">
        <f t="shared" si="4"/>
        <v>0.55634920634920637</v>
      </c>
      <c r="K14" s="67">
        <f t="shared" si="5"/>
        <v>0.34551724137931034</v>
      </c>
      <c r="L14" s="66">
        <f t="shared" si="6"/>
        <v>0.21083196496989604</v>
      </c>
    </row>
    <row r="15" spans="1:12" x14ac:dyDescent="0.4">
      <c r="A15" s="58" t="s">
        <v>188</v>
      </c>
      <c r="B15" s="92"/>
      <c r="C15" s="92"/>
      <c r="D15" s="53" t="e">
        <f t="shared" si="0"/>
        <v>#DIV/0!</v>
      </c>
      <c r="E15" s="54">
        <f t="shared" si="1"/>
        <v>0</v>
      </c>
      <c r="F15" s="92"/>
      <c r="G15" s="92"/>
      <c r="H15" s="53" t="e">
        <f t="shared" si="2"/>
        <v>#DIV/0!</v>
      </c>
      <c r="I15" s="54">
        <f t="shared" si="3"/>
        <v>0</v>
      </c>
      <c r="J15" s="53" t="e">
        <f t="shared" si="4"/>
        <v>#DIV/0!</v>
      </c>
      <c r="K15" s="53" t="e">
        <f t="shared" si="5"/>
        <v>#DIV/0!</v>
      </c>
      <c r="L15" s="52" t="e">
        <f t="shared" si="6"/>
        <v>#DIV/0!</v>
      </c>
    </row>
    <row r="16" spans="1:12" x14ac:dyDescent="0.4">
      <c r="A16" s="70" t="s">
        <v>187</v>
      </c>
      <c r="B16" s="92"/>
      <c r="C16" s="92"/>
      <c r="D16" s="95" t="e">
        <f t="shared" si="0"/>
        <v>#DIV/0!</v>
      </c>
      <c r="E16" s="54">
        <f t="shared" si="1"/>
        <v>0</v>
      </c>
      <c r="F16" s="92"/>
      <c r="G16" s="92"/>
      <c r="H16" s="73" t="e">
        <f t="shared" si="2"/>
        <v>#DIV/0!</v>
      </c>
      <c r="I16" s="81">
        <f t="shared" si="3"/>
        <v>0</v>
      </c>
      <c r="J16" s="53" t="e">
        <f t="shared" si="4"/>
        <v>#DIV/0!</v>
      </c>
      <c r="K16" s="53" t="e">
        <f t="shared" si="5"/>
        <v>#DIV/0!</v>
      </c>
      <c r="L16" s="52" t="e">
        <f t="shared" si="6"/>
        <v>#DIV/0!</v>
      </c>
    </row>
    <row r="17" spans="1:12" s="45" customFormat="1" x14ac:dyDescent="0.4">
      <c r="A17" s="70" t="s">
        <v>186</v>
      </c>
      <c r="B17" s="91"/>
      <c r="C17" s="91"/>
      <c r="D17" s="67" t="e">
        <f t="shared" si="0"/>
        <v>#DIV/0!</v>
      </c>
      <c r="E17" s="68">
        <f t="shared" si="1"/>
        <v>0</v>
      </c>
      <c r="F17" s="91"/>
      <c r="G17" s="91"/>
      <c r="H17" s="73" t="e">
        <f t="shared" si="2"/>
        <v>#DIV/0!</v>
      </c>
      <c r="I17" s="68">
        <f t="shared" si="3"/>
        <v>0</v>
      </c>
      <c r="J17" s="67" t="e">
        <f t="shared" si="4"/>
        <v>#DIV/0!</v>
      </c>
      <c r="K17" s="67" t="e">
        <f t="shared" si="5"/>
        <v>#DIV/0!</v>
      </c>
      <c r="L17" s="66" t="e">
        <f t="shared" si="6"/>
        <v>#DIV/0!</v>
      </c>
    </row>
    <row r="18" spans="1:12" x14ac:dyDescent="0.4">
      <c r="A18" s="277" t="s">
        <v>185</v>
      </c>
      <c r="B18" s="259">
        <f>SUM(B19:B37)</f>
        <v>18737</v>
      </c>
      <c r="C18" s="259">
        <f>SUM(C19:C37)</f>
        <v>15693</v>
      </c>
      <c r="D18" s="256">
        <f t="shared" si="0"/>
        <v>1.1939718345759256</v>
      </c>
      <c r="E18" s="281">
        <f t="shared" si="1"/>
        <v>3044</v>
      </c>
      <c r="F18" s="259">
        <f>SUM(F19:F37)</f>
        <v>28010</v>
      </c>
      <c r="G18" s="259">
        <f>SUM(G19:G37)</f>
        <v>24850</v>
      </c>
      <c r="H18" s="256">
        <f t="shared" si="2"/>
        <v>1.1271629778672032</v>
      </c>
      <c r="I18" s="281">
        <f t="shared" si="3"/>
        <v>3160</v>
      </c>
      <c r="J18" s="256">
        <f t="shared" si="4"/>
        <v>0.6689396644055694</v>
      </c>
      <c r="K18" s="256">
        <f t="shared" si="5"/>
        <v>0.63150905432595572</v>
      </c>
      <c r="L18" s="280">
        <f t="shared" si="6"/>
        <v>3.743061007961368E-2</v>
      </c>
    </row>
    <row r="19" spans="1:12" x14ac:dyDescent="0.4">
      <c r="A19" s="57" t="s">
        <v>184</v>
      </c>
      <c r="B19" s="94"/>
      <c r="C19" s="94"/>
      <c r="D19" s="53" t="e">
        <f t="shared" si="0"/>
        <v>#DIV/0!</v>
      </c>
      <c r="E19" s="54">
        <f t="shared" si="1"/>
        <v>0</v>
      </c>
      <c r="F19" s="94"/>
      <c r="G19" s="94"/>
      <c r="H19" s="73" t="e">
        <f t="shared" si="2"/>
        <v>#DIV/0!</v>
      </c>
      <c r="I19" s="54">
        <f t="shared" si="3"/>
        <v>0</v>
      </c>
      <c r="J19" s="53" t="e">
        <f t="shared" si="4"/>
        <v>#DIV/0!</v>
      </c>
      <c r="K19" s="53" t="e">
        <f t="shared" si="5"/>
        <v>#DIV/0!</v>
      </c>
      <c r="L19" s="90" t="e">
        <f t="shared" si="6"/>
        <v>#DIV/0!</v>
      </c>
    </row>
    <row r="20" spans="1:12" x14ac:dyDescent="0.4">
      <c r="A20" s="58" t="s">
        <v>244</v>
      </c>
      <c r="B20" s="56">
        <v>3606</v>
      </c>
      <c r="C20" s="92"/>
      <c r="D20" s="53" t="e">
        <f t="shared" si="0"/>
        <v>#DIV/0!</v>
      </c>
      <c r="E20" s="54">
        <f t="shared" si="1"/>
        <v>3606</v>
      </c>
      <c r="F20" s="56">
        <v>4375</v>
      </c>
      <c r="G20" s="92"/>
      <c r="H20" s="53" t="e">
        <f t="shared" si="2"/>
        <v>#DIV/0!</v>
      </c>
      <c r="I20" s="54">
        <f t="shared" si="3"/>
        <v>4375</v>
      </c>
      <c r="J20" s="67">
        <f t="shared" si="4"/>
        <v>0.82422857142857142</v>
      </c>
      <c r="K20" s="53" t="e">
        <f t="shared" si="5"/>
        <v>#DIV/0!</v>
      </c>
      <c r="L20" s="52" t="e">
        <f t="shared" si="6"/>
        <v>#DIV/0!</v>
      </c>
    </row>
    <row r="21" spans="1:12" x14ac:dyDescent="0.4">
      <c r="A21" s="58" t="s">
        <v>183</v>
      </c>
      <c r="B21" s="56">
        <v>6013</v>
      </c>
      <c r="C21" s="56">
        <v>5848</v>
      </c>
      <c r="D21" s="53">
        <f t="shared" si="0"/>
        <v>1.0282147742818057</v>
      </c>
      <c r="E21" s="54">
        <f t="shared" si="1"/>
        <v>165</v>
      </c>
      <c r="F21" s="56">
        <v>8700</v>
      </c>
      <c r="G21" s="56">
        <v>8730</v>
      </c>
      <c r="H21" s="67">
        <f t="shared" si="2"/>
        <v>0.99656357388316152</v>
      </c>
      <c r="I21" s="54">
        <f t="shared" si="3"/>
        <v>-30</v>
      </c>
      <c r="J21" s="53">
        <f t="shared" si="4"/>
        <v>0.69114942528735634</v>
      </c>
      <c r="K21" s="53">
        <f t="shared" si="5"/>
        <v>0.66987399770904921</v>
      </c>
      <c r="L21" s="52">
        <f t="shared" si="6"/>
        <v>2.1275427578307138E-2</v>
      </c>
    </row>
    <row r="22" spans="1:12" x14ac:dyDescent="0.4">
      <c r="A22" s="58" t="s">
        <v>182</v>
      </c>
      <c r="B22" s="56">
        <v>1534</v>
      </c>
      <c r="C22" s="56">
        <v>1252</v>
      </c>
      <c r="D22" s="53">
        <f t="shared" si="0"/>
        <v>1.2252396166134185</v>
      </c>
      <c r="E22" s="54">
        <f t="shared" si="1"/>
        <v>282</v>
      </c>
      <c r="F22" s="56">
        <v>2950</v>
      </c>
      <c r="G22" s="56">
        <v>2935</v>
      </c>
      <c r="H22" s="53">
        <f t="shared" si="2"/>
        <v>1.0051107325383304</v>
      </c>
      <c r="I22" s="54">
        <f t="shared" si="3"/>
        <v>15</v>
      </c>
      <c r="J22" s="53">
        <f t="shared" si="4"/>
        <v>0.52</v>
      </c>
      <c r="K22" s="53">
        <f t="shared" si="5"/>
        <v>0.42657580919931859</v>
      </c>
      <c r="L22" s="52">
        <f t="shared" si="6"/>
        <v>9.3424190800681428E-2</v>
      </c>
    </row>
    <row r="23" spans="1:12" x14ac:dyDescent="0.4">
      <c r="A23" s="58" t="s">
        <v>181</v>
      </c>
      <c r="B23" s="69">
        <v>688</v>
      </c>
      <c r="C23" s="69">
        <v>767</v>
      </c>
      <c r="D23" s="53">
        <f t="shared" si="0"/>
        <v>0.89700130378096476</v>
      </c>
      <c r="E23" s="68">
        <f t="shared" si="1"/>
        <v>-79</v>
      </c>
      <c r="F23" s="69">
        <v>1475</v>
      </c>
      <c r="G23" s="69">
        <v>1470</v>
      </c>
      <c r="H23" s="67">
        <f t="shared" si="2"/>
        <v>1.0034013605442176</v>
      </c>
      <c r="I23" s="68">
        <f t="shared" si="3"/>
        <v>5</v>
      </c>
      <c r="J23" s="67">
        <f t="shared" si="4"/>
        <v>0.46644067796610167</v>
      </c>
      <c r="K23" s="53">
        <f t="shared" si="5"/>
        <v>0.5217687074829932</v>
      </c>
      <c r="L23" s="66">
        <f t="shared" si="6"/>
        <v>-5.532802951689153E-2</v>
      </c>
    </row>
    <row r="24" spans="1:12" x14ac:dyDescent="0.4">
      <c r="A24" s="70" t="s">
        <v>180</v>
      </c>
      <c r="B24" s="56"/>
      <c r="C24" s="56"/>
      <c r="D24" s="53" t="e">
        <f t="shared" si="0"/>
        <v>#DIV/0!</v>
      </c>
      <c r="E24" s="54">
        <f t="shared" si="1"/>
        <v>0</v>
      </c>
      <c r="F24" s="56"/>
      <c r="G24" s="56"/>
      <c r="H24" s="53" t="e">
        <f t="shared" si="2"/>
        <v>#DIV/0!</v>
      </c>
      <c r="I24" s="54">
        <f t="shared" si="3"/>
        <v>0</v>
      </c>
      <c r="J24" s="53" t="e">
        <f t="shared" si="4"/>
        <v>#DIV/0!</v>
      </c>
      <c r="K24" s="53" t="e">
        <f t="shared" si="5"/>
        <v>#DIV/0!</v>
      </c>
      <c r="L24" s="52" t="e">
        <f t="shared" si="6"/>
        <v>#DIV/0!</v>
      </c>
    </row>
    <row r="25" spans="1:12" x14ac:dyDescent="0.4">
      <c r="A25" s="70" t="s">
        <v>179</v>
      </c>
      <c r="B25" s="56">
        <v>699</v>
      </c>
      <c r="C25" s="56">
        <v>1252</v>
      </c>
      <c r="D25" s="53">
        <f t="shared" si="0"/>
        <v>0.55830670926517567</v>
      </c>
      <c r="E25" s="54">
        <f t="shared" si="1"/>
        <v>-553</v>
      </c>
      <c r="F25" s="56">
        <v>1480</v>
      </c>
      <c r="G25" s="56">
        <v>1475</v>
      </c>
      <c r="H25" s="53">
        <f t="shared" si="2"/>
        <v>1.0033898305084745</v>
      </c>
      <c r="I25" s="54">
        <f t="shared" si="3"/>
        <v>5</v>
      </c>
      <c r="J25" s="53">
        <f t="shared" si="4"/>
        <v>0.4722972972972973</v>
      </c>
      <c r="K25" s="53">
        <f t="shared" si="5"/>
        <v>0.84881355932203395</v>
      </c>
      <c r="L25" s="52">
        <f t="shared" si="6"/>
        <v>-0.37651626202473665</v>
      </c>
    </row>
    <row r="26" spans="1:12" x14ac:dyDescent="0.4">
      <c r="A26" s="70" t="s">
        <v>178</v>
      </c>
      <c r="B26" s="92"/>
      <c r="C26" s="56"/>
      <c r="D26" s="53" t="e">
        <f t="shared" si="0"/>
        <v>#DIV/0!</v>
      </c>
      <c r="E26" s="54">
        <f t="shared" si="1"/>
        <v>0</v>
      </c>
      <c r="F26" s="92"/>
      <c r="G26" s="56"/>
      <c r="H26" s="53" t="e">
        <f t="shared" si="2"/>
        <v>#DIV/0!</v>
      </c>
      <c r="I26" s="54">
        <f t="shared" si="3"/>
        <v>0</v>
      </c>
      <c r="J26" s="53" t="e">
        <f t="shared" si="4"/>
        <v>#DIV/0!</v>
      </c>
      <c r="K26" s="53" t="e">
        <f t="shared" si="5"/>
        <v>#DIV/0!</v>
      </c>
      <c r="L26" s="52" t="e">
        <f t="shared" si="6"/>
        <v>#DIV/0!</v>
      </c>
    </row>
    <row r="27" spans="1:12" x14ac:dyDescent="0.4">
      <c r="A27" s="58" t="s">
        <v>177</v>
      </c>
      <c r="B27" s="92"/>
      <c r="C27" s="92"/>
      <c r="D27" s="53" t="e">
        <f t="shared" si="0"/>
        <v>#DIV/0!</v>
      </c>
      <c r="E27" s="54">
        <f t="shared" si="1"/>
        <v>0</v>
      </c>
      <c r="F27" s="92"/>
      <c r="G27" s="92"/>
      <c r="H27" s="53" t="e">
        <f t="shared" si="2"/>
        <v>#DIV/0!</v>
      </c>
      <c r="I27" s="54">
        <f t="shared" si="3"/>
        <v>0</v>
      </c>
      <c r="J27" s="53" t="e">
        <f t="shared" si="4"/>
        <v>#DIV/0!</v>
      </c>
      <c r="K27" s="53" t="e">
        <f t="shared" si="5"/>
        <v>#DIV/0!</v>
      </c>
      <c r="L27" s="52" t="e">
        <f t="shared" si="6"/>
        <v>#DIV/0!</v>
      </c>
    </row>
    <row r="28" spans="1:12" x14ac:dyDescent="0.4">
      <c r="A28" s="58" t="s">
        <v>176</v>
      </c>
      <c r="B28" s="94"/>
      <c r="C28" s="88">
        <v>643</v>
      </c>
      <c r="D28" s="53">
        <f t="shared" si="0"/>
        <v>0</v>
      </c>
      <c r="E28" s="54">
        <f t="shared" si="1"/>
        <v>-643</v>
      </c>
      <c r="F28" s="94"/>
      <c r="G28" s="88">
        <v>1480</v>
      </c>
      <c r="H28" s="53">
        <f t="shared" si="2"/>
        <v>0</v>
      </c>
      <c r="I28" s="54">
        <f t="shared" si="3"/>
        <v>-1480</v>
      </c>
      <c r="J28" s="53" t="e">
        <f t="shared" si="4"/>
        <v>#DIV/0!</v>
      </c>
      <c r="K28" s="53">
        <f t="shared" si="5"/>
        <v>0.43445945945945946</v>
      </c>
      <c r="L28" s="52" t="e">
        <f t="shared" si="6"/>
        <v>#DIV/0!</v>
      </c>
    </row>
    <row r="29" spans="1:12" x14ac:dyDescent="0.4">
      <c r="A29" s="58" t="s">
        <v>175</v>
      </c>
      <c r="B29" s="93"/>
      <c r="C29" s="112"/>
      <c r="D29" s="53" t="e">
        <f t="shared" si="0"/>
        <v>#DIV/0!</v>
      </c>
      <c r="E29" s="54">
        <f t="shared" si="1"/>
        <v>0</v>
      </c>
      <c r="F29" s="93"/>
      <c r="G29" s="112"/>
      <c r="H29" s="53" t="e">
        <f t="shared" si="2"/>
        <v>#DIV/0!</v>
      </c>
      <c r="I29" s="54">
        <f t="shared" si="3"/>
        <v>0</v>
      </c>
      <c r="J29" s="53" t="e">
        <f t="shared" si="4"/>
        <v>#DIV/0!</v>
      </c>
      <c r="K29" s="53" t="e">
        <f t="shared" si="5"/>
        <v>#DIV/0!</v>
      </c>
      <c r="L29" s="52" t="e">
        <f t="shared" si="6"/>
        <v>#DIV/0!</v>
      </c>
    </row>
    <row r="30" spans="1:12" x14ac:dyDescent="0.4">
      <c r="A30" s="58" t="s">
        <v>174</v>
      </c>
      <c r="B30" s="91"/>
      <c r="C30" s="91"/>
      <c r="D30" s="53" t="e">
        <f t="shared" si="0"/>
        <v>#DIV/0!</v>
      </c>
      <c r="E30" s="68">
        <f t="shared" si="1"/>
        <v>0</v>
      </c>
      <c r="F30" s="91"/>
      <c r="G30" s="91"/>
      <c r="H30" s="67" t="e">
        <f t="shared" si="2"/>
        <v>#DIV/0!</v>
      </c>
      <c r="I30" s="68">
        <f t="shared" si="3"/>
        <v>0</v>
      </c>
      <c r="J30" s="67" t="e">
        <f t="shared" si="4"/>
        <v>#DIV/0!</v>
      </c>
      <c r="K30" s="53" t="e">
        <f t="shared" si="5"/>
        <v>#DIV/0!</v>
      </c>
      <c r="L30" s="66" t="e">
        <f t="shared" si="6"/>
        <v>#DIV/0!</v>
      </c>
    </row>
    <row r="31" spans="1:12" x14ac:dyDescent="0.4">
      <c r="A31" s="70" t="s">
        <v>173</v>
      </c>
      <c r="B31" s="92"/>
      <c r="C31" s="92"/>
      <c r="D31" s="53" t="e">
        <f t="shared" si="0"/>
        <v>#DIV/0!</v>
      </c>
      <c r="E31" s="54">
        <f t="shared" si="1"/>
        <v>0</v>
      </c>
      <c r="F31" s="92"/>
      <c r="G31" s="92"/>
      <c r="H31" s="53" t="e">
        <f t="shared" si="2"/>
        <v>#DIV/0!</v>
      </c>
      <c r="I31" s="54">
        <f t="shared" si="3"/>
        <v>0</v>
      </c>
      <c r="J31" s="53" t="e">
        <f t="shared" si="4"/>
        <v>#DIV/0!</v>
      </c>
      <c r="K31" s="53" t="e">
        <f t="shared" si="5"/>
        <v>#DIV/0!</v>
      </c>
      <c r="L31" s="52" t="e">
        <f t="shared" si="6"/>
        <v>#DIV/0!</v>
      </c>
    </row>
    <row r="32" spans="1:12" x14ac:dyDescent="0.4">
      <c r="A32" s="58" t="s">
        <v>172</v>
      </c>
      <c r="B32" s="56">
        <v>999</v>
      </c>
      <c r="C32" s="56">
        <v>929</v>
      </c>
      <c r="D32" s="53">
        <f t="shared" si="0"/>
        <v>1.0753498385360603</v>
      </c>
      <c r="E32" s="54">
        <f t="shared" si="1"/>
        <v>70</v>
      </c>
      <c r="F32" s="56">
        <v>1450</v>
      </c>
      <c r="G32" s="56">
        <v>1470</v>
      </c>
      <c r="H32" s="53">
        <f t="shared" si="2"/>
        <v>0.98639455782312924</v>
      </c>
      <c r="I32" s="54">
        <f t="shared" si="3"/>
        <v>-20</v>
      </c>
      <c r="J32" s="53">
        <f t="shared" si="4"/>
        <v>0.68896551724137933</v>
      </c>
      <c r="K32" s="53">
        <f t="shared" si="5"/>
        <v>0.63197278911564625</v>
      </c>
      <c r="L32" s="52">
        <f t="shared" si="6"/>
        <v>5.6992728125733083E-2</v>
      </c>
    </row>
    <row r="33" spans="1:64" x14ac:dyDescent="0.4">
      <c r="A33" s="70" t="s">
        <v>171</v>
      </c>
      <c r="B33" s="91"/>
      <c r="C33" s="91"/>
      <c r="D33" s="53" t="e">
        <f t="shared" si="0"/>
        <v>#DIV/0!</v>
      </c>
      <c r="E33" s="68">
        <f t="shared" si="1"/>
        <v>0</v>
      </c>
      <c r="F33" s="91"/>
      <c r="G33" s="91"/>
      <c r="H33" s="67" t="e">
        <f t="shared" si="2"/>
        <v>#DIV/0!</v>
      </c>
      <c r="I33" s="68">
        <f t="shared" si="3"/>
        <v>0</v>
      </c>
      <c r="J33" s="67" t="e">
        <f t="shared" si="4"/>
        <v>#DIV/0!</v>
      </c>
      <c r="K33" s="53" t="e">
        <f t="shared" si="5"/>
        <v>#DIV/0!</v>
      </c>
      <c r="L33" s="66" t="e">
        <f t="shared" si="6"/>
        <v>#DIV/0!</v>
      </c>
    </row>
    <row r="34" spans="1:64" x14ac:dyDescent="0.4">
      <c r="A34" s="70" t="s">
        <v>170</v>
      </c>
      <c r="B34" s="69">
        <v>764</v>
      </c>
      <c r="C34" s="69">
        <v>1047</v>
      </c>
      <c r="D34" s="67">
        <f t="shared" si="0"/>
        <v>0.72970391595033424</v>
      </c>
      <c r="E34" s="68">
        <f t="shared" si="1"/>
        <v>-283</v>
      </c>
      <c r="F34" s="69">
        <v>1750</v>
      </c>
      <c r="G34" s="69">
        <v>1475</v>
      </c>
      <c r="H34" s="67">
        <f t="shared" si="2"/>
        <v>1.1864406779661016</v>
      </c>
      <c r="I34" s="68">
        <f t="shared" si="3"/>
        <v>275</v>
      </c>
      <c r="J34" s="67">
        <f t="shared" si="4"/>
        <v>0.43657142857142855</v>
      </c>
      <c r="K34" s="67">
        <f t="shared" si="5"/>
        <v>0.70983050847457629</v>
      </c>
      <c r="L34" s="66">
        <f t="shared" si="6"/>
        <v>-0.27325907990314774</v>
      </c>
    </row>
    <row r="35" spans="1:64" x14ac:dyDescent="0.4">
      <c r="A35" s="58" t="s">
        <v>169</v>
      </c>
      <c r="B35" s="92"/>
      <c r="C35" s="92"/>
      <c r="D35" s="53" t="e">
        <f t="shared" si="0"/>
        <v>#DIV/0!</v>
      </c>
      <c r="E35" s="54">
        <f t="shared" si="1"/>
        <v>0</v>
      </c>
      <c r="F35" s="92"/>
      <c r="G35" s="92"/>
      <c r="H35" s="53" t="e">
        <f t="shared" si="2"/>
        <v>#DIV/0!</v>
      </c>
      <c r="I35" s="54">
        <f t="shared" si="3"/>
        <v>0</v>
      </c>
      <c r="J35" s="53" t="e">
        <f t="shared" si="4"/>
        <v>#DIV/0!</v>
      </c>
      <c r="K35" s="53" t="e">
        <f t="shared" si="5"/>
        <v>#DIV/0!</v>
      </c>
      <c r="L35" s="52" t="e">
        <f t="shared" si="6"/>
        <v>#DIV/0!</v>
      </c>
    </row>
    <row r="36" spans="1:64" x14ac:dyDescent="0.4">
      <c r="A36" s="70" t="s">
        <v>89</v>
      </c>
      <c r="B36" s="91"/>
      <c r="C36" s="91"/>
      <c r="D36" s="67" t="e">
        <f t="shared" si="0"/>
        <v>#DIV/0!</v>
      </c>
      <c r="E36" s="68">
        <f t="shared" si="1"/>
        <v>0</v>
      </c>
      <c r="F36" s="91"/>
      <c r="G36" s="91"/>
      <c r="H36" s="67" t="e">
        <f t="shared" si="2"/>
        <v>#DIV/0!</v>
      </c>
      <c r="I36" s="68">
        <f t="shared" si="3"/>
        <v>0</v>
      </c>
      <c r="J36" s="67" t="e">
        <f t="shared" si="4"/>
        <v>#DIV/0!</v>
      </c>
      <c r="K36" s="67" t="e">
        <f t="shared" si="5"/>
        <v>#DIV/0!</v>
      </c>
      <c r="L36" s="66" t="e">
        <f t="shared" si="6"/>
        <v>#DIV/0!</v>
      </c>
    </row>
    <row r="37" spans="1:64" x14ac:dyDescent="0.4">
      <c r="A37" s="51" t="s">
        <v>168</v>
      </c>
      <c r="B37" s="50">
        <v>4434</v>
      </c>
      <c r="C37" s="50">
        <v>3955</v>
      </c>
      <c r="D37" s="67">
        <f t="shared" si="0"/>
        <v>1.1211125158027813</v>
      </c>
      <c r="E37" s="68">
        <f t="shared" si="1"/>
        <v>479</v>
      </c>
      <c r="F37" s="50">
        <v>5830</v>
      </c>
      <c r="G37" s="50">
        <v>5815</v>
      </c>
      <c r="H37" s="67">
        <f t="shared" si="2"/>
        <v>1.0025795356835769</v>
      </c>
      <c r="I37" s="68">
        <f t="shared" si="3"/>
        <v>15</v>
      </c>
      <c r="J37" s="67">
        <f t="shared" si="4"/>
        <v>0.76054888507718699</v>
      </c>
      <c r="K37" s="67">
        <f t="shared" si="5"/>
        <v>0.68013757523645746</v>
      </c>
      <c r="L37" s="66">
        <f t="shared" si="6"/>
        <v>8.0411309840729528E-2</v>
      </c>
    </row>
    <row r="38" spans="1:64" x14ac:dyDescent="0.4">
      <c r="A38" s="277" t="s">
        <v>167</v>
      </c>
      <c r="B38" s="259">
        <f>SUM(B39:B40)</f>
        <v>457</v>
      </c>
      <c r="C38" s="259">
        <f>SUM(C39:C40)</f>
        <v>379</v>
      </c>
      <c r="D38" s="256">
        <f t="shared" ref="D38:D61" si="7">+B38/C38</f>
        <v>1.2058047493403694</v>
      </c>
      <c r="E38" s="281">
        <f t="shared" ref="E38:E61" si="8">+B38-C38</f>
        <v>78</v>
      </c>
      <c r="F38" s="259">
        <f>SUM(F39:F40)</f>
        <v>780</v>
      </c>
      <c r="G38" s="259">
        <f>SUM(G39:G40)</f>
        <v>851</v>
      </c>
      <c r="H38" s="256">
        <f t="shared" ref="H38:H61" si="9">+F38/G38</f>
        <v>0.91656874265569921</v>
      </c>
      <c r="I38" s="281">
        <f t="shared" ref="I38:I61" si="10">+F38-G38</f>
        <v>-71</v>
      </c>
      <c r="J38" s="256">
        <f t="shared" ref="J38:J61" si="11">+B38/F38</f>
        <v>0.58589743589743593</v>
      </c>
      <c r="K38" s="256">
        <f t="shared" ref="K38:K61" si="12">+C38/G38</f>
        <v>0.44535840188014103</v>
      </c>
      <c r="L38" s="280">
        <f t="shared" ref="L38:L61" si="13">+J38-K38</f>
        <v>0.14053903401729489</v>
      </c>
    </row>
    <row r="39" spans="1:64" x14ac:dyDescent="0.4">
      <c r="A39" s="57" t="s">
        <v>166</v>
      </c>
      <c r="B39" s="88">
        <v>228</v>
      </c>
      <c r="C39" s="88">
        <v>220</v>
      </c>
      <c r="D39" s="73">
        <f t="shared" si="7"/>
        <v>1.0363636363636364</v>
      </c>
      <c r="E39" s="81">
        <f t="shared" si="8"/>
        <v>8</v>
      </c>
      <c r="F39" s="88">
        <v>390</v>
      </c>
      <c r="G39" s="88">
        <v>500</v>
      </c>
      <c r="H39" s="73">
        <f t="shared" si="9"/>
        <v>0.78</v>
      </c>
      <c r="I39" s="81">
        <f t="shared" si="10"/>
        <v>-110</v>
      </c>
      <c r="J39" s="73">
        <f t="shared" si="11"/>
        <v>0.58461538461538465</v>
      </c>
      <c r="K39" s="73">
        <f t="shared" si="12"/>
        <v>0.44</v>
      </c>
      <c r="L39" s="90">
        <f t="shared" si="13"/>
        <v>0.14461538461538465</v>
      </c>
    </row>
    <row r="40" spans="1:64" x14ac:dyDescent="0.4">
      <c r="A40" s="58" t="s">
        <v>165</v>
      </c>
      <c r="B40" s="56">
        <v>229</v>
      </c>
      <c r="C40" s="56">
        <v>159</v>
      </c>
      <c r="D40" s="53">
        <f t="shared" si="7"/>
        <v>1.4402515723270439</v>
      </c>
      <c r="E40" s="54">
        <f t="shared" si="8"/>
        <v>70</v>
      </c>
      <c r="F40" s="56">
        <v>390</v>
      </c>
      <c r="G40" s="56">
        <v>351</v>
      </c>
      <c r="H40" s="53">
        <f t="shared" si="9"/>
        <v>1.1111111111111112</v>
      </c>
      <c r="I40" s="54">
        <f t="shared" si="10"/>
        <v>39</v>
      </c>
      <c r="J40" s="53">
        <f t="shared" si="11"/>
        <v>0.5871794871794872</v>
      </c>
      <c r="K40" s="53">
        <f t="shared" si="12"/>
        <v>0.45299145299145299</v>
      </c>
      <c r="L40" s="52">
        <f t="shared" si="13"/>
        <v>0.13418803418803421</v>
      </c>
    </row>
    <row r="41" spans="1:64" s="89" customFormat="1" x14ac:dyDescent="0.4">
      <c r="A41" s="249" t="s">
        <v>88</v>
      </c>
      <c r="B41" s="248">
        <f>B42+B63</f>
        <v>81969</v>
      </c>
      <c r="C41" s="248">
        <f>C42+C63</f>
        <v>80774</v>
      </c>
      <c r="D41" s="245">
        <f t="shared" si="7"/>
        <v>1.0147943645232376</v>
      </c>
      <c r="E41" s="289">
        <f t="shared" si="8"/>
        <v>1195</v>
      </c>
      <c r="F41" s="248">
        <f>F42+F63</f>
        <v>118707</v>
      </c>
      <c r="G41" s="248">
        <f>G42+G63</f>
        <v>115989</v>
      </c>
      <c r="H41" s="245">
        <f t="shared" si="9"/>
        <v>1.0234332566019191</v>
      </c>
      <c r="I41" s="289">
        <f t="shared" si="10"/>
        <v>2718</v>
      </c>
      <c r="J41" s="245">
        <f t="shared" si="11"/>
        <v>0.69051530238317871</v>
      </c>
      <c r="K41" s="245">
        <f t="shared" si="12"/>
        <v>0.69639362353326606</v>
      </c>
      <c r="L41" s="283">
        <f t="shared" si="13"/>
        <v>-5.8783211500873511E-3</v>
      </c>
    </row>
    <row r="42" spans="1:64" s="44" customFormat="1" x14ac:dyDescent="0.4">
      <c r="A42" s="277" t="s">
        <v>164</v>
      </c>
      <c r="B42" s="248">
        <f>SUM(B43:B62)</f>
        <v>81153</v>
      </c>
      <c r="C42" s="248">
        <f>SUM(C43:C62)</f>
        <v>80140</v>
      </c>
      <c r="D42" s="245">
        <f t="shared" si="7"/>
        <v>1.0126403793361618</v>
      </c>
      <c r="E42" s="289">
        <f t="shared" si="8"/>
        <v>1013</v>
      </c>
      <c r="F42" s="248">
        <f>SUM(F43:F62)</f>
        <v>116979</v>
      </c>
      <c r="G42" s="248">
        <f>SUM(G43:G62)</f>
        <v>114540</v>
      </c>
      <c r="H42" s="245">
        <f t="shared" si="9"/>
        <v>1.0212938711367208</v>
      </c>
      <c r="I42" s="289">
        <f t="shared" si="10"/>
        <v>2439</v>
      </c>
      <c r="J42" s="245">
        <f t="shared" si="11"/>
        <v>0.6937399020336984</v>
      </c>
      <c r="K42" s="245">
        <f t="shared" si="12"/>
        <v>0.69966823817007162</v>
      </c>
      <c r="L42" s="283">
        <f t="shared" si="13"/>
        <v>-5.9283361363732245E-3</v>
      </c>
    </row>
    <row r="43" spans="1:64" x14ac:dyDescent="0.4">
      <c r="A43" s="58" t="s">
        <v>87</v>
      </c>
      <c r="B43" s="88">
        <v>32369</v>
      </c>
      <c r="C43" s="63">
        <v>34197</v>
      </c>
      <c r="D43" s="60">
        <f t="shared" si="7"/>
        <v>0.94654501856888029</v>
      </c>
      <c r="E43" s="68">
        <f t="shared" si="8"/>
        <v>-1828</v>
      </c>
      <c r="F43" s="63">
        <v>42035</v>
      </c>
      <c r="G43" s="56">
        <v>44887</v>
      </c>
      <c r="H43" s="67">
        <f t="shared" si="9"/>
        <v>0.93646267293425711</v>
      </c>
      <c r="I43" s="77">
        <f t="shared" si="10"/>
        <v>-2852</v>
      </c>
      <c r="J43" s="53">
        <f t="shared" si="11"/>
        <v>0.77004876888307361</v>
      </c>
      <c r="K43" s="53">
        <f t="shared" si="12"/>
        <v>0.76184641432931588</v>
      </c>
      <c r="L43" s="75">
        <f t="shared" si="13"/>
        <v>8.2023545537577291E-3</v>
      </c>
    </row>
    <row r="44" spans="1:64" x14ac:dyDescent="0.4">
      <c r="A44" s="58" t="s">
        <v>163</v>
      </c>
      <c r="B44" s="56">
        <v>4511</v>
      </c>
      <c r="C44" s="146">
        <v>3910</v>
      </c>
      <c r="D44" s="73">
        <f t="shared" si="7"/>
        <v>1.1537084398976982</v>
      </c>
      <c r="E44" s="68">
        <f t="shared" si="8"/>
        <v>601</v>
      </c>
      <c r="F44" s="56">
        <v>5140</v>
      </c>
      <c r="G44" s="146">
        <v>5140</v>
      </c>
      <c r="H44" s="79">
        <f t="shared" si="9"/>
        <v>1</v>
      </c>
      <c r="I44" s="77">
        <f t="shared" si="10"/>
        <v>0</v>
      </c>
      <c r="J44" s="53">
        <f t="shared" si="11"/>
        <v>0.87762645914396886</v>
      </c>
      <c r="K44" s="53">
        <f t="shared" si="12"/>
        <v>0.76070038910505833</v>
      </c>
      <c r="L44" s="75">
        <f t="shared" si="13"/>
        <v>0.11692607003891053</v>
      </c>
    </row>
    <row r="45" spans="1:64" x14ac:dyDescent="0.4">
      <c r="A45" s="70" t="s">
        <v>162</v>
      </c>
      <c r="B45" s="56">
        <v>5943</v>
      </c>
      <c r="C45" s="146">
        <v>5799</v>
      </c>
      <c r="D45" s="76">
        <f t="shared" si="7"/>
        <v>1.024831867563373</v>
      </c>
      <c r="E45" s="77">
        <f t="shared" si="8"/>
        <v>144</v>
      </c>
      <c r="F45" s="56">
        <v>8644</v>
      </c>
      <c r="G45" s="382">
        <v>7314</v>
      </c>
      <c r="H45" s="79">
        <f t="shared" si="9"/>
        <v>1.181843040743779</v>
      </c>
      <c r="I45" s="84">
        <f t="shared" si="10"/>
        <v>1330</v>
      </c>
      <c r="J45" s="76">
        <f t="shared" si="11"/>
        <v>0.6875289217954651</v>
      </c>
      <c r="K45" s="76">
        <f t="shared" si="12"/>
        <v>0.79286300246103358</v>
      </c>
      <c r="L45" s="86">
        <f t="shared" si="13"/>
        <v>-0.10533408066556849</v>
      </c>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row>
    <row r="46" spans="1:64" s="85" customFormat="1" x14ac:dyDescent="0.4">
      <c r="A46" s="70" t="s">
        <v>161</v>
      </c>
      <c r="B46" s="56">
        <v>3223</v>
      </c>
      <c r="C46" s="148">
        <v>4557</v>
      </c>
      <c r="D46" s="76">
        <f t="shared" si="7"/>
        <v>0.7072635505815229</v>
      </c>
      <c r="E46" s="77">
        <f t="shared" si="8"/>
        <v>-1334</v>
      </c>
      <c r="F46" s="56">
        <v>6446</v>
      </c>
      <c r="G46" s="146">
        <v>7051</v>
      </c>
      <c r="H46" s="79">
        <f t="shared" si="9"/>
        <v>0.91419656786271453</v>
      </c>
      <c r="I46" s="84">
        <f t="shared" si="10"/>
        <v>-605</v>
      </c>
      <c r="J46" s="76">
        <f t="shared" si="11"/>
        <v>0.5</v>
      </c>
      <c r="K46" s="87">
        <f t="shared" si="12"/>
        <v>0.64629130619770248</v>
      </c>
      <c r="L46" s="86">
        <f t="shared" si="13"/>
        <v>-0.14629130619770248</v>
      </c>
    </row>
    <row r="47" spans="1:64" x14ac:dyDescent="0.4">
      <c r="A47" s="58" t="s">
        <v>86</v>
      </c>
      <c r="B47" s="83">
        <v>7133</v>
      </c>
      <c r="C47" s="56">
        <v>6189</v>
      </c>
      <c r="D47" s="78">
        <f t="shared" si="7"/>
        <v>1.15252867991598</v>
      </c>
      <c r="E47" s="84">
        <f t="shared" si="8"/>
        <v>944</v>
      </c>
      <c r="F47" s="83">
        <v>10731</v>
      </c>
      <c r="G47" s="56">
        <v>8550</v>
      </c>
      <c r="H47" s="76">
        <f t="shared" si="9"/>
        <v>1.2550877192982457</v>
      </c>
      <c r="I47" s="77">
        <f t="shared" si="10"/>
        <v>2181</v>
      </c>
      <c r="J47" s="76">
        <f t="shared" si="11"/>
        <v>0.66470971950424007</v>
      </c>
      <c r="K47" s="76">
        <f t="shared" si="12"/>
        <v>0.72385964912280698</v>
      </c>
      <c r="L47" s="75">
        <f t="shared" si="13"/>
        <v>-5.914992961856691E-2</v>
      </c>
    </row>
    <row r="48" spans="1:64" x14ac:dyDescent="0.4">
      <c r="A48" s="58" t="s">
        <v>85</v>
      </c>
      <c r="B48" s="56">
        <v>11094</v>
      </c>
      <c r="C48" s="146">
        <v>11879</v>
      </c>
      <c r="D48" s="78">
        <f t="shared" si="7"/>
        <v>0.93391699638016668</v>
      </c>
      <c r="E48" s="82">
        <f t="shared" si="8"/>
        <v>-785</v>
      </c>
      <c r="F48" s="56">
        <v>16863</v>
      </c>
      <c r="G48" s="144">
        <v>17711</v>
      </c>
      <c r="H48" s="76">
        <f t="shared" si="9"/>
        <v>0.95212015131838967</v>
      </c>
      <c r="I48" s="77">
        <f t="shared" si="10"/>
        <v>-848</v>
      </c>
      <c r="J48" s="78">
        <f t="shared" si="11"/>
        <v>0.65789005515032917</v>
      </c>
      <c r="K48" s="76">
        <f t="shared" si="12"/>
        <v>0.67071311614251028</v>
      </c>
      <c r="L48" s="75">
        <f t="shared" si="13"/>
        <v>-1.2823060992181112E-2</v>
      </c>
    </row>
    <row r="49" spans="1:12" x14ac:dyDescent="0.4">
      <c r="A49" s="58" t="s">
        <v>160</v>
      </c>
      <c r="B49" s="56">
        <v>1242</v>
      </c>
      <c r="C49" s="144">
        <v>1164</v>
      </c>
      <c r="D49" s="73">
        <f t="shared" si="7"/>
        <v>1.0670103092783505</v>
      </c>
      <c r="E49" s="68">
        <f t="shared" si="8"/>
        <v>78</v>
      </c>
      <c r="F49" s="56">
        <v>2700</v>
      </c>
      <c r="G49" s="146">
        <v>2698</v>
      </c>
      <c r="H49" s="67">
        <f t="shared" si="9"/>
        <v>1.0007412898443291</v>
      </c>
      <c r="I49" s="77">
        <f t="shared" si="10"/>
        <v>2</v>
      </c>
      <c r="J49" s="53">
        <f t="shared" si="11"/>
        <v>0.46</v>
      </c>
      <c r="K49" s="53">
        <f t="shared" si="12"/>
        <v>0.4314306893995552</v>
      </c>
      <c r="L49" s="75">
        <f t="shared" si="13"/>
        <v>2.8569310600444819E-2</v>
      </c>
    </row>
    <row r="50" spans="1:12" x14ac:dyDescent="0.4">
      <c r="A50" s="58" t="s">
        <v>288</v>
      </c>
      <c r="B50" s="56">
        <v>1513</v>
      </c>
      <c r="C50" s="56"/>
      <c r="D50" s="73" t="e">
        <f t="shared" si="7"/>
        <v>#DIV/0!</v>
      </c>
      <c r="E50" s="81">
        <f t="shared" si="8"/>
        <v>1513</v>
      </c>
      <c r="F50" s="83">
        <v>1760</v>
      </c>
      <c r="G50" s="56"/>
      <c r="H50" s="67" t="e">
        <f t="shared" si="9"/>
        <v>#DIV/0!</v>
      </c>
      <c r="I50" s="54">
        <f t="shared" si="10"/>
        <v>1760</v>
      </c>
      <c r="J50" s="53">
        <f t="shared" si="11"/>
        <v>0.85965909090909087</v>
      </c>
      <c r="K50" s="53" t="e">
        <f t="shared" si="12"/>
        <v>#DIV/0!</v>
      </c>
      <c r="L50" s="52" t="e">
        <f t="shared" si="13"/>
        <v>#DIV/0!</v>
      </c>
    </row>
    <row r="51" spans="1:12" x14ac:dyDescent="0.4">
      <c r="A51" s="58" t="s">
        <v>84</v>
      </c>
      <c r="B51" s="340">
        <v>2487</v>
      </c>
      <c r="C51" s="56">
        <v>2623</v>
      </c>
      <c r="D51" s="78">
        <f t="shared" si="7"/>
        <v>0.9481509721692718</v>
      </c>
      <c r="E51" s="77">
        <f t="shared" si="8"/>
        <v>-136</v>
      </c>
      <c r="F51" s="340">
        <v>2700</v>
      </c>
      <c r="G51" s="56">
        <v>2700</v>
      </c>
      <c r="H51" s="67">
        <f t="shared" si="9"/>
        <v>1</v>
      </c>
      <c r="I51" s="54">
        <f t="shared" si="10"/>
        <v>0</v>
      </c>
      <c r="J51" s="53">
        <f t="shared" si="11"/>
        <v>0.9211111111111111</v>
      </c>
      <c r="K51" s="76">
        <f t="shared" si="12"/>
        <v>0.9714814814814815</v>
      </c>
      <c r="L51" s="75">
        <f t="shared" si="13"/>
        <v>-5.0370370370370399E-2</v>
      </c>
    </row>
    <row r="52" spans="1:12" x14ac:dyDescent="0.4">
      <c r="A52" s="58" t="s">
        <v>159</v>
      </c>
      <c r="B52" s="56">
        <v>1092</v>
      </c>
      <c r="C52" s="88">
        <v>1486</v>
      </c>
      <c r="D52" s="73">
        <f t="shared" si="7"/>
        <v>0.73485868102288021</v>
      </c>
      <c r="E52" s="68">
        <f t="shared" si="8"/>
        <v>-394</v>
      </c>
      <c r="F52" s="56">
        <v>1358</v>
      </c>
      <c r="G52" s="88">
        <v>1760</v>
      </c>
      <c r="H52" s="67">
        <f t="shared" si="9"/>
        <v>0.77159090909090911</v>
      </c>
      <c r="I52" s="54">
        <f t="shared" si="10"/>
        <v>-402</v>
      </c>
      <c r="J52" s="53">
        <f t="shared" si="11"/>
        <v>0.80412371134020622</v>
      </c>
      <c r="K52" s="53">
        <f t="shared" si="12"/>
        <v>0.84431818181818186</v>
      </c>
      <c r="L52" s="52">
        <f t="shared" si="13"/>
        <v>-4.0194470477975641E-2</v>
      </c>
    </row>
    <row r="53" spans="1:12" x14ac:dyDescent="0.4">
      <c r="A53" s="58" t="s">
        <v>158</v>
      </c>
      <c r="B53" s="69">
        <v>1122</v>
      </c>
      <c r="C53" s="88">
        <v>732</v>
      </c>
      <c r="D53" s="78">
        <f t="shared" si="7"/>
        <v>1.5327868852459017</v>
      </c>
      <c r="E53" s="77">
        <f t="shared" si="8"/>
        <v>390</v>
      </c>
      <c r="F53" s="69">
        <v>1670</v>
      </c>
      <c r="G53" s="146">
        <v>1200</v>
      </c>
      <c r="H53" s="67">
        <f t="shared" si="9"/>
        <v>1.3916666666666666</v>
      </c>
      <c r="I53" s="54">
        <f t="shared" si="10"/>
        <v>470</v>
      </c>
      <c r="J53" s="53">
        <f t="shared" si="11"/>
        <v>0.67185628742514969</v>
      </c>
      <c r="K53" s="76">
        <f t="shared" si="12"/>
        <v>0.61</v>
      </c>
      <c r="L53" s="75">
        <f t="shared" si="13"/>
        <v>6.1856287425149703E-2</v>
      </c>
    </row>
    <row r="54" spans="1:12" x14ac:dyDescent="0.4">
      <c r="A54" s="58" t="s">
        <v>83</v>
      </c>
      <c r="B54" s="69">
        <v>2250</v>
      </c>
      <c r="C54" s="56">
        <v>2001</v>
      </c>
      <c r="D54" s="73">
        <f t="shared" si="7"/>
        <v>1.1244377811094453</v>
      </c>
      <c r="E54" s="68">
        <f t="shared" si="8"/>
        <v>249</v>
      </c>
      <c r="F54" s="69">
        <v>3632</v>
      </c>
      <c r="G54" s="56">
        <v>3944</v>
      </c>
      <c r="H54" s="67">
        <f t="shared" si="9"/>
        <v>0.92089249492900604</v>
      </c>
      <c r="I54" s="54">
        <f t="shared" si="10"/>
        <v>-312</v>
      </c>
      <c r="J54" s="53">
        <f t="shared" si="11"/>
        <v>0.61949339207048459</v>
      </c>
      <c r="K54" s="53">
        <f t="shared" si="12"/>
        <v>0.50735294117647056</v>
      </c>
      <c r="L54" s="52">
        <f t="shared" si="13"/>
        <v>0.11214045089401403</v>
      </c>
    </row>
    <row r="55" spans="1:12" x14ac:dyDescent="0.4">
      <c r="A55" s="58" t="s">
        <v>82</v>
      </c>
      <c r="B55" s="56">
        <v>1905</v>
      </c>
      <c r="C55" s="56">
        <v>1320</v>
      </c>
      <c r="D55" s="73">
        <f t="shared" si="7"/>
        <v>1.4431818181818181</v>
      </c>
      <c r="E55" s="54">
        <f t="shared" si="8"/>
        <v>585</v>
      </c>
      <c r="F55" s="56">
        <v>2700</v>
      </c>
      <c r="G55" s="56">
        <v>2700</v>
      </c>
      <c r="H55" s="53">
        <f t="shared" si="9"/>
        <v>1</v>
      </c>
      <c r="I55" s="54">
        <f t="shared" si="10"/>
        <v>0</v>
      </c>
      <c r="J55" s="53">
        <f t="shared" si="11"/>
        <v>0.7055555555555556</v>
      </c>
      <c r="K55" s="53">
        <f t="shared" si="12"/>
        <v>0.48888888888888887</v>
      </c>
      <c r="L55" s="52">
        <f t="shared" si="13"/>
        <v>0.21666666666666673</v>
      </c>
    </row>
    <row r="56" spans="1:12" x14ac:dyDescent="0.4">
      <c r="A56" s="58" t="s">
        <v>157</v>
      </c>
      <c r="B56" s="56">
        <v>642</v>
      </c>
      <c r="C56" s="56">
        <v>638</v>
      </c>
      <c r="D56" s="73">
        <f t="shared" si="7"/>
        <v>1.0062695924764891</v>
      </c>
      <c r="E56" s="54">
        <f t="shared" si="8"/>
        <v>4</v>
      </c>
      <c r="F56" s="56">
        <v>1628</v>
      </c>
      <c r="G56" s="56">
        <v>1732</v>
      </c>
      <c r="H56" s="53">
        <f t="shared" si="9"/>
        <v>0.93995381062355654</v>
      </c>
      <c r="I56" s="54">
        <f t="shared" si="10"/>
        <v>-104</v>
      </c>
      <c r="J56" s="53">
        <f t="shared" si="11"/>
        <v>0.39434889434889436</v>
      </c>
      <c r="K56" s="53">
        <f t="shared" si="12"/>
        <v>0.36836027713625868</v>
      </c>
      <c r="L56" s="52">
        <f t="shared" si="13"/>
        <v>2.5988617212635678E-2</v>
      </c>
    </row>
    <row r="57" spans="1:12" x14ac:dyDescent="0.4">
      <c r="A57" s="70" t="s">
        <v>81</v>
      </c>
      <c r="B57" s="56">
        <v>819</v>
      </c>
      <c r="C57" s="69">
        <v>901</v>
      </c>
      <c r="D57" s="73">
        <f t="shared" si="7"/>
        <v>0.90899001109877908</v>
      </c>
      <c r="E57" s="68">
        <f t="shared" si="8"/>
        <v>-82</v>
      </c>
      <c r="F57" s="56">
        <v>1200</v>
      </c>
      <c r="G57" s="69">
        <v>1218</v>
      </c>
      <c r="H57" s="67">
        <f t="shared" si="9"/>
        <v>0.98522167487684731</v>
      </c>
      <c r="I57" s="54">
        <f t="shared" si="10"/>
        <v>-18</v>
      </c>
      <c r="J57" s="53">
        <f t="shared" si="11"/>
        <v>0.6825</v>
      </c>
      <c r="K57" s="67">
        <f t="shared" si="12"/>
        <v>0.73973727422003288</v>
      </c>
      <c r="L57" s="66">
        <f t="shared" si="13"/>
        <v>-5.7237274220032885E-2</v>
      </c>
    </row>
    <row r="58" spans="1:12" x14ac:dyDescent="0.4">
      <c r="A58" s="58" t="s">
        <v>80</v>
      </c>
      <c r="B58" s="56">
        <v>546</v>
      </c>
      <c r="C58" s="56">
        <v>477</v>
      </c>
      <c r="D58" s="73">
        <f t="shared" si="7"/>
        <v>1.1446540880503144</v>
      </c>
      <c r="E58" s="54">
        <f t="shared" si="8"/>
        <v>69</v>
      </c>
      <c r="F58" s="56">
        <v>1207</v>
      </c>
      <c r="G58" s="56">
        <v>1200</v>
      </c>
      <c r="H58" s="53">
        <f t="shared" si="9"/>
        <v>1.0058333333333334</v>
      </c>
      <c r="I58" s="54">
        <f t="shared" si="10"/>
        <v>7</v>
      </c>
      <c r="J58" s="53">
        <f t="shared" si="11"/>
        <v>0.45236122618061309</v>
      </c>
      <c r="K58" s="53">
        <f t="shared" si="12"/>
        <v>0.39750000000000002</v>
      </c>
      <c r="L58" s="52">
        <f t="shared" si="13"/>
        <v>5.4861226180613065E-2</v>
      </c>
    </row>
    <row r="59" spans="1:12" x14ac:dyDescent="0.4">
      <c r="A59" s="58" t="s">
        <v>79</v>
      </c>
      <c r="B59" s="69">
        <v>629</v>
      </c>
      <c r="C59" s="69">
        <v>473</v>
      </c>
      <c r="D59" s="95">
        <f t="shared" si="7"/>
        <v>1.3298097251585623</v>
      </c>
      <c r="E59" s="68">
        <f t="shared" si="8"/>
        <v>156</v>
      </c>
      <c r="F59" s="69">
        <v>1205</v>
      </c>
      <c r="G59" s="69">
        <v>1075</v>
      </c>
      <c r="H59" s="67">
        <f t="shared" si="9"/>
        <v>1.1209302325581396</v>
      </c>
      <c r="I59" s="68">
        <f t="shared" si="10"/>
        <v>130</v>
      </c>
      <c r="J59" s="67">
        <f t="shared" si="11"/>
        <v>0.52199170124481331</v>
      </c>
      <c r="K59" s="67">
        <f t="shared" si="12"/>
        <v>0.44</v>
      </c>
      <c r="L59" s="66">
        <f t="shared" si="13"/>
        <v>8.1991701244813309E-2</v>
      </c>
    </row>
    <row r="60" spans="1:12" x14ac:dyDescent="0.4">
      <c r="A60" s="58" t="s">
        <v>78</v>
      </c>
      <c r="B60" s="56">
        <v>1928</v>
      </c>
      <c r="C60" s="56">
        <v>1794</v>
      </c>
      <c r="D60" s="73">
        <f t="shared" si="7"/>
        <v>1.0746934225195095</v>
      </c>
      <c r="E60" s="54">
        <f t="shared" si="8"/>
        <v>134</v>
      </c>
      <c r="F60" s="56">
        <v>4160</v>
      </c>
      <c r="G60" s="56">
        <v>3660</v>
      </c>
      <c r="H60" s="53">
        <f t="shared" si="9"/>
        <v>1.1366120218579234</v>
      </c>
      <c r="I60" s="54">
        <f t="shared" si="10"/>
        <v>500</v>
      </c>
      <c r="J60" s="53">
        <f t="shared" si="11"/>
        <v>0.46346153846153848</v>
      </c>
      <c r="K60" s="53">
        <f t="shared" si="12"/>
        <v>0.49016393442622952</v>
      </c>
      <c r="L60" s="52">
        <f t="shared" si="13"/>
        <v>-2.6702395964691039E-2</v>
      </c>
    </row>
    <row r="61" spans="1:12" x14ac:dyDescent="0.4">
      <c r="A61" s="70" t="s">
        <v>155</v>
      </c>
      <c r="B61" s="69">
        <v>705</v>
      </c>
      <c r="C61" s="69"/>
      <c r="D61" s="67" t="e">
        <f t="shared" si="7"/>
        <v>#DIV/0!</v>
      </c>
      <c r="E61" s="68">
        <f t="shared" si="8"/>
        <v>705</v>
      </c>
      <c r="F61" s="69">
        <v>1200</v>
      </c>
      <c r="G61" s="69"/>
      <c r="H61" s="67" t="e">
        <f t="shared" si="9"/>
        <v>#DIV/0!</v>
      </c>
      <c r="I61" s="68">
        <f t="shared" si="10"/>
        <v>1200</v>
      </c>
      <c r="J61" s="67">
        <f t="shared" si="11"/>
        <v>0.58750000000000002</v>
      </c>
      <c r="K61" s="67" t="e">
        <f t="shared" si="12"/>
        <v>#DIV/0!</v>
      </c>
      <c r="L61" s="66" t="e">
        <f t="shared" si="13"/>
        <v>#DIV/0!</v>
      </c>
    </row>
    <row r="62" spans="1:12" x14ac:dyDescent="0.4">
      <c r="A62" s="51" t="s">
        <v>156</v>
      </c>
      <c r="B62" s="65"/>
      <c r="C62" s="65"/>
      <c r="D62" s="47"/>
      <c r="E62" s="48"/>
      <c r="F62" s="65"/>
      <c r="G62" s="65"/>
      <c r="H62" s="47"/>
      <c r="I62" s="48"/>
      <c r="J62" s="47"/>
      <c r="K62" s="47"/>
      <c r="L62" s="46"/>
    </row>
    <row r="63" spans="1:12" s="45" customFormat="1" x14ac:dyDescent="0.4">
      <c r="A63" s="277" t="s">
        <v>154</v>
      </c>
      <c r="B63" s="259">
        <f>SUM(B64:B67)</f>
        <v>816</v>
      </c>
      <c r="C63" s="259">
        <f>SUM(C64:C67)</f>
        <v>634</v>
      </c>
      <c r="D63" s="256">
        <f>+B63/C63</f>
        <v>1.2870662460567823</v>
      </c>
      <c r="E63" s="281">
        <f>+B63-C63</f>
        <v>182</v>
      </c>
      <c r="F63" s="259">
        <f>SUM(F64:F67)</f>
        <v>1728</v>
      </c>
      <c r="G63" s="259">
        <f>SUM(G64:G67)</f>
        <v>1449</v>
      </c>
      <c r="H63" s="256">
        <f>+F63/G63</f>
        <v>1.1925465838509317</v>
      </c>
      <c r="I63" s="281">
        <f>+F63-G63</f>
        <v>279</v>
      </c>
      <c r="J63" s="256">
        <f t="shared" ref="J63:K67" si="14">+B63/F63</f>
        <v>0.47222222222222221</v>
      </c>
      <c r="K63" s="256">
        <f t="shared" si="14"/>
        <v>0.43754313319530713</v>
      </c>
      <c r="L63" s="280">
        <f>+J63-K63</f>
        <v>3.4679089026915078E-2</v>
      </c>
    </row>
    <row r="64" spans="1:12" s="45" customFormat="1" x14ac:dyDescent="0.4">
      <c r="A64" s="64" t="s">
        <v>77</v>
      </c>
      <c r="B64" s="63">
        <v>185</v>
      </c>
      <c r="C64" s="63">
        <v>164</v>
      </c>
      <c r="D64" s="60">
        <f>+B64/C64</f>
        <v>1.1280487804878048</v>
      </c>
      <c r="E64" s="61">
        <f>+B64-C64</f>
        <v>21</v>
      </c>
      <c r="F64" s="63">
        <v>295</v>
      </c>
      <c r="G64" s="63">
        <v>273</v>
      </c>
      <c r="H64" s="60">
        <f>+F64/G64</f>
        <v>1.0805860805860805</v>
      </c>
      <c r="I64" s="61">
        <f>+F64-G64</f>
        <v>22</v>
      </c>
      <c r="J64" s="60">
        <f t="shared" si="14"/>
        <v>0.6271186440677966</v>
      </c>
      <c r="K64" s="60">
        <f t="shared" si="14"/>
        <v>0.60073260073260071</v>
      </c>
      <c r="L64" s="59">
        <f>+J64-K64</f>
        <v>2.6386043335195897E-2</v>
      </c>
    </row>
    <row r="65" spans="1:12" s="45" customFormat="1" x14ac:dyDescent="0.4">
      <c r="A65" s="58" t="s">
        <v>153</v>
      </c>
      <c r="B65" s="56">
        <v>214</v>
      </c>
      <c r="C65" s="56">
        <v>158</v>
      </c>
      <c r="D65" s="53">
        <f>+B65/C65</f>
        <v>1.3544303797468353</v>
      </c>
      <c r="E65" s="54">
        <f>+B65-C65</f>
        <v>56</v>
      </c>
      <c r="F65" s="56">
        <v>540</v>
      </c>
      <c r="G65" s="56">
        <v>280</v>
      </c>
      <c r="H65" s="53">
        <f>+F65/G65</f>
        <v>1.9285714285714286</v>
      </c>
      <c r="I65" s="54">
        <f>+F65-G65</f>
        <v>260</v>
      </c>
      <c r="J65" s="53">
        <f t="shared" si="14"/>
        <v>0.39629629629629631</v>
      </c>
      <c r="K65" s="53">
        <f t="shared" si="14"/>
        <v>0.56428571428571428</v>
      </c>
      <c r="L65" s="52">
        <f>+J65-K65</f>
        <v>-0.16798941798941797</v>
      </c>
    </row>
    <row r="66" spans="1:12" s="45" customFormat="1" x14ac:dyDescent="0.4">
      <c r="A66" s="57" t="s">
        <v>152</v>
      </c>
      <c r="B66" s="56">
        <v>135</v>
      </c>
      <c r="C66" s="56">
        <v>107</v>
      </c>
      <c r="D66" s="53">
        <f>+B66/C66</f>
        <v>1.2616822429906542</v>
      </c>
      <c r="E66" s="54">
        <f>+B66-C66</f>
        <v>28</v>
      </c>
      <c r="F66" s="56">
        <v>293</v>
      </c>
      <c r="G66" s="56">
        <v>299</v>
      </c>
      <c r="H66" s="53">
        <f>+F66/G66</f>
        <v>0.97993311036789299</v>
      </c>
      <c r="I66" s="54">
        <f>+F66-G66</f>
        <v>-6</v>
      </c>
      <c r="J66" s="53">
        <f t="shared" si="14"/>
        <v>0.46075085324232085</v>
      </c>
      <c r="K66" s="53">
        <f t="shared" si="14"/>
        <v>0.35785953177257523</v>
      </c>
      <c r="L66" s="52">
        <f>+J66-K66</f>
        <v>0.10289132146974561</v>
      </c>
    </row>
    <row r="67" spans="1:12" s="45" customFormat="1" x14ac:dyDescent="0.4">
      <c r="A67" s="51" t="s">
        <v>151</v>
      </c>
      <c r="B67" s="50">
        <v>282</v>
      </c>
      <c r="C67" s="50">
        <v>205</v>
      </c>
      <c r="D67" s="47">
        <f>+B67/C67</f>
        <v>1.3756097560975609</v>
      </c>
      <c r="E67" s="48">
        <f>+B67-C67</f>
        <v>77</v>
      </c>
      <c r="F67" s="50">
        <v>600</v>
      </c>
      <c r="G67" s="50">
        <v>597</v>
      </c>
      <c r="H67" s="47">
        <f>+F67/G67</f>
        <v>1.0050251256281406</v>
      </c>
      <c r="I67" s="48">
        <f>+F67-G67</f>
        <v>3</v>
      </c>
      <c r="J67" s="47">
        <f t="shared" si="14"/>
        <v>0.47</v>
      </c>
      <c r="K67" s="47">
        <f t="shared" si="14"/>
        <v>0.34338358458961477</v>
      </c>
      <c r="L67" s="46">
        <f>+J67-K67</f>
        <v>0.12661641541038521</v>
      </c>
    </row>
    <row r="68" spans="1:12" x14ac:dyDescent="0.4">
      <c r="A68" s="42" t="s">
        <v>143</v>
      </c>
      <c r="C68" s="42"/>
      <c r="E68" s="43"/>
      <c r="G68" s="42"/>
      <c r="I68" s="43"/>
      <c r="K68" s="42"/>
    </row>
    <row r="69" spans="1:12" x14ac:dyDescent="0.4">
      <c r="A69" s="44" t="s">
        <v>142</v>
      </c>
      <c r="C69" s="42"/>
      <c r="E69" s="43"/>
      <c r="G69" s="42"/>
      <c r="I69" s="43"/>
      <c r="K69" s="42"/>
    </row>
    <row r="70" spans="1:12" x14ac:dyDescent="0.4">
      <c r="A70" s="42" t="s">
        <v>141</v>
      </c>
    </row>
    <row r="71" spans="1:12" x14ac:dyDescent="0.4">
      <c r="A71" s="42" t="s">
        <v>196</v>
      </c>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dataValidations count="1">
    <dataValidation allowBlank="1" showInputMessage="1" showErrorMessage="1" sqref="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A50:L50 IW50:JH50 SS50:TD50 ACO50:ACZ50 AMK50:AMV50 AWG50:AWR50 BGC50:BGN50 BPY50:BQJ50 BZU50:CAF50 CJQ50:CKB50 CTM50:CTX50 DDI50:DDT50 DNE50:DNP50 DXA50:DXL50 EGW50:EHH50 EQS50:ERD50 FAO50:FAZ50 FKK50:FKV50 FUG50:FUR50 GEC50:GEN50 GNY50:GOJ50 GXU50:GYF50 HHQ50:HIB50 HRM50:HRX50 IBI50:IBT50 ILE50:ILP50 IVA50:IVL50 JEW50:JFH50 JOS50:JPD50 JYO50:JYZ50 KIK50:KIV50 KSG50:KSR50 LCC50:LCN50 LLY50:LMJ50 LVU50:LWF50 MFQ50:MGB50 MPM50:MPX50 MZI50:MZT50 NJE50:NJP50 NTA50:NTL50 OCW50:ODH50 OMS50:OND50 OWO50:OWZ50 PGK50:PGV50 PQG50:PQR50 QAC50:QAN50 QJY50:QKJ50 QTU50:QUF50 RDQ50:REB50 RNM50:RNX50 RXI50:RXT50 SHE50:SHP50 SRA50:SRL50 TAW50:TBH50 TKS50:TLD50 TUO50:TUZ50 UEK50:UEV50 UOG50:UOR50 UYC50:UYN50 VHY50:VIJ50 VRU50:VSF50 WBQ50:WCB50 WLM50:WLX50 WVI50:WVT50 A65586:L65586 IW65586:JH65586 SS65586:TD65586 ACO65586:ACZ65586 AMK65586:AMV65586 AWG65586:AWR65586 BGC65586:BGN65586 BPY65586:BQJ65586 BZU65586:CAF65586 CJQ65586:CKB65586 CTM65586:CTX65586 DDI65586:DDT65586 DNE65586:DNP65586 DXA65586:DXL65586 EGW65586:EHH65586 EQS65586:ERD65586 FAO65586:FAZ65586 FKK65586:FKV65586 FUG65586:FUR65586 GEC65586:GEN65586 GNY65586:GOJ65586 GXU65586:GYF65586 HHQ65586:HIB65586 HRM65586:HRX65586 IBI65586:IBT65586 ILE65586:ILP65586 IVA65586:IVL65586 JEW65586:JFH65586 JOS65586:JPD65586 JYO65586:JYZ65586 KIK65586:KIV65586 KSG65586:KSR65586 LCC65586:LCN65586 LLY65586:LMJ65586 LVU65586:LWF65586 MFQ65586:MGB65586 MPM65586:MPX65586 MZI65586:MZT65586 NJE65586:NJP65586 NTA65586:NTL65586 OCW65586:ODH65586 OMS65586:OND65586 OWO65586:OWZ65586 PGK65586:PGV65586 PQG65586:PQR65586 QAC65586:QAN65586 QJY65586:QKJ65586 QTU65586:QUF65586 RDQ65586:REB65586 RNM65586:RNX65586 RXI65586:RXT65586 SHE65586:SHP65586 SRA65586:SRL65586 TAW65586:TBH65586 TKS65586:TLD65586 TUO65586:TUZ65586 UEK65586:UEV65586 UOG65586:UOR65586 UYC65586:UYN65586 VHY65586:VIJ65586 VRU65586:VSF65586 WBQ65586:WCB65586 WLM65586:WLX65586 WVI65586:WVT65586 A131122:L131122 IW131122:JH131122 SS131122:TD131122 ACO131122:ACZ131122 AMK131122:AMV131122 AWG131122:AWR131122 BGC131122:BGN131122 BPY131122:BQJ131122 BZU131122:CAF131122 CJQ131122:CKB131122 CTM131122:CTX131122 DDI131122:DDT131122 DNE131122:DNP131122 DXA131122:DXL131122 EGW131122:EHH131122 EQS131122:ERD131122 FAO131122:FAZ131122 FKK131122:FKV131122 FUG131122:FUR131122 GEC131122:GEN131122 GNY131122:GOJ131122 GXU131122:GYF131122 HHQ131122:HIB131122 HRM131122:HRX131122 IBI131122:IBT131122 ILE131122:ILP131122 IVA131122:IVL131122 JEW131122:JFH131122 JOS131122:JPD131122 JYO131122:JYZ131122 KIK131122:KIV131122 KSG131122:KSR131122 LCC131122:LCN131122 LLY131122:LMJ131122 LVU131122:LWF131122 MFQ131122:MGB131122 MPM131122:MPX131122 MZI131122:MZT131122 NJE131122:NJP131122 NTA131122:NTL131122 OCW131122:ODH131122 OMS131122:OND131122 OWO131122:OWZ131122 PGK131122:PGV131122 PQG131122:PQR131122 QAC131122:QAN131122 QJY131122:QKJ131122 QTU131122:QUF131122 RDQ131122:REB131122 RNM131122:RNX131122 RXI131122:RXT131122 SHE131122:SHP131122 SRA131122:SRL131122 TAW131122:TBH131122 TKS131122:TLD131122 TUO131122:TUZ131122 UEK131122:UEV131122 UOG131122:UOR131122 UYC131122:UYN131122 VHY131122:VIJ131122 VRU131122:VSF131122 WBQ131122:WCB131122 WLM131122:WLX131122 WVI131122:WVT131122 A196658:L196658 IW196658:JH196658 SS196658:TD196658 ACO196658:ACZ196658 AMK196658:AMV196658 AWG196658:AWR196658 BGC196658:BGN196658 BPY196658:BQJ196658 BZU196658:CAF196658 CJQ196658:CKB196658 CTM196658:CTX196658 DDI196658:DDT196658 DNE196658:DNP196658 DXA196658:DXL196658 EGW196658:EHH196658 EQS196658:ERD196658 FAO196658:FAZ196658 FKK196658:FKV196658 FUG196658:FUR196658 GEC196658:GEN196658 GNY196658:GOJ196658 GXU196658:GYF196658 HHQ196658:HIB196658 HRM196658:HRX196658 IBI196658:IBT196658 ILE196658:ILP196658 IVA196658:IVL196658 JEW196658:JFH196658 JOS196658:JPD196658 JYO196658:JYZ196658 KIK196658:KIV196658 KSG196658:KSR196658 LCC196658:LCN196658 LLY196658:LMJ196658 LVU196658:LWF196658 MFQ196658:MGB196658 MPM196658:MPX196658 MZI196658:MZT196658 NJE196658:NJP196658 NTA196658:NTL196658 OCW196658:ODH196658 OMS196658:OND196658 OWO196658:OWZ196658 PGK196658:PGV196658 PQG196658:PQR196658 QAC196658:QAN196658 QJY196658:QKJ196658 QTU196658:QUF196658 RDQ196658:REB196658 RNM196658:RNX196658 RXI196658:RXT196658 SHE196658:SHP196658 SRA196658:SRL196658 TAW196658:TBH196658 TKS196658:TLD196658 TUO196658:TUZ196658 UEK196658:UEV196658 UOG196658:UOR196658 UYC196658:UYN196658 VHY196658:VIJ196658 VRU196658:VSF196658 WBQ196658:WCB196658 WLM196658:WLX196658 WVI196658:WVT196658 A262194:L262194 IW262194:JH262194 SS262194:TD262194 ACO262194:ACZ262194 AMK262194:AMV262194 AWG262194:AWR262194 BGC262194:BGN262194 BPY262194:BQJ262194 BZU262194:CAF262194 CJQ262194:CKB262194 CTM262194:CTX262194 DDI262194:DDT262194 DNE262194:DNP262194 DXA262194:DXL262194 EGW262194:EHH262194 EQS262194:ERD262194 FAO262194:FAZ262194 FKK262194:FKV262194 FUG262194:FUR262194 GEC262194:GEN262194 GNY262194:GOJ262194 GXU262194:GYF262194 HHQ262194:HIB262194 HRM262194:HRX262194 IBI262194:IBT262194 ILE262194:ILP262194 IVA262194:IVL262194 JEW262194:JFH262194 JOS262194:JPD262194 JYO262194:JYZ262194 KIK262194:KIV262194 KSG262194:KSR262194 LCC262194:LCN262194 LLY262194:LMJ262194 LVU262194:LWF262194 MFQ262194:MGB262194 MPM262194:MPX262194 MZI262194:MZT262194 NJE262194:NJP262194 NTA262194:NTL262194 OCW262194:ODH262194 OMS262194:OND262194 OWO262194:OWZ262194 PGK262194:PGV262194 PQG262194:PQR262194 QAC262194:QAN262194 QJY262194:QKJ262194 QTU262194:QUF262194 RDQ262194:REB262194 RNM262194:RNX262194 RXI262194:RXT262194 SHE262194:SHP262194 SRA262194:SRL262194 TAW262194:TBH262194 TKS262194:TLD262194 TUO262194:TUZ262194 UEK262194:UEV262194 UOG262194:UOR262194 UYC262194:UYN262194 VHY262194:VIJ262194 VRU262194:VSF262194 WBQ262194:WCB262194 WLM262194:WLX262194 WVI262194:WVT262194 A327730:L327730 IW327730:JH327730 SS327730:TD327730 ACO327730:ACZ327730 AMK327730:AMV327730 AWG327730:AWR327730 BGC327730:BGN327730 BPY327730:BQJ327730 BZU327730:CAF327730 CJQ327730:CKB327730 CTM327730:CTX327730 DDI327730:DDT327730 DNE327730:DNP327730 DXA327730:DXL327730 EGW327730:EHH327730 EQS327730:ERD327730 FAO327730:FAZ327730 FKK327730:FKV327730 FUG327730:FUR327730 GEC327730:GEN327730 GNY327730:GOJ327730 GXU327730:GYF327730 HHQ327730:HIB327730 HRM327730:HRX327730 IBI327730:IBT327730 ILE327730:ILP327730 IVA327730:IVL327730 JEW327730:JFH327730 JOS327730:JPD327730 JYO327730:JYZ327730 KIK327730:KIV327730 KSG327730:KSR327730 LCC327730:LCN327730 LLY327730:LMJ327730 LVU327730:LWF327730 MFQ327730:MGB327730 MPM327730:MPX327730 MZI327730:MZT327730 NJE327730:NJP327730 NTA327730:NTL327730 OCW327730:ODH327730 OMS327730:OND327730 OWO327730:OWZ327730 PGK327730:PGV327730 PQG327730:PQR327730 QAC327730:QAN327730 QJY327730:QKJ327730 QTU327730:QUF327730 RDQ327730:REB327730 RNM327730:RNX327730 RXI327730:RXT327730 SHE327730:SHP327730 SRA327730:SRL327730 TAW327730:TBH327730 TKS327730:TLD327730 TUO327730:TUZ327730 UEK327730:UEV327730 UOG327730:UOR327730 UYC327730:UYN327730 VHY327730:VIJ327730 VRU327730:VSF327730 WBQ327730:WCB327730 WLM327730:WLX327730 WVI327730:WVT327730 A393266:L393266 IW393266:JH393266 SS393266:TD393266 ACO393266:ACZ393266 AMK393266:AMV393266 AWG393266:AWR393266 BGC393266:BGN393266 BPY393266:BQJ393266 BZU393266:CAF393266 CJQ393266:CKB393266 CTM393266:CTX393266 DDI393266:DDT393266 DNE393266:DNP393266 DXA393266:DXL393266 EGW393266:EHH393266 EQS393266:ERD393266 FAO393266:FAZ393266 FKK393266:FKV393266 FUG393266:FUR393266 GEC393266:GEN393266 GNY393266:GOJ393266 GXU393266:GYF393266 HHQ393266:HIB393266 HRM393266:HRX393266 IBI393266:IBT393266 ILE393266:ILP393266 IVA393266:IVL393266 JEW393266:JFH393266 JOS393266:JPD393266 JYO393266:JYZ393266 KIK393266:KIV393266 KSG393266:KSR393266 LCC393266:LCN393266 LLY393266:LMJ393266 LVU393266:LWF393266 MFQ393266:MGB393266 MPM393266:MPX393266 MZI393266:MZT393266 NJE393266:NJP393266 NTA393266:NTL393266 OCW393266:ODH393266 OMS393266:OND393266 OWO393266:OWZ393266 PGK393266:PGV393266 PQG393266:PQR393266 QAC393266:QAN393266 QJY393266:QKJ393266 QTU393266:QUF393266 RDQ393266:REB393266 RNM393266:RNX393266 RXI393266:RXT393266 SHE393266:SHP393266 SRA393266:SRL393266 TAW393266:TBH393266 TKS393266:TLD393266 TUO393266:TUZ393266 UEK393266:UEV393266 UOG393266:UOR393266 UYC393266:UYN393266 VHY393266:VIJ393266 VRU393266:VSF393266 WBQ393266:WCB393266 WLM393266:WLX393266 WVI393266:WVT393266 A458802:L458802 IW458802:JH458802 SS458802:TD458802 ACO458802:ACZ458802 AMK458802:AMV458802 AWG458802:AWR458802 BGC458802:BGN458802 BPY458802:BQJ458802 BZU458802:CAF458802 CJQ458802:CKB458802 CTM458802:CTX458802 DDI458802:DDT458802 DNE458802:DNP458802 DXA458802:DXL458802 EGW458802:EHH458802 EQS458802:ERD458802 FAO458802:FAZ458802 FKK458802:FKV458802 FUG458802:FUR458802 GEC458802:GEN458802 GNY458802:GOJ458802 GXU458802:GYF458802 HHQ458802:HIB458802 HRM458802:HRX458802 IBI458802:IBT458802 ILE458802:ILP458802 IVA458802:IVL458802 JEW458802:JFH458802 JOS458802:JPD458802 JYO458802:JYZ458802 KIK458802:KIV458802 KSG458802:KSR458802 LCC458802:LCN458802 LLY458802:LMJ458802 LVU458802:LWF458802 MFQ458802:MGB458802 MPM458802:MPX458802 MZI458802:MZT458802 NJE458802:NJP458802 NTA458802:NTL458802 OCW458802:ODH458802 OMS458802:OND458802 OWO458802:OWZ458802 PGK458802:PGV458802 PQG458802:PQR458802 QAC458802:QAN458802 QJY458802:QKJ458802 QTU458802:QUF458802 RDQ458802:REB458802 RNM458802:RNX458802 RXI458802:RXT458802 SHE458802:SHP458802 SRA458802:SRL458802 TAW458802:TBH458802 TKS458802:TLD458802 TUO458802:TUZ458802 UEK458802:UEV458802 UOG458802:UOR458802 UYC458802:UYN458802 VHY458802:VIJ458802 VRU458802:VSF458802 WBQ458802:WCB458802 WLM458802:WLX458802 WVI458802:WVT458802 A524338:L524338 IW524338:JH524338 SS524338:TD524338 ACO524338:ACZ524338 AMK524338:AMV524338 AWG524338:AWR524338 BGC524338:BGN524338 BPY524338:BQJ524338 BZU524338:CAF524338 CJQ524338:CKB524338 CTM524338:CTX524338 DDI524338:DDT524338 DNE524338:DNP524338 DXA524338:DXL524338 EGW524338:EHH524338 EQS524338:ERD524338 FAO524338:FAZ524338 FKK524338:FKV524338 FUG524338:FUR524338 GEC524338:GEN524338 GNY524338:GOJ524338 GXU524338:GYF524338 HHQ524338:HIB524338 HRM524338:HRX524338 IBI524338:IBT524338 ILE524338:ILP524338 IVA524338:IVL524338 JEW524338:JFH524338 JOS524338:JPD524338 JYO524338:JYZ524338 KIK524338:KIV524338 KSG524338:KSR524338 LCC524338:LCN524338 LLY524338:LMJ524338 LVU524338:LWF524338 MFQ524338:MGB524338 MPM524338:MPX524338 MZI524338:MZT524338 NJE524338:NJP524338 NTA524338:NTL524338 OCW524338:ODH524338 OMS524338:OND524338 OWO524338:OWZ524338 PGK524338:PGV524338 PQG524338:PQR524338 QAC524338:QAN524338 QJY524338:QKJ524338 QTU524338:QUF524338 RDQ524338:REB524338 RNM524338:RNX524338 RXI524338:RXT524338 SHE524338:SHP524338 SRA524338:SRL524338 TAW524338:TBH524338 TKS524338:TLD524338 TUO524338:TUZ524338 UEK524338:UEV524338 UOG524338:UOR524338 UYC524338:UYN524338 VHY524338:VIJ524338 VRU524338:VSF524338 WBQ524338:WCB524338 WLM524338:WLX524338 WVI524338:WVT524338 A589874:L589874 IW589874:JH589874 SS589874:TD589874 ACO589874:ACZ589874 AMK589874:AMV589874 AWG589874:AWR589874 BGC589874:BGN589874 BPY589874:BQJ589874 BZU589874:CAF589874 CJQ589874:CKB589874 CTM589874:CTX589874 DDI589874:DDT589874 DNE589874:DNP589874 DXA589874:DXL589874 EGW589874:EHH589874 EQS589874:ERD589874 FAO589874:FAZ589874 FKK589874:FKV589874 FUG589874:FUR589874 GEC589874:GEN589874 GNY589874:GOJ589874 GXU589874:GYF589874 HHQ589874:HIB589874 HRM589874:HRX589874 IBI589874:IBT589874 ILE589874:ILP589874 IVA589874:IVL589874 JEW589874:JFH589874 JOS589874:JPD589874 JYO589874:JYZ589874 KIK589874:KIV589874 KSG589874:KSR589874 LCC589874:LCN589874 LLY589874:LMJ589874 LVU589874:LWF589874 MFQ589874:MGB589874 MPM589874:MPX589874 MZI589874:MZT589874 NJE589874:NJP589874 NTA589874:NTL589874 OCW589874:ODH589874 OMS589874:OND589874 OWO589874:OWZ589874 PGK589874:PGV589874 PQG589874:PQR589874 QAC589874:QAN589874 QJY589874:QKJ589874 QTU589874:QUF589874 RDQ589874:REB589874 RNM589874:RNX589874 RXI589874:RXT589874 SHE589874:SHP589874 SRA589874:SRL589874 TAW589874:TBH589874 TKS589874:TLD589874 TUO589874:TUZ589874 UEK589874:UEV589874 UOG589874:UOR589874 UYC589874:UYN589874 VHY589874:VIJ589874 VRU589874:VSF589874 WBQ589874:WCB589874 WLM589874:WLX589874 WVI589874:WVT589874 A655410:L655410 IW655410:JH655410 SS655410:TD655410 ACO655410:ACZ655410 AMK655410:AMV655410 AWG655410:AWR655410 BGC655410:BGN655410 BPY655410:BQJ655410 BZU655410:CAF655410 CJQ655410:CKB655410 CTM655410:CTX655410 DDI655410:DDT655410 DNE655410:DNP655410 DXA655410:DXL655410 EGW655410:EHH655410 EQS655410:ERD655410 FAO655410:FAZ655410 FKK655410:FKV655410 FUG655410:FUR655410 GEC655410:GEN655410 GNY655410:GOJ655410 GXU655410:GYF655410 HHQ655410:HIB655410 HRM655410:HRX655410 IBI655410:IBT655410 ILE655410:ILP655410 IVA655410:IVL655410 JEW655410:JFH655410 JOS655410:JPD655410 JYO655410:JYZ655410 KIK655410:KIV655410 KSG655410:KSR655410 LCC655410:LCN655410 LLY655410:LMJ655410 LVU655410:LWF655410 MFQ655410:MGB655410 MPM655410:MPX655410 MZI655410:MZT655410 NJE655410:NJP655410 NTA655410:NTL655410 OCW655410:ODH655410 OMS655410:OND655410 OWO655410:OWZ655410 PGK655410:PGV655410 PQG655410:PQR655410 QAC655410:QAN655410 QJY655410:QKJ655410 QTU655410:QUF655410 RDQ655410:REB655410 RNM655410:RNX655410 RXI655410:RXT655410 SHE655410:SHP655410 SRA655410:SRL655410 TAW655410:TBH655410 TKS655410:TLD655410 TUO655410:TUZ655410 UEK655410:UEV655410 UOG655410:UOR655410 UYC655410:UYN655410 VHY655410:VIJ655410 VRU655410:VSF655410 WBQ655410:WCB655410 WLM655410:WLX655410 WVI655410:WVT655410 A720946:L720946 IW720946:JH720946 SS720946:TD720946 ACO720946:ACZ720946 AMK720946:AMV720946 AWG720946:AWR720946 BGC720946:BGN720946 BPY720946:BQJ720946 BZU720946:CAF720946 CJQ720946:CKB720946 CTM720946:CTX720946 DDI720946:DDT720946 DNE720946:DNP720946 DXA720946:DXL720946 EGW720946:EHH720946 EQS720946:ERD720946 FAO720946:FAZ720946 FKK720946:FKV720946 FUG720946:FUR720946 GEC720946:GEN720946 GNY720946:GOJ720946 GXU720946:GYF720946 HHQ720946:HIB720946 HRM720946:HRX720946 IBI720946:IBT720946 ILE720946:ILP720946 IVA720946:IVL720946 JEW720946:JFH720946 JOS720946:JPD720946 JYO720946:JYZ720946 KIK720946:KIV720946 KSG720946:KSR720946 LCC720946:LCN720946 LLY720946:LMJ720946 LVU720946:LWF720946 MFQ720946:MGB720946 MPM720946:MPX720946 MZI720946:MZT720946 NJE720946:NJP720946 NTA720946:NTL720946 OCW720946:ODH720946 OMS720946:OND720946 OWO720946:OWZ720946 PGK720946:PGV720946 PQG720946:PQR720946 QAC720946:QAN720946 QJY720946:QKJ720946 QTU720946:QUF720946 RDQ720946:REB720946 RNM720946:RNX720946 RXI720946:RXT720946 SHE720946:SHP720946 SRA720946:SRL720946 TAW720946:TBH720946 TKS720946:TLD720946 TUO720946:TUZ720946 UEK720946:UEV720946 UOG720946:UOR720946 UYC720946:UYN720946 VHY720946:VIJ720946 VRU720946:VSF720946 WBQ720946:WCB720946 WLM720946:WLX720946 WVI720946:WVT720946 A786482:L786482 IW786482:JH786482 SS786482:TD786482 ACO786482:ACZ786482 AMK786482:AMV786482 AWG786482:AWR786482 BGC786482:BGN786482 BPY786482:BQJ786482 BZU786482:CAF786482 CJQ786482:CKB786482 CTM786482:CTX786482 DDI786482:DDT786482 DNE786482:DNP786482 DXA786482:DXL786482 EGW786482:EHH786482 EQS786482:ERD786482 FAO786482:FAZ786482 FKK786482:FKV786482 FUG786482:FUR786482 GEC786482:GEN786482 GNY786482:GOJ786482 GXU786482:GYF786482 HHQ786482:HIB786482 HRM786482:HRX786482 IBI786482:IBT786482 ILE786482:ILP786482 IVA786482:IVL786482 JEW786482:JFH786482 JOS786482:JPD786482 JYO786482:JYZ786482 KIK786482:KIV786482 KSG786482:KSR786482 LCC786482:LCN786482 LLY786482:LMJ786482 LVU786482:LWF786482 MFQ786482:MGB786482 MPM786482:MPX786482 MZI786482:MZT786482 NJE786482:NJP786482 NTA786482:NTL786482 OCW786482:ODH786482 OMS786482:OND786482 OWO786482:OWZ786482 PGK786482:PGV786482 PQG786482:PQR786482 QAC786482:QAN786482 QJY786482:QKJ786482 QTU786482:QUF786482 RDQ786482:REB786482 RNM786482:RNX786482 RXI786482:RXT786482 SHE786482:SHP786482 SRA786482:SRL786482 TAW786482:TBH786482 TKS786482:TLD786482 TUO786482:TUZ786482 UEK786482:UEV786482 UOG786482:UOR786482 UYC786482:UYN786482 VHY786482:VIJ786482 VRU786482:VSF786482 WBQ786482:WCB786482 WLM786482:WLX786482 WVI786482:WVT786482 A852018:L852018 IW852018:JH852018 SS852018:TD852018 ACO852018:ACZ852018 AMK852018:AMV852018 AWG852018:AWR852018 BGC852018:BGN852018 BPY852018:BQJ852018 BZU852018:CAF852018 CJQ852018:CKB852018 CTM852018:CTX852018 DDI852018:DDT852018 DNE852018:DNP852018 DXA852018:DXL852018 EGW852018:EHH852018 EQS852018:ERD852018 FAO852018:FAZ852018 FKK852018:FKV852018 FUG852018:FUR852018 GEC852018:GEN852018 GNY852018:GOJ852018 GXU852018:GYF852018 HHQ852018:HIB852018 HRM852018:HRX852018 IBI852018:IBT852018 ILE852018:ILP852018 IVA852018:IVL852018 JEW852018:JFH852018 JOS852018:JPD852018 JYO852018:JYZ852018 KIK852018:KIV852018 KSG852018:KSR852018 LCC852018:LCN852018 LLY852018:LMJ852018 LVU852018:LWF852018 MFQ852018:MGB852018 MPM852018:MPX852018 MZI852018:MZT852018 NJE852018:NJP852018 NTA852018:NTL852018 OCW852018:ODH852018 OMS852018:OND852018 OWO852018:OWZ852018 PGK852018:PGV852018 PQG852018:PQR852018 QAC852018:QAN852018 QJY852018:QKJ852018 QTU852018:QUF852018 RDQ852018:REB852018 RNM852018:RNX852018 RXI852018:RXT852018 SHE852018:SHP852018 SRA852018:SRL852018 TAW852018:TBH852018 TKS852018:TLD852018 TUO852018:TUZ852018 UEK852018:UEV852018 UOG852018:UOR852018 UYC852018:UYN852018 VHY852018:VIJ852018 VRU852018:VSF852018 WBQ852018:WCB852018 WLM852018:WLX852018 WVI852018:WVT852018 A917554:L917554 IW917554:JH917554 SS917554:TD917554 ACO917554:ACZ917554 AMK917554:AMV917554 AWG917554:AWR917554 BGC917554:BGN917554 BPY917554:BQJ917554 BZU917554:CAF917554 CJQ917554:CKB917554 CTM917554:CTX917554 DDI917554:DDT917554 DNE917554:DNP917554 DXA917554:DXL917554 EGW917554:EHH917554 EQS917554:ERD917554 FAO917554:FAZ917554 FKK917554:FKV917554 FUG917554:FUR917554 GEC917554:GEN917554 GNY917554:GOJ917554 GXU917554:GYF917554 HHQ917554:HIB917554 HRM917554:HRX917554 IBI917554:IBT917554 ILE917554:ILP917554 IVA917554:IVL917554 JEW917554:JFH917554 JOS917554:JPD917554 JYO917554:JYZ917554 KIK917554:KIV917554 KSG917554:KSR917554 LCC917554:LCN917554 LLY917554:LMJ917554 LVU917554:LWF917554 MFQ917554:MGB917554 MPM917554:MPX917554 MZI917554:MZT917554 NJE917554:NJP917554 NTA917554:NTL917554 OCW917554:ODH917554 OMS917554:OND917554 OWO917554:OWZ917554 PGK917554:PGV917554 PQG917554:PQR917554 QAC917554:QAN917554 QJY917554:QKJ917554 QTU917554:QUF917554 RDQ917554:REB917554 RNM917554:RNX917554 RXI917554:RXT917554 SHE917554:SHP917554 SRA917554:SRL917554 TAW917554:TBH917554 TKS917554:TLD917554 TUO917554:TUZ917554 UEK917554:UEV917554 UOG917554:UOR917554 UYC917554:UYN917554 VHY917554:VIJ917554 VRU917554:VSF917554 WBQ917554:WCB917554 WLM917554:WLX917554 WVI917554:WVT917554 A983090:L983090 IW983090:JH983090 SS983090:TD983090 ACO983090:ACZ983090 AMK983090:AMV983090 AWG983090:AWR983090 BGC983090:BGN983090 BPY983090:BQJ983090 BZU983090:CAF983090 CJQ983090:CKB983090 CTM983090:CTX983090 DDI983090:DDT983090 DNE983090:DNP983090 DXA983090:DXL983090 EGW983090:EHH983090 EQS983090:ERD983090 FAO983090:FAZ983090 FKK983090:FKV983090 FUG983090:FUR983090 GEC983090:GEN983090 GNY983090:GOJ983090 GXU983090:GYF983090 HHQ983090:HIB983090 HRM983090:HRX983090 IBI983090:IBT983090 ILE983090:ILP983090 IVA983090:IVL983090 JEW983090:JFH983090 JOS983090:JPD983090 JYO983090:JYZ983090 KIK983090:KIV983090 KSG983090:KSR983090 LCC983090:LCN983090 LLY983090:LMJ983090 LVU983090:LWF983090 MFQ983090:MGB983090 MPM983090:MPX983090 MZI983090:MZT983090 NJE983090:NJP983090 NTA983090:NTL983090 OCW983090:ODH983090 OMS983090:OND983090 OWO983090:OWZ983090 PGK983090:PGV983090 PQG983090:PQR983090 QAC983090:QAN983090 QJY983090:QKJ983090 QTU983090:QUF983090 RDQ983090:REB983090 RNM983090:RNX983090 RXI983090:RXT983090 SHE983090:SHP983090 SRA983090:SRL983090 TAW983090:TBH983090 TKS983090:TLD983090 TUO983090:TUZ983090 UEK983090:UEV983090 UOG983090:UOR983090 UYC983090:UYN983090 VHY983090:VIJ983090 VRU983090:VSF983090 WBQ983090:WCB983090 WLM983090:WLX983090 WVI983090:WVT983090"/>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1"/>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98"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12月(中旬)</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s="42" customFormat="1" x14ac:dyDescent="0.4">
      <c r="A4" s="653"/>
      <c r="B4" s="659" t="s">
        <v>326</v>
      </c>
      <c r="C4" s="655" t="s">
        <v>325</v>
      </c>
      <c r="D4" s="653" t="s">
        <v>95</v>
      </c>
      <c r="E4" s="653"/>
      <c r="F4" s="649" t="str">
        <f>+B4</f>
        <v>(12'12/11～20)</v>
      </c>
      <c r="G4" s="649" t="str">
        <f>+C4</f>
        <v>(11'12/11～20)</v>
      </c>
      <c r="H4" s="653" t="s">
        <v>95</v>
      </c>
      <c r="I4" s="653"/>
      <c r="J4" s="649" t="str">
        <f>+B4</f>
        <v>(12'12/11～20)</v>
      </c>
      <c r="K4" s="649" t="str">
        <f>+C4</f>
        <v>(11'12/11～20)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92</v>
      </c>
      <c r="B6" s="248">
        <f>+B7+B41</f>
        <v>114893</v>
      </c>
      <c r="C6" s="248">
        <f>+C7+C41</f>
        <v>114764</v>
      </c>
      <c r="D6" s="245">
        <f t="shared" ref="D6:D37" si="0">+B6/C6</f>
        <v>1.0011240458680422</v>
      </c>
      <c r="E6" s="289">
        <f t="shared" ref="E6:E37" si="1">+B6-C6</f>
        <v>129</v>
      </c>
      <c r="F6" s="248">
        <f>+F7+F41</f>
        <v>196915</v>
      </c>
      <c r="G6" s="248">
        <f>+G7+G41</f>
        <v>208539</v>
      </c>
      <c r="H6" s="245">
        <f t="shared" ref="H6:H37" si="2">+F6/G6</f>
        <v>0.9442598266990827</v>
      </c>
      <c r="I6" s="289">
        <f t="shared" ref="I6:I37" si="3">+F6-G6</f>
        <v>-11624</v>
      </c>
      <c r="J6" s="245">
        <f t="shared" ref="J6:J37" si="4">+B6/F6</f>
        <v>0.58346494680445882</v>
      </c>
      <c r="K6" s="245">
        <f t="shared" ref="K6:K37" si="5">+C6/G6</f>
        <v>0.55032392022595289</v>
      </c>
      <c r="L6" s="283">
        <f t="shared" ref="L6:L37" si="6">+J6-K6</f>
        <v>3.3141026578505928E-2</v>
      </c>
    </row>
    <row r="7" spans="1:12" s="44" customFormat="1" x14ac:dyDescent="0.4">
      <c r="A7" s="249" t="s">
        <v>91</v>
      </c>
      <c r="B7" s="248">
        <f>+B8+B18+B38</f>
        <v>47949</v>
      </c>
      <c r="C7" s="248">
        <f>+C8+C18+C38</f>
        <v>51096</v>
      </c>
      <c r="D7" s="245">
        <f t="shared" si="0"/>
        <v>0.93841005166744951</v>
      </c>
      <c r="E7" s="289">
        <f t="shared" si="1"/>
        <v>-3147</v>
      </c>
      <c r="F7" s="248">
        <f>+F8+F18+F38</f>
        <v>82910</v>
      </c>
      <c r="G7" s="248">
        <f>+G8+G18+G38</f>
        <v>96314</v>
      </c>
      <c r="H7" s="245">
        <f t="shared" si="2"/>
        <v>0.86083020121685316</v>
      </c>
      <c r="I7" s="289">
        <f t="shared" si="3"/>
        <v>-13404</v>
      </c>
      <c r="J7" s="245">
        <f t="shared" si="4"/>
        <v>0.57832589554939096</v>
      </c>
      <c r="K7" s="245">
        <f t="shared" si="5"/>
        <v>0.53051477459144047</v>
      </c>
      <c r="L7" s="283">
        <f t="shared" si="6"/>
        <v>4.7811120957950481E-2</v>
      </c>
    </row>
    <row r="8" spans="1:12" x14ac:dyDescent="0.4">
      <c r="A8" s="277" t="s">
        <v>190</v>
      </c>
      <c r="B8" s="259">
        <f>SUM(B9:B17)</f>
        <v>31985</v>
      </c>
      <c r="C8" s="259">
        <f>SUM(C9:C17)</f>
        <v>38080</v>
      </c>
      <c r="D8" s="256">
        <f t="shared" si="0"/>
        <v>0.83994222689075626</v>
      </c>
      <c r="E8" s="281">
        <f t="shared" si="1"/>
        <v>-6095</v>
      </c>
      <c r="F8" s="259">
        <f>SUM(F9:F17)</f>
        <v>55415</v>
      </c>
      <c r="G8" s="259">
        <f>SUM(G9:G17)</f>
        <v>70510</v>
      </c>
      <c r="H8" s="256">
        <f t="shared" si="2"/>
        <v>0.78591689122110342</v>
      </c>
      <c r="I8" s="281">
        <f t="shared" si="3"/>
        <v>-15095</v>
      </c>
      <c r="J8" s="256">
        <f t="shared" si="4"/>
        <v>0.57719029143733647</v>
      </c>
      <c r="K8" s="256">
        <f t="shared" si="5"/>
        <v>0.54006523897319525</v>
      </c>
      <c r="L8" s="280">
        <f t="shared" si="6"/>
        <v>3.7125052464141217E-2</v>
      </c>
    </row>
    <row r="9" spans="1:12" x14ac:dyDescent="0.4">
      <c r="A9" s="57" t="s">
        <v>87</v>
      </c>
      <c r="B9" s="599">
        <v>26223</v>
      </c>
      <c r="C9" s="88">
        <v>30173</v>
      </c>
      <c r="D9" s="73">
        <f t="shared" si="0"/>
        <v>0.86908825771385012</v>
      </c>
      <c r="E9" s="81">
        <f t="shared" si="1"/>
        <v>-3950</v>
      </c>
      <c r="F9" s="599">
        <v>47672</v>
      </c>
      <c r="G9" s="88">
        <v>53774</v>
      </c>
      <c r="H9" s="73">
        <f t="shared" si="2"/>
        <v>0.88652508647301675</v>
      </c>
      <c r="I9" s="81">
        <f t="shared" si="3"/>
        <v>-6102</v>
      </c>
      <c r="J9" s="73">
        <f t="shared" si="4"/>
        <v>0.5500713206913912</v>
      </c>
      <c r="K9" s="73">
        <f t="shared" si="5"/>
        <v>0.56110759846766101</v>
      </c>
      <c r="L9" s="90">
        <f t="shared" si="6"/>
        <v>-1.1036277776269809E-2</v>
      </c>
    </row>
    <row r="10" spans="1:12" x14ac:dyDescent="0.4">
      <c r="A10" s="58" t="s">
        <v>90</v>
      </c>
      <c r="B10" s="599">
        <v>3762</v>
      </c>
      <c r="C10" s="88">
        <v>3414</v>
      </c>
      <c r="D10" s="53">
        <f t="shared" si="0"/>
        <v>1.101933216168717</v>
      </c>
      <c r="E10" s="54">
        <f t="shared" si="1"/>
        <v>348</v>
      </c>
      <c r="F10" s="599">
        <v>5000</v>
      </c>
      <c r="G10" s="88">
        <v>7141</v>
      </c>
      <c r="H10" s="53">
        <f t="shared" si="2"/>
        <v>0.70018204733230638</v>
      </c>
      <c r="I10" s="54">
        <f t="shared" si="3"/>
        <v>-2141</v>
      </c>
      <c r="J10" s="53">
        <f t="shared" si="4"/>
        <v>0.75239999999999996</v>
      </c>
      <c r="K10" s="53">
        <f t="shared" si="5"/>
        <v>0.47808430191849882</v>
      </c>
      <c r="L10" s="52">
        <f t="shared" si="6"/>
        <v>0.27431569808150114</v>
      </c>
    </row>
    <row r="11" spans="1:12" x14ac:dyDescent="0.4">
      <c r="A11" s="58" t="s">
        <v>162</v>
      </c>
      <c r="B11" s="599">
        <v>612</v>
      </c>
      <c r="C11" s="88">
        <v>3866</v>
      </c>
      <c r="D11" s="53">
        <f t="shared" si="0"/>
        <v>0.15830315571650286</v>
      </c>
      <c r="E11" s="54">
        <f t="shared" si="1"/>
        <v>-3254</v>
      </c>
      <c r="F11" s="599">
        <v>658</v>
      </c>
      <c r="G11" s="88">
        <v>8145</v>
      </c>
      <c r="H11" s="53">
        <f t="shared" si="2"/>
        <v>8.0785758133824437E-2</v>
      </c>
      <c r="I11" s="54">
        <f t="shared" si="3"/>
        <v>-7487</v>
      </c>
      <c r="J11" s="53">
        <f t="shared" si="4"/>
        <v>0.93009118541033431</v>
      </c>
      <c r="K11" s="53">
        <f t="shared" si="5"/>
        <v>0.47464702271332104</v>
      </c>
      <c r="L11" s="52">
        <f t="shared" si="6"/>
        <v>0.45544416269701327</v>
      </c>
    </row>
    <row r="12" spans="1:12" x14ac:dyDescent="0.4">
      <c r="A12" s="58" t="s">
        <v>85</v>
      </c>
      <c r="B12" s="599">
        <v>413</v>
      </c>
      <c r="C12" s="88"/>
      <c r="D12" s="53" t="e">
        <f t="shared" si="0"/>
        <v>#DIV/0!</v>
      </c>
      <c r="E12" s="54">
        <f t="shared" si="1"/>
        <v>413</v>
      </c>
      <c r="F12" s="599">
        <v>495</v>
      </c>
      <c r="G12" s="88"/>
      <c r="H12" s="53" t="e">
        <f t="shared" si="2"/>
        <v>#DIV/0!</v>
      </c>
      <c r="I12" s="54">
        <f t="shared" si="3"/>
        <v>495</v>
      </c>
      <c r="J12" s="53">
        <f t="shared" si="4"/>
        <v>0.83434343434343439</v>
      </c>
      <c r="K12" s="53" t="e">
        <f t="shared" si="5"/>
        <v>#DIV/0!</v>
      </c>
      <c r="L12" s="52" t="e">
        <f t="shared" si="6"/>
        <v>#DIV/0!</v>
      </c>
    </row>
    <row r="13" spans="1:12" x14ac:dyDescent="0.4">
      <c r="A13" s="58" t="s">
        <v>86</v>
      </c>
      <c r="B13" s="599">
        <v>292</v>
      </c>
      <c r="C13" s="88"/>
      <c r="D13" s="53" t="e">
        <f t="shared" si="0"/>
        <v>#DIV/0!</v>
      </c>
      <c r="E13" s="54">
        <f t="shared" si="1"/>
        <v>292</v>
      </c>
      <c r="F13" s="599">
        <v>330</v>
      </c>
      <c r="G13" s="88"/>
      <c r="H13" s="53" t="e">
        <f t="shared" si="2"/>
        <v>#DIV/0!</v>
      </c>
      <c r="I13" s="54">
        <f t="shared" si="3"/>
        <v>330</v>
      </c>
      <c r="J13" s="53">
        <f t="shared" si="4"/>
        <v>0.88484848484848488</v>
      </c>
      <c r="K13" s="53" t="e">
        <f t="shared" si="5"/>
        <v>#DIV/0!</v>
      </c>
      <c r="L13" s="52" t="e">
        <f t="shared" si="6"/>
        <v>#DIV/0!</v>
      </c>
    </row>
    <row r="14" spans="1:12" x14ac:dyDescent="0.4">
      <c r="A14" s="64" t="s">
        <v>189</v>
      </c>
      <c r="B14" s="598">
        <v>683</v>
      </c>
      <c r="C14" s="112">
        <v>627</v>
      </c>
      <c r="D14" s="67">
        <f t="shared" si="0"/>
        <v>1.0893141945773526</v>
      </c>
      <c r="E14" s="68">
        <f t="shared" si="1"/>
        <v>56</v>
      </c>
      <c r="F14" s="598">
        <v>1260</v>
      </c>
      <c r="G14" s="112">
        <v>1450</v>
      </c>
      <c r="H14" s="67">
        <f t="shared" si="2"/>
        <v>0.86896551724137927</v>
      </c>
      <c r="I14" s="68">
        <f t="shared" si="3"/>
        <v>-190</v>
      </c>
      <c r="J14" s="67">
        <f t="shared" si="4"/>
        <v>0.54206349206349203</v>
      </c>
      <c r="K14" s="67">
        <f t="shared" si="5"/>
        <v>0.4324137931034483</v>
      </c>
      <c r="L14" s="66">
        <f t="shared" si="6"/>
        <v>0.10964969896004373</v>
      </c>
    </row>
    <row r="15" spans="1:12" x14ac:dyDescent="0.4">
      <c r="A15" s="58" t="s">
        <v>188</v>
      </c>
      <c r="B15" s="92"/>
      <c r="C15" s="92"/>
      <c r="D15" s="53" t="e">
        <f t="shared" si="0"/>
        <v>#DIV/0!</v>
      </c>
      <c r="E15" s="54">
        <f t="shared" si="1"/>
        <v>0</v>
      </c>
      <c r="F15" s="92"/>
      <c r="G15" s="92"/>
      <c r="H15" s="53" t="e">
        <f t="shared" si="2"/>
        <v>#DIV/0!</v>
      </c>
      <c r="I15" s="54">
        <f t="shared" si="3"/>
        <v>0</v>
      </c>
      <c r="J15" s="53" t="e">
        <f t="shared" si="4"/>
        <v>#DIV/0!</v>
      </c>
      <c r="K15" s="53" t="e">
        <f t="shared" si="5"/>
        <v>#DIV/0!</v>
      </c>
      <c r="L15" s="52" t="e">
        <f t="shared" si="6"/>
        <v>#DIV/0!</v>
      </c>
    </row>
    <row r="16" spans="1:12" x14ac:dyDescent="0.4">
      <c r="A16" s="70" t="s">
        <v>187</v>
      </c>
      <c r="B16" s="94"/>
      <c r="C16" s="94"/>
      <c r="D16" s="53" t="e">
        <f t="shared" si="0"/>
        <v>#DIV/0!</v>
      </c>
      <c r="E16" s="54">
        <f t="shared" si="1"/>
        <v>0</v>
      </c>
      <c r="F16" s="94"/>
      <c r="G16" s="94"/>
      <c r="H16" s="73" t="e">
        <f t="shared" si="2"/>
        <v>#DIV/0!</v>
      </c>
      <c r="I16" s="81">
        <f t="shared" si="3"/>
        <v>0</v>
      </c>
      <c r="J16" s="95" t="e">
        <f t="shared" si="4"/>
        <v>#DIV/0!</v>
      </c>
      <c r="K16" s="95" t="e">
        <f t="shared" si="5"/>
        <v>#DIV/0!</v>
      </c>
      <c r="L16" s="66" t="e">
        <f t="shared" si="6"/>
        <v>#DIV/0!</v>
      </c>
    </row>
    <row r="17" spans="1:12" x14ac:dyDescent="0.4">
      <c r="A17" s="70" t="s">
        <v>186</v>
      </c>
      <c r="B17" s="93"/>
      <c r="C17" s="93"/>
      <c r="D17" s="95" t="e">
        <f t="shared" si="0"/>
        <v>#DIV/0!</v>
      </c>
      <c r="E17" s="68">
        <f t="shared" si="1"/>
        <v>0</v>
      </c>
      <c r="F17" s="93"/>
      <c r="G17" s="93"/>
      <c r="H17" s="95" t="e">
        <f t="shared" si="2"/>
        <v>#DIV/0!</v>
      </c>
      <c r="I17" s="140">
        <f t="shared" si="3"/>
        <v>0</v>
      </c>
      <c r="J17" s="67" t="e">
        <f t="shared" si="4"/>
        <v>#DIV/0!</v>
      </c>
      <c r="K17" s="67" t="e">
        <f t="shared" si="5"/>
        <v>#DIV/0!</v>
      </c>
      <c r="L17" s="66" t="e">
        <f t="shared" si="6"/>
        <v>#DIV/0!</v>
      </c>
    </row>
    <row r="18" spans="1:12" x14ac:dyDescent="0.4">
      <c r="A18" s="277" t="s">
        <v>185</v>
      </c>
      <c r="B18" s="259">
        <f>SUM(B19:B37)</f>
        <v>15588</v>
      </c>
      <c r="C18" s="259">
        <f>SUM(C19:C37)</f>
        <v>12597</v>
      </c>
      <c r="D18" s="256">
        <f t="shared" si="0"/>
        <v>1.2374374851155037</v>
      </c>
      <c r="E18" s="281">
        <f t="shared" si="1"/>
        <v>2991</v>
      </c>
      <c r="F18" s="259">
        <f>SUM(F19:F37)</f>
        <v>26715</v>
      </c>
      <c r="G18" s="259">
        <f>SUM(G19:G37)</f>
        <v>24875</v>
      </c>
      <c r="H18" s="256">
        <f t="shared" si="2"/>
        <v>1.0739698492462311</v>
      </c>
      <c r="I18" s="281">
        <f t="shared" si="3"/>
        <v>1840</v>
      </c>
      <c r="J18" s="256">
        <f t="shared" si="4"/>
        <v>0.58349241998877033</v>
      </c>
      <c r="K18" s="256">
        <f t="shared" si="5"/>
        <v>0.50641206030150754</v>
      </c>
      <c r="L18" s="280">
        <f t="shared" si="6"/>
        <v>7.7080359687262789E-2</v>
      </c>
    </row>
    <row r="19" spans="1:12" x14ac:dyDescent="0.4">
      <c r="A19" s="57" t="s">
        <v>184</v>
      </c>
      <c r="B19" s="92"/>
      <c r="C19" s="94"/>
      <c r="D19" s="73" t="e">
        <f t="shared" si="0"/>
        <v>#DIV/0!</v>
      </c>
      <c r="E19" s="81">
        <f t="shared" si="1"/>
        <v>0</v>
      </c>
      <c r="F19" s="94"/>
      <c r="G19" s="94"/>
      <c r="H19" s="73" t="e">
        <f t="shared" si="2"/>
        <v>#DIV/0!</v>
      </c>
      <c r="I19" s="81">
        <f t="shared" si="3"/>
        <v>0</v>
      </c>
      <c r="J19" s="73" t="e">
        <f t="shared" si="4"/>
        <v>#DIV/0!</v>
      </c>
      <c r="K19" s="73" t="e">
        <f t="shared" si="5"/>
        <v>#DIV/0!</v>
      </c>
      <c r="L19" s="90" t="e">
        <f t="shared" si="6"/>
        <v>#DIV/0!</v>
      </c>
    </row>
    <row r="20" spans="1:12" x14ac:dyDescent="0.4">
      <c r="A20" s="58" t="s">
        <v>244</v>
      </c>
      <c r="B20" s="340">
        <v>3120</v>
      </c>
      <c r="C20" s="88"/>
      <c r="D20" s="53" t="e">
        <f t="shared" si="0"/>
        <v>#DIV/0!</v>
      </c>
      <c r="E20" s="54">
        <f t="shared" si="1"/>
        <v>3120</v>
      </c>
      <c r="F20" s="88">
        <v>4390</v>
      </c>
      <c r="G20" s="88"/>
      <c r="H20" s="53" t="e">
        <f t="shared" si="2"/>
        <v>#DIV/0!</v>
      </c>
      <c r="I20" s="54">
        <f t="shared" si="3"/>
        <v>4390</v>
      </c>
      <c r="J20" s="53">
        <f t="shared" si="4"/>
        <v>0.71070615034168561</v>
      </c>
      <c r="K20" s="53" t="e">
        <f t="shared" si="5"/>
        <v>#DIV/0!</v>
      </c>
      <c r="L20" s="52" t="e">
        <f t="shared" si="6"/>
        <v>#DIV/0!</v>
      </c>
    </row>
    <row r="21" spans="1:12" x14ac:dyDescent="0.4">
      <c r="A21" s="58" t="s">
        <v>183</v>
      </c>
      <c r="B21" s="56">
        <v>6004</v>
      </c>
      <c r="C21" s="88">
        <v>5868</v>
      </c>
      <c r="D21" s="53">
        <f t="shared" si="0"/>
        <v>1.0231765507839128</v>
      </c>
      <c r="E21" s="54">
        <f t="shared" si="1"/>
        <v>136</v>
      </c>
      <c r="F21" s="88">
        <v>8720</v>
      </c>
      <c r="G21" s="88">
        <v>8880</v>
      </c>
      <c r="H21" s="53">
        <f t="shared" si="2"/>
        <v>0.98198198198198194</v>
      </c>
      <c r="I21" s="54">
        <f t="shared" si="3"/>
        <v>-160</v>
      </c>
      <c r="J21" s="53">
        <f t="shared" si="4"/>
        <v>0.68853211009174309</v>
      </c>
      <c r="K21" s="53">
        <f t="shared" si="5"/>
        <v>0.66081081081081083</v>
      </c>
      <c r="L21" s="52">
        <f t="shared" si="6"/>
        <v>2.7721299280932254E-2</v>
      </c>
    </row>
    <row r="22" spans="1:12" x14ac:dyDescent="0.4">
      <c r="A22" s="58" t="s">
        <v>182</v>
      </c>
      <c r="B22" s="56">
        <v>1003</v>
      </c>
      <c r="C22" s="88">
        <v>1025</v>
      </c>
      <c r="D22" s="53">
        <f t="shared" si="0"/>
        <v>0.97853658536585364</v>
      </c>
      <c r="E22" s="54">
        <f t="shared" si="1"/>
        <v>-22</v>
      </c>
      <c r="F22" s="88">
        <v>2650</v>
      </c>
      <c r="G22" s="88">
        <v>2945</v>
      </c>
      <c r="H22" s="53">
        <f t="shared" si="2"/>
        <v>0.89983022071307306</v>
      </c>
      <c r="I22" s="54">
        <f t="shared" si="3"/>
        <v>-295</v>
      </c>
      <c r="J22" s="53">
        <f t="shared" si="4"/>
        <v>0.37849056603773584</v>
      </c>
      <c r="K22" s="53">
        <f t="shared" si="5"/>
        <v>0.34804753820033957</v>
      </c>
      <c r="L22" s="52">
        <f t="shared" si="6"/>
        <v>3.0443027837396275E-2</v>
      </c>
    </row>
    <row r="23" spans="1:12" x14ac:dyDescent="0.4">
      <c r="A23" s="58" t="s">
        <v>181</v>
      </c>
      <c r="B23" s="69">
        <v>466</v>
      </c>
      <c r="C23" s="88">
        <v>524</v>
      </c>
      <c r="D23" s="67">
        <f t="shared" si="0"/>
        <v>0.88931297709923662</v>
      </c>
      <c r="E23" s="68">
        <f t="shared" si="1"/>
        <v>-58</v>
      </c>
      <c r="F23" s="88">
        <v>1335</v>
      </c>
      <c r="G23" s="88">
        <v>1475</v>
      </c>
      <c r="H23" s="67">
        <f t="shared" si="2"/>
        <v>0.90508474576271192</v>
      </c>
      <c r="I23" s="68">
        <f t="shared" si="3"/>
        <v>-140</v>
      </c>
      <c r="J23" s="67">
        <f t="shared" si="4"/>
        <v>0.34906367041198499</v>
      </c>
      <c r="K23" s="67">
        <f t="shared" si="5"/>
        <v>0.3552542372881356</v>
      </c>
      <c r="L23" s="66">
        <f t="shared" si="6"/>
        <v>-6.190566876150605E-3</v>
      </c>
    </row>
    <row r="24" spans="1:12" s="42" customFormat="1" x14ac:dyDescent="0.4">
      <c r="A24" s="70" t="s">
        <v>180</v>
      </c>
      <c r="B24" s="56"/>
      <c r="C24" s="88"/>
      <c r="D24" s="53" t="e">
        <f t="shared" si="0"/>
        <v>#DIV/0!</v>
      </c>
      <c r="E24" s="54">
        <f t="shared" si="1"/>
        <v>0</v>
      </c>
      <c r="F24" s="88"/>
      <c r="G24" s="88"/>
      <c r="H24" s="53" t="e">
        <f t="shared" si="2"/>
        <v>#DIV/0!</v>
      </c>
      <c r="I24" s="54">
        <f t="shared" si="3"/>
        <v>0</v>
      </c>
      <c r="J24" s="53" t="e">
        <f t="shared" si="4"/>
        <v>#DIV/0!</v>
      </c>
      <c r="K24" s="53" t="e">
        <f t="shared" si="5"/>
        <v>#DIV/0!</v>
      </c>
      <c r="L24" s="52" t="e">
        <f t="shared" si="6"/>
        <v>#DIV/0!</v>
      </c>
    </row>
    <row r="25" spans="1:12" x14ac:dyDescent="0.4">
      <c r="A25" s="70" t="s">
        <v>179</v>
      </c>
      <c r="B25" s="158">
        <v>552</v>
      </c>
      <c r="C25" s="88">
        <v>601</v>
      </c>
      <c r="D25" s="53">
        <f t="shared" si="0"/>
        <v>0.91846921797004988</v>
      </c>
      <c r="E25" s="54">
        <f t="shared" si="1"/>
        <v>-49</v>
      </c>
      <c r="F25" s="88">
        <v>1325</v>
      </c>
      <c r="G25" s="88">
        <v>1480</v>
      </c>
      <c r="H25" s="53">
        <f t="shared" si="2"/>
        <v>0.89527027027027029</v>
      </c>
      <c r="I25" s="54">
        <f t="shared" si="3"/>
        <v>-155</v>
      </c>
      <c r="J25" s="53">
        <f t="shared" si="4"/>
        <v>0.41660377358490563</v>
      </c>
      <c r="K25" s="53">
        <f t="shared" si="5"/>
        <v>0.4060810810810811</v>
      </c>
      <c r="L25" s="52">
        <f t="shared" si="6"/>
        <v>1.0522692503824538E-2</v>
      </c>
    </row>
    <row r="26" spans="1:12" s="42" customFormat="1" x14ac:dyDescent="0.4">
      <c r="A26" s="70" t="s">
        <v>178</v>
      </c>
      <c r="B26" s="157"/>
      <c r="C26" s="56"/>
      <c r="D26" s="53" t="e">
        <f t="shared" si="0"/>
        <v>#DIV/0!</v>
      </c>
      <c r="E26" s="54">
        <f t="shared" si="1"/>
        <v>0</v>
      </c>
      <c r="F26" s="92"/>
      <c r="G26" s="56"/>
      <c r="H26" s="53" t="e">
        <f t="shared" si="2"/>
        <v>#DIV/0!</v>
      </c>
      <c r="I26" s="54">
        <f t="shared" si="3"/>
        <v>0</v>
      </c>
      <c r="J26" s="53" t="e">
        <f t="shared" si="4"/>
        <v>#DIV/0!</v>
      </c>
      <c r="K26" s="53" t="e">
        <f t="shared" si="5"/>
        <v>#DIV/0!</v>
      </c>
      <c r="L26" s="52" t="e">
        <f t="shared" si="6"/>
        <v>#DIV/0!</v>
      </c>
    </row>
    <row r="27" spans="1:12" x14ac:dyDescent="0.4">
      <c r="A27" s="58" t="s">
        <v>177</v>
      </c>
      <c r="B27" s="92"/>
      <c r="C27" s="94"/>
      <c r="D27" s="53" t="e">
        <f t="shared" si="0"/>
        <v>#DIV/0!</v>
      </c>
      <c r="E27" s="54">
        <f t="shared" si="1"/>
        <v>0</v>
      </c>
      <c r="F27" s="94"/>
      <c r="G27" s="94"/>
      <c r="H27" s="53" t="e">
        <f t="shared" si="2"/>
        <v>#DIV/0!</v>
      </c>
      <c r="I27" s="54">
        <f t="shared" si="3"/>
        <v>0</v>
      </c>
      <c r="J27" s="53" t="e">
        <f t="shared" si="4"/>
        <v>#DIV/0!</v>
      </c>
      <c r="K27" s="53" t="e">
        <f t="shared" si="5"/>
        <v>#DIV/0!</v>
      </c>
      <c r="L27" s="52" t="e">
        <f t="shared" si="6"/>
        <v>#DIV/0!</v>
      </c>
    </row>
    <row r="28" spans="1:12" x14ac:dyDescent="0.4">
      <c r="A28" s="58" t="s">
        <v>176</v>
      </c>
      <c r="B28" s="94"/>
      <c r="C28" s="88">
        <v>376</v>
      </c>
      <c r="D28" s="53">
        <f t="shared" si="0"/>
        <v>0</v>
      </c>
      <c r="E28" s="54">
        <f t="shared" si="1"/>
        <v>-376</v>
      </c>
      <c r="F28" s="88"/>
      <c r="G28" s="88">
        <v>1330</v>
      </c>
      <c r="H28" s="53">
        <f t="shared" si="2"/>
        <v>0</v>
      </c>
      <c r="I28" s="54">
        <f t="shared" si="3"/>
        <v>-1330</v>
      </c>
      <c r="J28" s="53" t="e">
        <f t="shared" si="4"/>
        <v>#DIV/0!</v>
      </c>
      <c r="K28" s="53">
        <f t="shared" si="5"/>
        <v>0.28270676691729324</v>
      </c>
      <c r="L28" s="52" t="e">
        <f t="shared" si="6"/>
        <v>#DIV/0!</v>
      </c>
    </row>
    <row r="29" spans="1:12" x14ac:dyDescent="0.4">
      <c r="A29" s="58" t="s">
        <v>175</v>
      </c>
      <c r="B29" s="93"/>
      <c r="C29" s="94"/>
      <c r="D29" s="53" t="e">
        <f t="shared" si="0"/>
        <v>#DIV/0!</v>
      </c>
      <c r="E29" s="54">
        <f t="shared" si="1"/>
        <v>0</v>
      </c>
      <c r="F29" s="94"/>
      <c r="G29" s="94"/>
      <c r="H29" s="53" t="e">
        <f t="shared" si="2"/>
        <v>#DIV/0!</v>
      </c>
      <c r="I29" s="54">
        <f t="shared" si="3"/>
        <v>0</v>
      </c>
      <c r="J29" s="53" t="e">
        <f t="shared" si="4"/>
        <v>#DIV/0!</v>
      </c>
      <c r="K29" s="53" t="e">
        <f t="shared" si="5"/>
        <v>#DIV/0!</v>
      </c>
      <c r="L29" s="52" t="e">
        <f t="shared" si="6"/>
        <v>#DIV/0!</v>
      </c>
    </row>
    <row r="30" spans="1:12" x14ac:dyDescent="0.4">
      <c r="A30" s="58" t="s">
        <v>174</v>
      </c>
      <c r="B30" s="91"/>
      <c r="C30" s="94"/>
      <c r="D30" s="67" t="e">
        <f t="shared" si="0"/>
        <v>#DIV/0!</v>
      </c>
      <c r="E30" s="68">
        <f t="shared" si="1"/>
        <v>0</v>
      </c>
      <c r="F30" s="94"/>
      <c r="G30" s="94"/>
      <c r="H30" s="67" t="e">
        <f t="shared" si="2"/>
        <v>#DIV/0!</v>
      </c>
      <c r="I30" s="68">
        <f t="shared" si="3"/>
        <v>0</v>
      </c>
      <c r="J30" s="67" t="e">
        <f t="shared" si="4"/>
        <v>#DIV/0!</v>
      </c>
      <c r="K30" s="67" t="e">
        <f t="shared" si="5"/>
        <v>#DIV/0!</v>
      </c>
      <c r="L30" s="66" t="e">
        <f t="shared" si="6"/>
        <v>#DIV/0!</v>
      </c>
    </row>
    <row r="31" spans="1:12" x14ac:dyDescent="0.4">
      <c r="A31" s="70" t="s">
        <v>173</v>
      </c>
      <c r="B31" s="92"/>
      <c r="C31" s="94"/>
      <c r="D31" s="53" t="e">
        <f t="shared" si="0"/>
        <v>#DIV/0!</v>
      </c>
      <c r="E31" s="54">
        <f t="shared" si="1"/>
        <v>0</v>
      </c>
      <c r="F31" s="94"/>
      <c r="G31" s="94"/>
      <c r="H31" s="53" t="e">
        <f t="shared" si="2"/>
        <v>#DIV/0!</v>
      </c>
      <c r="I31" s="54">
        <f t="shared" si="3"/>
        <v>0</v>
      </c>
      <c r="J31" s="53" t="e">
        <f t="shared" si="4"/>
        <v>#DIV/0!</v>
      </c>
      <c r="K31" s="53" t="e">
        <f t="shared" si="5"/>
        <v>#DIV/0!</v>
      </c>
      <c r="L31" s="52" t="e">
        <f t="shared" si="6"/>
        <v>#DIV/0!</v>
      </c>
    </row>
    <row r="32" spans="1:12" x14ac:dyDescent="0.4">
      <c r="A32" s="58" t="s">
        <v>172</v>
      </c>
      <c r="B32" s="56">
        <v>775</v>
      </c>
      <c r="C32" s="88">
        <v>640</v>
      </c>
      <c r="D32" s="53">
        <f t="shared" si="0"/>
        <v>1.2109375</v>
      </c>
      <c r="E32" s="54">
        <f t="shared" si="1"/>
        <v>135</v>
      </c>
      <c r="F32" s="88">
        <v>1450</v>
      </c>
      <c r="G32" s="88">
        <v>1470</v>
      </c>
      <c r="H32" s="53">
        <f t="shared" si="2"/>
        <v>0.98639455782312924</v>
      </c>
      <c r="I32" s="54">
        <f t="shared" si="3"/>
        <v>-20</v>
      </c>
      <c r="J32" s="53">
        <f t="shared" si="4"/>
        <v>0.53448275862068961</v>
      </c>
      <c r="K32" s="53">
        <f t="shared" si="5"/>
        <v>0.43537414965986393</v>
      </c>
      <c r="L32" s="52">
        <f t="shared" si="6"/>
        <v>9.9108608960825684E-2</v>
      </c>
    </row>
    <row r="33" spans="1:12" x14ac:dyDescent="0.4">
      <c r="A33" s="70" t="s">
        <v>171</v>
      </c>
      <c r="B33" s="91"/>
      <c r="C33" s="94"/>
      <c r="D33" s="67" t="e">
        <f t="shared" si="0"/>
        <v>#DIV/0!</v>
      </c>
      <c r="E33" s="68">
        <f t="shared" si="1"/>
        <v>0</v>
      </c>
      <c r="F33" s="94"/>
      <c r="G33" s="94"/>
      <c r="H33" s="67" t="e">
        <f t="shared" si="2"/>
        <v>#DIV/0!</v>
      </c>
      <c r="I33" s="68">
        <f t="shared" si="3"/>
        <v>0</v>
      </c>
      <c r="J33" s="67" t="e">
        <f t="shared" si="4"/>
        <v>#DIV/0!</v>
      </c>
      <c r="K33" s="67" t="e">
        <f t="shared" si="5"/>
        <v>#DIV/0!</v>
      </c>
      <c r="L33" s="66" t="e">
        <f t="shared" si="6"/>
        <v>#DIV/0!</v>
      </c>
    </row>
    <row r="34" spans="1:12" x14ac:dyDescent="0.4">
      <c r="A34" s="70" t="s">
        <v>170</v>
      </c>
      <c r="B34" s="69">
        <v>604</v>
      </c>
      <c r="C34" s="112">
        <v>592</v>
      </c>
      <c r="D34" s="67">
        <f t="shared" si="0"/>
        <v>1.0202702702702702</v>
      </c>
      <c r="E34" s="68">
        <f t="shared" si="1"/>
        <v>12</v>
      </c>
      <c r="F34" s="112">
        <v>1605</v>
      </c>
      <c r="G34" s="112">
        <v>1475</v>
      </c>
      <c r="H34" s="67">
        <f t="shared" si="2"/>
        <v>1.0881355932203389</v>
      </c>
      <c r="I34" s="68">
        <f t="shared" si="3"/>
        <v>130</v>
      </c>
      <c r="J34" s="67">
        <f t="shared" si="4"/>
        <v>0.37632398753894081</v>
      </c>
      <c r="K34" s="67">
        <f t="shared" si="5"/>
        <v>0.40135593220338983</v>
      </c>
      <c r="L34" s="66">
        <f t="shared" si="6"/>
        <v>-2.5031944664449024E-2</v>
      </c>
    </row>
    <row r="35" spans="1:12" x14ac:dyDescent="0.4">
      <c r="A35" s="58" t="s">
        <v>169</v>
      </c>
      <c r="B35" s="92"/>
      <c r="C35" s="92"/>
      <c r="D35" s="53" t="e">
        <f t="shared" si="0"/>
        <v>#DIV/0!</v>
      </c>
      <c r="E35" s="54">
        <f t="shared" si="1"/>
        <v>0</v>
      </c>
      <c r="F35" s="92"/>
      <c r="G35" s="92"/>
      <c r="H35" s="53" t="e">
        <f t="shared" si="2"/>
        <v>#DIV/0!</v>
      </c>
      <c r="I35" s="54">
        <f t="shared" si="3"/>
        <v>0</v>
      </c>
      <c r="J35" s="53" t="e">
        <f t="shared" si="4"/>
        <v>#DIV/0!</v>
      </c>
      <c r="K35" s="53" t="e">
        <f t="shared" si="5"/>
        <v>#DIV/0!</v>
      </c>
      <c r="L35" s="52" t="e">
        <f t="shared" si="6"/>
        <v>#DIV/0!</v>
      </c>
    </row>
    <row r="36" spans="1:12" x14ac:dyDescent="0.4">
      <c r="A36" s="70" t="s">
        <v>89</v>
      </c>
      <c r="B36" s="91"/>
      <c r="C36" s="93"/>
      <c r="D36" s="67" t="e">
        <f t="shared" si="0"/>
        <v>#DIV/0!</v>
      </c>
      <c r="E36" s="68">
        <f t="shared" si="1"/>
        <v>0</v>
      </c>
      <c r="F36" s="93"/>
      <c r="G36" s="93"/>
      <c r="H36" s="67" t="e">
        <f t="shared" si="2"/>
        <v>#DIV/0!</v>
      </c>
      <c r="I36" s="68">
        <f t="shared" si="3"/>
        <v>0</v>
      </c>
      <c r="J36" s="67" t="e">
        <f t="shared" si="4"/>
        <v>#DIV/0!</v>
      </c>
      <c r="K36" s="67" t="e">
        <f t="shared" si="5"/>
        <v>#DIV/0!</v>
      </c>
      <c r="L36" s="66" t="e">
        <f t="shared" si="6"/>
        <v>#DIV/0!</v>
      </c>
    </row>
    <row r="37" spans="1:12" x14ac:dyDescent="0.4">
      <c r="A37" s="51" t="s">
        <v>168</v>
      </c>
      <c r="B37" s="50">
        <v>3064</v>
      </c>
      <c r="C37" s="50">
        <v>2971</v>
      </c>
      <c r="D37" s="67">
        <f t="shared" si="0"/>
        <v>1.0313025917199596</v>
      </c>
      <c r="E37" s="68">
        <f t="shared" si="1"/>
        <v>93</v>
      </c>
      <c r="F37" s="50">
        <v>5240</v>
      </c>
      <c r="G37" s="50">
        <v>5820</v>
      </c>
      <c r="H37" s="67">
        <f t="shared" si="2"/>
        <v>0.90034364261168387</v>
      </c>
      <c r="I37" s="68">
        <f t="shared" si="3"/>
        <v>-580</v>
      </c>
      <c r="J37" s="67">
        <f t="shared" si="4"/>
        <v>0.58473282442748087</v>
      </c>
      <c r="K37" s="67">
        <f t="shared" si="5"/>
        <v>0.51048109965635735</v>
      </c>
      <c r="L37" s="66">
        <f t="shared" si="6"/>
        <v>7.4251724771123517E-2</v>
      </c>
    </row>
    <row r="38" spans="1:12" x14ac:dyDescent="0.4">
      <c r="A38" s="277" t="s">
        <v>167</v>
      </c>
      <c r="B38" s="259">
        <f>SUM(B39:B40)</f>
        <v>376</v>
      </c>
      <c r="C38" s="259">
        <f>SUM(C39:C40)</f>
        <v>419</v>
      </c>
      <c r="D38" s="256">
        <f t="shared" ref="D38:D67" si="7">+B38/C38</f>
        <v>0.89737470167064437</v>
      </c>
      <c r="E38" s="281">
        <f t="shared" ref="E38:E67" si="8">+B38-C38</f>
        <v>-43</v>
      </c>
      <c r="F38" s="259">
        <f>SUM(F39:F40)</f>
        <v>780</v>
      </c>
      <c r="G38" s="259">
        <f>SUM(G39:G40)</f>
        <v>929</v>
      </c>
      <c r="H38" s="256">
        <f t="shared" ref="H38:H67" si="9">+F38/G38</f>
        <v>0.83961248654467169</v>
      </c>
      <c r="I38" s="281">
        <f t="shared" ref="I38:I67" si="10">+F38-G38</f>
        <v>-149</v>
      </c>
      <c r="J38" s="256">
        <f t="shared" ref="J38:J67" si="11">+B38/F38</f>
        <v>0.48205128205128206</v>
      </c>
      <c r="K38" s="256">
        <f t="shared" ref="K38:K67" si="12">+C38/G38</f>
        <v>0.45102260495156082</v>
      </c>
      <c r="L38" s="280">
        <f t="shared" ref="L38:L67" si="13">+J38-K38</f>
        <v>3.1028677099721236E-2</v>
      </c>
    </row>
    <row r="39" spans="1:12" x14ac:dyDescent="0.4">
      <c r="A39" s="57" t="s">
        <v>166</v>
      </c>
      <c r="B39" s="88">
        <v>196</v>
      </c>
      <c r="C39" s="88">
        <v>203</v>
      </c>
      <c r="D39" s="73">
        <f t="shared" si="7"/>
        <v>0.96551724137931039</v>
      </c>
      <c r="E39" s="81">
        <f t="shared" si="8"/>
        <v>-7</v>
      </c>
      <c r="F39" s="88">
        <v>390</v>
      </c>
      <c r="G39" s="88">
        <v>539</v>
      </c>
      <c r="H39" s="73">
        <f t="shared" si="9"/>
        <v>0.72356215213358066</v>
      </c>
      <c r="I39" s="81">
        <f t="shared" si="10"/>
        <v>-149</v>
      </c>
      <c r="J39" s="73">
        <f t="shared" si="11"/>
        <v>0.50256410256410255</v>
      </c>
      <c r="K39" s="73">
        <f t="shared" si="12"/>
        <v>0.37662337662337664</v>
      </c>
      <c r="L39" s="90">
        <f t="shared" si="13"/>
        <v>0.12594072594072592</v>
      </c>
    </row>
    <row r="40" spans="1:12" x14ac:dyDescent="0.4">
      <c r="A40" s="58" t="s">
        <v>165</v>
      </c>
      <c r="B40" s="88">
        <v>180</v>
      </c>
      <c r="C40" s="88">
        <v>216</v>
      </c>
      <c r="D40" s="53">
        <f t="shared" si="7"/>
        <v>0.83333333333333337</v>
      </c>
      <c r="E40" s="54">
        <f t="shared" si="8"/>
        <v>-36</v>
      </c>
      <c r="F40" s="88">
        <v>390</v>
      </c>
      <c r="G40" s="88">
        <v>390</v>
      </c>
      <c r="H40" s="53">
        <f t="shared" si="9"/>
        <v>1</v>
      </c>
      <c r="I40" s="54">
        <f t="shared" si="10"/>
        <v>0</v>
      </c>
      <c r="J40" s="53">
        <f t="shared" si="11"/>
        <v>0.46153846153846156</v>
      </c>
      <c r="K40" s="53">
        <f t="shared" si="12"/>
        <v>0.55384615384615388</v>
      </c>
      <c r="L40" s="52">
        <f t="shared" si="13"/>
        <v>-9.2307692307692313E-2</v>
      </c>
    </row>
    <row r="41" spans="1:12" s="89" customFormat="1" x14ac:dyDescent="0.4">
      <c r="A41" s="249" t="s">
        <v>88</v>
      </c>
      <c r="B41" s="248">
        <f>B42+B63</f>
        <v>66944</v>
      </c>
      <c r="C41" s="248">
        <f>C42+C63</f>
        <v>63668</v>
      </c>
      <c r="D41" s="245">
        <f t="shared" si="7"/>
        <v>1.0514544198027267</v>
      </c>
      <c r="E41" s="289">
        <f t="shared" si="8"/>
        <v>3276</v>
      </c>
      <c r="F41" s="248">
        <f>F42+F63</f>
        <v>114005</v>
      </c>
      <c r="G41" s="248">
        <f>G42+G63</f>
        <v>112225</v>
      </c>
      <c r="H41" s="245">
        <f t="shared" si="9"/>
        <v>1.0158609935397638</v>
      </c>
      <c r="I41" s="289">
        <f t="shared" si="10"/>
        <v>1780</v>
      </c>
      <c r="J41" s="245">
        <f t="shared" si="11"/>
        <v>0.58720231568790837</v>
      </c>
      <c r="K41" s="245">
        <f t="shared" si="12"/>
        <v>0.56732457117398083</v>
      </c>
      <c r="L41" s="283">
        <f t="shared" si="13"/>
        <v>1.9877744513927542E-2</v>
      </c>
    </row>
    <row r="42" spans="1:12" s="89" customFormat="1" x14ac:dyDescent="0.4">
      <c r="A42" s="277" t="s">
        <v>164</v>
      </c>
      <c r="B42" s="248">
        <f>SUM(B43:B62)</f>
        <v>66266</v>
      </c>
      <c r="C42" s="248">
        <f>SUM(C43:C62)</f>
        <v>63089</v>
      </c>
      <c r="D42" s="245">
        <f t="shared" si="7"/>
        <v>1.050357431564932</v>
      </c>
      <c r="E42" s="289">
        <f t="shared" si="8"/>
        <v>3177</v>
      </c>
      <c r="F42" s="248">
        <f>SUM(F43:F62)</f>
        <v>112318</v>
      </c>
      <c r="G42" s="248">
        <f>SUM(G43:G62)</f>
        <v>110810</v>
      </c>
      <c r="H42" s="245">
        <f t="shared" si="9"/>
        <v>1.0136088800649761</v>
      </c>
      <c r="I42" s="289">
        <f t="shared" si="10"/>
        <v>1508</v>
      </c>
      <c r="J42" s="245">
        <f t="shared" si="11"/>
        <v>0.58998557666625118</v>
      </c>
      <c r="K42" s="245">
        <f t="shared" si="12"/>
        <v>0.56934392202869777</v>
      </c>
      <c r="L42" s="283">
        <f t="shared" si="13"/>
        <v>2.0641654637553408E-2</v>
      </c>
    </row>
    <row r="43" spans="1:12" x14ac:dyDescent="0.4">
      <c r="A43" s="58" t="s">
        <v>87</v>
      </c>
      <c r="B43" s="160">
        <f>'12月(上旬～中旬)'!B43-'12月(上旬)'!B43</f>
        <v>26427</v>
      </c>
      <c r="C43" s="160">
        <f>'12月(上旬～中旬)'!C43-'12月(上旬)'!C43</f>
        <v>27645</v>
      </c>
      <c r="D43" s="400">
        <f t="shared" si="7"/>
        <v>0.9559413998914813</v>
      </c>
      <c r="E43" s="68">
        <f t="shared" si="8"/>
        <v>-1218</v>
      </c>
      <c r="F43" s="160">
        <f>'12月(上旬～中旬)'!F43-'12月(上旬)'!F43</f>
        <v>40434</v>
      </c>
      <c r="G43" s="160">
        <f>'12月(上旬～中旬)'!G43-'12月(上旬)'!G43</f>
        <v>42306</v>
      </c>
      <c r="H43" s="67">
        <f t="shared" si="9"/>
        <v>0.95575095731101967</v>
      </c>
      <c r="I43" s="68">
        <f t="shared" si="10"/>
        <v>-1872</v>
      </c>
      <c r="J43" s="67">
        <f t="shared" si="11"/>
        <v>0.65358361774744023</v>
      </c>
      <c r="K43" s="67">
        <f t="shared" si="12"/>
        <v>0.65345341086370723</v>
      </c>
      <c r="L43" s="66">
        <f t="shared" si="13"/>
        <v>1.3020688373299727E-4</v>
      </c>
    </row>
    <row r="44" spans="1:12" x14ac:dyDescent="0.4">
      <c r="A44" s="58" t="s">
        <v>163</v>
      </c>
      <c r="B44" s="55">
        <f>'12月(上旬～中旬)'!B44-'12月(上旬)'!B44</f>
        <v>3636</v>
      </c>
      <c r="C44" s="55">
        <f>'12月(上旬～中旬)'!C44-'12月(上旬)'!C44</f>
        <v>2576</v>
      </c>
      <c r="D44" s="53">
        <f t="shared" si="7"/>
        <v>1.4114906832298137</v>
      </c>
      <c r="E44" s="54">
        <f t="shared" si="8"/>
        <v>1060</v>
      </c>
      <c r="F44" s="55">
        <f>'12月(上旬～中旬)'!F44-'12月(上旬)'!F44</f>
        <v>5140</v>
      </c>
      <c r="G44" s="55">
        <f>'12月(上旬～中旬)'!G44-'12月(上旬)'!G44</f>
        <v>5802</v>
      </c>
      <c r="H44" s="79">
        <f t="shared" si="9"/>
        <v>0.88590141330575667</v>
      </c>
      <c r="I44" s="54">
        <f t="shared" si="10"/>
        <v>-662</v>
      </c>
      <c r="J44" s="53">
        <f t="shared" si="11"/>
        <v>0.70739299610894946</v>
      </c>
      <c r="K44" s="53">
        <f t="shared" si="12"/>
        <v>0.44398483281627027</v>
      </c>
      <c r="L44" s="52">
        <f t="shared" si="13"/>
        <v>0.26340816329267919</v>
      </c>
    </row>
    <row r="45" spans="1:12" x14ac:dyDescent="0.4">
      <c r="A45" s="70" t="s">
        <v>162</v>
      </c>
      <c r="B45" s="55">
        <f>'12月(上旬～中旬)'!B45-'12月(上旬)'!B45</f>
        <v>4121</v>
      </c>
      <c r="C45" s="55">
        <f>'12月(上旬～中旬)'!C45-'12月(上旬)'!C45</f>
        <v>4171</v>
      </c>
      <c r="D45" s="78">
        <f t="shared" si="7"/>
        <v>0.98801246703428436</v>
      </c>
      <c r="E45" s="77">
        <f t="shared" si="8"/>
        <v>-50</v>
      </c>
      <c r="F45" s="55">
        <f>'12月(上旬～中旬)'!F45-'12月(上旬)'!F45</f>
        <v>9018</v>
      </c>
      <c r="G45" s="55">
        <f>'12月(上旬～中旬)'!G45-'12月(上旬)'!G45</f>
        <v>7734</v>
      </c>
      <c r="H45" s="79">
        <f t="shared" si="9"/>
        <v>1.1660201706749418</v>
      </c>
      <c r="I45" s="54">
        <f t="shared" si="10"/>
        <v>1284</v>
      </c>
      <c r="J45" s="53">
        <f t="shared" si="11"/>
        <v>0.45697493901086716</v>
      </c>
      <c r="K45" s="53">
        <f t="shared" si="12"/>
        <v>0.53930695629687098</v>
      </c>
      <c r="L45" s="52">
        <f t="shared" si="13"/>
        <v>-8.2332017286003811E-2</v>
      </c>
    </row>
    <row r="46" spans="1:12" x14ac:dyDescent="0.4">
      <c r="A46" s="70" t="s">
        <v>161</v>
      </c>
      <c r="B46" s="55">
        <f>'12月(上旬～中旬)'!B46-'12月(上旬)'!B46</f>
        <v>2468</v>
      </c>
      <c r="C46" s="55">
        <f>'12月(上旬～中旬)'!C46-'12月(上旬)'!C46</f>
        <v>2590</v>
      </c>
      <c r="D46" s="78">
        <f t="shared" si="7"/>
        <v>0.9528957528957529</v>
      </c>
      <c r="E46" s="77">
        <f t="shared" si="8"/>
        <v>-122</v>
      </c>
      <c r="F46" s="55">
        <f>'12月(上旬～中旬)'!F46-'12月(上旬)'!F46</f>
        <v>6436</v>
      </c>
      <c r="G46" s="55">
        <f>'12月(上旬～中旬)'!G46-'12月(上旬)'!G46</f>
        <v>6956</v>
      </c>
      <c r="H46" s="79">
        <f t="shared" si="9"/>
        <v>0.9252443933294997</v>
      </c>
      <c r="I46" s="54">
        <f t="shared" si="10"/>
        <v>-520</v>
      </c>
      <c r="J46" s="53">
        <f t="shared" si="11"/>
        <v>0.38346799254195152</v>
      </c>
      <c r="K46" s="53">
        <f t="shared" si="12"/>
        <v>0.37234042553191488</v>
      </c>
      <c r="L46" s="52">
        <f t="shared" si="13"/>
        <v>1.1127567010036643E-2</v>
      </c>
    </row>
    <row r="47" spans="1:12" x14ac:dyDescent="0.4">
      <c r="A47" s="58" t="s">
        <v>86</v>
      </c>
      <c r="B47" s="55">
        <f>'12月(上旬～中旬)'!B47-'12月(上旬)'!B47</f>
        <v>5178</v>
      </c>
      <c r="C47" s="55">
        <f>'12月(上旬～中旬)'!C47-'12月(上旬)'!C47</f>
        <v>4090</v>
      </c>
      <c r="D47" s="78">
        <f t="shared" si="7"/>
        <v>1.2660146699266503</v>
      </c>
      <c r="E47" s="68">
        <f t="shared" si="8"/>
        <v>1088</v>
      </c>
      <c r="F47" s="55">
        <f>'12月(上旬～中旬)'!F47-'12月(上旬)'!F47</f>
        <v>10146</v>
      </c>
      <c r="G47" s="55">
        <f>'12月(上旬～中旬)'!G47-'12月(上旬)'!G47</f>
        <v>8227</v>
      </c>
      <c r="H47" s="79">
        <f t="shared" si="9"/>
        <v>1.2332563510392609</v>
      </c>
      <c r="I47" s="54">
        <f t="shared" si="10"/>
        <v>1919</v>
      </c>
      <c r="J47" s="53">
        <f t="shared" si="11"/>
        <v>0.51034890597279714</v>
      </c>
      <c r="K47" s="53">
        <f t="shared" si="12"/>
        <v>0.49714355171994651</v>
      </c>
      <c r="L47" s="52">
        <f t="shared" si="13"/>
        <v>1.3205354252850632E-2</v>
      </c>
    </row>
    <row r="48" spans="1:12" x14ac:dyDescent="0.4">
      <c r="A48" s="58" t="s">
        <v>85</v>
      </c>
      <c r="B48" s="55">
        <f>'12月(上旬～中旬)'!B48-'12月(上旬)'!B48</f>
        <v>11109</v>
      </c>
      <c r="C48" s="55">
        <f>'12月(上旬～中旬)'!C48-'12月(上旬)'!C48</f>
        <v>11124</v>
      </c>
      <c r="D48" s="78">
        <f t="shared" si="7"/>
        <v>0.99865156418554479</v>
      </c>
      <c r="E48" s="77">
        <f t="shared" si="8"/>
        <v>-15</v>
      </c>
      <c r="F48" s="55">
        <f>'12月(上旬～中旬)'!F48-'12月(上旬)'!F48</f>
        <v>16680</v>
      </c>
      <c r="G48" s="55">
        <f>'12月(上旬～中旬)'!G48-'12月(上旬)'!G48</f>
        <v>16842</v>
      </c>
      <c r="H48" s="79">
        <f t="shared" si="9"/>
        <v>0.99038118988243673</v>
      </c>
      <c r="I48" s="54">
        <f t="shared" si="10"/>
        <v>-162</v>
      </c>
      <c r="J48" s="53">
        <f t="shared" si="11"/>
        <v>0.66600719424460431</v>
      </c>
      <c r="K48" s="53">
        <f t="shared" si="12"/>
        <v>0.66049162807267547</v>
      </c>
      <c r="L48" s="52">
        <f t="shared" si="13"/>
        <v>5.5155661719288318E-3</v>
      </c>
    </row>
    <row r="49" spans="1:12" x14ac:dyDescent="0.4">
      <c r="A49" s="58" t="s">
        <v>160</v>
      </c>
      <c r="B49" s="55">
        <f>'12月(上旬～中旬)'!B49-'12月(上旬)'!B49</f>
        <v>1140</v>
      </c>
      <c r="C49" s="55">
        <f>'12月(上旬～中旬)'!C49-'12月(上旬)'!C49</f>
        <v>1230</v>
      </c>
      <c r="D49" s="53">
        <f t="shared" si="7"/>
        <v>0.92682926829268297</v>
      </c>
      <c r="E49" s="54">
        <f t="shared" si="8"/>
        <v>-90</v>
      </c>
      <c r="F49" s="55">
        <f>'12月(上旬～中旬)'!F49-'12月(上旬)'!F49</f>
        <v>2700</v>
      </c>
      <c r="G49" s="55">
        <f>'12月(上旬～中旬)'!G49-'12月(上旬)'!G49</f>
        <v>2700</v>
      </c>
      <c r="H49" s="53">
        <f t="shared" si="9"/>
        <v>1</v>
      </c>
      <c r="I49" s="54">
        <f t="shared" si="10"/>
        <v>0</v>
      </c>
      <c r="J49" s="53">
        <f t="shared" si="11"/>
        <v>0.42222222222222222</v>
      </c>
      <c r="K49" s="53">
        <f t="shared" si="12"/>
        <v>0.45555555555555555</v>
      </c>
      <c r="L49" s="52">
        <f t="shared" si="13"/>
        <v>-3.3333333333333326E-2</v>
      </c>
    </row>
    <row r="50" spans="1:12" s="42" customFormat="1" x14ac:dyDescent="0.4">
      <c r="A50" s="58" t="s">
        <v>288</v>
      </c>
      <c r="B50" s="55">
        <f>'12月(上旬～中旬)'!B50-'12月(上旬)'!B50</f>
        <v>1176</v>
      </c>
      <c r="C50" s="56"/>
      <c r="D50" s="73" t="e">
        <f t="shared" si="7"/>
        <v>#DIV/0!</v>
      </c>
      <c r="E50" s="81">
        <f t="shared" si="8"/>
        <v>1176</v>
      </c>
      <c r="F50" s="83"/>
      <c r="G50" s="56"/>
      <c r="H50" s="67" t="e">
        <f t="shared" si="9"/>
        <v>#DIV/0!</v>
      </c>
      <c r="I50" s="54">
        <f t="shared" si="10"/>
        <v>0</v>
      </c>
      <c r="J50" s="53" t="e">
        <f t="shared" si="11"/>
        <v>#DIV/0!</v>
      </c>
      <c r="K50" s="53" t="e">
        <f t="shared" si="12"/>
        <v>#DIV/0!</v>
      </c>
      <c r="L50" s="52" t="e">
        <f t="shared" si="13"/>
        <v>#DIV/0!</v>
      </c>
    </row>
    <row r="51" spans="1:12" x14ac:dyDescent="0.4">
      <c r="A51" s="58" t="s">
        <v>84</v>
      </c>
      <c r="B51" s="55">
        <f>'12月(上旬～中旬)'!B51-'12月(上旬)'!B51</f>
        <v>2245</v>
      </c>
      <c r="C51" s="55">
        <f>'12月(上旬～中旬)'!C51-'12月(上旬)'!C51</f>
        <v>2265</v>
      </c>
      <c r="D51" s="78">
        <f t="shared" si="7"/>
        <v>0.99116997792494477</v>
      </c>
      <c r="E51" s="68">
        <f t="shared" si="8"/>
        <v>-20</v>
      </c>
      <c r="F51" s="55">
        <f>'12月(上旬～中旬)'!F51-'12月(上旬)'!F51</f>
        <v>2970</v>
      </c>
      <c r="G51" s="55">
        <f>'12月(上旬～中旬)'!G51-'12月(上旬)'!G51</f>
        <v>2700</v>
      </c>
      <c r="H51" s="76">
        <f t="shared" si="9"/>
        <v>1.1000000000000001</v>
      </c>
      <c r="I51" s="54">
        <f t="shared" si="10"/>
        <v>270</v>
      </c>
      <c r="J51" s="53">
        <f t="shared" si="11"/>
        <v>0.75589225589225584</v>
      </c>
      <c r="K51" s="53">
        <f t="shared" si="12"/>
        <v>0.83888888888888891</v>
      </c>
      <c r="L51" s="52">
        <f t="shared" si="13"/>
        <v>-8.2996632996633068E-2</v>
      </c>
    </row>
    <row r="52" spans="1:12" x14ac:dyDescent="0.4">
      <c r="A52" s="58" t="s">
        <v>159</v>
      </c>
      <c r="B52" s="55">
        <f>'12月(上旬～中旬)'!B52-'12月(上旬)'!B52</f>
        <v>483</v>
      </c>
      <c r="C52" s="55">
        <f>'12月(上旬～中旬)'!C52-'12月(上旬)'!C52</f>
        <v>812</v>
      </c>
      <c r="D52" s="78">
        <f t="shared" si="7"/>
        <v>0.59482758620689657</v>
      </c>
      <c r="E52" s="68">
        <f t="shared" si="8"/>
        <v>-329</v>
      </c>
      <c r="F52" s="55">
        <f>'12月(上旬～中旬)'!F52-'12月(上旬)'!F52</f>
        <v>1260</v>
      </c>
      <c r="G52" s="55">
        <f>'12月(上旬～中旬)'!G52-'12月(上旬)'!G52</f>
        <v>1464</v>
      </c>
      <c r="H52" s="87">
        <f t="shared" si="9"/>
        <v>0.86065573770491799</v>
      </c>
      <c r="I52" s="54">
        <f t="shared" si="10"/>
        <v>-204</v>
      </c>
      <c r="J52" s="53">
        <f t="shared" si="11"/>
        <v>0.38333333333333336</v>
      </c>
      <c r="K52" s="53">
        <f t="shared" si="12"/>
        <v>0.55464480874316935</v>
      </c>
      <c r="L52" s="52">
        <f t="shared" si="13"/>
        <v>-0.17131147540983599</v>
      </c>
    </row>
    <row r="53" spans="1:12" x14ac:dyDescent="0.4">
      <c r="A53" s="58" t="s">
        <v>158</v>
      </c>
      <c r="B53" s="55">
        <f>'12月(上旬～中旬)'!B53-'12月(上旬)'!B53</f>
        <v>1115</v>
      </c>
      <c r="C53" s="55">
        <f>'12月(上旬～中旬)'!C53-'12月(上旬)'!C53</f>
        <v>692</v>
      </c>
      <c r="D53" s="78">
        <f t="shared" si="7"/>
        <v>1.6112716763005781</v>
      </c>
      <c r="E53" s="68">
        <f t="shared" si="8"/>
        <v>423</v>
      </c>
      <c r="F53" s="55">
        <f>'12月(上旬～中旬)'!F53-'12月(上旬)'!F53</f>
        <v>1679</v>
      </c>
      <c r="G53" s="55">
        <f>'12月(上旬～中旬)'!G53-'12月(上旬)'!G53</f>
        <v>1200</v>
      </c>
      <c r="H53" s="76">
        <f t="shared" si="9"/>
        <v>1.3991666666666667</v>
      </c>
      <c r="I53" s="54">
        <f t="shared" si="10"/>
        <v>479</v>
      </c>
      <c r="J53" s="53">
        <f t="shared" si="11"/>
        <v>0.66408576533650987</v>
      </c>
      <c r="K53" s="53">
        <f t="shared" si="12"/>
        <v>0.57666666666666666</v>
      </c>
      <c r="L53" s="52">
        <f t="shared" si="13"/>
        <v>8.7419098669843209E-2</v>
      </c>
    </row>
    <row r="54" spans="1:12" x14ac:dyDescent="0.4">
      <c r="A54" s="58" t="s">
        <v>83</v>
      </c>
      <c r="B54" s="55">
        <f>'12月(上旬～中旬)'!B54-'12月(上旬)'!B54</f>
        <v>1375</v>
      </c>
      <c r="C54" s="55">
        <f>'12月(上旬～中旬)'!C54-'12月(上旬)'!C54</f>
        <v>1632</v>
      </c>
      <c r="D54" s="78">
        <f t="shared" si="7"/>
        <v>0.84252450980392157</v>
      </c>
      <c r="E54" s="68">
        <f t="shared" si="8"/>
        <v>-257</v>
      </c>
      <c r="F54" s="55">
        <f>'12月(上旬～中旬)'!F54-'12月(上旬)'!F54</f>
        <v>3032</v>
      </c>
      <c r="G54" s="55">
        <f>'12月(上旬～中旬)'!G54-'12月(上旬)'!G54</f>
        <v>3736</v>
      </c>
      <c r="H54" s="79">
        <f t="shared" si="9"/>
        <v>0.81156316916488225</v>
      </c>
      <c r="I54" s="54">
        <f t="shared" si="10"/>
        <v>-704</v>
      </c>
      <c r="J54" s="53">
        <f t="shared" si="11"/>
        <v>0.45349604221635886</v>
      </c>
      <c r="K54" s="53">
        <f t="shared" si="12"/>
        <v>0.43683083511777304</v>
      </c>
      <c r="L54" s="52">
        <f t="shared" si="13"/>
        <v>1.6665207098585821E-2</v>
      </c>
    </row>
    <row r="55" spans="1:12" x14ac:dyDescent="0.4">
      <c r="A55" s="58" t="s">
        <v>82</v>
      </c>
      <c r="B55" s="55">
        <f>'12月(上旬～中旬)'!B55-'12月(上旬)'!B55</f>
        <v>1317</v>
      </c>
      <c r="C55" s="55">
        <f>'12月(上旬～中旬)'!C55-'12月(上旬)'!C55</f>
        <v>1000</v>
      </c>
      <c r="D55" s="78">
        <f t="shared" si="7"/>
        <v>1.3169999999999999</v>
      </c>
      <c r="E55" s="54">
        <f t="shared" si="8"/>
        <v>317</v>
      </c>
      <c r="F55" s="55">
        <f>'12月(上旬～中旬)'!F55-'12月(上旬)'!F55</f>
        <v>2700</v>
      </c>
      <c r="G55" s="55">
        <f>'12月(上旬～中旬)'!G55-'12月(上旬)'!G55</f>
        <v>2700</v>
      </c>
      <c r="H55" s="76">
        <f t="shared" si="9"/>
        <v>1</v>
      </c>
      <c r="I55" s="54">
        <f t="shared" si="10"/>
        <v>0</v>
      </c>
      <c r="J55" s="53">
        <f t="shared" si="11"/>
        <v>0.48777777777777775</v>
      </c>
      <c r="K55" s="53">
        <f t="shared" si="12"/>
        <v>0.37037037037037035</v>
      </c>
      <c r="L55" s="52">
        <f t="shared" si="13"/>
        <v>0.1174074074074074</v>
      </c>
    </row>
    <row r="56" spans="1:12" x14ac:dyDescent="0.4">
      <c r="A56" s="58" t="s">
        <v>157</v>
      </c>
      <c r="B56" s="55">
        <f>'12月(上旬～中旬)'!B56-'12月(上旬)'!B56</f>
        <v>619</v>
      </c>
      <c r="C56" s="55">
        <f>'12月(上旬～中旬)'!C56-'12月(上旬)'!C56</f>
        <v>632</v>
      </c>
      <c r="D56" s="78">
        <f t="shared" si="7"/>
        <v>0.97943037974683544</v>
      </c>
      <c r="E56" s="54">
        <f t="shared" si="8"/>
        <v>-13</v>
      </c>
      <c r="F56" s="55">
        <f>'12月(上旬～中旬)'!F56-'12月(上旬)'!F56</f>
        <v>1260</v>
      </c>
      <c r="G56" s="55">
        <f>'12月(上旬～中旬)'!G56-'12月(上旬)'!G56</f>
        <v>1404</v>
      </c>
      <c r="H56" s="76">
        <f t="shared" si="9"/>
        <v>0.89743589743589747</v>
      </c>
      <c r="I56" s="54">
        <f t="shared" si="10"/>
        <v>-144</v>
      </c>
      <c r="J56" s="53">
        <f t="shared" si="11"/>
        <v>0.49126984126984125</v>
      </c>
      <c r="K56" s="53">
        <f t="shared" si="12"/>
        <v>0.45014245014245013</v>
      </c>
      <c r="L56" s="52">
        <f t="shared" si="13"/>
        <v>4.1127391127391111E-2</v>
      </c>
    </row>
    <row r="57" spans="1:12" x14ac:dyDescent="0.4">
      <c r="A57" s="70" t="s">
        <v>81</v>
      </c>
      <c r="B57" s="55">
        <f>'12月(上旬～中旬)'!B57-'12月(上旬)'!B57</f>
        <v>648</v>
      </c>
      <c r="C57" s="55">
        <f>'12月(上旬～中旬)'!C57-'12月(上旬)'!C57</f>
        <v>488</v>
      </c>
      <c r="D57" s="78">
        <f t="shared" si="7"/>
        <v>1.3278688524590163</v>
      </c>
      <c r="E57" s="68">
        <f t="shared" si="8"/>
        <v>160</v>
      </c>
      <c r="F57" s="55">
        <f>'12月(上旬～中旬)'!F57-'12月(上旬)'!F57</f>
        <v>1216</v>
      </c>
      <c r="G57" s="55">
        <f>'12月(上旬～中旬)'!G57-'12月(上旬)'!G57</f>
        <v>979</v>
      </c>
      <c r="H57" s="79">
        <f t="shared" si="9"/>
        <v>1.2420837589376916</v>
      </c>
      <c r="I57" s="54">
        <f t="shared" si="10"/>
        <v>237</v>
      </c>
      <c r="J57" s="53">
        <f t="shared" si="11"/>
        <v>0.53289473684210531</v>
      </c>
      <c r="K57" s="67">
        <f t="shared" si="12"/>
        <v>0.49846782431052095</v>
      </c>
      <c r="L57" s="66">
        <f t="shared" si="13"/>
        <v>3.4426912531584364E-2</v>
      </c>
    </row>
    <row r="58" spans="1:12" x14ac:dyDescent="0.4">
      <c r="A58" s="58" t="s">
        <v>80</v>
      </c>
      <c r="B58" s="55">
        <f>'12月(上旬～中旬)'!B58-'12月(上旬)'!B58</f>
        <v>579</v>
      </c>
      <c r="C58" s="55">
        <f>'12月(上旬～中旬)'!C58-'12月(上旬)'!C58</f>
        <v>245</v>
      </c>
      <c r="D58" s="73">
        <f t="shared" si="7"/>
        <v>2.3632653061224489</v>
      </c>
      <c r="E58" s="54">
        <f t="shared" si="8"/>
        <v>334</v>
      </c>
      <c r="F58" s="55">
        <f>'12月(上旬～中旬)'!F58-'12月(上旬)'!F58</f>
        <v>1216</v>
      </c>
      <c r="G58" s="55">
        <f>'12月(上旬～中旬)'!G58-'12月(上旬)'!G58</f>
        <v>1200</v>
      </c>
      <c r="H58" s="53">
        <f t="shared" si="9"/>
        <v>1.0133333333333334</v>
      </c>
      <c r="I58" s="54">
        <f t="shared" si="10"/>
        <v>16</v>
      </c>
      <c r="J58" s="53">
        <f t="shared" si="11"/>
        <v>0.47615131578947367</v>
      </c>
      <c r="K58" s="53">
        <f t="shared" si="12"/>
        <v>0.20416666666666666</v>
      </c>
      <c r="L58" s="52">
        <f t="shared" si="13"/>
        <v>0.27198464912280701</v>
      </c>
    </row>
    <row r="59" spans="1:12" x14ac:dyDescent="0.4">
      <c r="A59" s="58" t="s">
        <v>79</v>
      </c>
      <c r="B59" s="55">
        <f>'12月(上旬～中旬)'!B59-'12月(上旬)'!B59</f>
        <v>506</v>
      </c>
      <c r="C59" s="55">
        <f>'12月(上旬～中旬)'!C59-'12月(上旬)'!C59</f>
        <v>373</v>
      </c>
      <c r="D59" s="73">
        <f t="shared" si="7"/>
        <v>1.3565683646112601</v>
      </c>
      <c r="E59" s="54">
        <f t="shared" si="8"/>
        <v>133</v>
      </c>
      <c r="F59" s="55">
        <f>'12月(上旬～中旬)'!F59-'12月(上旬)'!F59</f>
        <v>1200</v>
      </c>
      <c r="G59" s="55">
        <f>'12月(上旬～中旬)'!G59-'12月(上旬)'!G59</f>
        <v>1200</v>
      </c>
      <c r="H59" s="53">
        <f t="shared" si="9"/>
        <v>1</v>
      </c>
      <c r="I59" s="54">
        <f t="shared" si="10"/>
        <v>0</v>
      </c>
      <c r="J59" s="53">
        <f t="shared" si="11"/>
        <v>0.42166666666666669</v>
      </c>
      <c r="K59" s="53">
        <f t="shared" si="12"/>
        <v>0.31083333333333335</v>
      </c>
      <c r="L59" s="52">
        <f t="shared" si="13"/>
        <v>0.11083333333333334</v>
      </c>
    </row>
    <row r="60" spans="1:12" x14ac:dyDescent="0.4">
      <c r="A60" s="58" t="s">
        <v>78</v>
      </c>
      <c r="B60" s="55">
        <f>'12月(上旬～中旬)'!B60-'12月(上旬)'!B60</f>
        <v>1484</v>
      </c>
      <c r="C60" s="55">
        <f>'12月(上旬～中旬)'!C60-'12月(上旬)'!C60</f>
        <v>1524</v>
      </c>
      <c r="D60" s="78">
        <f t="shared" si="7"/>
        <v>0.97375328083989499</v>
      </c>
      <c r="E60" s="54">
        <f t="shared" si="8"/>
        <v>-40</v>
      </c>
      <c r="F60" s="55">
        <f>'12月(上旬～中旬)'!F60-'12月(上旬)'!F60</f>
        <v>4031</v>
      </c>
      <c r="G60" s="55">
        <f>'12月(上旬～中旬)'!G60-'12月(上旬)'!G60</f>
        <v>3660</v>
      </c>
      <c r="H60" s="76">
        <f t="shared" si="9"/>
        <v>1.1013661202185792</v>
      </c>
      <c r="I60" s="54">
        <f t="shared" si="10"/>
        <v>371</v>
      </c>
      <c r="J60" s="53">
        <f t="shared" si="11"/>
        <v>0.36814686182088813</v>
      </c>
      <c r="K60" s="53">
        <f t="shared" si="12"/>
        <v>0.4163934426229508</v>
      </c>
      <c r="L60" s="52">
        <f t="shared" si="13"/>
        <v>-4.8246580802062677E-2</v>
      </c>
    </row>
    <row r="61" spans="1:12" x14ac:dyDescent="0.4">
      <c r="A61" s="70" t="s">
        <v>155</v>
      </c>
      <c r="B61" s="72">
        <f>'12月(上旬～中旬)'!B61-'12月(上旬)'!B61</f>
        <v>640</v>
      </c>
      <c r="C61" s="72">
        <f>'12月(上旬～中旬)'!C61-'12月(上旬)'!C61</f>
        <v>0</v>
      </c>
      <c r="D61" s="67" t="e">
        <f t="shared" si="7"/>
        <v>#DIV/0!</v>
      </c>
      <c r="E61" s="68">
        <f t="shared" si="8"/>
        <v>640</v>
      </c>
      <c r="F61" s="72">
        <f>'12月(上旬～中旬)'!F61-'12月(上旬)'!F61</f>
        <v>1200</v>
      </c>
      <c r="G61" s="72">
        <f>'12月(上旬～中旬)'!G61-'12月(上旬)'!G61</f>
        <v>0</v>
      </c>
      <c r="H61" s="67" t="e">
        <f t="shared" si="9"/>
        <v>#DIV/0!</v>
      </c>
      <c r="I61" s="68">
        <f t="shared" si="10"/>
        <v>1200</v>
      </c>
      <c r="J61" s="67">
        <f t="shared" si="11"/>
        <v>0.53333333333333333</v>
      </c>
      <c r="K61" s="67" t="e">
        <f t="shared" si="12"/>
        <v>#DIV/0!</v>
      </c>
      <c r="L61" s="66" t="e">
        <f t="shared" si="13"/>
        <v>#DIV/0!</v>
      </c>
    </row>
    <row r="62" spans="1:12" x14ac:dyDescent="0.4">
      <c r="A62" s="51" t="s">
        <v>156</v>
      </c>
      <c r="B62" s="49">
        <f>'12月(上旬～中旬)'!B62-'12月(上旬)'!B62</f>
        <v>0</v>
      </c>
      <c r="C62" s="49">
        <f>'12月(上旬～中旬)'!C62-'12月(上旬)'!C62</f>
        <v>0</v>
      </c>
      <c r="D62" s="47" t="e">
        <f t="shared" si="7"/>
        <v>#DIV/0!</v>
      </c>
      <c r="E62" s="48">
        <f t="shared" si="8"/>
        <v>0</v>
      </c>
      <c r="F62" s="49">
        <f>'12月(上旬～中旬)'!F62-'12月(上旬)'!F62</f>
        <v>0</v>
      </c>
      <c r="G62" s="49">
        <f>'12月(上旬～中旬)'!G62-'12月(上旬)'!G62</f>
        <v>0</v>
      </c>
      <c r="H62" s="47" t="e">
        <f t="shared" si="9"/>
        <v>#DIV/0!</v>
      </c>
      <c r="I62" s="48">
        <f t="shared" si="10"/>
        <v>0</v>
      </c>
      <c r="J62" s="47" t="e">
        <f t="shared" si="11"/>
        <v>#DIV/0!</v>
      </c>
      <c r="K62" s="47" t="e">
        <f t="shared" si="12"/>
        <v>#DIV/0!</v>
      </c>
      <c r="L62" s="46" t="e">
        <f t="shared" si="13"/>
        <v>#DIV/0!</v>
      </c>
    </row>
    <row r="63" spans="1:12" x14ac:dyDescent="0.4">
      <c r="A63" s="277" t="s">
        <v>154</v>
      </c>
      <c r="B63" s="259">
        <f>SUM(B64:B67)</f>
        <v>678</v>
      </c>
      <c r="C63" s="259">
        <f>SUM(C64:C67)</f>
        <v>579</v>
      </c>
      <c r="D63" s="256">
        <f t="shared" si="7"/>
        <v>1.1709844559585492</v>
      </c>
      <c r="E63" s="281">
        <f t="shared" si="8"/>
        <v>99</v>
      </c>
      <c r="F63" s="259">
        <f>SUM(F64:F67)</f>
        <v>1687</v>
      </c>
      <c r="G63" s="259">
        <f>SUM(G64:G67)</f>
        <v>1415</v>
      </c>
      <c r="H63" s="256">
        <f t="shared" si="9"/>
        <v>1.1922261484098939</v>
      </c>
      <c r="I63" s="281">
        <f t="shared" si="10"/>
        <v>272</v>
      </c>
      <c r="J63" s="256">
        <f t="shared" si="11"/>
        <v>0.40189685832839361</v>
      </c>
      <c r="K63" s="256">
        <f t="shared" si="12"/>
        <v>0.40918727915194347</v>
      </c>
      <c r="L63" s="280">
        <f t="shared" si="13"/>
        <v>-7.2904208235498591E-3</v>
      </c>
    </row>
    <row r="64" spans="1:12" x14ac:dyDescent="0.4">
      <c r="A64" s="64" t="s">
        <v>77</v>
      </c>
      <c r="B64" s="112">
        <v>165</v>
      </c>
      <c r="C64" s="112">
        <v>128</v>
      </c>
      <c r="D64" s="95">
        <f t="shared" si="7"/>
        <v>1.2890625</v>
      </c>
      <c r="E64" s="140">
        <f t="shared" si="8"/>
        <v>37</v>
      </c>
      <c r="F64" s="112">
        <v>300</v>
      </c>
      <c r="G64" s="112">
        <v>299</v>
      </c>
      <c r="H64" s="95">
        <f t="shared" si="9"/>
        <v>1.0033444816053512</v>
      </c>
      <c r="I64" s="140">
        <f t="shared" si="10"/>
        <v>1</v>
      </c>
      <c r="J64" s="95">
        <f t="shared" si="11"/>
        <v>0.55000000000000004</v>
      </c>
      <c r="K64" s="95">
        <f t="shared" si="12"/>
        <v>0.42809364548494983</v>
      </c>
      <c r="L64" s="399">
        <f t="shared" si="13"/>
        <v>0.12190635451505022</v>
      </c>
    </row>
    <row r="65" spans="1:12" x14ac:dyDescent="0.4">
      <c r="A65" s="58" t="s">
        <v>153</v>
      </c>
      <c r="B65" s="56">
        <v>153</v>
      </c>
      <c r="C65" s="56">
        <v>105</v>
      </c>
      <c r="D65" s="53">
        <f t="shared" si="7"/>
        <v>1.4571428571428571</v>
      </c>
      <c r="E65" s="54">
        <f t="shared" si="8"/>
        <v>48</v>
      </c>
      <c r="F65" s="56">
        <v>524</v>
      </c>
      <c r="G65" s="56">
        <v>220</v>
      </c>
      <c r="H65" s="53">
        <f t="shared" si="9"/>
        <v>2.3818181818181818</v>
      </c>
      <c r="I65" s="54">
        <f t="shared" si="10"/>
        <v>304</v>
      </c>
      <c r="J65" s="53">
        <f t="shared" si="11"/>
        <v>0.2919847328244275</v>
      </c>
      <c r="K65" s="53">
        <f t="shared" si="12"/>
        <v>0.47727272727272729</v>
      </c>
      <c r="L65" s="52">
        <f t="shared" si="13"/>
        <v>-0.1852879944482998</v>
      </c>
    </row>
    <row r="66" spans="1:12" x14ac:dyDescent="0.4">
      <c r="A66" s="57" t="s">
        <v>152</v>
      </c>
      <c r="B66" s="112">
        <v>124</v>
      </c>
      <c r="C66" s="112">
        <v>84</v>
      </c>
      <c r="D66" s="53">
        <f t="shared" si="7"/>
        <v>1.4761904761904763</v>
      </c>
      <c r="E66" s="54">
        <f t="shared" si="8"/>
        <v>40</v>
      </c>
      <c r="F66" s="56">
        <v>284</v>
      </c>
      <c r="G66" s="56">
        <v>299</v>
      </c>
      <c r="H66" s="53">
        <f t="shared" si="9"/>
        <v>0.94983277591973247</v>
      </c>
      <c r="I66" s="54">
        <f t="shared" si="10"/>
        <v>-15</v>
      </c>
      <c r="J66" s="53">
        <f t="shared" si="11"/>
        <v>0.43661971830985913</v>
      </c>
      <c r="K66" s="53">
        <f t="shared" si="12"/>
        <v>0.28093645484949831</v>
      </c>
      <c r="L66" s="52">
        <f t="shared" si="13"/>
        <v>0.15568326346036082</v>
      </c>
    </row>
    <row r="67" spans="1:12" x14ac:dyDescent="0.4">
      <c r="A67" s="51" t="s">
        <v>151</v>
      </c>
      <c r="B67" s="50">
        <v>236</v>
      </c>
      <c r="C67" s="50">
        <v>262</v>
      </c>
      <c r="D67" s="47">
        <f t="shared" si="7"/>
        <v>0.9007633587786259</v>
      </c>
      <c r="E67" s="48">
        <f t="shared" si="8"/>
        <v>-26</v>
      </c>
      <c r="F67" s="50">
        <v>579</v>
      </c>
      <c r="G67" s="50">
        <v>597</v>
      </c>
      <c r="H67" s="47">
        <f t="shared" si="9"/>
        <v>0.96984924623115576</v>
      </c>
      <c r="I67" s="48">
        <f t="shared" si="10"/>
        <v>-18</v>
      </c>
      <c r="J67" s="47">
        <f t="shared" si="11"/>
        <v>0.40759930915371329</v>
      </c>
      <c r="K67" s="47">
        <f t="shared" si="12"/>
        <v>0.4388609715242881</v>
      </c>
      <c r="L67" s="46">
        <f t="shared" si="13"/>
        <v>-3.1261662370574816E-2</v>
      </c>
    </row>
    <row r="68" spans="1:12" x14ac:dyDescent="0.4">
      <c r="A68" s="42" t="s">
        <v>143</v>
      </c>
      <c r="B68" s="43"/>
      <c r="C68" s="42"/>
      <c r="D68" s="42"/>
      <c r="E68" s="43"/>
      <c r="F68" s="43"/>
      <c r="G68" s="42"/>
      <c r="H68" s="42"/>
      <c r="I68" s="43"/>
      <c r="J68" s="43"/>
      <c r="K68" s="42"/>
      <c r="L68" s="42"/>
    </row>
    <row r="69" spans="1:12" x14ac:dyDescent="0.4">
      <c r="A69" s="44" t="s">
        <v>142</v>
      </c>
      <c r="B69" s="43"/>
      <c r="C69" s="42"/>
      <c r="D69" s="42"/>
      <c r="E69" s="43"/>
      <c r="F69" s="43"/>
      <c r="G69" s="42"/>
      <c r="H69" s="42"/>
      <c r="I69" s="43"/>
      <c r="J69" s="43"/>
      <c r="K69" s="42"/>
      <c r="L69" s="42"/>
    </row>
    <row r="70" spans="1:12" s="42" customFormat="1" x14ac:dyDescent="0.4">
      <c r="A70" s="42" t="s">
        <v>141</v>
      </c>
      <c r="B70" s="43"/>
      <c r="C70" s="43"/>
      <c r="F70" s="43"/>
      <c r="G70" s="43"/>
      <c r="J70" s="43"/>
      <c r="K70" s="43"/>
    </row>
    <row r="71" spans="1:12" x14ac:dyDescent="0.4">
      <c r="A71" s="42" t="s">
        <v>98</v>
      </c>
      <c r="B71" s="43"/>
      <c r="C71" s="43"/>
      <c r="D71" s="42"/>
      <c r="E71" s="42"/>
      <c r="F71" s="43"/>
      <c r="G71" s="43"/>
      <c r="H71" s="42"/>
      <c r="I71" s="42"/>
      <c r="J71" s="43"/>
      <c r="K71" s="43"/>
      <c r="L71" s="42"/>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dataValidations count="1">
    <dataValidation allowBlank="1" showInputMessage="1" showErrorMessage="1" sqref="A2:L71 IW2:JH71 SS2:TD71 ACO2:ACZ71 AMK2:AMV71 AWG2:AWR71 BGC2:BGN71 BPY2:BQJ71 BZU2:CAF71 CJQ2:CKB71 CTM2:CTX71 DDI2:DDT71 DNE2:DNP71 DXA2:DXL71 EGW2:EHH71 EQS2:ERD71 FAO2:FAZ71 FKK2:FKV71 FUG2:FUR71 GEC2:GEN71 GNY2:GOJ71 GXU2:GYF71 HHQ2:HIB71 HRM2:HRX71 IBI2:IBT71 ILE2:ILP71 IVA2:IVL71 JEW2:JFH71 JOS2:JPD71 JYO2:JYZ71 KIK2:KIV71 KSG2:KSR71 LCC2:LCN71 LLY2:LMJ71 LVU2:LWF71 MFQ2:MGB71 MPM2:MPX71 MZI2:MZT71 NJE2:NJP71 NTA2:NTL71 OCW2:ODH71 OMS2:OND71 OWO2:OWZ71 PGK2:PGV71 PQG2:PQR71 QAC2:QAN71 QJY2:QKJ71 QTU2:QUF71 RDQ2:REB71 RNM2:RNX71 RXI2:RXT71 SHE2:SHP71 SRA2:SRL71 TAW2:TBH71 TKS2:TLD71 TUO2:TUZ71 UEK2:UEV71 UOG2:UOR71 UYC2:UYN71 VHY2:VIJ71 VRU2:VSF71 WBQ2:WCB71 WLM2:WLX71 WVI2:WVT71 A65538:L65607 IW65538:JH65607 SS65538:TD65607 ACO65538:ACZ65607 AMK65538:AMV65607 AWG65538:AWR65607 BGC65538:BGN65607 BPY65538:BQJ65607 BZU65538:CAF65607 CJQ65538:CKB65607 CTM65538:CTX65607 DDI65538:DDT65607 DNE65538:DNP65607 DXA65538:DXL65607 EGW65538:EHH65607 EQS65538:ERD65607 FAO65538:FAZ65607 FKK65538:FKV65607 FUG65538:FUR65607 GEC65538:GEN65607 GNY65538:GOJ65607 GXU65538:GYF65607 HHQ65538:HIB65607 HRM65538:HRX65607 IBI65538:IBT65607 ILE65538:ILP65607 IVA65538:IVL65607 JEW65538:JFH65607 JOS65538:JPD65607 JYO65538:JYZ65607 KIK65538:KIV65607 KSG65538:KSR65607 LCC65538:LCN65607 LLY65538:LMJ65607 LVU65538:LWF65607 MFQ65538:MGB65607 MPM65538:MPX65607 MZI65538:MZT65607 NJE65538:NJP65607 NTA65538:NTL65607 OCW65538:ODH65607 OMS65538:OND65607 OWO65538:OWZ65607 PGK65538:PGV65607 PQG65538:PQR65607 QAC65538:QAN65607 QJY65538:QKJ65607 QTU65538:QUF65607 RDQ65538:REB65607 RNM65538:RNX65607 RXI65538:RXT65607 SHE65538:SHP65607 SRA65538:SRL65607 TAW65538:TBH65607 TKS65538:TLD65607 TUO65538:TUZ65607 UEK65538:UEV65607 UOG65538:UOR65607 UYC65538:UYN65607 VHY65538:VIJ65607 VRU65538:VSF65607 WBQ65538:WCB65607 WLM65538:WLX65607 WVI65538:WVT65607 A131074:L131143 IW131074:JH131143 SS131074:TD131143 ACO131074:ACZ131143 AMK131074:AMV131143 AWG131074:AWR131143 BGC131074:BGN131143 BPY131074:BQJ131143 BZU131074:CAF131143 CJQ131074:CKB131143 CTM131074:CTX131143 DDI131074:DDT131143 DNE131074:DNP131143 DXA131074:DXL131143 EGW131074:EHH131143 EQS131074:ERD131143 FAO131074:FAZ131143 FKK131074:FKV131143 FUG131074:FUR131143 GEC131074:GEN131143 GNY131074:GOJ131143 GXU131074:GYF131143 HHQ131074:HIB131143 HRM131074:HRX131143 IBI131074:IBT131143 ILE131074:ILP131143 IVA131074:IVL131143 JEW131074:JFH131143 JOS131074:JPD131143 JYO131074:JYZ131143 KIK131074:KIV131143 KSG131074:KSR131143 LCC131074:LCN131143 LLY131074:LMJ131143 LVU131074:LWF131143 MFQ131074:MGB131143 MPM131074:MPX131143 MZI131074:MZT131143 NJE131074:NJP131143 NTA131074:NTL131143 OCW131074:ODH131143 OMS131074:OND131143 OWO131074:OWZ131143 PGK131074:PGV131143 PQG131074:PQR131143 QAC131074:QAN131143 QJY131074:QKJ131143 QTU131074:QUF131143 RDQ131074:REB131143 RNM131074:RNX131143 RXI131074:RXT131143 SHE131074:SHP131143 SRA131074:SRL131143 TAW131074:TBH131143 TKS131074:TLD131143 TUO131074:TUZ131143 UEK131074:UEV131143 UOG131074:UOR131143 UYC131074:UYN131143 VHY131074:VIJ131143 VRU131074:VSF131143 WBQ131074:WCB131143 WLM131074:WLX131143 WVI131074:WVT131143 A196610:L196679 IW196610:JH196679 SS196610:TD196679 ACO196610:ACZ196679 AMK196610:AMV196679 AWG196610:AWR196679 BGC196610:BGN196679 BPY196610:BQJ196679 BZU196610:CAF196679 CJQ196610:CKB196679 CTM196610:CTX196679 DDI196610:DDT196679 DNE196610:DNP196679 DXA196610:DXL196679 EGW196610:EHH196679 EQS196610:ERD196679 FAO196610:FAZ196679 FKK196610:FKV196679 FUG196610:FUR196679 GEC196610:GEN196679 GNY196610:GOJ196679 GXU196610:GYF196679 HHQ196610:HIB196679 HRM196610:HRX196679 IBI196610:IBT196679 ILE196610:ILP196679 IVA196610:IVL196679 JEW196610:JFH196679 JOS196610:JPD196679 JYO196610:JYZ196679 KIK196610:KIV196679 KSG196610:KSR196679 LCC196610:LCN196679 LLY196610:LMJ196679 LVU196610:LWF196679 MFQ196610:MGB196679 MPM196610:MPX196679 MZI196610:MZT196679 NJE196610:NJP196679 NTA196610:NTL196679 OCW196610:ODH196679 OMS196610:OND196679 OWO196610:OWZ196679 PGK196610:PGV196679 PQG196610:PQR196679 QAC196610:QAN196679 QJY196610:QKJ196679 QTU196610:QUF196679 RDQ196610:REB196679 RNM196610:RNX196679 RXI196610:RXT196679 SHE196610:SHP196679 SRA196610:SRL196679 TAW196610:TBH196679 TKS196610:TLD196679 TUO196610:TUZ196679 UEK196610:UEV196679 UOG196610:UOR196679 UYC196610:UYN196679 VHY196610:VIJ196679 VRU196610:VSF196679 WBQ196610:WCB196679 WLM196610:WLX196679 WVI196610:WVT196679 A262146:L262215 IW262146:JH262215 SS262146:TD262215 ACO262146:ACZ262215 AMK262146:AMV262215 AWG262146:AWR262215 BGC262146:BGN262215 BPY262146:BQJ262215 BZU262146:CAF262215 CJQ262146:CKB262215 CTM262146:CTX262215 DDI262146:DDT262215 DNE262146:DNP262215 DXA262146:DXL262215 EGW262146:EHH262215 EQS262146:ERD262215 FAO262146:FAZ262215 FKK262146:FKV262215 FUG262146:FUR262215 GEC262146:GEN262215 GNY262146:GOJ262215 GXU262146:GYF262215 HHQ262146:HIB262215 HRM262146:HRX262215 IBI262146:IBT262215 ILE262146:ILP262215 IVA262146:IVL262215 JEW262146:JFH262215 JOS262146:JPD262215 JYO262146:JYZ262215 KIK262146:KIV262215 KSG262146:KSR262215 LCC262146:LCN262215 LLY262146:LMJ262215 LVU262146:LWF262215 MFQ262146:MGB262215 MPM262146:MPX262215 MZI262146:MZT262215 NJE262146:NJP262215 NTA262146:NTL262215 OCW262146:ODH262215 OMS262146:OND262215 OWO262146:OWZ262215 PGK262146:PGV262215 PQG262146:PQR262215 QAC262146:QAN262215 QJY262146:QKJ262215 QTU262146:QUF262215 RDQ262146:REB262215 RNM262146:RNX262215 RXI262146:RXT262215 SHE262146:SHP262215 SRA262146:SRL262215 TAW262146:TBH262215 TKS262146:TLD262215 TUO262146:TUZ262215 UEK262146:UEV262215 UOG262146:UOR262215 UYC262146:UYN262215 VHY262146:VIJ262215 VRU262146:VSF262215 WBQ262146:WCB262215 WLM262146:WLX262215 WVI262146:WVT262215 A327682:L327751 IW327682:JH327751 SS327682:TD327751 ACO327682:ACZ327751 AMK327682:AMV327751 AWG327682:AWR327751 BGC327682:BGN327751 BPY327682:BQJ327751 BZU327682:CAF327751 CJQ327682:CKB327751 CTM327682:CTX327751 DDI327682:DDT327751 DNE327682:DNP327751 DXA327682:DXL327751 EGW327682:EHH327751 EQS327682:ERD327751 FAO327682:FAZ327751 FKK327682:FKV327751 FUG327682:FUR327751 GEC327682:GEN327751 GNY327682:GOJ327751 GXU327682:GYF327751 HHQ327682:HIB327751 HRM327682:HRX327751 IBI327682:IBT327751 ILE327682:ILP327751 IVA327682:IVL327751 JEW327682:JFH327751 JOS327682:JPD327751 JYO327682:JYZ327751 KIK327682:KIV327751 KSG327682:KSR327751 LCC327682:LCN327751 LLY327682:LMJ327751 LVU327682:LWF327751 MFQ327682:MGB327751 MPM327682:MPX327751 MZI327682:MZT327751 NJE327682:NJP327751 NTA327682:NTL327751 OCW327682:ODH327751 OMS327682:OND327751 OWO327682:OWZ327751 PGK327682:PGV327751 PQG327682:PQR327751 QAC327682:QAN327751 QJY327682:QKJ327751 QTU327682:QUF327751 RDQ327682:REB327751 RNM327682:RNX327751 RXI327682:RXT327751 SHE327682:SHP327751 SRA327682:SRL327751 TAW327682:TBH327751 TKS327682:TLD327751 TUO327682:TUZ327751 UEK327682:UEV327751 UOG327682:UOR327751 UYC327682:UYN327751 VHY327682:VIJ327751 VRU327682:VSF327751 WBQ327682:WCB327751 WLM327682:WLX327751 WVI327682:WVT327751 A393218:L393287 IW393218:JH393287 SS393218:TD393287 ACO393218:ACZ393287 AMK393218:AMV393287 AWG393218:AWR393287 BGC393218:BGN393287 BPY393218:BQJ393287 BZU393218:CAF393287 CJQ393218:CKB393287 CTM393218:CTX393287 DDI393218:DDT393287 DNE393218:DNP393287 DXA393218:DXL393287 EGW393218:EHH393287 EQS393218:ERD393287 FAO393218:FAZ393287 FKK393218:FKV393287 FUG393218:FUR393287 GEC393218:GEN393287 GNY393218:GOJ393287 GXU393218:GYF393287 HHQ393218:HIB393287 HRM393218:HRX393287 IBI393218:IBT393287 ILE393218:ILP393287 IVA393218:IVL393287 JEW393218:JFH393287 JOS393218:JPD393287 JYO393218:JYZ393287 KIK393218:KIV393287 KSG393218:KSR393287 LCC393218:LCN393287 LLY393218:LMJ393287 LVU393218:LWF393287 MFQ393218:MGB393287 MPM393218:MPX393287 MZI393218:MZT393287 NJE393218:NJP393287 NTA393218:NTL393287 OCW393218:ODH393287 OMS393218:OND393287 OWO393218:OWZ393287 PGK393218:PGV393287 PQG393218:PQR393287 QAC393218:QAN393287 QJY393218:QKJ393287 QTU393218:QUF393287 RDQ393218:REB393287 RNM393218:RNX393287 RXI393218:RXT393287 SHE393218:SHP393287 SRA393218:SRL393287 TAW393218:TBH393287 TKS393218:TLD393287 TUO393218:TUZ393287 UEK393218:UEV393287 UOG393218:UOR393287 UYC393218:UYN393287 VHY393218:VIJ393287 VRU393218:VSF393287 WBQ393218:WCB393287 WLM393218:WLX393287 WVI393218:WVT393287 A458754:L458823 IW458754:JH458823 SS458754:TD458823 ACO458754:ACZ458823 AMK458754:AMV458823 AWG458754:AWR458823 BGC458754:BGN458823 BPY458754:BQJ458823 BZU458754:CAF458823 CJQ458754:CKB458823 CTM458754:CTX458823 DDI458754:DDT458823 DNE458754:DNP458823 DXA458754:DXL458823 EGW458754:EHH458823 EQS458754:ERD458823 FAO458754:FAZ458823 FKK458754:FKV458823 FUG458754:FUR458823 GEC458754:GEN458823 GNY458754:GOJ458823 GXU458754:GYF458823 HHQ458754:HIB458823 HRM458754:HRX458823 IBI458754:IBT458823 ILE458754:ILP458823 IVA458754:IVL458823 JEW458754:JFH458823 JOS458754:JPD458823 JYO458754:JYZ458823 KIK458754:KIV458823 KSG458754:KSR458823 LCC458754:LCN458823 LLY458754:LMJ458823 LVU458754:LWF458823 MFQ458754:MGB458823 MPM458754:MPX458823 MZI458754:MZT458823 NJE458754:NJP458823 NTA458754:NTL458823 OCW458754:ODH458823 OMS458754:OND458823 OWO458754:OWZ458823 PGK458754:PGV458823 PQG458754:PQR458823 QAC458754:QAN458823 QJY458754:QKJ458823 QTU458754:QUF458823 RDQ458754:REB458823 RNM458754:RNX458823 RXI458754:RXT458823 SHE458754:SHP458823 SRA458754:SRL458823 TAW458754:TBH458823 TKS458754:TLD458823 TUO458754:TUZ458823 UEK458754:UEV458823 UOG458754:UOR458823 UYC458754:UYN458823 VHY458754:VIJ458823 VRU458754:VSF458823 WBQ458754:WCB458823 WLM458754:WLX458823 WVI458754:WVT458823 A524290:L524359 IW524290:JH524359 SS524290:TD524359 ACO524290:ACZ524359 AMK524290:AMV524359 AWG524290:AWR524359 BGC524290:BGN524359 BPY524290:BQJ524359 BZU524290:CAF524359 CJQ524290:CKB524359 CTM524290:CTX524359 DDI524290:DDT524359 DNE524290:DNP524359 DXA524290:DXL524359 EGW524290:EHH524359 EQS524290:ERD524359 FAO524290:FAZ524359 FKK524290:FKV524359 FUG524290:FUR524359 GEC524290:GEN524359 GNY524290:GOJ524359 GXU524290:GYF524359 HHQ524290:HIB524359 HRM524290:HRX524359 IBI524290:IBT524359 ILE524290:ILP524359 IVA524290:IVL524359 JEW524290:JFH524359 JOS524290:JPD524359 JYO524290:JYZ524359 KIK524290:KIV524359 KSG524290:KSR524359 LCC524290:LCN524359 LLY524290:LMJ524359 LVU524290:LWF524359 MFQ524290:MGB524359 MPM524290:MPX524359 MZI524290:MZT524359 NJE524290:NJP524359 NTA524290:NTL524359 OCW524290:ODH524359 OMS524290:OND524359 OWO524290:OWZ524359 PGK524290:PGV524359 PQG524290:PQR524359 QAC524290:QAN524359 QJY524290:QKJ524359 QTU524290:QUF524359 RDQ524290:REB524359 RNM524290:RNX524359 RXI524290:RXT524359 SHE524290:SHP524359 SRA524290:SRL524359 TAW524290:TBH524359 TKS524290:TLD524359 TUO524290:TUZ524359 UEK524290:UEV524359 UOG524290:UOR524359 UYC524290:UYN524359 VHY524290:VIJ524359 VRU524290:VSF524359 WBQ524290:WCB524359 WLM524290:WLX524359 WVI524290:WVT524359 A589826:L589895 IW589826:JH589895 SS589826:TD589895 ACO589826:ACZ589895 AMK589826:AMV589895 AWG589826:AWR589895 BGC589826:BGN589895 BPY589826:BQJ589895 BZU589826:CAF589895 CJQ589826:CKB589895 CTM589826:CTX589895 DDI589826:DDT589895 DNE589826:DNP589895 DXA589826:DXL589895 EGW589826:EHH589895 EQS589826:ERD589895 FAO589826:FAZ589895 FKK589826:FKV589895 FUG589826:FUR589895 GEC589826:GEN589895 GNY589826:GOJ589895 GXU589826:GYF589895 HHQ589826:HIB589895 HRM589826:HRX589895 IBI589826:IBT589895 ILE589826:ILP589895 IVA589826:IVL589895 JEW589826:JFH589895 JOS589826:JPD589895 JYO589826:JYZ589895 KIK589826:KIV589895 KSG589826:KSR589895 LCC589826:LCN589895 LLY589826:LMJ589895 LVU589826:LWF589895 MFQ589826:MGB589895 MPM589826:MPX589895 MZI589826:MZT589895 NJE589826:NJP589895 NTA589826:NTL589895 OCW589826:ODH589895 OMS589826:OND589895 OWO589826:OWZ589895 PGK589826:PGV589895 PQG589826:PQR589895 QAC589826:QAN589895 QJY589826:QKJ589895 QTU589826:QUF589895 RDQ589826:REB589895 RNM589826:RNX589895 RXI589826:RXT589895 SHE589826:SHP589895 SRA589826:SRL589895 TAW589826:TBH589895 TKS589826:TLD589895 TUO589826:TUZ589895 UEK589826:UEV589895 UOG589826:UOR589895 UYC589826:UYN589895 VHY589826:VIJ589895 VRU589826:VSF589895 WBQ589826:WCB589895 WLM589826:WLX589895 WVI589826:WVT589895 A655362:L655431 IW655362:JH655431 SS655362:TD655431 ACO655362:ACZ655431 AMK655362:AMV655431 AWG655362:AWR655431 BGC655362:BGN655431 BPY655362:BQJ655431 BZU655362:CAF655431 CJQ655362:CKB655431 CTM655362:CTX655431 DDI655362:DDT655431 DNE655362:DNP655431 DXA655362:DXL655431 EGW655362:EHH655431 EQS655362:ERD655431 FAO655362:FAZ655431 FKK655362:FKV655431 FUG655362:FUR655431 GEC655362:GEN655431 GNY655362:GOJ655431 GXU655362:GYF655431 HHQ655362:HIB655431 HRM655362:HRX655431 IBI655362:IBT655431 ILE655362:ILP655431 IVA655362:IVL655431 JEW655362:JFH655431 JOS655362:JPD655431 JYO655362:JYZ655431 KIK655362:KIV655431 KSG655362:KSR655431 LCC655362:LCN655431 LLY655362:LMJ655431 LVU655362:LWF655431 MFQ655362:MGB655431 MPM655362:MPX655431 MZI655362:MZT655431 NJE655362:NJP655431 NTA655362:NTL655431 OCW655362:ODH655431 OMS655362:OND655431 OWO655362:OWZ655431 PGK655362:PGV655431 PQG655362:PQR655431 QAC655362:QAN655431 QJY655362:QKJ655431 QTU655362:QUF655431 RDQ655362:REB655431 RNM655362:RNX655431 RXI655362:RXT655431 SHE655362:SHP655431 SRA655362:SRL655431 TAW655362:TBH655431 TKS655362:TLD655431 TUO655362:TUZ655431 UEK655362:UEV655431 UOG655362:UOR655431 UYC655362:UYN655431 VHY655362:VIJ655431 VRU655362:VSF655431 WBQ655362:WCB655431 WLM655362:WLX655431 WVI655362:WVT655431 A720898:L720967 IW720898:JH720967 SS720898:TD720967 ACO720898:ACZ720967 AMK720898:AMV720967 AWG720898:AWR720967 BGC720898:BGN720967 BPY720898:BQJ720967 BZU720898:CAF720967 CJQ720898:CKB720967 CTM720898:CTX720967 DDI720898:DDT720967 DNE720898:DNP720967 DXA720898:DXL720967 EGW720898:EHH720967 EQS720898:ERD720967 FAO720898:FAZ720967 FKK720898:FKV720967 FUG720898:FUR720967 GEC720898:GEN720967 GNY720898:GOJ720967 GXU720898:GYF720967 HHQ720898:HIB720967 HRM720898:HRX720967 IBI720898:IBT720967 ILE720898:ILP720967 IVA720898:IVL720967 JEW720898:JFH720967 JOS720898:JPD720967 JYO720898:JYZ720967 KIK720898:KIV720967 KSG720898:KSR720967 LCC720898:LCN720967 LLY720898:LMJ720967 LVU720898:LWF720967 MFQ720898:MGB720967 MPM720898:MPX720967 MZI720898:MZT720967 NJE720898:NJP720967 NTA720898:NTL720967 OCW720898:ODH720967 OMS720898:OND720967 OWO720898:OWZ720967 PGK720898:PGV720967 PQG720898:PQR720967 QAC720898:QAN720967 QJY720898:QKJ720967 QTU720898:QUF720967 RDQ720898:REB720967 RNM720898:RNX720967 RXI720898:RXT720967 SHE720898:SHP720967 SRA720898:SRL720967 TAW720898:TBH720967 TKS720898:TLD720967 TUO720898:TUZ720967 UEK720898:UEV720967 UOG720898:UOR720967 UYC720898:UYN720967 VHY720898:VIJ720967 VRU720898:VSF720967 WBQ720898:WCB720967 WLM720898:WLX720967 WVI720898:WVT720967 A786434:L786503 IW786434:JH786503 SS786434:TD786503 ACO786434:ACZ786503 AMK786434:AMV786503 AWG786434:AWR786503 BGC786434:BGN786503 BPY786434:BQJ786503 BZU786434:CAF786503 CJQ786434:CKB786503 CTM786434:CTX786503 DDI786434:DDT786503 DNE786434:DNP786503 DXA786434:DXL786503 EGW786434:EHH786503 EQS786434:ERD786503 FAO786434:FAZ786503 FKK786434:FKV786503 FUG786434:FUR786503 GEC786434:GEN786503 GNY786434:GOJ786503 GXU786434:GYF786503 HHQ786434:HIB786503 HRM786434:HRX786503 IBI786434:IBT786503 ILE786434:ILP786503 IVA786434:IVL786503 JEW786434:JFH786503 JOS786434:JPD786503 JYO786434:JYZ786503 KIK786434:KIV786503 KSG786434:KSR786503 LCC786434:LCN786503 LLY786434:LMJ786503 LVU786434:LWF786503 MFQ786434:MGB786503 MPM786434:MPX786503 MZI786434:MZT786503 NJE786434:NJP786503 NTA786434:NTL786503 OCW786434:ODH786503 OMS786434:OND786503 OWO786434:OWZ786503 PGK786434:PGV786503 PQG786434:PQR786503 QAC786434:QAN786503 QJY786434:QKJ786503 QTU786434:QUF786503 RDQ786434:REB786503 RNM786434:RNX786503 RXI786434:RXT786503 SHE786434:SHP786503 SRA786434:SRL786503 TAW786434:TBH786503 TKS786434:TLD786503 TUO786434:TUZ786503 UEK786434:UEV786503 UOG786434:UOR786503 UYC786434:UYN786503 VHY786434:VIJ786503 VRU786434:VSF786503 WBQ786434:WCB786503 WLM786434:WLX786503 WVI786434:WVT786503 A851970:L852039 IW851970:JH852039 SS851970:TD852039 ACO851970:ACZ852039 AMK851970:AMV852039 AWG851970:AWR852039 BGC851970:BGN852039 BPY851970:BQJ852039 BZU851970:CAF852039 CJQ851970:CKB852039 CTM851970:CTX852039 DDI851970:DDT852039 DNE851970:DNP852039 DXA851970:DXL852039 EGW851970:EHH852039 EQS851970:ERD852039 FAO851970:FAZ852039 FKK851970:FKV852039 FUG851970:FUR852039 GEC851970:GEN852039 GNY851970:GOJ852039 GXU851970:GYF852039 HHQ851970:HIB852039 HRM851970:HRX852039 IBI851970:IBT852039 ILE851970:ILP852039 IVA851970:IVL852039 JEW851970:JFH852039 JOS851970:JPD852039 JYO851970:JYZ852039 KIK851970:KIV852039 KSG851970:KSR852039 LCC851970:LCN852039 LLY851970:LMJ852039 LVU851970:LWF852039 MFQ851970:MGB852039 MPM851970:MPX852039 MZI851970:MZT852039 NJE851970:NJP852039 NTA851970:NTL852039 OCW851970:ODH852039 OMS851970:OND852039 OWO851970:OWZ852039 PGK851970:PGV852039 PQG851970:PQR852039 QAC851970:QAN852039 QJY851970:QKJ852039 QTU851970:QUF852039 RDQ851970:REB852039 RNM851970:RNX852039 RXI851970:RXT852039 SHE851970:SHP852039 SRA851970:SRL852039 TAW851970:TBH852039 TKS851970:TLD852039 TUO851970:TUZ852039 UEK851970:UEV852039 UOG851970:UOR852039 UYC851970:UYN852039 VHY851970:VIJ852039 VRU851970:VSF852039 WBQ851970:WCB852039 WLM851970:WLX852039 WVI851970:WVT852039 A917506:L917575 IW917506:JH917575 SS917506:TD917575 ACO917506:ACZ917575 AMK917506:AMV917575 AWG917506:AWR917575 BGC917506:BGN917575 BPY917506:BQJ917575 BZU917506:CAF917575 CJQ917506:CKB917575 CTM917506:CTX917575 DDI917506:DDT917575 DNE917506:DNP917575 DXA917506:DXL917575 EGW917506:EHH917575 EQS917506:ERD917575 FAO917506:FAZ917575 FKK917506:FKV917575 FUG917506:FUR917575 GEC917506:GEN917575 GNY917506:GOJ917575 GXU917506:GYF917575 HHQ917506:HIB917575 HRM917506:HRX917575 IBI917506:IBT917575 ILE917506:ILP917575 IVA917506:IVL917575 JEW917506:JFH917575 JOS917506:JPD917575 JYO917506:JYZ917575 KIK917506:KIV917575 KSG917506:KSR917575 LCC917506:LCN917575 LLY917506:LMJ917575 LVU917506:LWF917575 MFQ917506:MGB917575 MPM917506:MPX917575 MZI917506:MZT917575 NJE917506:NJP917575 NTA917506:NTL917575 OCW917506:ODH917575 OMS917506:OND917575 OWO917506:OWZ917575 PGK917506:PGV917575 PQG917506:PQR917575 QAC917506:QAN917575 QJY917506:QKJ917575 QTU917506:QUF917575 RDQ917506:REB917575 RNM917506:RNX917575 RXI917506:RXT917575 SHE917506:SHP917575 SRA917506:SRL917575 TAW917506:TBH917575 TKS917506:TLD917575 TUO917506:TUZ917575 UEK917506:UEV917575 UOG917506:UOR917575 UYC917506:UYN917575 VHY917506:VIJ917575 VRU917506:VSF917575 WBQ917506:WCB917575 WLM917506:WLX917575 WVI917506:WVT917575 A983042:L983111 IW983042:JH983111 SS983042:TD983111 ACO983042:ACZ983111 AMK983042:AMV983111 AWG983042:AWR983111 BGC983042:BGN983111 BPY983042:BQJ983111 BZU983042:CAF983111 CJQ983042:CKB983111 CTM983042:CTX983111 DDI983042:DDT983111 DNE983042:DNP983111 DXA983042:DXL983111 EGW983042:EHH983111 EQS983042:ERD983111 FAO983042:FAZ983111 FKK983042:FKV983111 FUG983042:FUR983111 GEC983042:GEN983111 GNY983042:GOJ983111 GXU983042:GYF983111 HHQ983042:HIB983111 HRM983042:HRX983111 IBI983042:IBT983111 ILE983042:ILP983111 IVA983042:IVL983111 JEW983042:JFH983111 JOS983042:JPD983111 JYO983042:JYZ983111 KIK983042:KIV983111 KSG983042:KSR983111 LCC983042:LCN983111 LLY983042:LMJ983111 LVU983042:LWF983111 MFQ983042:MGB983111 MPM983042:MPX983111 MZI983042:MZT983111 NJE983042:NJP983111 NTA983042:NTL983111 OCW983042:ODH983111 OMS983042:OND983111 OWO983042:OWZ983111 PGK983042:PGV983111 PQG983042:PQR983111 QAC983042:QAN983111 QJY983042:QKJ983111 QTU983042:QUF983111 RDQ983042:REB983111 RNM983042:RNX983111 RXI983042:RXT983111 SHE983042:SHP983111 SRA983042:SRL983111 TAW983042:TBH983111 TKS983042:TLD983111 TUO983042:TUZ983111 UEK983042:UEV983111 UOG983042:UOR983111 UYC983042:UYN983111 VHY983042:VIJ983111 VRU983042:VSF983111 WBQ983042:WCB983111 WLM983042:WLX983111 WVI983042:WVT983111"/>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1"/>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2" width="11" style="98" customWidth="1"/>
    <col min="3" max="3" width="11" style="43"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12月(上旬～中旬)</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s="42" customFormat="1" x14ac:dyDescent="0.4">
      <c r="A4" s="653"/>
      <c r="B4" s="659" t="s">
        <v>328</v>
      </c>
      <c r="C4" s="655" t="s">
        <v>327</v>
      </c>
      <c r="D4" s="653" t="s">
        <v>95</v>
      </c>
      <c r="E4" s="653"/>
      <c r="F4" s="649" t="str">
        <f>+B4</f>
        <v>(12'12/1～20)</v>
      </c>
      <c r="G4" s="649" t="str">
        <f>+C4</f>
        <v>(11'12/1～20)</v>
      </c>
      <c r="H4" s="653" t="s">
        <v>95</v>
      </c>
      <c r="I4" s="653"/>
      <c r="J4" s="649" t="str">
        <f>+B4</f>
        <v>(12'12/1～20)</v>
      </c>
      <c r="K4" s="649" t="str">
        <f>+C4</f>
        <v>(11'12/1～20)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92</v>
      </c>
      <c r="B6" s="248">
        <f>+B7+B41</f>
        <v>256557</v>
      </c>
      <c r="C6" s="248">
        <f>+C7+C41</f>
        <v>261311</v>
      </c>
      <c r="D6" s="245">
        <f t="shared" ref="D6:D37" si="0">+B6/C6</f>
        <v>0.981807118720605</v>
      </c>
      <c r="E6" s="289">
        <f t="shared" ref="E6:E37" si="1">+B6-C6</f>
        <v>-4754</v>
      </c>
      <c r="F6" s="248">
        <f>+F7+F41</f>
        <v>402857</v>
      </c>
      <c r="G6" s="248">
        <f>+G7+G41</f>
        <v>421381</v>
      </c>
      <c r="H6" s="245">
        <f t="shared" ref="H6:H37" si="2">+F6/G6</f>
        <v>0.95603978347386331</v>
      </c>
      <c r="I6" s="289">
        <f t="shared" ref="I6:I37" si="3">+F6-G6</f>
        <v>-18524</v>
      </c>
      <c r="J6" s="245">
        <f t="shared" ref="J6:J37" si="4">+B6/F6</f>
        <v>0.63684384285242657</v>
      </c>
      <c r="K6" s="245">
        <f t="shared" ref="K6:K37" si="5">+C6/G6</f>
        <v>0.62013000111538019</v>
      </c>
      <c r="L6" s="283">
        <f t="shared" ref="L6:L37" si="6">+J6-K6</f>
        <v>1.6713841737046375E-2</v>
      </c>
    </row>
    <row r="7" spans="1:12" s="44" customFormat="1" x14ac:dyDescent="0.4">
      <c r="A7" s="249" t="s">
        <v>91</v>
      </c>
      <c r="B7" s="248">
        <f>+B8+B18+B38</f>
        <v>107644</v>
      </c>
      <c r="C7" s="248">
        <f>+C8+C18+C38</f>
        <v>116869</v>
      </c>
      <c r="D7" s="245">
        <f t="shared" si="0"/>
        <v>0.92106546646244936</v>
      </c>
      <c r="E7" s="289">
        <f t="shared" si="1"/>
        <v>-9225</v>
      </c>
      <c r="F7" s="248">
        <f>+F8+F18+F38</f>
        <v>168394</v>
      </c>
      <c r="G7" s="248">
        <f>+G8+G18+G38</f>
        <v>193167</v>
      </c>
      <c r="H7" s="245">
        <f t="shared" si="2"/>
        <v>0.87175345685339634</v>
      </c>
      <c r="I7" s="289">
        <f t="shared" si="3"/>
        <v>-24773</v>
      </c>
      <c r="J7" s="245">
        <f t="shared" si="4"/>
        <v>0.63923892775277025</v>
      </c>
      <c r="K7" s="245">
        <f t="shared" si="5"/>
        <v>0.60501534941268431</v>
      </c>
      <c r="L7" s="283">
        <f t="shared" si="6"/>
        <v>3.4223578340085936E-2</v>
      </c>
    </row>
    <row r="8" spans="1:12" x14ac:dyDescent="0.4">
      <c r="A8" s="277" t="s">
        <v>190</v>
      </c>
      <c r="B8" s="259">
        <f>SUM(B9:B17)</f>
        <v>72486</v>
      </c>
      <c r="C8" s="259">
        <f>SUM(C9:C17)</f>
        <v>87781</v>
      </c>
      <c r="D8" s="256">
        <f t="shared" si="0"/>
        <v>0.82575956072498602</v>
      </c>
      <c r="E8" s="281">
        <f t="shared" si="1"/>
        <v>-15295</v>
      </c>
      <c r="F8" s="259">
        <f>SUM(F9:F17)</f>
        <v>112109</v>
      </c>
      <c r="G8" s="259">
        <f>SUM(G9:G17)</f>
        <v>141662</v>
      </c>
      <c r="H8" s="256">
        <f t="shared" si="2"/>
        <v>0.79138371616947378</v>
      </c>
      <c r="I8" s="281">
        <f t="shared" si="3"/>
        <v>-29553</v>
      </c>
      <c r="J8" s="256">
        <f t="shared" si="4"/>
        <v>0.64656718015502768</v>
      </c>
      <c r="K8" s="256">
        <f t="shared" si="5"/>
        <v>0.61965100026824416</v>
      </c>
      <c r="L8" s="280">
        <f t="shared" si="6"/>
        <v>2.691617988678352E-2</v>
      </c>
    </row>
    <row r="9" spans="1:12" x14ac:dyDescent="0.4">
      <c r="A9" s="57" t="s">
        <v>87</v>
      </c>
      <c r="B9" s="80">
        <f>'12月(上旬)'!B9+'12月(中旬)'!B9</f>
        <v>60670</v>
      </c>
      <c r="C9" s="80">
        <f>'12月(上旬)'!C9+'12月(中旬)'!C9</f>
        <v>68369</v>
      </c>
      <c r="D9" s="73">
        <f t="shared" si="0"/>
        <v>0.88739048399128262</v>
      </c>
      <c r="E9" s="81">
        <f t="shared" si="1"/>
        <v>-7699</v>
      </c>
      <c r="F9" s="80">
        <f>'12月(上旬)'!F9+'12月(中旬)'!F9</f>
        <v>97323</v>
      </c>
      <c r="G9" s="80">
        <f>'12月(上旬)'!G9+'12月(中旬)'!G9</f>
        <v>109544</v>
      </c>
      <c r="H9" s="73">
        <f t="shared" si="2"/>
        <v>0.88843752282187982</v>
      </c>
      <c r="I9" s="81">
        <f t="shared" si="3"/>
        <v>-12221</v>
      </c>
      <c r="J9" s="73">
        <f t="shared" si="4"/>
        <v>0.62338809942151396</v>
      </c>
      <c r="K9" s="73">
        <f t="shared" si="5"/>
        <v>0.62412363981596441</v>
      </c>
      <c r="L9" s="90">
        <f t="shared" si="6"/>
        <v>-7.3554039445045127E-4</v>
      </c>
    </row>
    <row r="10" spans="1:12" x14ac:dyDescent="0.4">
      <c r="A10" s="58" t="s">
        <v>90</v>
      </c>
      <c r="B10" s="80">
        <f>'12月(上旬)'!B10+'12月(中旬)'!B10</f>
        <v>8434</v>
      </c>
      <c r="C10" s="80">
        <f>'12月(上旬)'!C10+'12月(中旬)'!C10</f>
        <v>7934</v>
      </c>
      <c r="D10" s="53">
        <f t="shared" si="0"/>
        <v>1.0630199142929166</v>
      </c>
      <c r="E10" s="54">
        <f t="shared" si="1"/>
        <v>500</v>
      </c>
      <c r="F10" s="80">
        <f>'12月(上旬)'!F10+'12月(中旬)'!F10</f>
        <v>10000</v>
      </c>
      <c r="G10" s="80">
        <f>'12月(上旬)'!G10+'12月(中旬)'!G10</f>
        <v>12141</v>
      </c>
      <c r="H10" s="53">
        <f t="shared" si="2"/>
        <v>0.82365538258792526</v>
      </c>
      <c r="I10" s="54">
        <f t="shared" si="3"/>
        <v>-2141</v>
      </c>
      <c r="J10" s="53">
        <f t="shared" si="4"/>
        <v>0.84340000000000004</v>
      </c>
      <c r="K10" s="53">
        <f t="shared" si="5"/>
        <v>0.65348818054525981</v>
      </c>
      <c r="L10" s="52">
        <f t="shared" si="6"/>
        <v>0.18991181945474023</v>
      </c>
    </row>
    <row r="11" spans="1:12" x14ac:dyDescent="0.4">
      <c r="A11" s="58" t="s">
        <v>162</v>
      </c>
      <c r="B11" s="80">
        <f>'12月(上旬)'!B11+'12月(中旬)'!B11</f>
        <v>1293</v>
      </c>
      <c r="C11" s="80">
        <f>'12月(上旬)'!C11+'12月(中旬)'!C11</f>
        <v>10350</v>
      </c>
      <c r="D11" s="53">
        <f t="shared" si="0"/>
        <v>0.12492753623188406</v>
      </c>
      <c r="E11" s="54">
        <f t="shared" si="1"/>
        <v>-9057</v>
      </c>
      <c r="F11" s="80">
        <f>'12月(上旬)'!F11+'12月(中旬)'!F11</f>
        <v>1441</v>
      </c>
      <c r="G11" s="80">
        <f>'12月(上旬)'!G11+'12月(中旬)'!G11</f>
        <v>17077</v>
      </c>
      <c r="H11" s="53">
        <f t="shared" si="2"/>
        <v>8.4382502781519E-2</v>
      </c>
      <c r="I11" s="54">
        <f t="shared" si="3"/>
        <v>-15636</v>
      </c>
      <c r="J11" s="53">
        <f t="shared" si="4"/>
        <v>0.89729354614850798</v>
      </c>
      <c r="K11" s="53">
        <f t="shared" si="5"/>
        <v>0.60607835099841889</v>
      </c>
      <c r="L11" s="52">
        <f t="shared" si="6"/>
        <v>0.29121519515008909</v>
      </c>
    </row>
    <row r="12" spans="1:12" x14ac:dyDescent="0.4">
      <c r="A12" s="58" t="s">
        <v>85</v>
      </c>
      <c r="B12" s="80">
        <f>'12月(上旬)'!B12+'12月(中旬)'!B12</f>
        <v>413</v>
      </c>
      <c r="C12" s="80">
        <f>'12月(上旬)'!C12+'12月(中旬)'!C12</f>
        <v>0</v>
      </c>
      <c r="D12" s="53" t="e">
        <f t="shared" si="0"/>
        <v>#DIV/0!</v>
      </c>
      <c r="E12" s="54">
        <f t="shared" si="1"/>
        <v>413</v>
      </c>
      <c r="F12" s="80">
        <f>'12月(上旬)'!F12+'12月(中旬)'!F12</f>
        <v>495</v>
      </c>
      <c r="G12" s="80">
        <f>'12月(上旬)'!G12+'12月(中旬)'!G12</f>
        <v>0</v>
      </c>
      <c r="H12" s="53" t="e">
        <f t="shared" si="2"/>
        <v>#DIV/0!</v>
      </c>
      <c r="I12" s="54">
        <f t="shared" si="3"/>
        <v>495</v>
      </c>
      <c r="J12" s="53">
        <f t="shared" si="4"/>
        <v>0.83434343434343439</v>
      </c>
      <c r="K12" s="53" t="e">
        <f t="shared" si="5"/>
        <v>#DIV/0!</v>
      </c>
      <c r="L12" s="52" t="e">
        <f t="shared" si="6"/>
        <v>#DIV/0!</v>
      </c>
    </row>
    <row r="13" spans="1:12" x14ac:dyDescent="0.4">
      <c r="A13" s="58" t="s">
        <v>86</v>
      </c>
      <c r="B13" s="80">
        <f>'12月(上旬)'!B13+'12月(中旬)'!B13</f>
        <v>292</v>
      </c>
      <c r="C13" s="80">
        <f>'12月(上旬)'!C13+'12月(中旬)'!C13</f>
        <v>0</v>
      </c>
      <c r="D13" s="53" t="e">
        <f t="shared" si="0"/>
        <v>#DIV/0!</v>
      </c>
      <c r="E13" s="54">
        <f t="shared" si="1"/>
        <v>292</v>
      </c>
      <c r="F13" s="80">
        <f>'12月(上旬)'!F13+'12月(中旬)'!F13</f>
        <v>330</v>
      </c>
      <c r="G13" s="80">
        <f>'12月(上旬)'!G13+'12月(中旬)'!G13</f>
        <v>0</v>
      </c>
      <c r="H13" s="53" t="e">
        <f t="shared" si="2"/>
        <v>#DIV/0!</v>
      </c>
      <c r="I13" s="54">
        <f t="shared" si="3"/>
        <v>330</v>
      </c>
      <c r="J13" s="53">
        <f t="shared" si="4"/>
        <v>0.88484848484848488</v>
      </c>
      <c r="K13" s="53" t="e">
        <f t="shared" si="5"/>
        <v>#DIV/0!</v>
      </c>
      <c r="L13" s="52" t="e">
        <f t="shared" si="6"/>
        <v>#DIV/0!</v>
      </c>
    </row>
    <row r="14" spans="1:12" x14ac:dyDescent="0.4">
      <c r="A14" s="64" t="s">
        <v>189</v>
      </c>
      <c r="B14" s="107">
        <f>'12月(上旬)'!B14+'12月(中旬)'!B14</f>
        <v>1384</v>
      </c>
      <c r="C14" s="107">
        <f>'12月(上旬)'!C14+'12月(中旬)'!C14</f>
        <v>1128</v>
      </c>
      <c r="D14" s="67">
        <f t="shared" si="0"/>
        <v>1.2269503546099292</v>
      </c>
      <c r="E14" s="68">
        <f t="shared" si="1"/>
        <v>256</v>
      </c>
      <c r="F14" s="107">
        <f>'12月(上旬)'!F14+'12月(中旬)'!F14</f>
        <v>2520</v>
      </c>
      <c r="G14" s="107">
        <f>'12月(上旬)'!G14+'12月(中旬)'!G14</f>
        <v>2900</v>
      </c>
      <c r="H14" s="67">
        <f t="shared" si="2"/>
        <v>0.86896551724137927</v>
      </c>
      <c r="I14" s="68">
        <f t="shared" si="3"/>
        <v>-380</v>
      </c>
      <c r="J14" s="67">
        <f t="shared" si="4"/>
        <v>0.54920634920634925</v>
      </c>
      <c r="K14" s="67">
        <f t="shared" si="5"/>
        <v>0.38896551724137929</v>
      </c>
      <c r="L14" s="66">
        <f t="shared" si="6"/>
        <v>0.16024083196496997</v>
      </c>
    </row>
    <row r="15" spans="1:12" x14ac:dyDescent="0.4">
      <c r="A15" s="58" t="s">
        <v>188</v>
      </c>
      <c r="B15" s="55">
        <f>'12月(上旬)'!B15+'12月(中旬)'!B15</f>
        <v>0</v>
      </c>
      <c r="C15" s="55">
        <f>'12月(上旬)'!C15+'12月(中旬)'!C15</f>
        <v>0</v>
      </c>
      <c r="D15" s="53" t="e">
        <f t="shared" si="0"/>
        <v>#DIV/0!</v>
      </c>
      <c r="E15" s="54">
        <f t="shared" si="1"/>
        <v>0</v>
      </c>
      <c r="F15" s="55">
        <f>'12月(上旬)'!F15+'12月(中旬)'!F15</f>
        <v>0</v>
      </c>
      <c r="G15" s="55">
        <f>'12月(上旬)'!G15+'12月(中旬)'!G15</f>
        <v>0</v>
      </c>
      <c r="H15" s="53" t="e">
        <f t="shared" si="2"/>
        <v>#DIV/0!</v>
      </c>
      <c r="I15" s="54">
        <f t="shared" si="3"/>
        <v>0</v>
      </c>
      <c r="J15" s="53" t="e">
        <f t="shared" si="4"/>
        <v>#DIV/0!</v>
      </c>
      <c r="K15" s="53" t="e">
        <f t="shared" si="5"/>
        <v>#DIV/0!</v>
      </c>
      <c r="L15" s="52" t="e">
        <f t="shared" si="6"/>
        <v>#DIV/0!</v>
      </c>
    </row>
    <row r="16" spans="1:12" x14ac:dyDescent="0.4">
      <c r="A16" s="70" t="s">
        <v>187</v>
      </c>
      <c r="B16" s="80">
        <f>'12月(上旬)'!B16+'12月(中旬)'!B16</f>
        <v>0</v>
      </c>
      <c r="C16" s="80">
        <f>'12月(上旬)'!C16+'12月(中旬)'!C16</f>
        <v>0</v>
      </c>
      <c r="D16" s="53" t="e">
        <f t="shared" si="0"/>
        <v>#DIV/0!</v>
      </c>
      <c r="E16" s="54">
        <f t="shared" si="1"/>
        <v>0</v>
      </c>
      <c r="F16" s="80">
        <f>'12月(上旬)'!F16+'12月(中旬)'!F16</f>
        <v>0</v>
      </c>
      <c r="G16" s="80">
        <f>'12月(上旬)'!G16+'12月(中旬)'!G16</f>
        <v>0</v>
      </c>
      <c r="H16" s="53" t="e">
        <f t="shared" si="2"/>
        <v>#DIV/0!</v>
      </c>
      <c r="I16" s="54">
        <f t="shared" si="3"/>
        <v>0</v>
      </c>
      <c r="J16" s="53" t="e">
        <f t="shared" si="4"/>
        <v>#DIV/0!</v>
      </c>
      <c r="K16" s="53" t="e">
        <f t="shared" si="5"/>
        <v>#DIV/0!</v>
      </c>
      <c r="L16" s="52" t="e">
        <f t="shared" si="6"/>
        <v>#DIV/0!</v>
      </c>
    </row>
    <row r="17" spans="1:12" x14ac:dyDescent="0.4">
      <c r="A17" s="70" t="s">
        <v>186</v>
      </c>
      <c r="B17" s="72">
        <f>'12月(上旬)'!B17+'12月(中旬)'!B17</f>
        <v>0</v>
      </c>
      <c r="C17" s="72">
        <f>'12月(上旬)'!C17+'12月(中旬)'!C17</f>
        <v>0</v>
      </c>
      <c r="D17" s="67" t="e">
        <f t="shared" si="0"/>
        <v>#DIV/0!</v>
      </c>
      <c r="E17" s="68">
        <f t="shared" si="1"/>
        <v>0</v>
      </c>
      <c r="F17" s="72">
        <f>'12月(上旬)'!F17+'12月(中旬)'!F17</f>
        <v>0</v>
      </c>
      <c r="G17" s="72">
        <f>'12月(上旬)'!G17+'12月(中旬)'!G17</f>
        <v>0</v>
      </c>
      <c r="H17" s="67" t="e">
        <f t="shared" si="2"/>
        <v>#DIV/0!</v>
      </c>
      <c r="I17" s="68">
        <f t="shared" si="3"/>
        <v>0</v>
      </c>
      <c r="J17" s="95" t="e">
        <f t="shared" si="4"/>
        <v>#DIV/0!</v>
      </c>
      <c r="K17" s="53" t="e">
        <f t="shared" si="5"/>
        <v>#DIV/0!</v>
      </c>
      <c r="L17" s="52" t="e">
        <f t="shared" si="6"/>
        <v>#DIV/0!</v>
      </c>
    </row>
    <row r="18" spans="1:12" x14ac:dyDescent="0.4">
      <c r="A18" s="277" t="s">
        <v>185</v>
      </c>
      <c r="B18" s="259">
        <f>SUM(B19:B37)</f>
        <v>34325</v>
      </c>
      <c r="C18" s="259">
        <f>SUM(C19:C37)</f>
        <v>28290</v>
      </c>
      <c r="D18" s="256">
        <f t="shared" si="0"/>
        <v>1.2133262636974196</v>
      </c>
      <c r="E18" s="281">
        <f t="shared" si="1"/>
        <v>6035</v>
      </c>
      <c r="F18" s="259">
        <f>SUM(F19:F37)</f>
        <v>54725</v>
      </c>
      <c r="G18" s="259">
        <f>SUM(G19:G37)</f>
        <v>49725</v>
      </c>
      <c r="H18" s="256">
        <f t="shared" si="2"/>
        <v>1.1005530417295124</v>
      </c>
      <c r="I18" s="281">
        <f t="shared" si="3"/>
        <v>5000</v>
      </c>
      <c r="J18" s="256">
        <f t="shared" si="4"/>
        <v>0.62722704431247145</v>
      </c>
      <c r="K18" s="256">
        <f t="shared" si="5"/>
        <v>0.56892911010558067</v>
      </c>
      <c r="L18" s="280">
        <f t="shared" si="6"/>
        <v>5.8297934206890778E-2</v>
      </c>
    </row>
    <row r="19" spans="1:12" x14ac:dyDescent="0.4">
      <c r="A19" s="57" t="s">
        <v>184</v>
      </c>
      <c r="B19" s="80">
        <f>'12月(上旬)'!B19+'12月(中旬)'!B19</f>
        <v>0</v>
      </c>
      <c r="C19" s="80">
        <f>'12月(上旬)'!C19+'12月(中旬)'!C19</f>
        <v>0</v>
      </c>
      <c r="D19" s="73" t="e">
        <f t="shared" si="0"/>
        <v>#DIV/0!</v>
      </c>
      <c r="E19" s="81">
        <f t="shared" si="1"/>
        <v>0</v>
      </c>
      <c r="F19" s="80">
        <f>'12月(上旬)'!F19+'12月(中旬)'!F19</f>
        <v>0</v>
      </c>
      <c r="G19" s="80">
        <f>'12月(上旬)'!G19+'12月(中旬)'!G19</f>
        <v>0</v>
      </c>
      <c r="H19" s="73" t="e">
        <f t="shared" si="2"/>
        <v>#DIV/0!</v>
      </c>
      <c r="I19" s="81">
        <f t="shared" si="3"/>
        <v>0</v>
      </c>
      <c r="J19" s="73" t="e">
        <f t="shared" si="4"/>
        <v>#DIV/0!</v>
      </c>
      <c r="K19" s="73" t="e">
        <f t="shared" si="5"/>
        <v>#DIV/0!</v>
      </c>
      <c r="L19" s="90" t="e">
        <f t="shared" si="6"/>
        <v>#DIV/0!</v>
      </c>
    </row>
    <row r="20" spans="1:12" x14ac:dyDescent="0.4">
      <c r="A20" s="58" t="s">
        <v>244</v>
      </c>
      <c r="B20" s="80">
        <f>'12月(上旬)'!B20+'12月(中旬)'!B20</f>
        <v>6726</v>
      </c>
      <c r="C20" s="80">
        <f>'12月(上旬)'!C20+'12月(中旬)'!C20</f>
        <v>0</v>
      </c>
      <c r="D20" s="53" t="e">
        <f t="shared" si="0"/>
        <v>#DIV/0!</v>
      </c>
      <c r="E20" s="54">
        <f t="shared" si="1"/>
        <v>6726</v>
      </c>
      <c r="F20" s="80">
        <f>'12月(上旬)'!F20+'12月(中旬)'!F20</f>
        <v>8765</v>
      </c>
      <c r="G20" s="80">
        <f>'12月(上旬)'!G20+'12月(中旬)'!G20</f>
        <v>0</v>
      </c>
      <c r="H20" s="53" t="e">
        <f t="shared" si="2"/>
        <v>#DIV/0!</v>
      </c>
      <c r="I20" s="54">
        <f t="shared" si="3"/>
        <v>8765</v>
      </c>
      <c r="J20" s="53">
        <f t="shared" si="4"/>
        <v>0.76737022247575581</v>
      </c>
      <c r="K20" s="53" t="e">
        <f t="shared" si="5"/>
        <v>#DIV/0!</v>
      </c>
      <c r="L20" s="52" t="e">
        <f t="shared" si="6"/>
        <v>#DIV/0!</v>
      </c>
    </row>
    <row r="21" spans="1:12" x14ac:dyDescent="0.4">
      <c r="A21" s="58" t="s">
        <v>183</v>
      </c>
      <c r="B21" s="80">
        <f>'12月(上旬)'!B21+'12月(中旬)'!B21</f>
        <v>12017</v>
      </c>
      <c r="C21" s="80">
        <f>'12月(上旬)'!C21+'12月(中旬)'!C21</f>
        <v>11716</v>
      </c>
      <c r="D21" s="53">
        <f t="shared" si="0"/>
        <v>1.0256913622396722</v>
      </c>
      <c r="E21" s="54">
        <f t="shared" si="1"/>
        <v>301</v>
      </c>
      <c r="F21" s="80">
        <f>'12月(上旬)'!F21+'12月(中旬)'!F21</f>
        <v>17420</v>
      </c>
      <c r="G21" s="80">
        <f>'12月(上旬)'!G21+'12月(中旬)'!G21</f>
        <v>17610</v>
      </c>
      <c r="H21" s="53">
        <f t="shared" si="2"/>
        <v>0.98921067575241339</v>
      </c>
      <c r="I21" s="54">
        <f t="shared" si="3"/>
        <v>-190</v>
      </c>
      <c r="J21" s="53">
        <f t="shared" si="4"/>
        <v>0.68983926521239958</v>
      </c>
      <c r="K21" s="53">
        <f t="shared" si="5"/>
        <v>0.66530380465644523</v>
      </c>
      <c r="L21" s="52">
        <f t="shared" si="6"/>
        <v>2.4535460555954347E-2</v>
      </c>
    </row>
    <row r="22" spans="1:12" x14ac:dyDescent="0.4">
      <c r="A22" s="58" t="s">
        <v>182</v>
      </c>
      <c r="B22" s="80">
        <f>'12月(上旬)'!B22+'12月(中旬)'!B22</f>
        <v>2537</v>
      </c>
      <c r="C22" s="80">
        <f>'12月(上旬)'!C22+'12月(中旬)'!C22</f>
        <v>2277</v>
      </c>
      <c r="D22" s="53">
        <f t="shared" si="0"/>
        <v>1.1141853315766359</v>
      </c>
      <c r="E22" s="54">
        <f t="shared" si="1"/>
        <v>260</v>
      </c>
      <c r="F22" s="80">
        <f>'12月(上旬)'!F22+'12月(中旬)'!F22</f>
        <v>5600</v>
      </c>
      <c r="G22" s="80">
        <f>'12月(上旬)'!G22+'12月(中旬)'!G22</f>
        <v>5880</v>
      </c>
      <c r="H22" s="53">
        <f t="shared" si="2"/>
        <v>0.95238095238095233</v>
      </c>
      <c r="I22" s="54">
        <f t="shared" si="3"/>
        <v>-280</v>
      </c>
      <c r="J22" s="53">
        <f t="shared" si="4"/>
        <v>0.45303571428571426</v>
      </c>
      <c r="K22" s="53">
        <f t="shared" si="5"/>
        <v>0.38724489795918365</v>
      </c>
      <c r="L22" s="52">
        <f t="shared" si="6"/>
        <v>6.579081632653061E-2</v>
      </c>
    </row>
    <row r="23" spans="1:12" x14ac:dyDescent="0.4">
      <c r="A23" s="58" t="s">
        <v>181</v>
      </c>
      <c r="B23" s="80">
        <f>'12月(上旬)'!B23+'12月(中旬)'!B23</f>
        <v>1154</v>
      </c>
      <c r="C23" s="80">
        <f>'12月(上旬)'!C23+'12月(中旬)'!C23</f>
        <v>1291</v>
      </c>
      <c r="D23" s="67">
        <f t="shared" si="0"/>
        <v>0.89388071262587143</v>
      </c>
      <c r="E23" s="68">
        <f t="shared" si="1"/>
        <v>-137</v>
      </c>
      <c r="F23" s="80">
        <f>'12月(上旬)'!F23+'12月(中旬)'!F23</f>
        <v>2810</v>
      </c>
      <c r="G23" s="80">
        <f>'12月(上旬)'!G23+'12月(中旬)'!G23</f>
        <v>2945</v>
      </c>
      <c r="H23" s="67">
        <f t="shared" si="2"/>
        <v>0.95415959252971139</v>
      </c>
      <c r="I23" s="68">
        <f t="shared" si="3"/>
        <v>-135</v>
      </c>
      <c r="J23" s="67">
        <f t="shared" si="4"/>
        <v>0.41067615658362988</v>
      </c>
      <c r="K23" s="67">
        <f t="shared" si="5"/>
        <v>0.43837011884550087</v>
      </c>
      <c r="L23" s="66">
        <f t="shared" si="6"/>
        <v>-2.7693962261870986E-2</v>
      </c>
    </row>
    <row r="24" spans="1:12" x14ac:dyDescent="0.4">
      <c r="A24" s="70" t="s">
        <v>180</v>
      </c>
      <c r="B24" s="80">
        <f>'12月(上旬)'!B24+'12月(中旬)'!B24</f>
        <v>0</v>
      </c>
      <c r="C24" s="80">
        <f>'12月(上旬)'!C24+'12月(中旬)'!C24</f>
        <v>0</v>
      </c>
      <c r="D24" s="53" t="e">
        <f t="shared" si="0"/>
        <v>#DIV/0!</v>
      </c>
      <c r="E24" s="54">
        <f t="shared" si="1"/>
        <v>0</v>
      </c>
      <c r="F24" s="80">
        <f>'12月(上旬)'!F24+'12月(中旬)'!F24</f>
        <v>0</v>
      </c>
      <c r="G24" s="80">
        <f>'12月(上旬)'!G24+'12月(中旬)'!G24</f>
        <v>0</v>
      </c>
      <c r="H24" s="53" t="e">
        <f t="shared" si="2"/>
        <v>#DIV/0!</v>
      </c>
      <c r="I24" s="54">
        <f t="shared" si="3"/>
        <v>0</v>
      </c>
      <c r="J24" s="53" t="e">
        <f t="shared" si="4"/>
        <v>#DIV/0!</v>
      </c>
      <c r="K24" s="53" t="e">
        <f t="shared" si="5"/>
        <v>#DIV/0!</v>
      </c>
      <c r="L24" s="52" t="e">
        <f t="shared" si="6"/>
        <v>#DIV/0!</v>
      </c>
    </row>
    <row r="25" spans="1:12" x14ac:dyDescent="0.4">
      <c r="A25" s="70" t="s">
        <v>179</v>
      </c>
      <c r="B25" s="80">
        <f>'12月(上旬)'!B25+'12月(中旬)'!B25</f>
        <v>1251</v>
      </c>
      <c r="C25" s="80">
        <f>'12月(上旬)'!C25+'12月(中旬)'!C25</f>
        <v>1853</v>
      </c>
      <c r="D25" s="53">
        <f t="shared" si="0"/>
        <v>0.67512142471667569</v>
      </c>
      <c r="E25" s="54">
        <f t="shared" si="1"/>
        <v>-602</v>
      </c>
      <c r="F25" s="80">
        <f>'12月(上旬)'!F25+'12月(中旬)'!F25</f>
        <v>2805</v>
      </c>
      <c r="G25" s="80">
        <f>'12月(上旬)'!G25+'12月(中旬)'!G25</f>
        <v>2955</v>
      </c>
      <c r="H25" s="53">
        <f t="shared" si="2"/>
        <v>0.949238578680203</v>
      </c>
      <c r="I25" s="54">
        <f t="shared" si="3"/>
        <v>-150</v>
      </c>
      <c r="J25" s="53">
        <f t="shared" si="4"/>
        <v>0.44598930481283422</v>
      </c>
      <c r="K25" s="53">
        <f t="shared" si="5"/>
        <v>0.62707275803722506</v>
      </c>
      <c r="L25" s="52">
        <f t="shared" si="6"/>
        <v>-0.18108345322439084</v>
      </c>
    </row>
    <row r="26" spans="1:12" s="42" customFormat="1" x14ac:dyDescent="0.4">
      <c r="A26" s="70" t="s">
        <v>178</v>
      </c>
      <c r="B26" s="80">
        <f>'12月(上旬)'!B26+'12月(中旬)'!B26</f>
        <v>0</v>
      </c>
      <c r="C26" s="80">
        <f>'12月(上旬)'!C26+'12月(中旬)'!C26</f>
        <v>0</v>
      </c>
      <c r="D26" s="53" t="e">
        <f t="shared" si="0"/>
        <v>#DIV/0!</v>
      </c>
      <c r="E26" s="54">
        <f t="shared" si="1"/>
        <v>0</v>
      </c>
      <c r="F26" s="80">
        <f>'12月(上旬)'!F26+'12月(中旬)'!F26</f>
        <v>0</v>
      </c>
      <c r="G26" s="80">
        <f>'12月(上旬)'!G26+'12月(中旬)'!G26</f>
        <v>0</v>
      </c>
      <c r="H26" s="53" t="e">
        <f t="shared" si="2"/>
        <v>#DIV/0!</v>
      </c>
      <c r="I26" s="54">
        <f t="shared" si="3"/>
        <v>0</v>
      </c>
      <c r="J26" s="53" t="e">
        <f t="shared" si="4"/>
        <v>#DIV/0!</v>
      </c>
      <c r="K26" s="53" t="e">
        <f t="shared" si="5"/>
        <v>#DIV/0!</v>
      </c>
      <c r="L26" s="52" t="e">
        <f t="shared" si="6"/>
        <v>#DIV/0!</v>
      </c>
    </row>
    <row r="27" spans="1:12" s="42" customFormat="1" x14ac:dyDescent="0.4">
      <c r="A27" s="58" t="s">
        <v>177</v>
      </c>
      <c r="B27" s="80">
        <f>'12月(上旬)'!B27+'12月(中旬)'!B27</f>
        <v>0</v>
      </c>
      <c r="C27" s="80">
        <f>'12月(上旬)'!C27+'12月(中旬)'!C27</f>
        <v>0</v>
      </c>
      <c r="D27" s="53" t="e">
        <f t="shared" si="0"/>
        <v>#DIV/0!</v>
      </c>
      <c r="E27" s="54">
        <f t="shared" si="1"/>
        <v>0</v>
      </c>
      <c r="F27" s="80">
        <f>'12月(上旬)'!F27+'12月(中旬)'!F27</f>
        <v>0</v>
      </c>
      <c r="G27" s="80">
        <f>'12月(上旬)'!G27+'12月(中旬)'!G27</f>
        <v>0</v>
      </c>
      <c r="H27" s="53" t="e">
        <f t="shared" si="2"/>
        <v>#DIV/0!</v>
      </c>
      <c r="I27" s="54">
        <f t="shared" si="3"/>
        <v>0</v>
      </c>
      <c r="J27" s="53" t="e">
        <f t="shared" si="4"/>
        <v>#DIV/0!</v>
      </c>
      <c r="K27" s="53" t="e">
        <f t="shared" si="5"/>
        <v>#DIV/0!</v>
      </c>
      <c r="L27" s="52" t="e">
        <f t="shared" si="6"/>
        <v>#DIV/0!</v>
      </c>
    </row>
    <row r="28" spans="1:12" s="42" customFormat="1" x14ac:dyDescent="0.4">
      <c r="A28" s="58" t="s">
        <v>176</v>
      </c>
      <c r="B28" s="80">
        <f>'12月(上旬)'!B28+'12月(中旬)'!B28</f>
        <v>0</v>
      </c>
      <c r="C28" s="80">
        <f>'12月(上旬)'!C28+'12月(中旬)'!C28</f>
        <v>1019</v>
      </c>
      <c r="D28" s="53">
        <f t="shared" si="0"/>
        <v>0</v>
      </c>
      <c r="E28" s="54">
        <f t="shared" si="1"/>
        <v>-1019</v>
      </c>
      <c r="F28" s="80">
        <f>'12月(上旬)'!F28+'12月(中旬)'!F28</f>
        <v>0</v>
      </c>
      <c r="G28" s="80">
        <f>'12月(上旬)'!G28+'12月(中旬)'!G28</f>
        <v>2810</v>
      </c>
      <c r="H28" s="53">
        <f t="shared" si="2"/>
        <v>0</v>
      </c>
      <c r="I28" s="54">
        <f t="shared" si="3"/>
        <v>-2810</v>
      </c>
      <c r="J28" s="53" t="e">
        <f t="shared" si="4"/>
        <v>#DIV/0!</v>
      </c>
      <c r="K28" s="53">
        <f t="shared" si="5"/>
        <v>0.36263345195729535</v>
      </c>
      <c r="L28" s="52" t="e">
        <f t="shared" si="6"/>
        <v>#DIV/0!</v>
      </c>
    </row>
    <row r="29" spans="1:12" s="42" customFormat="1" x14ac:dyDescent="0.4">
      <c r="A29" s="58" t="s">
        <v>175</v>
      </c>
      <c r="B29" s="80">
        <f>'12月(上旬)'!B29+'12月(中旬)'!B29</f>
        <v>0</v>
      </c>
      <c r="C29" s="80">
        <f>'12月(上旬)'!C29+'12月(中旬)'!C29</f>
        <v>0</v>
      </c>
      <c r="D29" s="53" t="e">
        <f t="shared" si="0"/>
        <v>#DIV/0!</v>
      </c>
      <c r="E29" s="54">
        <f t="shared" si="1"/>
        <v>0</v>
      </c>
      <c r="F29" s="80">
        <f>'12月(上旬)'!F29+'12月(中旬)'!F29</f>
        <v>0</v>
      </c>
      <c r="G29" s="80">
        <f>'12月(上旬)'!G29+'12月(中旬)'!G29</f>
        <v>0</v>
      </c>
      <c r="H29" s="53" t="e">
        <f t="shared" si="2"/>
        <v>#DIV/0!</v>
      </c>
      <c r="I29" s="54">
        <f t="shared" si="3"/>
        <v>0</v>
      </c>
      <c r="J29" s="53" t="e">
        <f t="shared" si="4"/>
        <v>#DIV/0!</v>
      </c>
      <c r="K29" s="53" t="e">
        <f t="shared" si="5"/>
        <v>#DIV/0!</v>
      </c>
      <c r="L29" s="52" t="e">
        <f t="shared" si="6"/>
        <v>#DIV/0!</v>
      </c>
    </row>
    <row r="30" spans="1:12" s="42" customFormat="1" x14ac:dyDescent="0.4">
      <c r="A30" s="58" t="s">
        <v>174</v>
      </c>
      <c r="B30" s="80">
        <f>'12月(上旬)'!B30+'12月(中旬)'!B30</f>
        <v>0</v>
      </c>
      <c r="C30" s="80">
        <f>'12月(上旬)'!C30+'12月(中旬)'!C30</f>
        <v>0</v>
      </c>
      <c r="D30" s="67" t="e">
        <f t="shared" si="0"/>
        <v>#DIV/0!</v>
      </c>
      <c r="E30" s="68">
        <f t="shared" si="1"/>
        <v>0</v>
      </c>
      <c r="F30" s="80">
        <f>'12月(上旬)'!F30+'12月(中旬)'!F30</f>
        <v>0</v>
      </c>
      <c r="G30" s="80">
        <f>'12月(上旬)'!G30+'12月(中旬)'!G30</f>
        <v>0</v>
      </c>
      <c r="H30" s="67" t="e">
        <f t="shared" si="2"/>
        <v>#DIV/0!</v>
      </c>
      <c r="I30" s="68">
        <f t="shared" si="3"/>
        <v>0</v>
      </c>
      <c r="J30" s="67" t="e">
        <f t="shared" si="4"/>
        <v>#DIV/0!</v>
      </c>
      <c r="K30" s="67" t="e">
        <f t="shared" si="5"/>
        <v>#DIV/0!</v>
      </c>
      <c r="L30" s="66" t="e">
        <f t="shared" si="6"/>
        <v>#DIV/0!</v>
      </c>
    </row>
    <row r="31" spans="1:12" s="42" customFormat="1" x14ac:dyDescent="0.4">
      <c r="A31" s="70" t="s">
        <v>173</v>
      </c>
      <c r="B31" s="80">
        <f>'12月(上旬)'!B31+'12月(中旬)'!B31</f>
        <v>0</v>
      </c>
      <c r="C31" s="80">
        <f>'12月(上旬)'!C31+'12月(中旬)'!C31</f>
        <v>0</v>
      </c>
      <c r="D31" s="53" t="e">
        <f t="shared" si="0"/>
        <v>#DIV/0!</v>
      </c>
      <c r="E31" s="54">
        <f t="shared" si="1"/>
        <v>0</v>
      </c>
      <c r="F31" s="80">
        <f>'12月(上旬)'!F31+'12月(中旬)'!F31</f>
        <v>0</v>
      </c>
      <c r="G31" s="80">
        <f>'12月(上旬)'!G31+'12月(中旬)'!G31</f>
        <v>0</v>
      </c>
      <c r="H31" s="53" t="e">
        <f t="shared" si="2"/>
        <v>#DIV/0!</v>
      </c>
      <c r="I31" s="54">
        <f t="shared" si="3"/>
        <v>0</v>
      </c>
      <c r="J31" s="53" t="e">
        <f t="shared" si="4"/>
        <v>#DIV/0!</v>
      </c>
      <c r="K31" s="53" t="e">
        <f t="shared" si="5"/>
        <v>#DIV/0!</v>
      </c>
      <c r="L31" s="52" t="e">
        <f t="shared" si="6"/>
        <v>#DIV/0!</v>
      </c>
    </row>
    <row r="32" spans="1:12" s="42" customFormat="1" x14ac:dyDescent="0.4">
      <c r="A32" s="58" t="s">
        <v>172</v>
      </c>
      <c r="B32" s="80">
        <f>'12月(上旬)'!B32+'12月(中旬)'!B32</f>
        <v>1774</v>
      </c>
      <c r="C32" s="80">
        <f>'12月(上旬)'!C32+'12月(中旬)'!C32</f>
        <v>1569</v>
      </c>
      <c r="D32" s="53">
        <f t="shared" si="0"/>
        <v>1.1306564690885914</v>
      </c>
      <c r="E32" s="54">
        <f t="shared" si="1"/>
        <v>205</v>
      </c>
      <c r="F32" s="80">
        <f>'12月(上旬)'!F32+'12月(中旬)'!F32</f>
        <v>2900</v>
      </c>
      <c r="G32" s="80">
        <f>'12月(上旬)'!G32+'12月(中旬)'!G32</f>
        <v>2940</v>
      </c>
      <c r="H32" s="53">
        <f t="shared" si="2"/>
        <v>0.98639455782312924</v>
      </c>
      <c r="I32" s="54">
        <f t="shared" si="3"/>
        <v>-40</v>
      </c>
      <c r="J32" s="53">
        <f t="shared" si="4"/>
        <v>0.61172413793103453</v>
      </c>
      <c r="K32" s="53">
        <f t="shared" si="5"/>
        <v>0.53367346938775506</v>
      </c>
      <c r="L32" s="52">
        <f t="shared" si="6"/>
        <v>7.8050668543279467E-2</v>
      </c>
    </row>
    <row r="33" spans="1:12" s="42" customFormat="1" x14ac:dyDescent="0.4">
      <c r="A33" s="70" t="s">
        <v>171</v>
      </c>
      <c r="B33" s="80">
        <f>'12月(上旬)'!B33+'12月(中旬)'!B33</f>
        <v>0</v>
      </c>
      <c r="C33" s="80">
        <f>'12月(上旬)'!C33+'12月(中旬)'!C33</f>
        <v>0</v>
      </c>
      <c r="D33" s="67" t="e">
        <f t="shared" si="0"/>
        <v>#DIV/0!</v>
      </c>
      <c r="E33" s="68">
        <f t="shared" si="1"/>
        <v>0</v>
      </c>
      <c r="F33" s="80">
        <f>'12月(上旬)'!F33+'12月(中旬)'!F33</f>
        <v>0</v>
      </c>
      <c r="G33" s="80">
        <f>'12月(上旬)'!G33+'12月(中旬)'!G33</f>
        <v>0</v>
      </c>
      <c r="H33" s="67" t="e">
        <f t="shared" si="2"/>
        <v>#DIV/0!</v>
      </c>
      <c r="I33" s="68">
        <f t="shared" si="3"/>
        <v>0</v>
      </c>
      <c r="J33" s="67" t="e">
        <f t="shared" si="4"/>
        <v>#DIV/0!</v>
      </c>
      <c r="K33" s="67" t="e">
        <f t="shared" si="5"/>
        <v>#DIV/0!</v>
      </c>
      <c r="L33" s="66" t="e">
        <f t="shared" si="6"/>
        <v>#DIV/0!</v>
      </c>
    </row>
    <row r="34" spans="1:12" s="42" customFormat="1" x14ac:dyDescent="0.4">
      <c r="A34" s="70" t="s">
        <v>170</v>
      </c>
      <c r="B34" s="107">
        <f>'12月(上旬)'!B34+'12月(中旬)'!B34</f>
        <v>1368</v>
      </c>
      <c r="C34" s="107">
        <f>'12月(上旬)'!C34+'12月(中旬)'!C34</f>
        <v>1639</v>
      </c>
      <c r="D34" s="67">
        <f t="shared" si="0"/>
        <v>0.83465527760829772</v>
      </c>
      <c r="E34" s="68">
        <f t="shared" si="1"/>
        <v>-271</v>
      </c>
      <c r="F34" s="107">
        <f>'12月(上旬)'!F34+'12月(中旬)'!F34</f>
        <v>3355</v>
      </c>
      <c r="G34" s="107">
        <f>'12月(上旬)'!G34+'12月(中旬)'!G34</f>
        <v>2950</v>
      </c>
      <c r="H34" s="67">
        <f t="shared" si="2"/>
        <v>1.1372881355932203</v>
      </c>
      <c r="I34" s="68">
        <f t="shared" si="3"/>
        <v>405</v>
      </c>
      <c r="J34" s="67">
        <f t="shared" si="4"/>
        <v>0.40774962742175858</v>
      </c>
      <c r="K34" s="67">
        <f t="shared" si="5"/>
        <v>0.55559322033898306</v>
      </c>
      <c r="L34" s="66">
        <f t="shared" si="6"/>
        <v>-0.14784359291722449</v>
      </c>
    </row>
    <row r="35" spans="1:12" s="42" customFormat="1" x14ac:dyDescent="0.4">
      <c r="A35" s="58" t="s">
        <v>169</v>
      </c>
      <c r="B35" s="55">
        <f>'12月(上旬)'!B35+'12月(中旬)'!B35</f>
        <v>0</v>
      </c>
      <c r="C35" s="55">
        <f>'12月(上旬)'!C35+'12月(中旬)'!C35</f>
        <v>0</v>
      </c>
      <c r="D35" s="53" t="e">
        <f t="shared" si="0"/>
        <v>#DIV/0!</v>
      </c>
      <c r="E35" s="54">
        <f t="shared" si="1"/>
        <v>0</v>
      </c>
      <c r="F35" s="55">
        <f>'12月(上旬)'!F35+'12月(中旬)'!F35</f>
        <v>0</v>
      </c>
      <c r="G35" s="55">
        <f>'12月(上旬)'!G35+'12月(中旬)'!G35</f>
        <v>0</v>
      </c>
      <c r="H35" s="53" t="e">
        <f t="shared" si="2"/>
        <v>#DIV/0!</v>
      </c>
      <c r="I35" s="54">
        <f t="shared" si="3"/>
        <v>0</v>
      </c>
      <c r="J35" s="53" t="e">
        <f t="shared" si="4"/>
        <v>#DIV/0!</v>
      </c>
      <c r="K35" s="53" t="e">
        <f t="shared" si="5"/>
        <v>#DIV/0!</v>
      </c>
      <c r="L35" s="52" t="e">
        <f t="shared" si="6"/>
        <v>#DIV/0!</v>
      </c>
    </row>
    <row r="36" spans="1:12" s="42" customFormat="1" x14ac:dyDescent="0.4">
      <c r="A36" s="70" t="s">
        <v>89</v>
      </c>
      <c r="B36" s="107">
        <f>'12月(上旬)'!B36+'12月(中旬)'!B36</f>
        <v>0</v>
      </c>
      <c r="C36" s="107">
        <f>'12月(上旬)'!C36+'12月(中旬)'!C36</f>
        <v>0</v>
      </c>
      <c r="D36" s="67" t="e">
        <f t="shared" si="0"/>
        <v>#DIV/0!</v>
      </c>
      <c r="E36" s="68">
        <f t="shared" si="1"/>
        <v>0</v>
      </c>
      <c r="F36" s="107">
        <f>'12月(上旬)'!F36+'12月(中旬)'!F36</f>
        <v>0</v>
      </c>
      <c r="G36" s="107">
        <f>'12月(上旬)'!G36+'12月(中旬)'!G36</f>
        <v>0</v>
      </c>
      <c r="H36" s="67" t="e">
        <f t="shared" si="2"/>
        <v>#DIV/0!</v>
      </c>
      <c r="I36" s="68">
        <f t="shared" si="3"/>
        <v>0</v>
      </c>
      <c r="J36" s="67" t="e">
        <f t="shared" si="4"/>
        <v>#DIV/0!</v>
      </c>
      <c r="K36" s="67" t="e">
        <f t="shared" si="5"/>
        <v>#DIV/0!</v>
      </c>
      <c r="L36" s="66" t="e">
        <f t="shared" si="6"/>
        <v>#DIV/0!</v>
      </c>
    </row>
    <row r="37" spans="1:12" s="42" customFormat="1" x14ac:dyDescent="0.4">
      <c r="A37" s="51" t="s">
        <v>168</v>
      </c>
      <c r="B37" s="49">
        <f>'12月(上旬)'!B37+'12月(中旬)'!B37</f>
        <v>7498</v>
      </c>
      <c r="C37" s="49">
        <f>'12月(上旬)'!C37+'12月(中旬)'!C37</f>
        <v>6926</v>
      </c>
      <c r="D37" s="47">
        <f t="shared" si="0"/>
        <v>1.0825873520069305</v>
      </c>
      <c r="E37" s="48">
        <f t="shared" si="1"/>
        <v>572</v>
      </c>
      <c r="F37" s="49">
        <f>'12月(上旬)'!F37+'12月(中旬)'!F37</f>
        <v>11070</v>
      </c>
      <c r="G37" s="55">
        <f>'12月(上旬)'!G37+'12月(中旬)'!G37</f>
        <v>11635</v>
      </c>
      <c r="H37" s="53">
        <f t="shared" si="2"/>
        <v>0.95143962183068331</v>
      </c>
      <c r="I37" s="54">
        <f t="shared" si="3"/>
        <v>-565</v>
      </c>
      <c r="J37" s="53">
        <f t="shared" si="4"/>
        <v>0.67732610659439929</v>
      </c>
      <c r="K37" s="53">
        <f t="shared" si="5"/>
        <v>0.59527288354104002</v>
      </c>
      <c r="L37" s="52">
        <f t="shared" si="6"/>
        <v>8.205322305335927E-2</v>
      </c>
    </row>
    <row r="38" spans="1:12" x14ac:dyDescent="0.4">
      <c r="A38" s="277" t="s">
        <v>167</v>
      </c>
      <c r="B38" s="259">
        <f>SUM(B39:B40)</f>
        <v>833</v>
      </c>
      <c r="C38" s="259">
        <f>SUM(C39:C40)</f>
        <v>798</v>
      </c>
      <c r="D38" s="256">
        <f t="shared" ref="D38:D67" si="7">+B38/C38</f>
        <v>1.0438596491228069</v>
      </c>
      <c r="E38" s="281">
        <f t="shared" ref="E38:E67" si="8">+B38-C38</f>
        <v>35</v>
      </c>
      <c r="F38" s="259">
        <f>SUM(F39:F40)</f>
        <v>1560</v>
      </c>
      <c r="G38" s="259">
        <f>SUM(G39:G40)</f>
        <v>1780</v>
      </c>
      <c r="H38" s="256">
        <f t="shared" ref="H38:H67" si="9">+F38/G38</f>
        <v>0.8764044943820225</v>
      </c>
      <c r="I38" s="281">
        <f t="shared" ref="I38:I67" si="10">+F38-G38</f>
        <v>-220</v>
      </c>
      <c r="J38" s="256">
        <f t="shared" ref="J38:J67" si="11">+B38/F38</f>
        <v>0.53397435897435896</v>
      </c>
      <c r="K38" s="256">
        <f t="shared" ref="K38:K67" si="12">+C38/G38</f>
        <v>0.44831460674157303</v>
      </c>
      <c r="L38" s="280">
        <f t="shared" ref="L38:L67" si="13">+J38-K38</f>
        <v>8.5659752232785935E-2</v>
      </c>
    </row>
    <row r="39" spans="1:12" x14ac:dyDescent="0.4">
      <c r="A39" s="57" t="s">
        <v>166</v>
      </c>
      <c r="B39" s="80">
        <f>'12月(上旬)'!B39+'12月(中旬)'!B39</f>
        <v>424</v>
      </c>
      <c r="C39" s="80">
        <f>'12月(上旬)'!C39+'12月(中旬)'!C39</f>
        <v>423</v>
      </c>
      <c r="D39" s="73">
        <f t="shared" si="7"/>
        <v>1.0023640661938533</v>
      </c>
      <c r="E39" s="81">
        <f t="shared" si="8"/>
        <v>1</v>
      </c>
      <c r="F39" s="80">
        <f>'12月(上旬)'!F39+'12月(中旬)'!F39</f>
        <v>780</v>
      </c>
      <c r="G39" s="80">
        <f>'12月(上旬)'!G39+'12月(中旬)'!G39</f>
        <v>1039</v>
      </c>
      <c r="H39" s="73">
        <f t="shared" si="9"/>
        <v>0.75072184793070262</v>
      </c>
      <c r="I39" s="81">
        <f t="shared" si="10"/>
        <v>-259</v>
      </c>
      <c r="J39" s="73">
        <f t="shared" si="11"/>
        <v>0.54358974358974355</v>
      </c>
      <c r="K39" s="73">
        <f t="shared" si="12"/>
        <v>0.40712223291626565</v>
      </c>
      <c r="L39" s="90">
        <f t="shared" si="13"/>
        <v>0.1364675106734779</v>
      </c>
    </row>
    <row r="40" spans="1:12" x14ac:dyDescent="0.4">
      <c r="A40" s="58" t="s">
        <v>165</v>
      </c>
      <c r="B40" s="80">
        <f>'12月(上旬)'!B40+'12月(中旬)'!B40</f>
        <v>409</v>
      </c>
      <c r="C40" s="80">
        <f>'12月(上旬)'!C40+'12月(中旬)'!C40</f>
        <v>375</v>
      </c>
      <c r="D40" s="53">
        <f t="shared" si="7"/>
        <v>1.0906666666666667</v>
      </c>
      <c r="E40" s="54">
        <f t="shared" si="8"/>
        <v>34</v>
      </c>
      <c r="F40" s="80">
        <f>'12月(上旬)'!F40+'12月(中旬)'!F40</f>
        <v>780</v>
      </c>
      <c r="G40" s="80">
        <f>'12月(上旬)'!G40+'12月(中旬)'!G40</f>
        <v>741</v>
      </c>
      <c r="H40" s="53">
        <f t="shared" si="9"/>
        <v>1.0526315789473684</v>
      </c>
      <c r="I40" s="54">
        <f t="shared" si="10"/>
        <v>39</v>
      </c>
      <c r="J40" s="53">
        <f t="shared" si="11"/>
        <v>0.52435897435897438</v>
      </c>
      <c r="K40" s="53">
        <f t="shared" si="12"/>
        <v>0.50607287449392713</v>
      </c>
      <c r="L40" s="52">
        <f t="shared" si="13"/>
        <v>1.8286099865047256E-2</v>
      </c>
    </row>
    <row r="41" spans="1:12" s="89" customFormat="1" x14ac:dyDescent="0.4">
      <c r="A41" s="249" t="s">
        <v>88</v>
      </c>
      <c r="B41" s="248">
        <f>B42+B63</f>
        <v>148913</v>
      </c>
      <c r="C41" s="248">
        <f>C42+C63</f>
        <v>144442</v>
      </c>
      <c r="D41" s="245">
        <f t="shared" si="7"/>
        <v>1.0309536007532436</v>
      </c>
      <c r="E41" s="289">
        <f t="shared" si="8"/>
        <v>4471</v>
      </c>
      <c r="F41" s="248">
        <f>F42+F63</f>
        <v>234463</v>
      </c>
      <c r="G41" s="248">
        <f>G42+G63</f>
        <v>228214</v>
      </c>
      <c r="H41" s="245">
        <f t="shared" si="9"/>
        <v>1.0273821939057202</v>
      </c>
      <c r="I41" s="289">
        <f t="shared" si="10"/>
        <v>6249</v>
      </c>
      <c r="J41" s="245">
        <f t="shared" si="11"/>
        <v>0.6351236655677015</v>
      </c>
      <c r="K41" s="245">
        <f t="shared" si="12"/>
        <v>0.6329234840982586</v>
      </c>
      <c r="L41" s="283">
        <f t="shared" si="13"/>
        <v>2.2001814694428967E-3</v>
      </c>
    </row>
    <row r="42" spans="1:12" s="89" customFormat="1" x14ac:dyDescent="0.4">
      <c r="A42" s="277" t="s">
        <v>164</v>
      </c>
      <c r="B42" s="248">
        <f>SUM(B43:B62)</f>
        <v>147419</v>
      </c>
      <c r="C42" s="248">
        <f>SUM(C43:C62)</f>
        <v>143229</v>
      </c>
      <c r="D42" s="245">
        <f t="shared" si="7"/>
        <v>1.0292538522226644</v>
      </c>
      <c r="E42" s="289">
        <f t="shared" si="8"/>
        <v>4190</v>
      </c>
      <c r="F42" s="248">
        <f>SUM(F43:F62)</f>
        <v>231048</v>
      </c>
      <c r="G42" s="248">
        <f>SUM(G43:G62)</f>
        <v>225350</v>
      </c>
      <c r="H42" s="245">
        <f t="shared" si="9"/>
        <v>1.0252851120479254</v>
      </c>
      <c r="I42" s="289">
        <f t="shared" si="10"/>
        <v>5698</v>
      </c>
      <c r="J42" s="245">
        <f t="shared" si="11"/>
        <v>0.63804490841729855</v>
      </c>
      <c r="K42" s="245">
        <f t="shared" si="12"/>
        <v>0.63558464610605725</v>
      </c>
      <c r="L42" s="283">
        <f t="shared" si="13"/>
        <v>2.4602623112413013E-3</v>
      </c>
    </row>
    <row r="43" spans="1:12" x14ac:dyDescent="0.4">
      <c r="A43" s="58" t="s">
        <v>87</v>
      </c>
      <c r="B43" s="63">
        <v>58796</v>
      </c>
      <c r="C43" s="63">
        <v>61842</v>
      </c>
      <c r="D43" s="60">
        <f t="shared" si="7"/>
        <v>0.95074544807735839</v>
      </c>
      <c r="E43" s="68">
        <f t="shared" si="8"/>
        <v>-3046</v>
      </c>
      <c r="F43" s="63">
        <v>82469</v>
      </c>
      <c r="G43" s="63">
        <v>87193</v>
      </c>
      <c r="H43" s="67">
        <f t="shared" si="9"/>
        <v>0.94582133886894593</v>
      </c>
      <c r="I43" s="54">
        <f t="shared" si="10"/>
        <v>-4724</v>
      </c>
      <c r="J43" s="53">
        <f t="shared" si="11"/>
        <v>0.71294668299603492</v>
      </c>
      <c r="K43" s="53">
        <f t="shared" si="12"/>
        <v>0.7092541832486553</v>
      </c>
      <c r="L43" s="52">
        <f t="shared" si="13"/>
        <v>3.6924997473796184E-3</v>
      </c>
    </row>
    <row r="44" spans="1:12" x14ac:dyDescent="0.4">
      <c r="A44" s="58" t="s">
        <v>163</v>
      </c>
      <c r="B44" s="56">
        <v>8147</v>
      </c>
      <c r="C44" s="56">
        <v>6486</v>
      </c>
      <c r="D44" s="73">
        <f t="shared" si="7"/>
        <v>1.2560900400863397</v>
      </c>
      <c r="E44" s="68">
        <f t="shared" si="8"/>
        <v>1661</v>
      </c>
      <c r="F44" s="56">
        <v>10280</v>
      </c>
      <c r="G44" s="56">
        <v>10942</v>
      </c>
      <c r="H44" s="67">
        <f t="shared" si="9"/>
        <v>0.93949917748126488</v>
      </c>
      <c r="I44" s="54">
        <f t="shared" si="10"/>
        <v>-662</v>
      </c>
      <c r="J44" s="53">
        <f t="shared" si="11"/>
        <v>0.7925097276264591</v>
      </c>
      <c r="K44" s="53">
        <f t="shared" si="12"/>
        <v>0.59276183513068914</v>
      </c>
      <c r="L44" s="52">
        <f t="shared" si="13"/>
        <v>0.19974789249576996</v>
      </c>
    </row>
    <row r="45" spans="1:12" x14ac:dyDescent="0.4">
      <c r="A45" s="70" t="s">
        <v>162</v>
      </c>
      <c r="B45" s="56">
        <v>10064</v>
      </c>
      <c r="C45" s="56">
        <v>9970</v>
      </c>
      <c r="D45" s="73">
        <f t="shared" si="7"/>
        <v>1.0094282848545637</v>
      </c>
      <c r="E45" s="68">
        <f t="shared" si="8"/>
        <v>94</v>
      </c>
      <c r="F45" s="56">
        <v>17662</v>
      </c>
      <c r="G45" s="56">
        <v>15048</v>
      </c>
      <c r="H45" s="67">
        <f t="shared" si="9"/>
        <v>1.1737107921318448</v>
      </c>
      <c r="I45" s="54">
        <f t="shared" si="10"/>
        <v>2614</v>
      </c>
      <c r="J45" s="53">
        <f t="shared" si="11"/>
        <v>0.56981089344355118</v>
      </c>
      <c r="K45" s="53">
        <f t="shared" si="12"/>
        <v>0.66254651780967566</v>
      </c>
      <c r="L45" s="52">
        <f t="shared" si="13"/>
        <v>-9.2735624366124481E-2</v>
      </c>
    </row>
    <row r="46" spans="1:12" x14ac:dyDescent="0.4">
      <c r="A46" s="70" t="s">
        <v>161</v>
      </c>
      <c r="B46" s="56">
        <v>5691</v>
      </c>
      <c r="C46" s="56">
        <v>7147</v>
      </c>
      <c r="D46" s="73">
        <f t="shared" si="7"/>
        <v>0.79627815866797258</v>
      </c>
      <c r="E46" s="68">
        <f t="shared" si="8"/>
        <v>-1456</v>
      </c>
      <c r="F46" s="56">
        <v>12882</v>
      </c>
      <c r="G46" s="56">
        <v>14007</v>
      </c>
      <c r="H46" s="67">
        <f t="shared" si="9"/>
        <v>0.91968301563503962</v>
      </c>
      <c r="I46" s="54">
        <f t="shared" si="10"/>
        <v>-1125</v>
      </c>
      <c r="J46" s="53">
        <f t="shared" si="11"/>
        <v>0.44177922682813225</v>
      </c>
      <c r="K46" s="53">
        <f t="shared" si="12"/>
        <v>0.51024487756121939</v>
      </c>
      <c r="L46" s="52">
        <f t="shared" si="13"/>
        <v>-6.8465650733087136E-2</v>
      </c>
    </row>
    <row r="47" spans="1:12" x14ac:dyDescent="0.4">
      <c r="A47" s="58" t="s">
        <v>86</v>
      </c>
      <c r="B47" s="56">
        <v>12311</v>
      </c>
      <c r="C47" s="56">
        <v>10279</v>
      </c>
      <c r="D47" s="73">
        <f t="shared" si="7"/>
        <v>1.1976845996692285</v>
      </c>
      <c r="E47" s="68">
        <f t="shared" si="8"/>
        <v>2032</v>
      </c>
      <c r="F47" s="56">
        <v>20877</v>
      </c>
      <c r="G47" s="56">
        <v>16777</v>
      </c>
      <c r="H47" s="67">
        <f t="shared" si="9"/>
        <v>1.2443821899028431</v>
      </c>
      <c r="I47" s="54">
        <f t="shared" si="10"/>
        <v>4100</v>
      </c>
      <c r="J47" s="53">
        <f t="shared" si="11"/>
        <v>0.58969200555635393</v>
      </c>
      <c r="K47" s="53">
        <f t="shared" si="12"/>
        <v>0.61268403171007924</v>
      </c>
      <c r="L47" s="52">
        <f t="shared" si="13"/>
        <v>-2.2992026153725309E-2</v>
      </c>
    </row>
    <row r="48" spans="1:12" x14ac:dyDescent="0.4">
      <c r="A48" s="58" t="s">
        <v>85</v>
      </c>
      <c r="B48" s="56">
        <v>22203</v>
      </c>
      <c r="C48" s="56">
        <v>23003</v>
      </c>
      <c r="D48" s="73">
        <f t="shared" si="7"/>
        <v>0.96522192757466418</v>
      </c>
      <c r="E48" s="68">
        <f t="shared" si="8"/>
        <v>-800</v>
      </c>
      <c r="F48" s="56">
        <v>33543</v>
      </c>
      <c r="G48" s="56">
        <v>34553</v>
      </c>
      <c r="H48" s="67">
        <f t="shared" si="9"/>
        <v>0.97076954244204561</v>
      </c>
      <c r="I48" s="54">
        <f t="shared" si="10"/>
        <v>-1010</v>
      </c>
      <c r="J48" s="53">
        <f t="shared" si="11"/>
        <v>0.66192648242554331</v>
      </c>
      <c r="K48" s="53">
        <f t="shared" si="12"/>
        <v>0.66573090614418429</v>
      </c>
      <c r="L48" s="52">
        <f t="shared" si="13"/>
        <v>-3.8044237186409813E-3</v>
      </c>
    </row>
    <row r="49" spans="1:12" x14ac:dyDescent="0.4">
      <c r="A49" s="58" t="s">
        <v>160</v>
      </c>
      <c r="B49" s="56">
        <v>2382</v>
      </c>
      <c r="C49" s="56">
        <v>2394</v>
      </c>
      <c r="D49" s="73">
        <f t="shared" si="7"/>
        <v>0.9949874686716792</v>
      </c>
      <c r="E49" s="68">
        <f t="shared" si="8"/>
        <v>-12</v>
      </c>
      <c r="F49" s="56">
        <v>5400</v>
      </c>
      <c r="G49" s="56">
        <v>5398</v>
      </c>
      <c r="H49" s="67">
        <f t="shared" si="9"/>
        <v>1.0003705075954057</v>
      </c>
      <c r="I49" s="54">
        <f t="shared" si="10"/>
        <v>2</v>
      </c>
      <c r="J49" s="53">
        <f t="shared" si="11"/>
        <v>0.44111111111111112</v>
      </c>
      <c r="K49" s="53">
        <f t="shared" si="12"/>
        <v>0.44349759170062986</v>
      </c>
      <c r="L49" s="52">
        <f t="shared" si="13"/>
        <v>-2.3864805895187358E-3</v>
      </c>
    </row>
    <row r="50" spans="1:12" s="42" customFormat="1" x14ac:dyDescent="0.4">
      <c r="A50" s="58" t="s">
        <v>288</v>
      </c>
      <c r="B50" s="56">
        <v>2689</v>
      </c>
      <c r="C50" s="56"/>
      <c r="D50" s="73" t="e">
        <f t="shared" si="7"/>
        <v>#DIV/0!</v>
      </c>
      <c r="E50" s="81">
        <f t="shared" si="8"/>
        <v>2689</v>
      </c>
      <c r="F50" s="83">
        <v>3511</v>
      </c>
      <c r="G50" s="56"/>
      <c r="H50" s="67" t="e">
        <f t="shared" si="9"/>
        <v>#DIV/0!</v>
      </c>
      <c r="I50" s="54">
        <f t="shared" si="10"/>
        <v>3511</v>
      </c>
      <c r="J50" s="53">
        <f t="shared" si="11"/>
        <v>0.76587866704642549</v>
      </c>
      <c r="K50" s="53" t="e">
        <f t="shared" si="12"/>
        <v>#DIV/0!</v>
      </c>
      <c r="L50" s="52" t="e">
        <f t="shared" si="13"/>
        <v>#DIV/0!</v>
      </c>
    </row>
    <row r="51" spans="1:12" x14ac:dyDescent="0.4">
      <c r="A51" s="58" t="s">
        <v>84</v>
      </c>
      <c r="B51" s="56">
        <v>4732</v>
      </c>
      <c r="C51" s="56">
        <v>4888</v>
      </c>
      <c r="D51" s="73">
        <f t="shared" si="7"/>
        <v>0.96808510638297873</v>
      </c>
      <c r="E51" s="68">
        <f t="shared" si="8"/>
        <v>-156</v>
      </c>
      <c r="F51" s="56">
        <v>5670</v>
      </c>
      <c r="G51" s="56">
        <v>5400</v>
      </c>
      <c r="H51" s="67">
        <f t="shared" si="9"/>
        <v>1.05</v>
      </c>
      <c r="I51" s="54">
        <f t="shared" si="10"/>
        <v>270</v>
      </c>
      <c r="J51" s="53">
        <f t="shared" si="11"/>
        <v>0.83456790123456792</v>
      </c>
      <c r="K51" s="53">
        <f t="shared" si="12"/>
        <v>0.9051851851851852</v>
      </c>
      <c r="L51" s="52">
        <f t="shared" si="13"/>
        <v>-7.0617283950617282E-2</v>
      </c>
    </row>
    <row r="52" spans="1:12" s="42" customFormat="1" x14ac:dyDescent="0.4">
      <c r="A52" s="58" t="s">
        <v>159</v>
      </c>
      <c r="B52" s="56">
        <v>1575</v>
      </c>
      <c r="C52" s="56">
        <v>2298</v>
      </c>
      <c r="D52" s="73">
        <f t="shared" si="7"/>
        <v>0.68537859007832902</v>
      </c>
      <c r="E52" s="68">
        <f t="shared" si="8"/>
        <v>-723</v>
      </c>
      <c r="F52" s="56">
        <v>2618</v>
      </c>
      <c r="G52" s="56">
        <v>3224</v>
      </c>
      <c r="H52" s="67">
        <f t="shared" si="9"/>
        <v>0.81203473945409432</v>
      </c>
      <c r="I52" s="54">
        <f t="shared" si="10"/>
        <v>-606</v>
      </c>
      <c r="J52" s="53">
        <f t="shared" si="11"/>
        <v>0.60160427807486627</v>
      </c>
      <c r="K52" s="53">
        <f t="shared" si="12"/>
        <v>0.71277915632754341</v>
      </c>
      <c r="L52" s="52">
        <f t="shared" si="13"/>
        <v>-0.11117487825267713</v>
      </c>
    </row>
    <row r="53" spans="1:12" x14ac:dyDescent="0.4">
      <c r="A53" s="58" t="s">
        <v>158</v>
      </c>
      <c r="B53" s="56">
        <v>2237</v>
      </c>
      <c r="C53" s="88">
        <v>1424</v>
      </c>
      <c r="D53" s="73">
        <f t="shared" si="7"/>
        <v>1.5709269662921348</v>
      </c>
      <c r="E53" s="68">
        <f t="shared" si="8"/>
        <v>813</v>
      </c>
      <c r="F53" s="56">
        <v>3349</v>
      </c>
      <c r="G53" s="88">
        <v>2400</v>
      </c>
      <c r="H53" s="67">
        <f t="shared" si="9"/>
        <v>1.3954166666666667</v>
      </c>
      <c r="I53" s="54">
        <f t="shared" si="10"/>
        <v>949</v>
      </c>
      <c r="J53" s="53">
        <f t="shared" si="11"/>
        <v>0.66796058524932811</v>
      </c>
      <c r="K53" s="53">
        <f t="shared" si="12"/>
        <v>0.59333333333333338</v>
      </c>
      <c r="L53" s="52">
        <f t="shared" si="13"/>
        <v>7.462725191599473E-2</v>
      </c>
    </row>
    <row r="54" spans="1:12" x14ac:dyDescent="0.4">
      <c r="A54" s="58" t="s">
        <v>83</v>
      </c>
      <c r="B54" s="56">
        <v>3625</v>
      </c>
      <c r="C54" s="88">
        <v>3633</v>
      </c>
      <c r="D54" s="73">
        <f t="shared" si="7"/>
        <v>0.9977979631158822</v>
      </c>
      <c r="E54" s="68">
        <f t="shared" si="8"/>
        <v>-8</v>
      </c>
      <c r="F54" s="56">
        <v>6664</v>
      </c>
      <c r="G54" s="88">
        <v>7680</v>
      </c>
      <c r="H54" s="67">
        <f t="shared" si="9"/>
        <v>0.8677083333333333</v>
      </c>
      <c r="I54" s="54">
        <f t="shared" si="10"/>
        <v>-1016</v>
      </c>
      <c r="J54" s="53">
        <f t="shared" si="11"/>
        <v>0.54396758703481396</v>
      </c>
      <c r="K54" s="53">
        <f t="shared" si="12"/>
        <v>0.47304687499999998</v>
      </c>
      <c r="L54" s="52">
        <f t="shared" si="13"/>
        <v>7.0920712034813982E-2</v>
      </c>
    </row>
    <row r="55" spans="1:12" x14ac:dyDescent="0.4">
      <c r="A55" s="58" t="s">
        <v>82</v>
      </c>
      <c r="B55" s="56">
        <v>3222</v>
      </c>
      <c r="C55" s="56">
        <v>2320</v>
      </c>
      <c r="D55" s="73">
        <f t="shared" si="7"/>
        <v>1.3887931034482759</v>
      </c>
      <c r="E55" s="54">
        <f t="shared" si="8"/>
        <v>902</v>
      </c>
      <c r="F55" s="56">
        <v>5400</v>
      </c>
      <c r="G55" s="56">
        <v>5400</v>
      </c>
      <c r="H55" s="53">
        <f t="shared" si="9"/>
        <v>1</v>
      </c>
      <c r="I55" s="54">
        <f t="shared" si="10"/>
        <v>0</v>
      </c>
      <c r="J55" s="53">
        <f t="shared" si="11"/>
        <v>0.59666666666666668</v>
      </c>
      <c r="K55" s="53">
        <f t="shared" si="12"/>
        <v>0.42962962962962964</v>
      </c>
      <c r="L55" s="52">
        <f t="shared" si="13"/>
        <v>0.16703703703703704</v>
      </c>
    </row>
    <row r="56" spans="1:12" x14ac:dyDescent="0.4">
      <c r="A56" s="58" t="s">
        <v>157</v>
      </c>
      <c r="B56" s="56">
        <v>1261</v>
      </c>
      <c r="C56" s="56">
        <v>1270</v>
      </c>
      <c r="D56" s="73">
        <f t="shared" si="7"/>
        <v>0.99291338582677169</v>
      </c>
      <c r="E56" s="54">
        <f t="shared" si="8"/>
        <v>-9</v>
      </c>
      <c r="F56" s="56">
        <v>2888</v>
      </c>
      <c r="G56" s="56">
        <v>3136</v>
      </c>
      <c r="H56" s="53">
        <f t="shared" si="9"/>
        <v>0.92091836734693877</v>
      </c>
      <c r="I56" s="54">
        <f t="shared" si="10"/>
        <v>-248</v>
      </c>
      <c r="J56" s="53">
        <f t="shared" si="11"/>
        <v>0.43663434903047094</v>
      </c>
      <c r="K56" s="53">
        <f t="shared" si="12"/>
        <v>0.40497448979591838</v>
      </c>
      <c r="L56" s="52">
        <f t="shared" si="13"/>
        <v>3.1659859234552556E-2</v>
      </c>
    </row>
    <row r="57" spans="1:12" x14ac:dyDescent="0.4">
      <c r="A57" s="70" t="s">
        <v>81</v>
      </c>
      <c r="B57" s="56">
        <v>1467</v>
      </c>
      <c r="C57" s="56">
        <v>1389</v>
      </c>
      <c r="D57" s="73">
        <f t="shared" si="7"/>
        <v>1.0561555075593954</v>
      </c>
      <c r="E57" s="68">
        <f t="shared" si="8"/>
        <v>78</v>
      </c>
      <c r="F57" s="56">
        <v>2416</v>
      </c>
      <c r="G57" s="56">
        <v>2197</v>
      </c>
      <c r="H57" s="67">
        <f t="shared" si="9"/>
        <v>1.0996813837050523</v>
      </c>
      <c r="I57" s="54">
        <f t="shared" si="10"/>
        <v>219</v>
      </c>
      <c r="J57" s="53">
        <f t="shared" si="11"/>
        <v>0.60720198675496684</v>
      </c>
      <c r="K57" s="67">
        <f t="shared" si="12"/>
        <v>0.63222576240327721</v>
      </c>
      <c r="L57" s="66">
        <f t="shared" si="13"/>
        <v>-2.5023775648310376E-2</v>
      </c>
    </row>
    <row r="58" spans="1:12" x14ac:dyDescent="0.4">
      <c r="A58" s="58" t="s">
        <v>80</v>
      </c>
      <c r="B58" s="56">
        <v>1125</v>
      </c>
      <c r="C58" s="56">
        <v>722</v>
      </c>
      <c r="D58" s="73">
        <f t="shared" si="7"/>
        <v>1.5581717451523547</v>
      </c>
      <c r="E58" s="54">
        <f t="shared" si="8"/>
        <v>403</v>
      </c>
      <c r="F58" s="56">
        <v>2423</v>
      </c>
      <c r="G58" s="56">
        <v>2400</v>
      </c>
      <c r="H58" s="53">
        <f t="shared" si="9"/>
        <v>1.0095833333333333</v>
      </c>
      <c r="I58" s="54">
        <f t="shared" si="10"/>
        <v>23</v>
      </c>
      <c r="J58" s="53">
        <f t="shared" si="11"/>
        <v>0.46430045398266612</v>
      </c>
      <c r="K58" s="53">
        <f t="shared" si="12"/>
        <v>0.30083333333333334</v>
      </c>
      <c r="L58" s="52">
        <f t="shared" si="13"/>
        <v>0.16346712064933278</v>
      </c>
    </row>
    <row r="59" spans="1:12" x14ac:dyDescent="0.4">
      <c r="A59" s="58" t="s">
        <v>79</v>
      </c>
      <c r="B59" s="56">
        <v>1135</v>
      </c>
      <c r="C59" s="56">
        <v>846</v>
      </c>
      <c r="D59" s="73">
        <f t="shared" si="7"/>
        <v>1.3416075650118204</v>
      </c>
      <c r="E59" s="54">
        <f t="shared" si="8"/>
        <v>289</v>
      </c>
      <c r="F59" s="56">
        <v>2405</v>
      </c>
      <c r="G59" s="56">
        <v>2275</v>
      </c>
      <c r="H59" s="53">
        <f t="shared" si="9"/>
        <v>1.0571428571428572</v>
      </c>
      <c r="I59" s="54">
        <f t="shared" si="10"/>
        <v>130</v>
      </c>
      <c r="J59" s="53">
        <f t="shared" si="11"/>
        <v>0.47193347193347196</v>
      </c>
      <c r="K59" s="53">
        <f t="shared" si="12"/>
        <v>0.37186813186813189</v>
      </c>
      <c r="L59" s="52">
        <f t="shared" si="13"/>
        <v>0.10006534006534007</v>
      </c>
    </row>
    <row r="60" spans="1:12" x14ac:dyDescent="0.4">
      <c r="A60" s="58" t="s">
        <v>78</v>
      </c>
      <c r="B60" s="56">
        <v>3412</v>
      </c>
      <c r="C60" s="56">
        <v>3318</v>
      </c>
      <c r="D60" s="73">
        <f t="shared" si="7"/>
        <v>1.0283303194695599</v>
      </c>
      <c r="E60" s="54">
        <f t="shared" si="8"/>
        <v>94</v>
      </c>
      <c r="F60" s="56">
        <v>8191</v>
      </c>
      <c r="G60" s="56">
        <v>7320</v>
      </c>
      <c r="H60" s="53">
        <f t="shared" si="9"/>
        <v>1.1189890710382513</v>
      </c>
      <c r="I60" s="54">
        <f t="shared" si="10"/>
        <v>871</v>
      </c>
      <c r="J60" s="53">
        <f t="shared" si="11"/>
        <v>0.41655475521914298</v>
      </c>
      <c r="K60" s="53">
        <f t="shared" si="12"/>
        <v>0.45327868852459019</v>
      </c>
      <c r="L60" s="52">
        <f t="shared" si="13"/>
        <v>-3.6723933305447209E-2</v>
      </c>
    </row>
    <row r="61" spans="1:12" s="42" customFormat="1" x14ac:dyDescent="0.4">
      <c r="A61" s="70" t="s">
        <v>155</v>
      </c>
      <c r="B61" s="69">
        <v>1345</v>
      </c>
      <c r="C61" s="69"/>
      <c r="D61" s="67" t="e">
        <f t="shared" si="7"/>
        <v>#DIV/0!</v>
      </c>
      <c r="E61" s="68">
        <f t="shared" si="8"/>
        <v>1345</v>
      </c>
      <c r="F61" s="69">
        <v>2400</v>
      </c>
      <c r="G61" s="69"/>
      <c r="H61" s="67" t="e">
        <f t="shared" si="9"/>
        <v>#DIV/0!</v>
      </c>
      <c r="I61" s="68">
        <f t="shared" si="10"/>
        <v>2400</v>
      </c>
      <c r="J61" s="67">
        <f t="shared" si="11"/>
        <v>0.56041666666666667</v>
      </c>
      <c r="K61" s="67" t="e">
        <f t="shared" si="12"/>
        <v>#DIV/0!</v>
      </c>
      <c r="L61" s="66" t="e">
        <f t="shared" si="13"/>
        <v>#DIV/0!</v>
      </c>
    </row>
    <row r="62" spans="1:12" s="42" customFormat="1" x14ac:dyDescent="0.4">
      <c r="A62" s="51" t="s">
        <v>156</v>
      </c>
      <c r="B62" s="65"/>
      <c r="C62" s="65"/>
      <c r="D62" s="47" t="e">
        <f t="shared" si="7"/>
        <v>#DIV/0!</v>
      </c>
      <c r="E62" s="48">
        <f t="shared" si="8"/>
        <v>0</v>
      </c>
      <c r="F62" s="65"/>
      <c r="G62" s="65"/>
      <c r="H62" s="47" t="e">
        <f t="shared" si="9"/>
        <v>#DIV/0!</v>
      </c>
      <c r="I62" s="48">
        <f t="shared" si="10"/>
        <v>0</v>
      </c>
      <c r="J62" s="47" t="e">
        <f t="shared" si="11"/>
        <v>#DIV/0!</v>
      </c>
      <c r="K62" s="47" t="e">
        <f t="shared" si="12"/>
        <v>#DIV/0!</v>
      </c>
      <c r="L62" s="46" t="e">
        <f t="shared" si="13"/>
        <v>#DIV/0!</v>
      </c>
    </row>
    <row r="63" spans="1:12" x14ac:dyDescent="0.4">
      <c r="A63" s="277" t="s">
        <v>154</v>
      </c>
      <c r="B63" s="259">
        <f>SUM(B64:B67)</f>
        <v>1494</v>
      </c>
      <c r="C63" s="259">
        <f>SUM(C64:C67)</f>
        <v>1213</v>
      </c>
      <c r="D63" s="256">
        <f t="shared" si="7"/>
        <v>1.2316570486397362</v>
      </c>
      <c r="E63" s="281">
        <f t="shared" si="8"/>
        <v>281</v>
      </c>
      <c r="F63" s="259">
        <f>SUM(F64:F67)</f>
        <v>3415</v>
      </c>
      <c r="G63" s="259">
        <f>SUM(G64:G67)</f>
        <v>2864</v>
      </c>
      <c r="H63" s="256">
        <f t="shared" si="9"/>
        <v>1.1923882681564246</v>
      </c>
      <c r="I63" s="281">
        <f t="shared" si="10"/>
        <v>551</v>
      </c>
      <c r="J63" s="256">
        <f t="shared" si="11"/>
        <v>0.43748169838945827</v>
      </c>
      <c r="K63" s="256">
        <f t="shared" si="12"/>
        <v>0.42353351955307261</v>
      </c>
      <c r="L63" s="280">
        <f t="shared" si="13"/>
        <v>1.3948178836385661E-2</v>
      </c>
    </row>
    <row r="64" spans="1:12" x14ac:dyDescent="0.4">
      <c r="A64" s="64" t="s">
        <v>77</v>
      </c>
      <c r="B64" s="107">
        <f>'12月(上旬)'!B64+'12月(中旬)'!B64</f>
        <v>350</v>
      </c>
      <c r="C64" s="107">
        <f>'12月(上旬)'!C64+'12月(中旬)'!C64</f>
        <v>292</v>
      </c>
      <c r="D64" s="95">
        <f t="shared" si="7"/>
        <v>1.1986301369863013</v>
      </c>
      <c r="E64" s="140">
        <f t="shared" si="8"/>
        <v>58</v>
      </c>
      <c r="F64" s="107">
        <f>'12月(上旬)'!F64+'12月(中旬)'!F64</f>
        <v>595</v>
      </c>
      <c r="G64" s="107">
        <f>'12月(上旬)'!G64+'12月(中旬)'!G64</f>
        <v>572</v>
      </c>
      <c r="H64" s="73">
        <f t="shared" si="9"/>
        <v>1.0402097902097902</v>
      </c>
      <c r="I64" s="81">
        <f t="shared" si="10"/>
        <v>23</v>
      </c>
      <c r="J64" s="73">
        <f t="shared" si="11"/>
        <v>0.58823529411764708</v>
      </c>
      <c r="K64" s="73">
        <f t="shared" si="12"/>
        <v>0.51048951048951052</v>
      </c>
      <c r="L64" s="90">
        <f t="shared" si="13"/>
        <v>7.7745783628136556E-2</v>
      </c>
    </row>
    <row r="65" spans="1:12" x14ac:dyDescent="0.4">
      <c r="A65" s="58" t="s">
        <v>153</v>
      </c>
      <c r="B65" s="55">
        <f>'12月(上旬)'!B65+'12月(中旬)'!B65</f>
        <v>367</v>
      </c>
      <c r="C65" s="55">
        <f>'12月(上旬)'!C65+'12月(中旬)'!C65</f>
        <v>263</v>
      </c>
      <c r="D65" s="53">
        <f t="shared" si="7"/>
        <v>1.3954372623574145</v>
      </c>
      <c r="E65" s="54">
        <f t="shared" si="8"/>
        <v>104</v>
      </c>
      <c r="F65" s="55">
        <f>'12月(上旬)'!F65+'12月(中旬)'!F65</f>
        <v>1064</v>
      </c>
      <c r="G65" s="55">
        <f>'12月(上旬)'!G65+'12月(中旬)'!G65</f>
        <v>500</v>
      </c>
      <c r="H65" s="73">
        <f t="shared" si="9"/>
        <v>2.1280000000000001</v>
      </c>
      <c r="I65" s="81">
        <f t="shared" si="10"/>
        <v>564</v>
      </c>
      <c r="J65" s="73">
        <f t="shared" si="11"/>
        <v>0.34492481203007519</v>
      </c>
      <c r="K65" s="73">
        <f t="shared" si="12"/>
        <v>0.52600000000000002</v>
      </c>
      <c r="L65" s="90">
        <f t="shared" si="13"/>
        <v>-0.18107518796992483</v>
      </c>
    </row>
    <row r="66" spans="1:12" x14ac:dyDescent="0.4">
      <c r="A66" s="57" t="s">
        <v>152</v>
      </c>
      <c r="B66" s="107">
        <f>'12月(上旬)'!B66+'12月(中旬)'!B66</f>
        <v>259</v>
      </c>
      <c r="C66" s="107">
        <f>'12月(上旬)'!C66+'12月(中旬)'!C66</f>
        <v>191</v>
      </c>
      <c r="D66" s="73">
        <f t="shared" si="7"/>
        <v>1.3560209424083769</v>
      </c>
      <c r="E66" s="81">
        <f t="shared" si="8"/>
        <v>68</v>
      </c>
      <c r="F66" s="107">
        <f>'12月(上旬)'!F66+'12月(中旬)'!F66</f>
        <v>577</v>
      </c>
      <c r="G66" s="107">
        <f>'12月(上旬)'!G66+'12月(中旬)'!G66</f>
        <v>598</v>
      </c>
      <c r="H66" s="73">
        <f t="shared" si="9"/>
        <v>0.96488294314381273</v>
      </c>
      <c r="I66" s="81">
        <f t="shared" si="10"/>
        <v>-21</v>
      </c>
      <c r="J66" s="73">
        <f t="shared" si="11"/>
        <v>0.44887348353552858</v>
      </c>
      <c r="K66" s="73">
        <f t="shared" si="12"/>
        <v>0.3193979933110368</v>
      </c>
      <c r="L66" s="90">
        <f t="shared" si="13"/>
        <v>0.12947549022449178</v>
      </c>
    </row>
    <row r="67" spans="1:12" x14ac:dyDescent="0.4">
      <c r="A67" s="51" t="s">
        <v>151</v>
      </c>
      <c r="B67" s="49">
        <f>'12月(上旬)'!B67+'12月(中旬)'!B67</f>
        <v>518</v>
      </c>
      <c r="C67" s="49">
        <f>'12月(上旬)'!C67+'12月(中旬)'!C67</f>
        <v>467</v>
      </c>
      <c r="D67" s="47">
        <f t="shared" si="7"/>
        <v>1.1092077087794432</v>
      </c>
      <c r="E67" s="48">
        <f t="shared" si="8"/>
        <v>51</v>
      </c>
      <c r="F67" s="49">
        <f>'12月(上旬)'!F67+'12月(中旬)'!F67</f>
        <v>1179</v>
      </c>
      <c r="G67" s="49">
        <f>'12月(上旬)'!G67+'12月(中旬)'!G67</f>
        <v>1194</v>
      </c>
      <c r="H67" s="47">
        <f t="shared" si="9"/>
        <v>0.98743718592964824</v>
      </c>
      <c r="I67" s="48">
        <f t="shared" si="10"/>
        <v>-15</v>
      </c>
      <c r="J67" s="47">
        <f t="shared" si="11"/>
        <v>0.4393553859202714</v>
      </c>
      <c r="K67" s="47">
        <f t="shared" si="12"/>
        <v>0.39112227805695143</v>
      </c>
      <c r="L67" s="46">
        <f t="shared" si="13"/>
        <v>4.8233107863319968E-2</v>
      </c>
    </row>
    <row r="68" spans="1:12" x14ac:dyDescent="0.4">
      <c r="A68" s="42" t="s">
        <v>143</v>
      </c>
      <c r="B68" s="43"/>
      <c r="C68" s="42"/>
      <c r="D68" s="42"/>
      <c r="E68" s="43"/>
      <c r="F68" s="43"/>
      <c r="G68" s="42"/>
      <c r="H68" s="42"/>
      <c r="I68" s="43"/>
      <c r="J68" s="43"/>
      <c r="K68" s="42"/>
      <c r="L68" s="42"/>
    </row>
    <row r="69" spans="1:12" x14ac:dyDescent="0.4">
      <c r="A69" s="44" t="s">
        <v>142</v>
      </c>
      <c r="B69" s="43"/>
      <c r="C69" s="42"/>
      <c r="D69" s="42"/>
      <c r="E69" s="43"/>
      <c r="F69" s="43"/>
      <c r="G69" s="42"/>
      <c r="H69" s="42"/>
      <c r="I69" s="43"/>
      <c r="J69" s="43"/>
      <c r="K69" s="42"/>
      <c r="L69" s="42"/>
    </row>
    <row r="70" spans="1:12" s="42" customFormat="1" x14ac:dyDescent="0.4">
      <c r="A70" s="42" t="s">
        <v>141</v>
      </c>
      <c r="B70" s="43"/>
      <c r="C70" s="43"/>
      <c r="F70" s="43"/>
      <c r="G70" s="43"/>
      <c r="J70" s="43"/>
      <c r="K70" s="43"/>
    </row>
    <row r="71" spans="1:12" x14ac:dyDescent="0.4">
      <c r="A71" s="42" t="s">
        <v>98</v>
      </c>
      <c r="B71" s="43"/>
      <c r="D71" s="42"/>
      <c r="E71" s="42"/>
      <c r="F71" s="43"/>
      <c r="G71" s="43"/>
      <c r="H71" s="42"/>
      <c r="I71" s="42"/>
      <c r="J71" s="43"/>
      <c r="K71" s="43"/>
      <c r="L71" s="42"/>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dataValidations count="1">
    <dataValidation allowBlank="1" showInputMessage="1" showErrorMessage="1" sqref="A2:G5 IW2:JC5 SS2:SY5 ACO2:ACU5 AMK2:AMQ5 AWG2:AWM5 BGC2:BGI5 BPY2:BQE5 BZU2:CAA5 CJQ2:CJW5 CTM2:CTS5 DDI2:DDO5 DNE2:DNK5 DXA2:DXG5 EGW2:EHC5 EQS2:EQY5 FAO2:FAU5 FKK2:FKQ5 FUG2:FUM5 GEC2:GEI5 GNY2:GOE5 GXU2:GYA5 HHQ2:HHW5 HRM2:HRS5 IBI2:IBO5 ILE2:ILK5 IVA2:IVG5 JEW2:JFC5 JOS2:JOY5 JYO2:JYU5 KIK2:KIQ5 KSG2:KSM5 LCC2:LCI5 LLY2:LME5 LVU2:LWA5 MFQ2:MFW5 MPM2:MPS5 MZI2:MZO5 NJE2:NJK5 NTA2:NTG5 OCW2:ODC5 OMS2:OMY5 OWO2:OWU5 PGK2:PGQ5 PQG2:PQM5 QAC2:QAI5 QJY2:QKE5 QTU2:QUA5 RDQ2:RDW5 RNM2:RNS5 RXI2:RXO5 SHE2:SHK5 SRA2:SRG5 TAW2:TBC5 TKS2:TKY5 TUO2:TUU5 UEK2:UEQ5 UOG2:UOM5 UYC2:UYI5 VHY2:VIE5 VRU2:VSA5 WBQ2:WBW5 WLM2:WLS5 WVI2:WVO5 A65538:G65541 IW65538:JC65541 SS65538:SY65541 ACO65538:ACU65541 AMK65538:AMQ65541 AWG65538:AWM65541 BGC65538:BGI65541 BPY65538:BQE65541 BZU65538:CAA65541 CJQ65538:CJW65541 CTM65538:CTS65541 DDI65538:DDO65541 DNE65538:DNK65541 DXA65538:DXG65541 EGW65538:EHC65541 EQS65538:EQY65541 FAO65538:FAU65541 FKK65538:FKQ65541 FUG65538:FUM65541 GEC65538:GEI65541 GNY65538:GOE65541 GXU65538:GYA65541 HHQ65538:HHW65541 HRM65538:HRS65541 IBI65538:IBO65541 ILE65538:ILK65541 IVA65538:IVG65541 JEW65538:JFC65541 JOS65538:JOY65541 JYO65538:JYU65541 KIK65538:KIQ65541 KSG65538:KSM65541 LCC65538:LCI65541 LLY65538:LME65541 LVU65538:LWA65541 MFQ65538:MFW65541 MPM65538:MPS65541 MZI65538:MZO65541 NJE65538:NJK65541 NTA65538:NTG65541 OCW65538:ODC65541 OMS65538:OMY65541 OWO65538:OWU65541 PGK65538:PGQ65541 PQG65538:PQM65541 QAC65538:QAI65541 QJY65538:QKE65541 QTU65538:QUA65541 RDQ65538:RDW65541 RNM65538:RNS65541 RXI65538:RXO65541 SHE65538:SHK65541 SRA65538:SRG65541 TAW65538:TBC65541 TKS65538:TKY65541 TUO65538:TUU65541 UEK65538:UEQ65541 UOG65538:UOM65541 UYC65538:UYI65541 VHY65538:VIE65541 VRU65538:VSA65541 WBQ65538:WBW65541 WLM65538:WLS65541 WVI65538:WVO65541 A131074:G131077 IW131074:JC131077 SS131074:SY131077 ACO131074:ACU131077 AMK131074:AMQ131077 AWG131074:AWM131077 BGC131074:BGI131077 BPY131074:BQE131077 BZU131074:CAA131077 CJQ131074:CJW131077 CTM131074:CTS131077 DDI131074:DDO131077 DNE131074:DNK131077 DXA131074:DXG131077 EGW131074:EHC131077 EQS131074:EQY131077 FAO131074:FAU131077 FKK131074:FKQ131077 FUG131074:FUM131077 GEC131074:GEI131077 GNY131074:GOE131077 GXU131074:GYA131077 HHQ131074:HHW131077 HRM131074:HRS131077 IBI131074:IBO131077 ILE131074:ILK131077 IVA131074:IVG131077 JEW131074:JFC131077 JOS131074:JOY131077 JYO131074:JYU131077 KIK131074:KIQ131077 KSG131074:KSM131077 LCC131074:LCI131077 LLY131074:LME131077 LVU131074:LWA131077 MFQ131074:MFW131077 MPM131074:MPS131077 MZI131074:MZO131077 NJE131074:NJK131077 NTA131074:NTG131077 OCW131074:ODC131077 OMS131074:OMY131077 OWO131074:OWU131077 PGK131074:PGQ131077 PQG131074:PQM131077 QAC131074:QAI131077 QJY131074:QKE131077 QTU131074:QUA131077 RDQ131074:RDW131077 RNM131074:RNS131077 RXI131074:RXO131077 SHE131074:SHK131077 SRA131074:SRG131077 TAW131074:TBC131077 TKS131074:TKY131077 TUO131074:TUU131077 UEK131074:UEQ131077 UOG131074:UOM131077 UYC131074:UYI131077 VHY131074:VIE131077 VRU131074:VSA131077 WBQ131074:WBW131077 WLM131074:WLS131077 WVI131074:WVO131077 A196610:G196613 IW196610:JC196613 SS196610:SY196613 ACO196610:ACU196613 AMK196610:AMQ196613 AWG196610:AWM196613 BGC196610:BGI196613 BPY196610:BQE196613 BZU196610:CAA196613 CJQ196610:CJW196613 CTM196610:CTS196613 DDI196610:DDO196613 DNE196610:DNK196613 DXA196610:DXG196613 EGW196610:EHC196613 EQS196610:EQY196613 FAO196610:FAU196613 FKK196610:FKQ196613 FUG196610:FUM196613 GEC196610:GEI196613 GNY196610:GOE196613 GXU196610:GYA196613 HHQ196610:HHW196613 HRM196610:HRS196613 IBI196610:IBO196613 ILE196610:ILK196613 IVA196610:IVG196613 JEW196610:JFC196613 JOS196610:JOY196613 JYO196610:JYU196613 KIK196610:KIQ196613 KSG196610:KSM196613 LCC196610:LCI196613 LLY196610:LME196613 LVU196610:LWA196613 MFQ196610:MFW196613 MPM196610:MPS196613 MZI196610:MZO196613 NJE196610:NJK196613 NTA196610:NTG196613 OCW196610:ODC196613 OMS196610:OMY196613 OWO196610:OWU196613 PGK196610:PGQ196613 PQG196610:PQM196613 QAC196610:QAI196613 QJY196610:QKE196613 QTU196610:QUA196613 RDQ196610:RDW196613 RNM196610:RNS196613 RXI196610:RXO196613 SHE196610:SHK196613 SRA196610:SRG196613 TAW196610:TBC196613 TKS196610:TKY196613 TUO196610:TUU196613 UEK196610:UEQ196613 UOG196610:UOM196613 UYC196610:UYI196613 VHY196610:VIE196613 VRU196610:VSA196613 WBQ196610:WBW196613 WLM196610:WLS196613 WVI196610:WVO196613 A262146:G262149 IW262146:JC262149 SS262146:SY262149 ACO262146:ACU262149 AMK262146:AMQ262149 AWG262146:AWM262149 BGC262146:BGI262149 BPY262146:BQE262149 BZU262146:CAA262149 CJQ262146:CJW262149 CTM262146:CTS262149 DDI262146:DDO262149 DNE262146:DNK262149 DXA262146:DXG262149 EGW262146:EHC262149 EQS262146:EQY262149 FAO262146:FAU262149 FKK262146:FKQ262149 FUG262146:FUM262149 GEC262146:GEI262149 GNY262146:GOE262149 GXU262146:GYA262149 HHQ262146:HHW262149 HRM262146:HRS262149 IBI262146:IBO262149 ILE262146:ILK262149 IVA262146:IVG262149 JEW262146:JFC262149 JOS262146:JOY262149 JYO262146:JYU262149 KIK262146:KIQ262149 KSG262146:KSM262149 LCC262146:LCI262149 LLY262146:LME262149 LVU262146:LWA262149 MFQ262146:MFW262149 MPM262146:MPS262149 MZI262146:MZO262149 NJE262146:NJK262149 NTA262146:NTG262149 OCW262146:ODC262149 OMS262146:OMY262149 OWO262146:OWU262149 PGK262146:PGQ262149 PQG262146:PQM262149 QAC262146:QAI262149 QJY262146:QKE262149 QTU262146:QUA262149 RDQ262146:RDW262149 RNM262146:RNS262149 RXI262146:RXO262149 SHE262146:SHK262149 SRA262146:SRG262149 TAW262146:TBC262149 TKS262146:TKY262149 TUO262146:TUU262149 UEK262146:UEQ262149 UOG262146:UOM262149 UYC262146:UYI262149 VHY262146:VIE262149 VRU262146:VSA262149 WBQ262146:WBW262149 WLM262146:WLS262149 WVI262146:WVO262149 A327682:G327685 IW327682:JC327685 SS327682:SY327685 ACO327682:ACU327685 AMK327682:AMQ327685 AWG327682:AWM327685 BGC327682:BGI327685 BPY327682:BQE327685 BZU327682:CAA327685 CJQ327682:CJW327685 CTM327682:CTS327685 DDI327682:DDO327685 DNE327682:DNK327685 DXA327682:DXG327685 EGW327682:EHC327685 EQS327682:EQY327685 FAO327682:FAU327685 FKK327682:FKQ327685 FUG327682:FUM327685 GEC327682:GEI327685 GNY327682:GOE327685 GXU327682:GYA327685 HHQ327682:HHW327685 HRM327682:HRS327685 IBI327682:IBO327685 ILE327682:ILK327685 IVA327682:IVG327685 JEW327682:JFC327685 JOS327682:JOY327685 JYO327682:JYU327685 KIK327682:KIQ327685 KSG327682:KSM327685 LCC327682:LCI327685 LLY327682:LME327685 LVU327682:LWA327685 MFQ327682:MFW327685 MPM327682:MPS327685 MZI327682:MZO327685 NJE327682:NJK327685 NTA327682:NTG327685 OCW327682:ODC327685 OMS327682:OMY327685 OWO327682:OWU327685 PGK327682:PGQ327685 PQG327682:PQM327685 QAC327682:QAI327685 QJY327682:QKE327685 QTU327682:QUA327685 RDQ327682:RDW327685 RNM327682:RNS327685 RXI327682:RXO327685 SHE327682:SHK327685 SRA327682:SRG327685 TAW327682:TBC327685 TKS327682:TKY327685 TUO327682:TUU327685 UEK327682:UEQ327685 UOG327682:UOM327685 UYC327682:UYI327685 VHY327682:VIE327685 VRU327682:VSA327685 WBQ327682:WBW327685 WLM327682:WLS327685 WVI327682:WVO327685 A393218:G393221 IW393218:JC393221 SS393218:SY393221 ACO393218:ACU393221 AMK393218:AMQ393221 AWG393218:AWM393221 BGC393218:BGI393221 BPY393218:BQE393221 BZU393218:CAA393221 CJQ393218:CJW393221 CTM393218:CTS393221 DDI393218:DDO393221 DNE393218:DNK393221 DXA393218:DXG393221 EGW393218:EHC393221 EQS393218:EQY393221 FAO393218:FAU393221 FKK393218:FKQ393221 FUG393218:FUM393221 GEC393218:GEI393221 GNY393218:GOE393221 GXU393218:GYA393221 HHQ393218:HHW393221 HRM393218:HRS393221 IBI393218:IBO393221 ILE393218:ILK393221 IVA393218:IVG393221 JEW393218:JFC393221 JOS393218:JOY393221 JYO393218:JYU393221 KIK393218:KIQ393221 KSG393218:KSM393221 LCC393218:LCI393221 LLY393218:LME393221 LVU393218:LWA393221 MFQ393218:MFW393221 MPM393218:MPS393221 MZI393218:MZO393221 NJE393218:NJK393221 NTA393218:NTG393221 OCW393218:ODC393221 OMS393218:OMY393221 OWO393218:OWU393221 PGK393218:PGQ393221 PQG393218:PQM393221 QAC393218:QAI393221 QJY393218:QKE393221 QTU393218:QUA393221 RDQ393218:RDW393221 RNM393218:RNS393221 RXI393218:RXO393221 SHE393218:SHK393221 SRA393218:SRG393221 TAW393218:TBC393221 TKS393218:TKY393221 TUO393218:TUU393221 UEK393218:UEQ393221 UOG393218:UOM393221 UYC393218:UYI393221 VHY393218:VIE393221 VRU393218:VSA393221 WBQ393218:WBW393221 WLM393218:WLS393221 WVI393218:WVO393221 A458754:G458757 IW458754:JC458757 SS458754:SY458757 ACO458754:ACU458757 AMK458754:AMQ458757 AWG458754:AWM458757 BGC458754:BGI458757 BPY458754:BQE458757 BZU458754:CAA458757 CJQ458754:CJW458757 CTM458754:CTS458757 DDI458754:DDO458757 DNE458754:DNK458757 DXA458754:DXG458757 EGW458754:EHC458757 EQS458754:EQY458757 FAO458754:FAU458757 FKK458754:FKQ458757 FUG458754:FUM458757 GEC458754:GEI458757 GNY458754:GOE458757 GXU458754:GYA458757 HHQ458754:HHW458757 HRM458754:HRS458757 IBI458754:IBO458757 ILE458754:ILK458757 IVA458754:IVG458757 JEW458754:JFC458757 JOS458754:JOY458757 JYO458754:JYU458757 KIK458754:KIQ458757 KSG458754:KSM458757 LCC458754:LCI458757 LLY458754:LME458757 LVU458754:LWA458757 MFQ458754:MFW458757 MPM458754:MPS458757 MZI458754:MZO458757 NJE458754:NJK458757 NTA458754:NTG458757 OCW458754:ODC458757 OMS458754:OMY458757 OWO458754:OWU458757 PGK458754:PGQ458757 PQG458754:PQM458757 QAC458754:QAI458757 QJY458754:QKE458757 QTU458754:QUA458757 RDQ458754:RDW458757 RNM458754:RNS458757 RXI458754:RXO458757 SHE458754:SHK458757 SRA458754:SRG458757 TAW458754:TBC458757 TKS458754:TKY458757 TUO458754:TUU458757 UEK458754:UEQ458757 UOG458754:UOM458757 UYC458754:UYI458757 VHY458754:VIE458757 VRU458754:VSA458757 WBQ458754:WBW458757 WLM458754:WLS458757 WVI458754:WVO458757 A524290:G524293 IW524290:JC524293 SS524290:SY524293 ACO524290:ACU524293 AMK524290:AMQ524293 AWG524290:AWM524293 BGC524290:BGI524293 BPY524290:BQE524293 BZU524290:CAA524293 CJQ524290:CJW524293 CTM524290:CTS524293 DDI524290:DDO524293 DNE524290:DNK524293 DXA524290:DXG524293 EGW524290:EHC524293 EQS524290:EQY524293 FAO524290:FAU524293 FKK524290:FKQ524293 FUG524290:FUM524293 GEC524290:GEI524293 GNY524290:GOE524293 GXU524290:GYA524293 HHQ524290:HHW524293 HRM524290:HRS524293 IBI524290:IBO524293 ILE524290:ILK524293 IVA524290:IVG524293 JEW524290:JFC524293 JOS524290:JOY524293 JYO524290:JYU524293 KIK524290:KIQ524293 KSG524290:KSM524293 LCC524290:LCI524293 LLY524290:LME524293 LVU524290:LWA524293 MFQ524290:MFW524293 MPM524290:MPS524293 MZI524290:MZO524293 NJE524290:NJK524293 NTA524290:NTG524293 OCW524290:ODC524293 OMS524290:OMY524293 OWO524290:OWU524293 PGK524290:PGQ524293 PQG524290:PQM524293 QAC524290:QAI524293 QJY524290:QKE524293 QTU524290:QUA524293 RDQ524290:RDW524293 RNM524290:RNS524293 RXI524290:RXO524293 SHE524290:SHK524293 SRA524290:SRG524293 TAW524290:TBC524293 TKS524290:TKY524293 TUO524290:TUU524293 UEK524290:UEQ524293 UOG524290:UOM524293 UYC524290:UYI524293 VHY524290:VIE524293 VRU524290:VSA524293 WBQ524290:WBW524293 WLM524290:WLS524293 WVI524290:WVO524293 A589826:G589829 IW589826:JC589829 SS589826:SY589829 ACO589826:ACU589829 AMK589826:AMQ589829 AWG589826:AWM589829 BGC589826:BGI589829 BPY589826:BQE589829 BZU589826:CAA589829 CJQ589826:CJW589829 CTM589826:CTS589829 DDI589826:DDO589829 DNE589826:DNK589829 DXA589826:DXG589829 EGW589826:EHC589829 EQS589826:EQY589829 FAO589826:FAU589829 FKK589826:FKQ589829 FUG589826:FUM589829 GEC589826:GEI589829 GNY589826:GOE589829 GXU589826:GYA589829 HHQ589826:HHW589829 HRM589826:HRS589829 IBI589826:IBO589829 ILE589826:ILK589829 IVA589826:IVG589829 JEW589826:JFC589829 JOS589826:JOY589829 JYO589826:JYU589829 KIK589826:KIQ589829 KSG589826:KSM589829 LCC589826:LCI589829 LLY589826:LME589829 LVU589826:LWA589829 MFQ589826:MFW589829 MPM589826:MPS589829 MZI589826:MZO589829 NJE589826:NJK589829 NTA589826:NTG589829 OCW589826:ODC589829 OMS589826:OMY589829 OWO589826:OWU589829 PGK589826:PGQ589829 PQG589826:PQM589829 QAC589826:QAI589829 QJY589826:QKE589829 QTU589826:QUA589829 RDQ589826:RDW589829 RNM589826:RNS589829 RXI589826:RXO589829 SHE589826:SHK589829 SRA589826:SRG589829 TAW589826:TBC589829 TKS589826:TKY589829 TUO589826:TUU589829 UEK589826:UEQ589829 UOG589826:UOM589829 UYC589826:UYI589829 VHY589826:VIE589829 VRU589826:VSA589829 WBQ589826:WBW589829 WLM589826:WLS589829 WVI589826:WVO589829 A655362:G655365 IW655362:JC655365 SS655362:SY655365 ACO655362:ACU655365 AMK655362:AMQ655365 AWG655362:AWM655365 BGC655362:BGI655365 BPY655362:BQE655365 BZU655362:CAA655365 CJQ655362:CJW655365 CTM655362:CTS655365 DDI655362:DDO655365 DNE655362:DNK655365 DXA655362:DXG655365 EGW655362:EHC655365 EQS655362:EQY655365 FAO655362:FAU655365 FKK655362:FKQ655365 FUG655362:FUM655365 GEC655362:GEI655365 GNY655362:GOE655365 GXU655362:GYA655365 HHQ655362:HHW655365 HRM655362:HRS655365 IBI655362:IBO655365 ILE655362:ILK655365 IVA655362:IVG655365 JEW655362:JFC655365 JOS655362:JOY655365 JYO655362:JYU655365 KIK655362:KIQ655365 KSG655362:KSM655365 LCC655362:LCI655365 LLY655362:LME655365 LVU655362:LWA655365 MFQ655362:MFW655365 MPM655362:MPS655365 MZI655362:MZO655365 NJE655362:NJK655365 NTA655362:NTG655365 OCW655362:ODC655365 OMS655362:OMY655365 OWO655362:OWU655365 PGK655362:PGQ655365 PQG655362:PQM655365 QAC655362:QAI655365 QJY655362:QKE655365 QTU655362:QUA655365 RDQ655362:RDW655365 RNM655362:RNS655365 RXI655362:RXO655365 SHE655362:SHK655365 SRA655362:SRG655365 TAW655362:TBC655365 TKS655362:TKY655365 TUO655362:TUU655365 UEK655362:UEQ655365 UOG655362:UOM655365 UYC655362:UYI655365 VHY655362:VIE655365 VRU655362:VSA655365 WBQ655362:WBW655365 WLM655362:WLS655365 WVI655362:WVO655365 A720898:G720901 IW720898:JC720901 SS720898:SY720901 ACO720898:ACU720901 AMK720898:AMQ720901 AWG720898:AWM720901 BGC720898:BGI720901 BPY720898:BQE720901 BZU720898:CAA720901 CJQ720898:CJW720901 CTM720898:CTS720901 DDI720898:DDO720901 DNE720898:DNK720901 DXA720898:DXG720901 EGW720898:EHC720901 EQS720898:EQY720901 FAO720898:FAU720901 FKK720898:FKQ720901 FUG720898:FUM720901 GEC720898:GEI720901 GNY720898:GOE720901 GXU720898:GYA720901 HHQ720898:HHW720901 HRM720898:HRS720901 IBI720898:IBO720901 ILE720898:ILK720901 IVA720898:IVG720901 JEW720898:JFC720901 JOS720898:JOY720901 JYO720898:JYU720901 KIK720898:KIQ720901 KSG720898:KSM720901 LCC720898:LCI720901 LLY720898:LME720901 LVU720898:LWA720901 MFQ720898:MFW720901 MPM720898:MPS720901 MZI720898:MZO720901 NJE720898:NJK720901 NTA720898:NTG720901 OCW720898:ODC720901 OMS720898:OMY720901 OWO720898:OWU720901 PGK720898:PGQ720901 PQG720898:PQM720901 QAC720898:QAI720901 QJY720898:QKE720901 QTU720898:QUA720901 RDQ720898:RDW720901 RNM720898:RNS720901 RXI720898:RXO720901 SHE720898:SHK720901 SRA720898:SRG720901 TAW720898:TBC720901 TKS720898:TKY720901 TUO720898:TUU720901 UEK720898:UEQ720901 UOG720898:UOM720901 UYC720898:UYI720901 VHY720898:VIE720901 VRU720898:VSA720901 WBQ720898:WBW720901 WLM720898:WLS720901 WVI720898:WVO720901 A786434:G786437 IW786434:JC786437 SS786434:SY786437 ACO786434:ACU786437 AMK786434:AMQ786437 AWG786434:AWM786437 BGC786434:BGI786437 BPY786434:BQE786437 BZU786434:CAA786437 CJQ786434:CJW786437 CTM786434:CTS786437 DDI786434:DDO786437 DNE786434:DNK786437 DXA786434:DXG786437 EGW786434:EHC786437 EQS786434:EQY786437 FAO786434:FAU786437 FKK786434:FKQ786437 FUG786434:FUM786437 GEC786434:GEI786437 GNY786434:GOE786437 GXU786434:GYA786437 HHQ786434:HHW786437 HRM786434:HRS786437 IBI786434:IBO786437 ILE786434:ILK786437 IVA786434:IVG786437 JEW786434:JFC786437 JOS786434:JOY786437 JYO786434:JYU786437 KIK786434:KIQ786437 KSG786434:KSM786437 LCC786434:LCI786437 LLY786434:LME786437 LVU786434:LWA786437 MFQ786434:MFW786437 MPM786434:MPS786437 MZI786434:MZO786437 NJE786434:NJK786437 NTA786434:NTG786437 OCW786434:ODC786437 OMS786434:OMY786437 OWO786434:OWU786437 PGK786434:PGQ786437 PQG786434:PQM786437 QAC786434:QAI786437 QJY786434:QKE786437 QTU786434:QUA786437 RDQ786434:RDW786437 RNM786434:RNS786437 RXI786434:RXO786437 SHE786434:SHK786437 SRA786434:SRG786437 TAW786434:TBC786437 TKS786434:TKY786437 TUO786434:TUU786437 UEK786434:UEQ786437 UOG786434:UOM786437 UYC786434:UYI786437 VHY786434:VIE786437 VRU786434:VSA786437 WBQ786434:WBW786437 WLM786434:WLS786437 WVI786434:WVO786437 A851970:G851973 IW851970:JC851973 SS851970:SY851973 ACO851970:ACU851973 AMK851970:AMQ851973 AWG851970:AWM851973 BGC851970:BGI851973 BPY851970:BQE851973 BZU851970:CAA851973 CJQ851970:CJW851973 CTM851970:CTS851973 DDI851970:DDO851973 DNE851970:DNK851973 DXA851970:DXG851973 EGW851970:EHC851973 EQS851970:EQY851973 FAO851970:FAU851973 FKK851970:FKQ851973 FUG851970:FUM851973 GEC851970:GEI851973 GNY851970:GOE851973 GXU851970:GYA851973 HHQ851970:HHW851973 HRM851970:HRS851973 IBI851970:IBO851973 ILE851970:ILK851973 IVA851970:IVG851973 JEW851970:JFC851973 JOS851970:JOY851973 JYO851970:JYU851973 KIK851970:KIQ851973 KSG851970:KSM851973 LCC851970:LCI851973 LLY851970:LME851973 LVU851970:LWA851973 MFQ851970:MFW851973 MPM851970:MPS851973 MZI851970:MZO851973 NJE851970:NJK851973 NTA851970:NTG851973 OCW851970:ODC851973 OMS851970:OMY851973 OWO851970:OWU851973 PGK851970:PGQ851973 PQG851970:PQM851973 QAC851970:QAI851973 QJY851970:QKE851973 QTU851970:QUA851973 RDQ851970:RDW851973 RNM851970:RNS851973 RXI851970:RXO851973 SHE851970:SHK851973 SRA851970:SRG851973 TAW851970:TBC851973 TKS851970:TKY851973 TUO851970:TUU851973 UEK851970:UEQ851973 UOG851970:UOM851973 UYC851970:UYI851973 VHY851970:VIE851973 VRU851970:VSA851973 WBQ851970:WBW851973 WLM851970:WLS851973 WVI851970:WVO851973 A917506:G917509 IW917506:JC917509 SS917506:SY917509 ACO917506:ACU917509 AMK917506:AMQ917509 AWG917506:AWM917509 BGC917506:BGI917509 BPY917506:BQE917509 BZU917506:CAA917509 CJQ917506:CJW917509 CTM917506:CTS917509 DDI917506:DDO917509 DNE917506:DNK917509 DXA917506:DXG917509 EGW917506:EHC917509 EQS917506:EQY917509 FAO917506:FAU917509 FKK917506:FKQ917509 FUG917506:FUM917509 GEC917506:GEI917509 GNY917506:GOE917509 GXU917506:GYA917509 HHQ917506:HHW917509 HRM917506:HRS917509 IBI917506:IBO917509 ILE917506:ILK917509 IVA917506:IVG917509 JEW917506:JFC917509 JOS917506:JOY917509 JYO917506:JYU917509 KIK917506:KIQ917509 KSG917506:KSM917509 LCC917506:LCI917509 LLY917506:LME917509 LVU917506:LWA917509 MFQ917506:MFW917509 MPM917506:MPS917509 MZI917506:MZO917509 NJE917506:NJK917509 NTA917506:NTG917509 OCW917506:ODC917509 OMS917506:OMY917509 OWO917506:OWU917509 PGK917506:PGQ917509 PQG917506:PQM917509 QAC917506:QAI917509 QJY917506:QKE917509 QTU917506:QUA917509 RDQ917506:RDW917509 RNM917506:RNS917509 RXI917506:RXO917509 SHE917506:SHK917509 SRA917506:SRG917509 TAW917506:TBC917509 TKS917506:TKY917509 TUO917506:TUU917509 UEK917506:UEQ917509 UOG917506:UOM917509 UYC917506:UYI917509 VHY917506:VIE917509 VRU917506:VSA917509 WBQ917506:WBW917509 WLM917506:WLS917509 WVI917506:WVO917509 A983042:G983045 IW983042:JC983045 SS983042:SY983045 ACO983042:ACU983045 AMK983042:AMQ983045 AWG983042:AWM983045 BGC983042:BGI983045 BPY983042:BQE983045 BZU983042:CAA983045 CJQ983042:CJW983045 CTM983042:CTS983045 DDI983042:DDO983045 DNE983042:DNK983045 DXA983042:DXG983045 EGW983042:EHC983045 EQS983042:EQY983045 FAO983042:FAU983045 FKK983042:FKQ983045 FUG983042:FUM983045 GEC983042:GEI983045 GNY983042:GOE983045 GXU983042:GYA983045 HHQ983042:HHW983045 HRM983042:HRS983045 IBI983042:IBO983045 ILE983042:ILK983045 IVA983042:IVG983045 JEW983042:JFC983045 JOS983042:JOY983045 JYO983042:JYU983045 KIK983042:KIQ983045 KSG983042:KSM983045 LCC983042:LCI983045 LLY983042:LME983045 LVU983042:LWA983045 MFQ983042:MFW983045 MPM983042:MPS983045 MZI983042:MZO983045 NJE983042:NJK983045 NTA983042:NTG983045 OCW983042:ODC983045 OMS983042:OMY983045 OWO983042:OWU983045 PGK983042:PGQ983045 PQG983042:PQM983045 QAC983042:QAI983045 QJY983042:QKE983045 QTU983042:QUA983045 RDQ983042:RDW983045 RNM983042:RNS983045 RXI983042:RXO983045 SHE983042:SHK983045 SRA983042:SRG983045 TAW983042:TBC983045 TKS983042:TKY983045 TUO983042:TUU983045 UEK983042:UEQ983045 UOG983042:UOM983045 UYC983042:UYI983045 VHY983042:VIE983045 VRU983042:VSA983045 WBQ983042:WBW983045 WLM983042:WLS983045 WVI983042:WVO983045 H2:L49 JD2:JH49 SZ2:TD49 ACV2:ACZ49 AMR2:AMV49 AWN2:AWR49 BGJ2:BGN49 BQF2:BQJ49 CAB2:CAF49 CJX2:CKB49 CTT2:CTX49 DDP2:DDT49 DNL2:DNP49 DXH2:DXL49 EHD2:EHH49 EQZ2:ERD49 FAV2:FAZ49 FKR2:FKV49 FUN2:FUR49 GEJ2:GEN49 GOF2:GOJ49 GYB2:GYF49 HHX2:HIB49 HRT2:HRX49 IBP2:IBT49 ILL2:ILP49 IVH2:IVL49 JFD2:JFH49 JOZ2:JPD49 JYV2:JYZ49 KIR2:KIV49 KSN2:KSR49 LCJ2:LCN49 LMF2:LMJ49 LWB2:LWF49 MFX2:MGB49 MPT2:MPX49 MZP2:MZT49 NJL2:NJP49 NTH2:NTL49 ODD2:ODH49 OMZ2:OND49 OWV2:OWZ49 PGR2:PGV49 PQN2:PQR49 QAJ2:QAN49 QKF2:QKJ49 QUB2:QUF49 RDX2:REB49 RNT2:RNX49 RXP2:RXT49 SHL2:SHP49 SRH2:SRL49 TBD2:TBH49 TKZ2:TLD49 TUV2:TUZ49 UER2:UEV49 UON2:UOR49 UYJ2:UYN49 VIF2:VIJ49 VSB2:VSF49 WBX2:WCB49 WLT2:WLX49 WVP2:WVT49 H65538:L65585 JD65538:JH65585 SZ65538:TD65585 ACV65538:ACZ65585 AMR65538:AMV65585 AWN65538:AWR65585 BGJ65538:BGN65585 BQF65538:BQJ65585 CAB65538:CAF65585 CJX65538:CKB65585 CTT65538:CTX65585 DDP65538:DDT65585 DNL65538:DNP65585 DXH65538:DXL65585 EHD65538:EHH65585 EQZ65538:ERD65585 FAV65538:FAZ65585 FKR65538:FKV65585 FUN65538:FUR65585 GEJ65538:GEN65585 GOF65538:GOJ65585 GYB65538:GYF65585 HHX65538:HIB65585 HRT65538:HRX65585 IBP65538:IBT65585 ILL65538:ILP65585 IVH65538:IVL65585 JFD65538:JFH65585 JOZ65538:JPD65585 JYV65538:JYZ65585 KIR65538:KIV65585 KSN65538:KSR65585 LCJ65538:LCN65585 LMF65538:LMJ65585 LWB65538:LWF65585 MFX65538:MGB65585 MPT65538:MPX65585 MZP65538:MZT65585 NJL65538:NJP65585 NTH65538:NTL65585 ODD65538:ODH65585 OMZ65538:OND65585 OWV65538:OWZ65585 PGR65538:PGV65585 PQN65538:PQR65585 QAJ65538:QAN65585 QKF65538:QKJ65585 QUB65538:QUF65585 RDX65538:REB65585 RNT65538:RNX65585 RXP65538:RXT65585 SHL65538:SHP65585 SRH65538:SRL65585 TBD65538:TBH65585 TKZ65538:TLD65585 TUV65538:TUZ65585 UER65538:UEV65585 UON65538:UOR65585 UYJ65538:UYN65585 VIF65538:VIJ65585 VSB65538:VSF65585 WBX65538:WCB65585 WLT65538:WLX65585 WVP65538:WVT65585 H131074:L131121 JD131074:JH131121 SZ131074:TD131121 ACV131074:ACZ131121 AMR131074:AMV131121 AWN131074:AWR131121 BGJ131074:BGN131121 BQF131074:BQJ131121 CAB131074:CAF131121 CJX131074:CKB131121 CTT131074:CTX131121 DDP131074:DDT131121 DNL131074:DNP131121 DXH131074:DXL131121 EHD131074:EHH131121 EQZ131074:ERD131121 FAV131074:FAZ131121 FKR131074:FKV131121 FUN131074:FUR131121 GEJ131074:GEN131121 GOF131074:GOJ131121 GYB131074:GYF131121 HHX131074:HIB131121 HRT131074:HRX131121 IBP131074:IBT131121 ILL131074:ILP131121 IVH131074:IVL131121 JFD131074:JFH131121 JOZ131074:JPD131121 JYV131074:JYZ131121 KIR131074:KIV131121 KSN131074:KSR131121 LCJ131074:LCN131121 LMF131074:LMJ131121 LWB131074:LWF131121 MFX131074:MGB131121 MPT131074:MPX131121 MZP131074:MZT131121 NJL131074:NJP131121 NTH131074:NTL131121 ODD131074:ODH131121 OMZ131074:OND131121 OWV131074:OWZ131121 PGR131074:PGV131121 PQN131074:PQR131121 QAJ131074:QAN131121 QKF131074:QKJ131121 QUB131074:QUF131121 RDX131074:REB131121 RNT131074:RNX131121 RXP131074:RXT131121 SHL131074:SHP131121 SRH131074:SRL131121 TBD131074:TBH131121 TKZ131074:TLD131121 TUV131074:TUZ131121 UER131074:UEV131121 UON131074:UOR131121 UYJ131074:UYN131121 VIF131074:VIJ131121 VSB131074:VSF131121 WBX131074:WCB131121 WLT131074:WLX131121 WVP131074:WVT131121 H196610:L196657 JD196610:JH196657 SZ196610:TD196657 ACV196610:ACZ196657 AMR196610:AMV196657 AWN196610:AWR196657 BGJ196610:BGN196657 BQF196610:BQJ196657 CAB196610:CAF196657 CJX196610:CKB196657 CTT196610:CTX196657 DDP196610:DDT196657 DNL196610:DNP196657 DXH196610:DXL196657 EHD196610:EHH196657 EQZ196610:ERD196657 FAV196610:FAZ196657 FKR196610:FKV196657 FUN196610:FUR196657 GEJ196610:GEN196657 GOF196610:GOJ196657 GYB196610:GYF196657 HHX196610:HIB196657 HRT196610:HRX196657 IBP196610:IBT196657 ILL196610:ILP196657 IVH196610:IVL196657 JFD196610:JFH196657 JOZ196610:JPD196657 JYV196610:JYZ196657 KIR196610:KIV196657 KSN196610:KSR196657 LCJ196610:LCN196657 LMF196610:LMJ196657 LWB196610:LWF196657 MFX196610:MGB196657 MPT196610:MPX196657 MZP196610:MZT196657 NJL196610:NJP196657 NTH196610:NTL196657 ODD196610:ODH196657 OMZ196610:OND196657 OWV196610:OWZ196657 PGR196610:PGV196657 PQN196610:PQR196657 QAJ196610:QAN196657 QKF196610:QKJ196657 QUB196610:QUF196657 RDX196610:REB196657 RNT196610:RNX196657 RXP196610:RXT196657 SHL196610:SHP196657 SRH196610:SRL196657 TBD196610:TBH196657 TKZ196610:TLD196657 TUV196610:TUZ196657 UER196610:UEV196657 UON196610:UOR196657 UYJ196610:UYN196657 VIF196610:VIJ196657 VSB196610:VSF196657 WBX196610:WCB196657 WLT196610:WLX196657 WVP196610:WVT196657 H262146:L262193 JD262146:JH262193 SZ262146:TD262193 ACV262146:ACZ262193 AMR262146:AMV262193 AWN262146:AWR262193 BGJ262146:BGN262193 BQF262146:BQJ262193 CAB262146:CAF262193 CJX262146:CKB262193 CTT262146:CTX262193 DDP262146:DDT262193 DNL262146:DNP262193 DXH262146:DXL262193 EHD262146:EHH262193 EQZ262146:ERD262193 FAV262146:FAZ262193 FKR262146:FKV262193 FUN262146:FUR262193 GEJ262146:GEN262193 GOF262146:GOJ262193 GYB262146:GYF262193 HHX262146:HIB262193 HRT262146:HRX262193 IBP262146:IBT262193 ILL262146:ILP262193 IVH262146:IVL262193 JFD262146:JFH262193 JOZ262146:JPD262193 JYV262146:JYZ262193 KIR262146:KIV262193 KSN262146:KSR262193 LCJ262146:LCN262193 LMF262146:LMJ262193 LWB262146:LWF262193 MFX262146:MGB262193 MPT262146:MPX262193 MZP262146:MZT262193 NJL262146:NJP262193 NTH262146:NTL262193 ODD262146:ODH262193 OMZ262146:OND262193 OWV262146:OWZ262193 PGR262146:PGV262193 PQN262146:PQR262193 QAJ262146:QAN262193 QKF262146:QKJ262193 QUB262146:QUF262193 RDX262146:REB262193 RNT262146:RNX262193 RXP262146:RXT262193 SHL262146:SHP262193 SRH262146:SRL262193 TBD262146:TBH262193 TKZ262146:TLD262193 TUV262146:TUZ262193 UER262146:UEV262193 UON262146:UOR262193 UYJ262146:UYN262193 VIF262146:VIJ262193 VSB262146:VSF262193 WBX262146:WCB262193 WLT262146:WLX262193 WVP262146:WVT262193 H327682:L327729 JD327682:JH327729 SZ327682:TD327729 ACV327682:ACZ327729 AMR327682:AMV327729 AWN327682:AWR327729 BGJ327682:BGN327729 BQF327682:BQJ327729 CAB327682:CAF327729 CJX327682:CKB327729 CTT327682:CTX327729 DDP327682:DDT327729 DNL327682:DNP327729 DXH327682:DXL327729 EHD327682:EHH327729 EQZ327682:ERD327729 FAV327682:FAZ327729 FKR327682:FKV327729 FUN327682:FUR327729 GEJ327682:GEN327729 GOF327682:GOJ327729 GYB327682:GYF327729 HHX327682:HIB327729 HRT327682:HRX327729 IBP327682:IBT327729 ILL327682:ILP327729 IVH327682:IVL327729 JFD327682:JFH327729 JOZ327682:JPD327729 JYV327682:JYZ327729 KIR327682:KIV327729 KSN327682:KSR327729 LCJ327682:LCN327729 LMF327682:LMJ327729 LWB327682:LWF327729 MFX327682:MGB327729 MPT327682:MPX327729 MZP327682:MZT327729 NJL327682:NJP327729 NTH327682:NTL327729 ODD327682:ODH327729 OMZ327682:OND327729 OWV327682:OWZ327729 PGR327682:PGV327729 PQN327682:PQR327729 QAJ327682:QAN327729 QKF327682:QKJ327729 QUB327682:QUF327729 RDX327682:REB327729 RNT327682:RNX327729 RXP327682:RXT327729 SHL327682:SHP327729 SRH327682:SRL327729 TBD327682:TBH327729 TKZ327682:TLD327729 TUV327682:TUZ327729 UER327682:UEV327729 UON327682:UOR327729 UYJ327682:UYN327729 VIF327682:VIJ327729 VSB327682:VSF327729 WBX327682:WCB327729 WLT327682:WLX327729 WVP327682:WVT327729 H393218:L393265 JD393218:JH393265 SZ393218:TD393265 ACV393218:ACZ393265 AMR393218:AMV393265 AWN393218:AWR393265 BGJ393218:BGN393265 BQF393218:BQJ393265 CAB393218:CAF393265 CJX393218:CKB393265 CTT393218:CTX393265 DDP393218:DDT393265 DNL393218:DNP393265 DXH393218:DXL393265 EHD393218:EHH393265 EQZ393218:ERD393265 FAV393218:FAZ393265 FKR393218:FKV393265 FUN393218:FUR393265 GEJ393218:GEN393265 GOF393218:GOJ393265 GYB393218:GYF393265 HHX393218:HIB393265 HRT393218:HRX393265 IBP393218:IBT393265 ILL393218:ILP393265 IVH393218:IVL393265 JFD393218:JFH393265 JOZ393218:JPD393265 JYV393218:JYZ393265 KIR393218:KIV393265 KSN393218:KSR393265 LCJ393218:LCN393265 LMF393218:LMJ393265 LWB393218:LWF393265 MFX393218:MGB393265 MPT393218:MPX393265 MZP393218:MZT393265 NJL393218:NJP393265 NTH393218:NTL393265 ODD393218:ODH393265 OMZ393218:OND393265 OWV393218:OWZ393265 PGR393218:PGV393265 PQN393218:PQR393265 QAJ393218:QAN393265 QKF393218:QKJ393265 QUB393218:QUF393265 RDX393218:REB393265 RNT393218:RNX393265 RXP393218:RXT393265 SHL393218:SHP393265 SRH393218:SRL393265 TBD393218:TBH393265 TKZ393218:TLD393265 TUV393218:TUZ393265 UER393218:UEV393265 UON393218:UOR393265 UYJ393218:UYN393265 VIF393218:VIJ393265 VSB393218:VSF393265 WBX393218:WCB393265 WLT393218:WLX393265 WVP393218:WVT393265 H458754:L458801 JD458754:JH458801 SZ458754:TD458801 ACV458754:ACZ458801 AMR458754:AMV458801 AWN458754:AWR458801 BGJ458754:BGN458801 BQF458754:BQJ458801 CAB458754:CAF458801 CJX458754:CKB458801 CTT458754:CTX458801 DDP458754:DDT458801 DNL458754:DNP458801 DXH458754:DXL458801 EHD458754:EHH458801 EQZ458754:ERD458801 FAV458754:FAZ458801 FKR458754:FKV458801 FUN458754:FUR458801 GEJ458754:GEN458801 GOF458754:GOJ458801 GYB458754:GYF458801 HHX458754:HIB458801 HRT458754:HRX458801 IBP458754:IBT458801 ILL458754:ILP458801 IVH458754:IVL458801 JFD458754:JFH458801 JOZ458754:JPD458801 JYV458754:JYZ458801 KIR458754:KIV458801 KSN458754:KSR458801 LCJ458754:LCN458801 LMF458754:LMJ458801 LWB458754:LWF458801 MFX458754:MGB458801 MPT458754:MPX458801 MZP458754:MZT458801 NJL458754:NJP458801 NTH458754:NTL458801 ODD458754:ODH458801 OMZ458754:OND458801 OWV458754:OWZ458801 PGR458754:PGV458801 PQN458754:PQR458801 QAJ458754:QAN458801 QKF458754:QKJ458801 QUB458754:QUF458801 RDX458754:REB458801 RNT458754:RNX458801 RXP458754:RXT458801 SHL458754:SHP458801 SRH458754:SRL458801 TBD458754:TBH458801 TKZ458754:TLD458801 TUV458754:TUZ458801 UER458754:UEV458801 UON458754:UOR458801 UYJ458754:UYN458801 VIF458754:VIJ458801 VSB458754:VSF458801 WBX458754:WCB458801 WLT458754:WLX458801 WVP458754:WVT458801 H524290:L524337 JD524290:JH524337 SZ524290:TD524337 ACV524290:ACZ524337 AMR524290:AMV524337 AWN524290:AWR524337 BGJ524290:BGN524337 BQF524290:BQJ524337 CAB524290:CAF524337 CJX524290:CKB524337 CTT524290:CTX524337 DDP524290:DDT524337 DNL524290:DNP524337 DXH524290:DXL524337 EHD524290:EHH524337 EQZ524290:ERD524337 FAV524290:FAZ524337 FKR524290:FKV524337 FUN524290:FUR524337 GEJ524290:GEN524337 GOF524290:GOJ524337 GYB524290:GYF524337 HHX524290:HIB524337 HRT524290:HRX524337 IBP524290:IBT524337 ILL524290:ILP524337 IVH524290:IVL524337 JFD524290:JFH524337 JOZ524290:JPD524337 JYV524290:JYZ524337 KIR524290:KIV524337 KSN524290:KSR524337 LCJ524290:LCN524337 LMF524290:LMJ524337 LWB524290:LWF524337 MFX524290:MGB524337 MPT524290:MPX524337 MZP524290:MZT524337 NJL524290:NJP524337 NTH524290:NTL524337 ODD524290:ODH524337 OMZ524290:OND524337 OWV524290:OWZ524337 PGR524290:PGV524337 PQN524290:PQR524337 QAJ524290:QAN524337 QKF524290:QKJ524337 QUB524290:QUF524337 RDX524290:REB524337 RNT524290:RNX524337 RXP524290:RXT524337 SHL524290:SHP524337 SRH524290:SRL524337 TBD524290:TBH524337 TKZ524290:TLD524337 TUV524290:TUZ524337 UER524290:UEV524337 UON524290:UOR524337 UYJ524290:UYN524337 VIF524290:VIJ524337 VSB524290:VSF524337 WBX524290:WCB524337 WLT524290:WLX524337 WVP524290:WVT524337 H589826:L589873 JD589826:JH589873 SZ589826:TD589873 ACV589826:ACZ589873 AMR589826:AMV589873 AWN589826:AWR589873 BGJ589826:BGN589873 BQF589826:BQJ589873 CAB589826:CAF589873 CJX589826:CKB589873 CTT589826:CTX589873 DDP589826:DDT589873 DNL589826:DNP589873 DXH589826:DXL589873 EHD589826:EHH589873 EQZ589826:ERD589873 FAV589826:FAZ589873 FKR589826:FKV589873 FUN589826:FUR589873 GEJ589826:GEN589873 GOF589826:GOJ589873 GYB589826:GYF589873 HHX589826:HIB589873 HRT589826:HRX589873 IBP589826:IBT589873 ILL589826:ILP589873 IVH589826:IVL589873 JFD589826:JFH589873 JOZ589826:JPD589873 JYV589826:JYZ589873 KIR589826:KIV589873 KSN589826:KSR589873 LCJ589826:LCN589873 LMF589826:LMJ589873 LWB589826:LWF589873 MFX589826:MGB589873 MPT589826:MPX589873 MZP589826:MZT589873 NJL589826:NJP589873 NTH589826:NTL589873 ODD589826:ODH589873 OMZ589826:OND589873 OWV589826:OWZ589873 PGR589826:PGV589873 PQN589826:PQR589873 QAJ589826:QAN589873 QKF589826:QKJ589873 QUB589826:QUF589873 RDX589826:REB589873 RNT589826:RNX589873 RXP589826:RXT589873 SHL589826:SHP589873 SRH589826:SRL589873 TBD589826:TBH589873 TKZ589826:TLD589873 TUV589826:TUZ589873 UER589826:UEV589873 UON589826:UOR589873 UYJ589826:UYN589873 VIF589826:VIJ589873 VSB589826:VSF589873 WBX589826:WCB589873 WLT589826:WLX589873 WVP589826:WVT589873 H655362:L655409 JD655362:JH655409 SZ655362:TD655409 ACV655362:ACZ655409 AMR655362:AMV655409 AWN655362:AWR655409 BGJ655362:BGN655409 BQF655362:BQJ655409 CAB655362:CAF655409 CJX655362:CKB655409 CTT655362:CTX655409 DDP655362:DDT655409 DNL655362:DNP655409 DXH655362:DXL655409 EHD655362:EHH655409 EQZ655362:ERD655409 FAV655362:FAZ655409 FKR655362:FKV655409 FUN655362:FUR655409 GEJ655362:GEN655409 GOF655362:GOJ655409 GYB655362:GYF655409 HHX655362:HIB655409 HRT655362:HRX655409 IBP655362:IBT655409 ILL655362:ILP655409 IVH655362:IVL655409 JFD655362:JFH655409 JOZ655362:JPD655409 JYV655362:JYZ655409 KIR655362:KIV655409 KSN655362:KSR655409 LCJ655362:LCN655409 LMF655362:LMJ655409 LWB655362:LWF655409 MFX655362:MGB655409 MPT655362:MPX655409 MZP655362:MZT655409 NJL655362:NJP655409 NTH655362:NTL655409 ODD655362:ODH655409 OMZ655362:OND655409 OWV655362:OWZ655409 PGR655362:PGV655409 PQN655362:PQR655409 QAJ655362:QAN655409 QKF655362:QKJ655409 QUB655362:QUF655409 RDX655362:REB655409 RNT655362:RNX655409 RXP655362:RXT655409 SHL655362:SHP655409 SRH655362:SRL655409 TBD655362:TBH655409 TKZ655362:TLD655409 TUV655362:TUZ655409 UER655362:UEV655409 UON655362:UOR655409 UYJ655362:UYN655409 VIF655362:VIJ655409 VSB655362:VSF655409 WBX655362:WCB655409 WLT655362:WLX655409 WVP655362:WVT655409 H720898:L720945 JD720898:JH720945 SZ720898:TD720945 ACV720898:ACZ720945 AMR720898:AMV720945 AWN720898:AWR720945 BGJ720898:BGN720945 BQF720898:BQJ720945 CAB720898:CAF720945 CJX720898:CKB720945 CTT720898:CTX720945 DDP720898:DDT720945 DNL720898:DNP720945 DXH720898:DXL720945 EHD720898:EHH720945 EQZ720898:ERD720945 FAV720898:FAZ720945 FKR720898:FKV720945 FUN720898:FUR720945 GEJ720898:GEN720945 GOF720898:GOJ720945 GYB720898:GYF720945 HHX720898:HIB720945 HRT720898:HRX720945 IBP720898:IBT720945 ILL720898:ILP720945 IVH720898:IVL720945 JFD720898:JFH720945 JOZ720898:JPD720945 JYV720898:JYZ720945 KIR720898:KIV720945 KSN720898:KSR720945 LCJ720898:LCN720945 LMF720898:LMJ720945 LWB720898:LWF720945 MFX720898:MGB720945 MPT720898:MPX720945 MZP720898:MZT720945 NJL720898:NJP720945 NTH720898:NTL720945 ODD720898:ODH720945 OMZ720898:OND720945 OWV720898:OWZ720945 PGR720898:PGV720945 PQN720898:PQR720945 QAJ720898:QAN720945 QKF720898:QKJ720945 QUB720898:QUF720945 RDX720898:REB720945 RNT720898:RNX720945 RXP720898:RXT720945 SHL720898:SHP720945 SRH720898:SRL720945 TBD720898:TBH720945 TKZ720898:TLD720945 TUV720898:TUZ720945 UER720898:UEV720945 UON720898:UOR720945 UYJ720898:UYN720945 VIF720898:VIJ720945 VSB720898:VSF720945 WBX720898:WCB720945 WLT720898:WLX720945 WVP720898:WVT720945 H786434:L786481 JD786434:JH786481 SZ786434:TD786481 ACV786434:ACZ786481 AMR786434:AMV786481 AWN786434:AWR786481 BGJ786434:BGN786481 BQF786434:BQJ786481 CAB786434:CAF786481 CJX786434:CKB786481 CTT786434:CTX786481 DDP786434:DDT786481 DNL786434:DNP786481 DXH786434:DXL786481 EHD786434:EHH786481 EQZ786434:ERD786481 FAV786434:FAZ786481 FKR786434:FKV786481 FUN786434:FUR786481 GEJ786434:GEN786481 GOF786434:GOJ786481 GYB786434:GYF786481 HHX786434:HIB786481 HRT786434:HRX786481 IBP786434:IBT786481 ILL786434:ILP786481 IVH786434:IVL786481 JFD786434:JFH786481 JOZ786434:JPD786481 JYV786434:JYZ786481 KIR786434:KIV786481 KSN786434:KSR786481 LCJ786434:LCN786481 LMF786434:LMJ786481 LWB786434:LWF786481 MFX786434:MGB786481 MPT786434:MPX786481 MZP786434:MZT786481 NJL786434:NJP786481 NTH786434:NTL786481 ODD786434:ODH786481 OMZ786434:OND786481 OWV786434:OWZ786481 PGR786434:PGV786481 PQN786434:PQR786481 QAJ786434:QAN786481 QKF786434:QKJ786481 QUB786434:QUF786481 RDX786434:REB786481 RNT786434:RNX786481 RXP786434:RXT786481 SHL786434:SHP786481 SRH786434:SRL786481 TBD786434:TBH786481 TKZ786434:TLD786481 TUV786434:TUZ786481 UER786434:UEV786481 UON786434:UOR786481 UYJ786434:UYN786481 VIF786434:VIJ786481 VSB786434:VSF786481 WBX786434:WCB786481 WLT786434:WLX786481 WVP786434:WVT786481 H851970:L852017 JD851970:JH852017 SZ851970:TD852017 ACV851970:ACZ852017 AMR851970:AMV852017 AWN851970:AWR852017 BGJ851970:BGN852017 BQF851970:BQJ852017 CAB851970:CAF852017 CJX851970:CKB852017 CTT851970:CTX852017 DDP851970:DDT852017 DNL851970:DNP852017 DXH851970:DXL852017 EHD851970:EHH852017 EQZ851970:ERD852017 FAV851970:FAZ852017 FKR851970:FKV852017 FUN851970:FUR852017 GEJ851970:GEN852017 GOF851970:GOJ852017 GYB851970:GYF852017 HHX851970:HIB852017 HRT851970:HRX852017 IBP851970:IBT852017 ILL851970:ILP852017 IVH851970:IVL852017 JFD851970:JFH852017 JOZ851970:JPD852017 JYV851970:JYZ852017 KIR851970:KIV852017 KSN851970:KSR852017 LCJ851970:LCN852017 LMF851970:LMJ852017 LWB851970:LWF852017 MFX851970:MGB852017 MPT851970:MPX852017 MZP851970:MZT852017 NJL851970:NJP852017 NTH851970:NTL852017 ODD851970:ODH852017 OMZ851970:OND852017 OWV851970:OWZ852017 PGR851970:PGV852017 PQN851970:PQR852017 QAJ851970:QAN852017 QKF851970:QKJ852017 QUB851970:QUF852017 RDX851970:REB852017 RNT851970:RNX852017 RXP851970:RXT852017 SHL851970:SHP852017 SRH851970:SRL852017 TBD851970:TBH852017 TKZ851970:TLD852017 TUV851970:TUZ852017 UER851970:UEV852017 UON851970:UOR852017 UYJ851970:UYN852017 VIF851970:VIJ852017 VSB851970:VSF852017 WBX851970:WCB852017 WLT851970:WLX852017 WVP851970:WVT852017 H917506:L917553 JD917506:JH917553 SZ917506:TD917553 ACV917506:ACZ917553 AMR917506:AMV917553 AWN917506:AWR917553 BGJ917506:BGN917553 BQF917506:BQJ917553 CAB917506:CAF917553 CJX917506:CKB917553 CTT917506:CTX917553 DDP917506:DDT917553 DNL917506:DNP917553 DXH917506:DXL917553 EHD917506:EHH917553 EQZ917506:ERD917553 FAV917506:FAZ917553 FKR917506:FKV917553 FUN917506:FUR917553 GEJ917506:GEN917553 GOF917506:GOJ917553 GYB917506:GYF917553 HHX917506:HIB917553 HRT917506:HRX917553 IBP917506:IBT917553 ILL917506:ILP917553 IVH917506:IVL917553 JFD917506:JFH917553 JOZ917506:JPD917553 JYV917506:JYZ917553 KIR917506:KIV917553 KSN917506:KSR917553 LCJ917506:LCN917553 LMF917506:LMJ917553 LWB917506:LWF917553 MFX917506:MGB917553 MPT917506:MPX917553 MZP917506:MZT917553 NJL917506:NJP917553 NTH917506:NTL917553 ODD917506:ODH917553 OMZ917506:OND917553 OWV917506:OWZ917553 PGR917506:PGV917553 PQN917506:PQR917553 QAJ917506:QAN917553 QKF917506:QKJ917553 QUB917506:QUF917553 RDX917506:REB917553 RNT917506:RNX917553 RXP917506:RXT917553 SHL917506:SHP917553 SRH917506:SRL917553 TBD917506:TBH917553 TKZ917506:TLD917553 TUV917506:TUZ917553 UER917506:UEV917553 UON917506:UOR917553 UYJ917506:UYN917553 VIF917506:VIJ917553 VSB917506:VSF917553 WBX917506:WCB917553 WLT917506:WLX917553 WVP917506:WVT917553 H983042:L983089 JD983042:JH983089 SZ983042:TD983089 ACV983042:ACZ983089 AMR983042:AMV983089 AWN983042:AWR983089 BGJ983042:BGN983089 BQF983042:BQJ983089 CAB983042:CAF983089 CJX983042:CKB983089 CTT983042:CTX983089 DDP983042:DDT983089 DNL983042:DNP983089 DXH983042:DXL983089 EHD983042:EHH983089 EQZ983042:ERD983089 FAV983042:FAZ983089 FKR983042:FKV983089 FUN983042:FUR983089 GEJ983042:GEN983089 GOF983042:GOJ983089 GYB983042:GYF983089 HHX983042:HIB983089 HRT983042:HRX983089 IBP983042:IBT983089 ILL983042:ILP983089 IVH983042:IVL983089 JFD983042:JFH983089 JOZ983042:JPD983089 JYV983042:JYZ983089 KIR983042:KIV983089 KSN983042:KSR983089 LCJ983042:LCN983089 LMF983042:LMJ983089 LWB983042:LWF983089 MFX983042:MGB983089 MPT983042:MPX983089 MZP983042:MZT983089 NJL983042:NJP983089 NTH983042:NTL983089 ODD983042:ODH983089 OMZ983042:OND983089 OWV983042:OWZ983089 PGR983042:PGV983089 PQN983042:PQR983089 QAJ983042:QAN983089 QKF983042:QKJ983089 QUB983042:QUF983089 RDX983042:REB983089 RNT983042:RNX983089 RXP983042:RXT983089 SHL983042:SHP983089 SRH983042:SRL983089 TBD983042:TBH983089 TKZ983042:TLD983089 TUV983042:TUZ983089 UER983042:UEV983089 UON983042:UOR983089 UYJ983042:UYN983089 VIF983042:VIJ983089 VSB983042:VSF983089 WBX983042:WCB983089 WLT983042:WLX983089 WVP983042:WVT983089 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A7:G49 IW7:JC49 SS7:SY49 ACO7:ACU49 AMK7:AMQ49 AWG7:AWM49 BGC7:BGI49 BPY7:BQE49 BZU7:CAA49 CJQ7:CJW49 CTM7:CTS49 DDI7:DDO49 DNE7:DNK49 DXA7:DXG49 EGW7:EHC49 EQS7:EQY49 FAO7:FAU49 FKK7:FKQ49 FUG7:FUM49 GEC7:GEI49 GNY7:GOE49 GXU7:GYA49 HHQ7:HHW49 HRM7:HRS49 IBI7:IBO49 ILE7:ILK49 IVA7:IVG49 JEW7:JFC49 JOS7:JOY49 JYO7:JYU49 KIK7:KIQ49 KSG7:KSM49 LCC7:LCI49 LLY7:LME49 LVU7:LWA49 MFQ7:MFW49 MPM7:MPS49 MZI7:MZO49 NJE7:NJK49 NTA7:NTG49 OCW7:ODC49 OMS7:OMY49 OWO7:OWU49 PGK7:PGQ49 PQG7:PQM49 QAC7:QAI49 QJY7:QKE49 QTU7:QUA49 RDQ7:RDW49 RNM7:RNS49 RXI7:RXO49 SHE7:SHK49 SRA7:SRG49 TAW7:TBC49 TKS7:TKY49 TUO7:TUU49 UEK7:UEQ49 UOG7:UOM49 UYC7:UYI49 VHY7:VIE49 VRU7:VSA49 WBQ7:WBW49 WLM7:WLS49 WVI7:WVO49 A65543:G65585 IW65543:JC65585 SS65543:SY65585 ACO65543:ACU65585 AMK65543:AMQ65585 AWG65543:AWM65585 BGC65543:BGI65585 BPY65543:BQE65585 BZU65543:CAA65585 CJQ65543:CJW65585 CTM65543:CTS65585 DDI65543:DDO65585 DNE65543:DNK65585 DXA65543:DXG65585 EGW65543:EHC65585 EQS65543:EQY65585 FAO65543:FAU65585 FKK65543:FKQ65585 FUG65543:FUM65585 GEC65543:GEI65585 GNY65543:GOE65585 GXU65543:GYA65585 HHQ65543:HHW65585 HRM65543:HRS65585 IBI65543:IBO65585 ILE65543:ILK65585 IVA65543:IVG65585 JEW65543:JFC65585 JOS65543:JOY65585 JYO65543:JYU65585 KIK65543:KIQ65585 KSG65543:KSM65585 LCC65543:LCI65585 LLY65543:LME65585 LVU65543:LWA65585 MFQ65543:MFW65585 MPM65543:MPS65585 MZI65543:MZO65585 NJE65543:NJK65585 NTA65543:NTG65585 OCW65543:ODC65585 OMS65543:OMY65585 OWO65543:OWU65585 PGK65543:PGQ65585 PQG65543:PQM65585 QAC65543:QAI65585 QJY65543:QKE65585 QTU65543:QUA65585 RDQ65543:RDW65585 RNM65543:RNS65585 RXI65543:RXO65585 SHE65543:SHK65585 SRA65543:SRG65585 TAW65543:TBC65585 TKS65543:TKY65585 TUO65543:TUU65585 UEK65543:UEQ65585 UOG65543:UOM65585 UYC65543:UYI65585 VHY65543:VIE65585 VRU65543:VSA65585 WBQ65543:WBW65585 WLM65543:WLS65585 WVI65543:WVO65585 A131079:G131121 IW131079:JC131121 SS131079:SY131121 ACO131079:ACU131121 AMK131079:AMQ131121 AWG131079:AWM131121 BGC131079:BGI131121 BPY131079:BQE131121 BZU131079:CAA131121 CJQ131079:CJW131121 CTM131079:CTS131121 DDI131079:DDO131121 DNE131079:DNK131121 DXA131079:DXG131121 EGW131079:EHC131121 EQS131079:EQY131121 FAO131079:FAU131121 FKK131079:FKQ131121 FUG131079:FUM131121 GEC131079:GEI131121 GNY131079:GOE131121 GXU131079:GYA131121 HHQ131079:HHW131121 HRM131079:HRS131121 IBI131079:IBO131121 ILE131079:ILK131121 IVA131079:IVG131121 JEW131079:JFC131121 JOS131079:JOY131121 JYO131079:JYU131121 KIK131079:KIQ131121 KSG131079:KSM131121 LCC131079:LCI131121 LLY131079:LME131121 LVU131079:LWA131121 MFQ131079:MFW131121 MPM131079:MPS131121 MZI131079:MZO131121 NJE131079:NJK131121 NTA131079:NTG131121 OCW131079:ODC131121 OMS131079:OMY131121 OWO131079:OWU131121 PGK131079:PGQ131121 PQG131079:PQM131121 QAC131079:QAI131121 QJY131079:QKE131121 QTU131079:QUA131121 RDQ131079:RDW131121 RNM131079:RNS131121 RXI131079:RXO131121 SHE131079:SHK131121 SRA131079:SRG131121 TAW131079:TBC131121 TKS131079:TKY131121 TUO131079:TUU131121 UEK131079:UEQ131121 UOG131079:UOM131121 UYC131079:UYI131121 VHY131079:VIE131121 VRU131079:VSA131121 WBQ131079:WBW131121 WLM131079:WLS131121 WVI131079:WVO131121 A196615:G196657 IW196615:JC196657 SS196615:SY196657 ACO196615:ACU196657 AMK196615:AMQ196657 AWG196615:AWM196657 BGC196615:BGI196657 BPY196615:BQE196657 BZU196615:CAA196657 CJQ196615:CJW196657 CTM196615:CTS196657 DDI196615:DDO196657 DNE196615:DNK196657 DXA196615:DXG196657 EGW196615:EHC196657 EQS196615:EQY196657 FAO196615:FAU196657 FKK196615:FKQ196657 FUG196615:FUM196657 GEC196615:GEI196657 GNY196615:GOE196657 GXU196615:GYA196657 HHQ196615:HHW196657 HRM196615:HRS196657 IBI196615:IBO196657 ILE196615:ILK196657 IVA196615:IVG196657 JEW196615:JFC196657 JOS196615:JOY196657 JYO196615:JYU196657 KIK196615:KIQ196657 KSG196615:KSM196657 LCC196615:LCI196657 LLY196615:LME196657 LVU196615:LWA196657 MFQ196615:MFW196657 MPM196615:MPS196657 MZI196615:MZO196657 NJE196615:NJK196657 NTA196615:NTG196657 OCW196615:ODC196657 OMS196615:OMY196657 OWO196615:OWU196657 PGK196615:PGQ196657 PQG196615:PQM196657 QAC196615:QAI196657 QJY196615:QKE196657 QTU196615:QUA196657 RDQ196615:RDW196657 RNM196615:RNS196657 RXI196615:RXO196657 SHE196615:SHK196657 SRA196615:SRG196657 TAW196615:TBC196657 TKS196615:TKY196657 TUO196615:TUU196657 UEK196615:UEQ196657 UOG196615:UOM196657 UYC196615:UYI196657 VHY196615:VIE196657 VRU196615:VSA196657 WBQ196615:WBW196657 WLM196615:WLS196657 WVI196615:WVO196657 A262151:G262193 IW262151:JC262193 SS262151:SY262193 ACO262151:ACU262193 AMK262151:AMQ262193 AWG262151:AWM262193 BGC262151:BGI262193 BPY262151:BQE262193 BZU262151:CAA262193 CJQ262151:CJW262193 CTM262151:CTS262193 DDI262151:DDO262193 DNE262151:DNK262193 DXA262151:DXG262193 EGW262151:EHC262193 EQS262151:EQY262193 FAO262151:FAU262193 FKK262151:FKQ262193 FUG262151:FUM262193 GEC262151:GEI262193 GNY262151:GOE262193 GXU262151:GYA262193 HHQ262151:HHW262193 HRM262151:HRS262193 IBI262151:IBO262193 ILE262151:ILK262193 IVA262151:IVG262193 JEW262151:JFC262193 JOS262151:JOY262193 JYO262151:JYU262193 KIK262151:KIQ262193 KSG262151:KSM262193 LCC262151:LCI262193 LLY262151:LME262193 LVU262151:LWA262193 MFQ262151:MFW262193 MPM262151:MPS262193 MZI262151:MZO262193 NJE262151:NJK262193 NTA262151:NTG262193 OCW262151:ODC262193 OMS262151:OMY262193 OWO262151:OWU262193 PGK262151:PGQ262193 PQG262151:PQM262193 QAC262151:QAI262193 QJY262151:QKE262193 QTU262151:QUA262193 RDQ262151:RDW262193 RNM262151:RNS262193 RXI262151:RXO262193 SHE262151:SHK262193 SRA262151:SRG262193 TAW262151:TBC262193 TKS262151:TKY262193 TUO262151:TUU262193 UEK262151:UEQ262193 UOG262151:UOM262193 UYC262151:UYI262193 VHY262151:VIE262193 VRU262151:VSA262193 WBQ262151:WBW262193 WLM262151:WLS262193 WVI262151:WVO262193 A327687:G327729 IW327687:JC327729 SS327687:SY327729 ACO327687:ACU327729 AMK327687:AMQ327729 AWG327687:AWM327729 BGC327687:BGI327729 BPY327687:BQE327729 BZU327687:CAA327729 CJQ327687:CJW327729 CTM327687:CTS327729 DDI327687:DDO327729 DNE327687:DNK327729 DXA327687:DXG327729 EGW327687:EHC327729 EQS327687:EQY327729 FAO327687:FAU327729 FKK327687:FKQ327729 FUG327687:FUM327729 GEC327687:GEI327729 GNY327687:GOE327729 GXU327687:GYA327729 HHQ327687:HHW327729 HRM327687:HRS327729 IBI327687:IBO327729 ILE327687:ILK327729 IVA327687:IVG327729 JEW327687:JFC327729 JOS327687:JOY327729 JYO327687:JYU327729 KIK327687:KIQ327729 KSG327687:KSM327729 LCC327687:LCI327729 LLY327687:LME327729 LVU327687:LWA327729 MFQ327687:MFW327729 MPM327687:MPS327729 MZI327687:MZO327729 NJE327687:NJK327729 NTA327687:NTG327729 OCW327687:ODC327729 OMS327687:OMY327729 OWO327687:OWU327729 PGK327687:PGQ327729 PQG327687:PQM327729 QAC327687:QAI327729 QJY327687:QKE327729 QTU327687:QUA327729 RDQ327687:RDW327729 RNM327687:RNS327729 RXI327687:RXO327729 SHE327687:SHK327729 SRA327687:SRG327729 TAW327687:TBC327729 TKS327687:TKY327729 TUO327687:TUU327729 UEK327687:UEQ327729 UOG327687:UOM327729 UYC327687:UYI327729 VHY327687:VIE327729 VRU327687:VSA327729 WBQ327687:WBW327729 WLM327687:WLS327729 WVI327687:WVO327729 A393223:G393265 IW393223:JC393265 SS393223:SY393265 ACO393223:ACU393265 AMK393223:AMQ393265 AWG393223:AWM393265 BGC393223:BGI393265 BPY393223:BQE393265 BZU393223:CAA393265 CJQ393223:CJW393265 CTM393223:CTS393265 DDI393223:DDO393265 DNE393223:DNK393265 DXA393223:DXG393265 EGW393223:EHC393265 EQS393223:EQY393265 FAO393223:FAU393265 FKK393223:FKQ393265 FUG393223:FUM393265 GEC393223:GEI393265 GNY393223:GOE393265 GXU393223:GYA393265 HHQ393223:HHW393265 HRM393223:HRS393265 IBI393223:IBO393265 ILE393223:ILK393265 IVA393223:IVG393265 JEW393223:JFC393265 JOS393223:JOY393265 JYO393223:JYU393265 KIK393223:KIQ393265 KSG393223:KSM393265 LCC393223:LCI393265 LLY393223:LME393265 LVU393223:LWA393265 MFQ393223:MFW393265 MPM393223:MPS393265 MZI393223:MZO393265 NJE393223:NJK393265 NTA393223:NTG393265 OCW393223:ODC393265 OMS393223:OMY393265 OWO393223:OWU393265 PGK393223:PGQ393265 PQG393223:PQM393265 QAC393223:QAI393265 QJY393223:QKE393265 QTU393223:QUA393265 RDQ393223:RDW393265 RNM393223:RNS393265 RXI393223:RXO393265 SHE393223:SHK393265 SRA393223:SRG393265 TAW393223:TBC393265 TKS393223:TKY393265 TUO393223:TUU393265 UEK393223:UEQ393265 UOG393223:UOM393265 UYC393223:UYI393265 VHY393223:VIE393265 VRU393223:VSA393265 WBQ393223:WBW393265 WLM393223:WLS393265 WVI393223:WVO393265 A458759:G458801 IW458759:JC458801 SS458759:SY458801 ACO458759:ACU458801 AMK458759:AMQ458801 AWG458759:AWM458801 BGC458759:BGI458801 BPY458759:BQE458801 BZU458759:CAA458801 CJQ458759:CJW458801 CTM458759:CTS458801 DDI458759:DDO458801 DNE458759:DNK458801 DXA458759:DXG458801 EGW458759:EHC458801 EQS458759:EQY458801 FAO458759:FAU458801 FKK458759:FKQ458801 FUG458759:FUM458801 GEC458759:GEI458801 GNY458759:GOE458801 GXU458759:GYA458801 HHQ458759:HHW458801 HRM458759:HRS458801 IBI458759:IBO458801 ILE458759:ILK458801 IVA458759:IVG458801 JEW458759:JFC458801 JOS458759:JOY458801 JYO458759:JYU458801 KIK458759:KIQ458801 KSG458759:KSM458801 LCC458759:LCI458801 LLY458759:LME458801 LVU458759:LWA458801 MFQ458759:MFW458801 MPM458759:MPS458801 MZI458759:MZO458801 NJE458759:NJK458801 NTA458759:NTG458801 OCW458759:ODC458801 OMS458759:OMY458801 OWO458759:OWU458801 PGK458759:PGQ458801 PQG458759:PQM458801 QAC458759:QAI458801 QJY458759:QKE458801 QTU458759:QUA458801 RDQ458759:RDW458801 RNM458759:RNS458801 RXI458759:RXO458801 SHE458759:SHK458801 SRA458759:SRG458801 TAW458759:TBC458801 TKS458759:TKY458801 TUO458759:TUU458801 UEK458759:UEQ458801 UOG458759:UOM458801 UYC458759:UYI458801 VHY458759:VIE458801 VRU458759:VSA458801 WBQ458759:WBW458801 WLM458759:WLS458801 WVI458759:WVO458801 A524295:G524337 IW524295:JC524337 SS524295:SY524337 ACO524295:ACU524337 AMK524295:AMQ524337 AWG524295:AWM524337 BGC524295:BGI524337 BPY524295:BQE524337 BZU524295:CAA524337 CJQ524295:CJW524337 CTM524295:CTS524337 DDI524295:DDO524337 DNE524295:DNK524337 DXA524295:DXG524337 EGW524295:EHC524337 EQS524295:EQY524337 FAO524295:FAU524337 FKK524295:FKQ524337 FUG524295:FUM524337 GEC524295:GEI524337 GNY524295:GOE524337 GXU524295:GYA524337 HHQ524295:HHW524337 HRM524295:HRS524337 IBI524295:IBO524337 ILE524295:ILK524337 IVA524295:IVG524337 JEW524295:JFC524337 JOS524295:JOY524337 JYO524295:JYU524337 KIK524295:KIQ524337 KSG524295:KSM524337 LCC524295:LCI524337 LLY524295:LME524337 LVU524295:LWA524337 MFQ524295:MFW524337 MPM524295:MPS524337 MZI524295:MZO524337 NJE524295:NJK524337 NTA524295:NTG524337 OCW524295:ODC524337 OMS524295:OMY524337 OWO524295:OWU524337 PGK524295:PGQ524337 PQG524295:PQM524337 QAC524295:QAI524337 QJY524295:QKE524337 QTU524295:QUA524337 RDQ524295:RDW524337 RNM524295:RNS524337 RXI524295:RXO524337 SHE524295:SHK524337 SRA524295:SRG524337 TAW524295:TBC524337 TKS524295:TKY524337 TUO524295:TUU524337 UEK524295:UEQ524337 UOG524295:UOM524337 UYC524295:UYI524337 VHY524295:VIE524337 VRU524295:VSA524337 WBQ524295:WBW524337 WLM524295:WLS524337 WVI524295:WVO524337 A589831:G589873 IW589831:JC589873 SS589831:SY589873 ACO589831:ACU589873 AMK589831:AMQ589873 AWG589831:AWM589873 BGC589831:BGI589873 BPY589831:BQE589873 BZU589831:CAA589873 CJQ589831:CJW589873 CTM589831:CTS589873 DDI589831:DDO589873 DNE589831:DNK589873 DXA589831:DXG589873 EGW589831:EHC589873 EQS589831:EQY589873 FAO589831:FAU589873 FKK589831:FKQ589873 FUG589831:FUM589873 GEC589831:GEI589873 GNY589831:GOE589873 GXU589831:GYA589873 HHQ589831:HHW589873 HRM589831:HRS589873 IBI589831:IBO589873 ILE589831:ILK589873 IVA589831:IVG589873 JEW589831:JFC589873 JOS589831:JOY589873 JYO589831:JYU589873 KIK589831:KIQ589873 KSG589831:KSM589873 LCC589831:LCI589873 LLY589831:LME589873 LVU589831:LWA589873 MFQ589831:MFW589873 MPM589831:MPS589873 MZI589831:MZO589873 NJE589831:NJK589873 NTA589831:NTG589873 OCW589831:ODC589873 OMS589831:OMY589873 OWO589831:OWU589873 PGK589831:PGQ589873 PQG589831:PQM589873 QAC589831:QAI589873 QJY589831:QKE589873 QTU589831:QUA589873 RDQ589831:RDW589873 RNM589831:RNS589873 RXI589831:RXO589873 SHE589831:SHK589873 SRA589831:SRG589873 TAW589831:TBC589873 TKS589831:TKY589873 TUO589831:TUU589873 UEK589831:UEQ589873 UOG589831:UOM589873 UYC589831:UYI589873 VHY589831:VIE589873 VRU589831:VSA589873 WBQ589831:WBW589873 WLM589831:WLS589873 WVI589831:WVO589873 A655367:G655409 IW655367:JC655409 SS655367:SY655409 ACO655367:ACU655409 AMK655367:AMQ655409 AWG655367:AWM655409 BGC655367:BGI655409 BPY655367:BQE655409 BZU655367:CAA655409 CJQ655367:CJW655409 CTM655367:CTS655409 DDI655367:DDO655409 DNE655367:DNK655409 DXA655367:DXG655409 EGW655367:EHC655409 EQS655367:EQY655409 FAO655367:FAU655409 FKK655367:FKQ655409 FUG655367:FUM655409 GEC655367:GEI655409 GNY655367:GOE655409 GXU655367:GYA655409 HHQ655367:HHW655409 HRM655367:HRS655409 IBI655367:IBO655409 ILE655367:ILK655409 IVA655367:IVG655409 JEW655367:JFC655409 JOS655367:JOY655409 JYO655367:JYU655409 KIK655367:KIQ655409 KSG655367:KSM655409 LCC655367:LCI655409 LLY655367:LME655409 LVU655367:LWA655409 MFQ655367:MFW655409 MPM655367:MPS655409 MZI655367:MZO655409 NJE655367:NJK655409 NTA655367:NTG655409 OCW655367:ODC655409 OMS655367:OMY655409 OWO655367:OWU655409 PGK655367:PGQ655409 PQG655367:PQM655409 QAC655367:QAI655409 QJY655367:QKE655409 QTU655367:QUA655409 RDQ655367:RDW655409 RNM655367:RNS655409 RXI655367:RXO655409 SHE655367:SHK655409 SRA655367:SRG655409 TAW655367:TBC655409 TKS655367:TKY655409 TUO655367:TUU655409 UEK655367:UEQ655409 UOG655367:UOM655409 UYC655367:UYI655409 VHY655367:VIE655409 VRU655367:VSA655409 WBQ655367:WBW655409 WLM655367:WLS655409 WVI655367:WVO655409 A720903:G720945 IW720903:JC720945 SS720903:SY720945 ACO720903:ACU720945 AMK720903:AMQ720945 AWG720903:AWM720945 BGC720903:BGI720945 BPY720903:BQE720945 BZU720903:CAA720945 CJQ720903:CJW720945 CTM720903:CTS720945 DDI720903:DDO720945 DNE720903:DNK720945 DXA720903:DXG720945 EGW720903:EHC720945 EQS720903:EQY720945 FAO720903:FAU720945 FKK720903:FKQ720945 FUG720903:FUM720945 GEC720903:GEI720945 GNY720903:GOE720945 GXU720903:GYA720945 HHQ720903:HHW720945 HRM720903:HRS720945 IBI720903:IBO720945 ILE720903:ILK720945 IVA720903:IVG720945 JEW720903:JFC720945 JOS720903:JOY720945 JYO720903:JYU720945 KIK720903:KIQ720945 KSG720903:KSM720945 LCC720903:LCI720945 LLY720903:LME720945 LVU720903:LWA720945 MFQ720903:MFW720945 MPM720903:MPS720945 MZI720903:MZO720945 NJE720903:NJK720945 NTA720903:NTG720945 OCW720903:ODC720945 OMS720903:OMY720945 OWO720903:OWU720945 PGK720903:PGQ720945 PQG720903:PQM720945 QAC720903:QAI720945 QJY720903:QKE720945 QTU720903:QUA720945 RDQ720903:RDW720945 RNM720903:RNS720945 RXI720903:RXO720945 SHE720903:SHK720945 SRA720903:SRG720945 TAW720903:TBC720945 TKS720903:TKY720945 TUO720903:TUU720945 UEK720903:UEQ720945 UOG720903:UOM720945 UYC720903:UYI720945 VHY720903:VIE720945 VRU720903:VSA720945 WBQ720903:WBW720945 WLM720903:WLS720945 WVI720903:WVO720945 A786439:G786481 IW786439:JC786481 SS786439:SY786481 ACO786439:ACU786481 AMK786439:AMQ786481 AWG786439:AWM786481 BGC786439:BGI786481 BPY786439:BQE786481 BZU786439:CAA786481 CJQ786439:CJW786481 CTM786439:CTS786481 DDI786439:DDO786481 DNE786439:DNK786481 DXA786439:DXG786481 EGW786439:EHC786481 EQS786439:EQY786481 FAO786439:FAU786481 FKK786439:FKQ786481 FUG786439:FUM786481 GEC786439:GEI786481 GNY786439:GOE786481 GXU786439:GYA786481 HHQ786439:HHW786481 HRM786439:HRS786481 IBI786439:IBO786481 ILE786439:ILK786481 IVA786439:IVG786481 JEW786439:JFC786481 JOS786439:JOY786481 JYO786439:JYU786481 KIK786439:KIQ786481 KSG786439:KSM786481 LCC786439:LCI786481 LLY786439:LME786481 LVU786439:LWA786481 MFQ786439:MFW786481 MPM786439:MPS786481 MZI786439:MZO786481 NJE786439:NJK786481 NTA786439:NTG786481 OCW786439:ODC786481 OMS786439:OMY786481 OWO786439:OWU786481 PGK786439:PGQ786481 PQG786439:PQM786481 QAC786439:QAI786481 QJY786439:QKE786481 QTU786439:QUA786481 RDQ786439:RDW786481 RNM786439:RNS786481 RXI786439:RXO786481 SHE786439:SHK786481 SRA786439:SRG786481 TAW786439:TBC786481 TKS786439:TKY786481 TUO786439:TUU786481 UEK786439:UEQ786481 UOG786439:UOM786481 UYC786439:UYI786481 VHY786439:VIE786481 VRU786439:VSA786481 WBQ786439:WBW786481 WLM786439:WLS786481 WVI786439:WVO786481 A851975:G852017 IW851975:JC852017 SS851975:SY852017 ACO851975:ACU852017 AMK851975:AMQ852017 AWG851975:AWM852017 BGC851975:BGI852017 BPY851975:BQE852017 BZU851975:CAA852017 CJQ851975:CJW852017 CTM851975:CTS852017 DDI851975:DDO852017 DNE851975:DNK852017 DXA851975:DXG852017 EGW851975:EHC852017 EQS851975:EQY852017 FAO851975:FAU852017 FKK851975:FKQ852017 FUG851975:FUM852017 GEC851975:GEI852017 GNY851975:GOE852017 GXU851975:GYA852017 HHQ851975:HHW852017 HRM851975:HRS852017 IBI851975:IBO852017 ILE851975:ILK852017 IVA851975:IVG852017 JEW851975:JFC852017 JOS851975:JOY852017 JYO851975:JYU852017 KIK851975:KIQ852017 KSG851975:KSM852017 LCC851975:LCI852017 LLY851975:LME852017 LVU851975:LWA852017 MFQ851975:MFW852017 MPM851975:MPS852017 MZI851975:MZO852017 NJE851975:NJK852017 NTA851975:NTG852017 OCW851975:ODC852017 OMS851975:OMY852017 OWO851975:OWU852017 PGK851975:PGQ852017 PQG851975:PQM852017 QAC851975:QAI852017 QJY851975:QKE852017 QTU851975:QUA852017 RDQ851975:RDW852017 RNM851975:RNS852017 RXI851975:RXO852017 SHE851975:SHK852017 SRA851975:SRG852017 TAW851975:TBC852017 TKS851975:TKY852017 TUO851975:TUU852017 UEK851975:UEQ852017 UOG851975:UOM852017 UYC851975:UYI852017 VHY851975:VIE852017 VRU851975:VSA852017 WBQ851975:WBW852017 WLM851975:WLS852017 WVI851975:WVO852017 A917511:G917553 IW917511:JC917553 SS917511:SY917553 ACO917511:ACU917553 AMK917511:AMQ917553 AWG917511:AWM917553 BGC917511:BGI917553 BPY917511:BQE917553 BZU917511:CAA917553 CJQ917511:CJW917553 CTM917511:CTS917553 DDI917511:DDO917553 DNE917511:DNK917553 DXA917511:DXG917553 EGW917511:EHC917553 EQS917511:EQY917553 FAO917511:FAU917553 FKK917511:FKQ917553 FUG917511:FUM917553 GEC917511:GEI917553 GNY917511:GOE917553 GXU917511:GYA917553 HHQ917511:HHW917553 HRM917511:HRS917553 IBI917511:IBO917553 ILE917511:ILK917553 IVA917511:IVG917553 JEW917511:JFC917553 JOS917511:JOY917553 JYO917511:JYU917553 KIK917511:KIQ917553 KSG917511:KSM917553 LCC917511:LCI917553 LLY917511:LME917553 LVU917511:LWA917553 MFQ917511:MFW917553 MPM917511:MPS917553 MZI917511:MZO917553 NJE917511:NJK917553 NTA917511:NTG917553 OCW917511:ODC917553 OMS917511:OMY917553 OWO917511:OWU917553 PGK917511:PGQ917553 PQG917511:PQM917553 QAC917511:QAI917553 QJY917511:QKE917553 QTU917511:QUA917553 RDQ917511:RDW917553 RNM917511:RNS917553 RXI917511:RXO917553 SHE917511:SHK917553 SRA917511:SRG917553 TAW917511:TBC917553 TKS917511:TKY917553 TUO917511:TUU917553 UEK917511:UEQ917553 UOG917511:UOM917553 UYC917511:UYI917553 VHY917511:VIE917553 VRU917511:VSA917553 WBQ917511:WBW917553 WLM917511:WLS917553 WVI917511:WVO917553 A983047:G983089 IW983047:JC983089 SS983047:SY983089 ACO983047:ACU983089 AMK983047:AMQ983089 AWG983047:AWM983089 BGC983047:BGI983089 BPY983047:BQE983089 BZU983047:CAA983089 CJQ983047:CJW983089 CTM983047:CTS983089 DDI983047:DDO983089 DNE983047:DNK983089 DXA983047:DXG983089 EGW983047:EHC983089 EQS983047:EQY983089 FAO983047:FAU983089 FKK983047:FKQ983089 FUG983047:FUM983089 GEC983047:GEI983089 GNY983047:GOE983089 GXU983047:GYA983089 HHQ983047:HHW983089 HRM983047:HRS983089 IBI983047:IBO983089 ILE983047:ILK983089 IVA983047:IVG983089 JEW983047:JFC983089 JOS983047:JOY983089 JYO983047:JYU983089 KIK983047:KIQ983089 KSG983047:KSM983089 LCC983047:LCI983089 LLY983047:LME983089 LVU983047:LWA983089 MFQ983047:MFW983089 MPM983047:MPS983089 MZI983047:MZO983089 NJE983047:NJK983089 NTA983047:NTG983089 OCW983047:ODC983089 OMS983047:OMY983089 OWO983047:OWU983089 PGK983047:PGQ983089 PQG983047:PQM983089 QAC983047:QAI983089 QJY983047:QKE983089 QTU983047:QUA983089 RDQ983047:RDW983089 RNM983047:RNS983089 RXI983047:RXO983089 SHE983047:SHK983089 SRA983047:SRG983089 TAW983047:TBC983089 TKS983047:TKY983089 TUO983047:TUU983089 UEK983047:UEQ983089 UOG983047:UOM983089 UYC983047:UYI983089 VHY983047:VIE983089 VRU983047:VSA983089 WBQ983047:WBW983089 WLM983047:WLS983089 WVI983047:WVO983089 A50:L71 IW50:JH71 SS50:TD71 ACO50:ACZ71 AMK50:AMV71 AWG50:AWR71 BGC50:BGN71 BPY50:BQJ71 BZU50:CAF71 CJQ50:CKB71 CTM50:CTX71 DDI50:DDT71 DNE50:DNP71 DXA50:DXL71 EGW50:EHH71 EQS50:ERD71 FAO50:FAZ71 FKK50:FKV71 FUG50:FUR71 GEC50:GEN71 GNY50:GOJ71 GXU50:GYF71 HHQ50:HIB71 HRM50:HRX71 IBI50:IBT71 ILE50:ILP71 IVA50:IVL71 JEW50:JFH71 JOS50:JPD71 JYO50:JYZ71 KIK50:KIV71 KSG50:KSR71 LCC50:LCN71 LLY50:LMJ71 LVU50:LWF71 MFQ50:MGB71 MPM50:MPX71 MZI50:MZT71 NJE50:NJP71 NTA50:NTL71 OCW50:ODH71 OMS50:OND71 OWO50:OWZ71 PGK50:PGV71 PQG50:PQR71 QAC50:QAN71 QJY50:QKJ71 QTU50:QUF71 RDQ50:REB71 RNM50:RNX71 RXI50:RXT71 SHE50:SHP71 SRA50:SRL71 TAW50:TBH71 TKS50:TLD71 TUO50:TUZ71 UEK50:UEV71 UOG50:UOR71 UYC50:UYN71 VHY50:VIJ71 VRU50:VSF71 WBQ50:WCB71 WLM50:WLX71 WVI50:WVT71 A65586:L65607 IW65586:JH65607 SS65586:TD65607 ACO65586:ACZ65607 AMK65586:AMV65607 AWG65586:AWR65607 BGC65586:BGN65607 BPY65586:BQJ65607 BZU65586:CAF65607 CJQ65586:CKB65607 CTM65586:CTX65607 DDI65586:DDT65607 DNE65586:DNP65607 DXA65586:DXL65607 EGW65586:EHH65607 EQS65586:ERD65607 FAO65586:FAZ65607 FKK65586:FKV65607 FUG65586:FUR65607 GEC65586:GEN65607 GNY65586:GOJ65607 GXU65586:GYF65607 HHQ65586:HIB65607 HRM65586:HRX65607 IBI65586:IBT65607 ILE65586:ILP65607 IVA65586:IVL65607 JEW65586:JFH65607 JOS65586:JPD65607 JYO65586:JYZ65607 KIK65586:KIV65607 KSG65586:KSR65607 LCC65586:LCN65607 LLY65586:LMJ65607 LVU65586:LWF65607 MFQ65586:MGB65607 MPM65586:MPX65607 MZI65586:MZT65607 NJE65586:NJP65607 NTA65586:NTL65607 OCW65586:ODH65607 OMS65586:OND65607 OWO65586:OWZ65607 PGK65586:PGV65607 PQG65586:PQR65607 QAC65586:QAN65607 QJY65586:QKJ65607 QTU65586:QUF65607 RDQ65586:REB65607 RNM65586:RNX65607 RXI65586:RXT65607 SHE65586:SHP65607 SRA65586:SRL65607 TAW65586:TBH65607 TKS65586:TLD65607 TUO65586:TUZ65607 UEK65586:UEV65607 UOG65586:UOR65607 UYC65586:UYN65607 VHY65586:VIJ65607 VRU65586:VSF65607 WBQ65586:WCB65607 WLM65586:WLX65607 WVI65586:WVT65607 A131122:L131143 IW131122:JH131143 SS131122:TD131143 ACO131122:ACZ131143 AMK131122:AMV131143 AWG131122:AWR131143 BGC131122:BGN131143 BPY131122:BQJ131143 BZU131122:CAF131143 CJQ131122:CKB131143 CTM131122:CTX131143 DDI131122:DDT131143 DNE131122:DNP131143 DXA131122:DXL131143 EGW131122:EHH131143 EQS131122:ERD131143 FAO131122:FAZ131143 FKK131122:FKV131143 FUG131122:FUR131143 GEC131122:GEN131143 GNY131122:GOJ131143 GXU131122:GYF131143 HHQ131122:HIB131143 HRM131122:HRX131143 IBI131122:IBT131143 ILE131122:ILP131143 IVA131122:IVL131143 JEW131122:JFH131143 JOS131122:JPD131143 JYO131122:JYZ131143 KIK131122:KIV131143 KSG131122:KSR131143 LCC131122:LCN131143 LLY131122:LMJ131143 LVU131122:LWF131143 MFQ131122:MGB131143 MPM131122:MPX131143 MZI131122:MZT131143 NJE131122:NJP131143 NTA131122:NTL131143 OCW131122:ODH131143 OMS131122:OND131143 OWO131122:OWZ131143 PGK131122:PGV131143 PQG131122:PQR131143 QAC131122:QAN131143 QJY131122:QKJ131143 QTU131122:QUF131143 RDQ131122:REB131143 RNM131122:RNX131143 RXI131122:RXT131143 SHE131122:SHP131143 SRA131122:SRL131143 TAW131122:TBH131143 TKS131122:TLD131143 TUO131122:TUZ131143 UEK131122:UEV131143 UOG131122:UOR131143 UYC131122:UYN131143 VHY131122:VIJ131143 VRU131122:VSF131143 WBQ131122:WCB131143 WLM131122:WLX131143 WVI131122:WVT131143 A196658:L196679 IW196658:JH196679 SS196658:TD196679 ACO196658:ACZ196679 AMK196658:AMV196679 AWG196658:AWR196679 BGC196658:BGN196679 BPY196658:BQJ196679 BZU196658:CAF196679 CJQ196658:CKB196679 CTM196658:CTX196679 DDI196658:DDT196679 DNE196658:DNP196679 DXA196658:DXL196679 EGW196658:EHH196679 EQS196658:ERD196679 FAO196658:FAZ196679 FKK196658:FKV196679 FUG196658:FUR196679 GEC196658:GEN196679 GNY196658:GOJ196679 GXU196658:GYF196679 HHQ196658:HIB196679 HRM196658:HRX196679 IBI196658:IBT196679 ILE196658:ILP196679 IVA196658:IVL196679 JEW196658:JFH196679 JOS196658:JPD196679 JYO196658:JYZ196679 KIK196658:KIV196679 KSG196658:KSR196679 LCC196658:LCN196679 LLY196658:LMJ196679 LVU196658:LWF196679 MFQ196658:MGB196679 MPM196658:MPX196679 MZI196658:MZT196679 NJE196658:NJP196679 NTA196658:NTL196679 OCW196658:ODH196679 OMS196658:OND196679 OWO196658:OWZ196679 PGK196658:PGV196679 PQG196658:PQR196679 QAC196658:QAN196679 QJY196658:QKJ196679 QTU196658:QUF196679 RDQ196658:REB196679 RNM196658:RNX196679 RXI196658:RXT196679 SHE196658:SHP196679 SRA196658:SRL196679 TAW196658:TBH196679 TKS196658:TLD196679 TUO196658:TUZ196679 UEK196658:UEV196679 UOG196658:UOR196679 UYC196658:UYN196679 VHY196658:VIJ196679 VRU196658:VSF196679 WBQ196658:WCB196679 WLM196658:WLX196679 WVI196658:WVT196679 A262194:L262215 IW262194:JH262215 SS262194:TD262215 ACO262194:ACZ262215 AMK262194:AMV262215 AWG262194:AWR262215 BGC262194:BGN262215 BPY262194:BQJ262215 BZU262194:CAF262215 CJQ262194:CKB262215 CTM262194:CTX262215 DDI262194:DDT262215 DNE262194:DNP262215 DXA262194:DXL262215 EGW262194:EHH262215 EQS262194:ERD262215 FAO262194:FAZ262215 FKK262194:FKV262215 FUG262194:FUR262215 GEC262194:GEN262215 GNY262194:GOJ262215 GXU262194:GYF262215 HHQ262194:HIB262215 HRM262194:HRX262215 IBI262194:IBT262215 ILE262194:ILP262215 IVA262194:IVL262215 JEW262194:JFH262215 JOS262194:JPD262215 JYO262194:JYZ262215 KIK262194:KIV262215 KSG262194:KSR262215 LCC262194:LCN262215 LLY262194:LMJ262215 LVU262194:LWF262215 MFQ262194:MGB262215 MPM262194:MPX262215 MZI262194:MZT262215 NJE262194:NJP262215 NTA262194:NTL262215 OCW262194:ODH262215 OMS262194:OND262215 OWO262194:OWZ262215 PGK262194:PGV262215 PQG262194:PQR262215 QAC262194:QAN262215 QJY262194:QKJ262215 QTU262194:QUF262215 RDQ262194:REB262215 RNM262194:RNX262215 RXI262194:RXT262215 SHE262194:SHP262215 SRA262194:SRL262215 TAW262194:TBH262215 TKS262194:TLD262215 TUO262194:TUZ262215 UEK262194:UEV262215 UOG262194:UOR262215 UYC262194:UYN262215 VHY262194:VIJ262215 VRU262194:VSF262215 WBQ262194:WCB262215 WLM262194:WLX262215 WVI262194:WVT262215 A327730:L327751 IW327730:JH327751 SS327730:TD327751 ACO327730:ACZ327751 AMK327730:AMV327751 AWG327730:AWR327751 BGC327730:BGN327751 BPY327730:BQJ327751 BZU327730:CAF327751 CJQ327730:CKB327751 CTM327730:CTX327751 DDI327730:DDT327751 DNE327730:DNP327751 DXA327730:DXL327751 EGW327730:EHH327751 EQS327730:ERD327751 FAO327730:FAZ327751 FKK327730:FKV327751 FUG327730:FUR327751 GEC327730:GEN327751 GNY327730:GOJ327751 GXU327730:GYF327751 HHQ327730:HIB327751 HRM327730:HRX327751 IBI327730:IBT327751 ILE327730:ILP327751 IVA327730:IVL327751 JEW327730:JFH327751 JOS327730:JPD327751 JYO327730:JYZ327751 KIK327730:KIV327751 KSG327730:KSR327751 LCC327730:LCN327751 LLY327730:LMJ327751 LVU327730:LWF327751 MFQ327730:MGB327751 MPM327730:MPX327751 MZI327730:MZT327751 NJE327730:NJP327751 NTA327730:NTL327751 OCW327730:ODH327751 OMS327730:OND327751 OWO327730:OWZ327751 PGK327730:PGV327751 PQG327730:PQR327751 QAC327730:QAN327751 QJY327730:QKJ327751 QTU327730:QUF327751 RDQ327730:REB327751 RNM327730:RNX327751 RXI327730:RXT327751 SHE327730:SHP327751 SRA327730:SRL327751 TAW327730:TBH327751 TKS327730:TLD327751 TUO327730:TUZ327751 UEK327730:UEV327751 UOG327730:UOR327751 UYC327730:UYN327751 VHY327730:VIJ327751 VRU327730:VSF327751 WBQ327730:WCB327751 WLM327730:WLX327751 WVI327730:WVT327751 A393266:L393287 IW393266:JH393287 SS393266:TD393287 ACO393266:ACZ393287 AMK393266:AMV393287 AWG393266:AWR393287 BGC393266:BGN393287 BPY393266:BQJ393287 BZU393266:CAF393287 CJQ393266:CKB393287 CTM393266:CTX393287 DDI393266:DDT393287 DNE393266:DNP393287 DXA393266:DXL393287 EGW393266:EHH393287 EQS393266:ERD393287 FAO393266:FAZ393287 FKK393266:FKV393287 FUG393266:FUR393287 GEC393266:GEN393287 GNY393266:GOJ393287 GXU393266:GYF393287 HHQ393266:HIB393287 HRM393266:HRX393287 IBI393266:IBT393287 ILE393266:ILP393287 IVA393266:IVL393287 JEW393266:JFH393287 JOS393266:JPD393287 JYO393266:JYZ393287 KIK393266:KIV393287 KSG393266:KSR393287 LCC393266:LCN393287 LLY393266:LMJ393287 LVU393266:LWF393287 MFQ393266:MGB393287 MPM393266:MPX393287 MZI393266:MZT393287 NJE393266:NJP393287 NTA393266:NTL393287 OCW393266:ODH393287 OMS393266:OND393287 OWO393266:OWZ393287 PGK393266:PGV393287 PQG393266:PQR393287 QAC393266:QAN393287 QJY393266:QKJ393287 QTU393266:QUF393287 RDQ393266:REB393287 RNM393266:RNX393287 RXI393266:RXT393287 SHE393266:SHP393287 SRA393266:SRL393287 TAW393266:TBH393287 TKS393266:TLD393287 TUO393266:TUZ393287 UEK393266:UEV393287 UOG393266:UOR393287 UYC393266:UYN393287 VHY393266:VIJ393287 VRU393266:VSF393287 WBQ393266:WCB393287 WLM393266:WLX393287 WVI393266:WVT393287 A458802:L458823 IW458802:JH458823 SS458802:TD458823 ACO458802:ACZ458823 AMK458802:AMV458823 AWG458802:AWR458823 BGC458802:BGN458823 BPY458802:BQJ458823 BZU458802:CAF458823 CJQ458802:CKB458823 CTM458802:CTX458823 DDI458802:DDT458823 DNE458802:DNP458823 DXA458802:DXL458823 EGW458802:EHH458823 EQS458802:ERD458823 FAO458802:FAZ458823 FKK458802:FKV458823 FUG458802:FUR458823 GEC458802:GEN458823 GNY458802:GOJ458823 GXU458802:GYF458823 HHQ458802:HIB458823 HRM458802:HRX458823 IBI458802:IBT458823 ILE458802:ILP458823 IVA458802:IVL458823 JEW458802:JFH458823 JOS458802:JPD458823 JYO458802:JYZ458823 KIK458802:KIV458823 KSG458802:KSR458823 LCC458802:LCN458823 LLY458802:LMJ458823 LVU458802:LWF458823 MFQ458802:MGB458823 MPM458802:MPX458823 MZI458802:MZT458823 NJE458802:NJP458823 NTA458802:NTL458823 OCW458802:ODH458823 OMS458802:OND458823 OWO458802:OWZ458823 PGK458802:PGV458823 PQG458802:PQR458823 QAC458802:QAN458823 QJY458802:QKJ458823 QTU458802:QUF458823 RDQ458802:REB458823 RNM458802:RNX458823 RXI458802:RXT458823 SHE458802:SHP458823 SRA458802:SRL458823 TAW458802:TBH458823 TKS458802:TLD458823 TUO458802:TUZ458823 UEK458802:UEV458823 UOG458802:UOR458823 UYC458802:UYN458823 VHY458802:VIJ458823 VRU458802:VSF458823 WBQ458802:WCB458823 WLM458802:WLX458823 WVI458802:WVT458823 A524338:L524359 IW524338:JH524359 SS524338:TD524359 ACO524338:ACZ524359 AMK524338:AMV524359 AWG524338:AWR524359 BGC524338:BGN524359 BPY524338:BQJ524359 BZU524338:CAF524359 CJQ524338:CKB524359 CTM524338:CTX524359 DDI524338:DDT524359 DNE524338:DNP524359 DXA524338:DXL524359 EGW524338:EHH524359 EQS524338:ERD524359 FAO524338:FAZ524359 FKK524338:FKV524359 FUG524338:FUR524359 GEC524338:GEN524359 GNY524338:GOJ524359 GXU524338:GYF524359 HHQ524338:HIB524359 HRM524338:HRX524359 IBI524338:IBT524359 ILE524338:ILP524359 IVA524338:IVL524359 JEW524338:JFH524359 JOS524338:JPD524359 JYO524338:JYZ524359 KIK524338:KIV524359 KSG524338:KSR524359 LCC524338:LCN524359 LLY524338:LMJ524359 LVU524338:LWF524359 MFQ524338:MGB524359 MPM524338:MPX524359 MZI524338:MZT524359 NJE524338:NJP524359 NTA524338:NTL524359 OCW524338:ODH524359 OMS524338:OND524359 OWO524338:OWZ524359 PGK524338:PGV524359 PQG524338:PQR524359 QAC524338:QAN524359 QJY524338:QKJ524359 QTU524338:QUF524359 RDQ524338:REB524359 RNM524338:RNX524359 RXI524338:RXT524359 SHE524338:SHP524359 SRA524338:SRL524359 TAW524338:TBH524359 TKS524338:TLD524359 TUO524338:TUZ524359 UEK524338:UEV524359 UOG524338:UOR524359 UYC524338:UYN524359 VHY524338:VIJ524359 VRU524338:VSF524359 WBQ524338:WCB524359 WLM524338:WLX524359 WVI524338:WVT524359 A589874:L589895 IW589874:JH589895 SS589874:TD589895 ACO589874:ACZ589895 AMK589874:AMV589895 AWG589874:AWR589895 BGC589874:BGN589895 BPY589874:BQJ589895 BZU589874:CAF589895 CJQ589874:CKB589895 CTM589874:CTX589895 DDI589874:DDT589895 DNE589874:DNP589895 DXA589874:DXL589895 EGW589874:EHH589895 EQS589874:ERD589895 FAO589874:FAZ589895 FKK589874:FKV589895 FUG589874:FUR589895 GEC589874:GEN589895 GNY589874:GOJ589895 GXU589874:GYF589895 HHQ589874:HIB589895 HRM589874:HRX589895 IBI589874:IBT589895 ILE589874:ILP589895 IVA589874:IVL589895 JEW589874:JFH589895 JOS589874:JPD589895 JYO589874:JYZ589895 KIK589874:KIV589895 KSG589874:KSR589895 LCC589874:LCN589895 LLY589874:LMJ589895 LVU589874:LWF589895 MFQ589874:MGB589895 MPM589874:MPX589895 MZI589874:MZT589895 NJE589874:NJP589895 NTA589874:NTL589895 OCW589874:ODH589895 OMS589874:OND589895 OWO589874:OWZ589895 PGK589874:PGV589895 PQG589874:PQR589895 QAC589874:QAN589895 QJY589874:QKJ589895 QTU589874:QUF589895 RDQ589874:REB589895 RNM589874:RNX589895 RXI589874:RXT589895 SHE589874:SHP589895 SRA589874:SRL589895 TAW589874:TBH589895 TKS589874:TLD589895 TUO589874:TUZ589895 UEK589874:UEV589895 UOG589874:UOR589895 UYC589874:UYN589895 VHY589874:VIJ589895 VRU589874:VSF589895 WBQ589874:WCB589895 WLM589874:WLX589895 WVI589874:WVT589895 A655410:L655431 IW655410:JH655431 SS655410:TD655431 ACO655410:ACZ655431 AMK655410:AMV655431 AWG655410:AWR655431 BGC655410:BGN655431 BPY655410:BQJ655431 BZU655410:CAF655431 CJQ655410:CKB655431 CTM655410:CTX655431 DDI655410:DDT655431 DNE655410:DNP655431 DXA655410:DXL655431 EGW655410:EHH655431 EQS655410:ERD655431 FAO655410:FAZ655431 FKK655410:FKV655431 FUG655410:FUR655431 GEC655410:GEN655431 GNY655410:GOJ655431 GXU655410:GYF655431 HHQ655410:HIB655431 HRM655410:HRX655431 IBI655410:IBT655431 ILE655410:ILP655431 IVA655410:IVL655431 JEW655410:JFH655431 JOS655410:JPD655431 JYO655410:JYZ655431 KIK655410:KIV655431 KSG655410:KSR655431 LCC655410:LCN655431 LLY655410:LMJ655431 LVU655410:LWF655431 MFQ655410:MGB655431 MPM655410:MPX655431 MZI655410:MZT655431 NJE655410:NJP655431 NTA655410:NTL655431 OCW655410:ODH655431 OMS655410:OND655431 OWO655410:OWZ655431 PGK655410:PGV655431 PQG655410:PQR655431 QAC655410:QAN655431 QJY655410:QKJ655431 QTU655410:QUF655431 RDQ655410:REB655431 RNM655410:RNX655431 RXI655410:RXT655431 SHE655410:SHP655431 SRA655410:SRL655431 TAW655410:TBH655431 TKS655410:TLD655431 TUO655410:TUZ655431 UEK655410:UEV655431 UOG655410:UOR655431 UYC655410:UYN655431 VHY655410:VIJ655431 VRU655410:VSF655431 WBQ655410:WCB655431 WLM655410:WLX655431 WVI655410:WVT655431 A720946:L720967 IW720946:JH720967 SS720946:TD720967 ACO720946:ACZ720967 AMK720946:AMV720967 AWG720946:AWR720967 BGC720946:BGN720967 BPY720946:BQJ720967 BZU720946:CAF720967 CJQ720946:CKB720967 CTM720946:CTX720967 DDI720946:DDT720967 DNE720946:DNP720967 DXA720946:DXL720967 EGW720946:EHH720967 EQS720946:ERD720967 FAO720946:FAZ720967 FKK720946:FKV720967 FUG720946:FUR720967 GEC720946:GEN720967 GNY720946:GOJ720967 GXU720946:GYF720967 HHQ720946:HIB720967 HRM720946:HRX720967 IBI720946:IBT720967 ILE720946:ILP720967 IVA720946:IVL720967 JEW720946:JFH720967 JOS720946:JPD720967 JYO720946:JYZ720967 KIK720946:KIV720967 KSG720946:KSR720967 LCC720946:LCN720967 LLY720946:LMJ720967 LVU720946:LWF720967 MFQ720946:MGB720967 MPM720946:MPX720967 MZI720946:MZT720967 NJE720946:NJP720967 NTA720946:NTL720967 OCW720946:ODH720967 OMS720946:OND720967 OWO720946:OWZ720967 PGK720946:PGV720967 PQG720946:PQR720967 QAC720946:QAN720967 QJY720946:QKJ720967 QTU720946:QUF720967 RDQ720946:REB720967 RNM720946:RNX720967 RXI720946:RXT720967 SHE720946:SHP720967 SRA720946:SRL720967 TAW720946:TBH720967 TKS720946:TLD720967 TUO720946:TUZ720967 UEK720946:UEV720967 UOG720946:UOR720967 UYC720946:UYN720967 VHY720946:VIJ720967 VRU720946:VSF720967 WBQ720946:WCB720967 WLM720946:WLX720967 WVI720946:WVT720967 A786482:L786503 IW786482:JH786503 SS786482:TD786503 ACO786482:ACZ786503 AMK786482:AMV786503 AWG786482:AWR786503 BGC786482:BGN786503 BPY786482:BQJ786503 BZU786482:CAF786503 CJQ786482:CKB786503 CTM786482:CTX786503 DDI786482:DDT786503 DNE786482:DNP786503 DXA786482:DXL786503 EGW786482:EHH786503 EQS786482:ERD786503 FAO786482:FAZ786503 FKK786482:FKV786503 FUG786482:FUR786503 GEC786482:GEN786503 GNY786482:GOJ786503 GXU786482:GYF786503 HHQ786482:HIB786503 HRM786482:HRX786503 IBI786482:IBT786503 ILE786482:ILP786503 IVA786482:IVL786503 JEW786482:JFH786503 JOS786482:JPD786503 JYO786482:JYZ786503 KIK786482:KIV786503 KSG786482:KSR786503 LCC786482:LCN786503 LLY786482:LMJ786503 LVU786482:LWF786503 MFQ786482:MGB786503 MPM786482:MPX786503 MZI786482:MZT786503 NJE786482:NJP786503 NTA786482:NTL786503 OCW786482:ODH786503 OMS786482:OND786503 OWO786482:OWZ786503 PGK786482:PGV786503 PQG786482:PQR786503 QAC786482:QAN786503 QJY786482:QKJ786503 QTU786482:QUF786503 RDQ786482:REB786503 RNM786482:RNX786503 RXI786482:RXT786503 SHE786482:SHP786503 SRA786482:SRL786503 TAW786482:TBH786503 TKS786482:TLD786503 TUO786482:TUZ786503 UEK786482:UEV786503 UOG786482:UOR786503 UYC786482:UYN786503 VHY786482:VIJ786503 VRU786482:VSF786503 WBQ786482:WCB786503 WLM786482:WLX786503 WVI786482:WVT786503 A852018:L852039 IW852018:JH852039 SS852018:TD852039 ACO852018:ACZ852039 AMK852018:AMV852039 AWG852018:AWR852039 BGC852018:BGN852039 BPY852018:BQJ852039 BZU852018:CAF852039 CJQ852018:CKB852039 CTM852018:CTX852039 DDI852018:DDT852039 DNE852018:DNP852039 DXA852018:DXL852039 EGW852018:EHH852039 EQS852018:ERD852039 FAO852018:FAZ852039 FKK852018:FKV852039 FUG852018:FUR852039 GEC852018:GEN852039 GNY852018:GOJ852039 GXU852018:GYF852039 HHQ852018:HIB852039 HRM852018:HRX852039 IBI852018:IBT852039 ILE852018:ILP852039 IVA852018:IVL852039 JEW852018:JFH852039 JOS852018:JPD852039 JYO852018:JYZ852039 KIK852018:KIV852039 KSG852018:KSR852039 LCC852018:LCN852039 LLY852018:LMJ852039 LVU852018:LWF852039 MFQ852018:MGB852039 MPM852018:MPX852039 MZI852018:MZT852039 NJE852018:NJP852039 NTA852018:NTL852039 OCW852018:ODH852039 OMS852018:OND852039 OWO852018:OWZ852039 PGK852018:PGV852039 PQG852018:PQR852039 QAC852018:QAN852039 QJY852018:QKJ852039 QTU852018:QUF852039 RDQ852018:REB852039 RNM852018:RNX852039 RXI852018:RXT852039 SHE852018:SHP852039 SRA852018:SRL852039 TAW852018:TBH852039 TKS852018:TLD852039 TUO852018:TUZ852039 UEK852018:UEV852039 UOG852018:UOR852039 UYC852018:UYN852039 VHY852018:VIJ852039 VRU852018:VSF852039 WBQ852018:WCB852039 WLM852018:WLX852039 WVI852018:WVT852039 A917554:L917575 IW917554:JH917575 SS917554:TD917575 ACO917554:ACZ917575 AMK917554:AMV917575 AWG917554:AWR917575 BGC917554:BGN917575 BPY917554:BQJ917575 BZU917554:CAF917575 CJQ917554:CKB917575 CTM917554:CTX917575 DDI917554:DDT917575 DNE917554:DNP917575 DXA917554:DXL917575 EGW917554:EHH917575 EQS917554:ERD917575 FAO917554:FAZ917575 FKK917554:FKV917575 FUG917554:FUR917575 GEC917554:GEN917575 GNY917554:GOJ917575 GXU917554:GYF917575 HHQ917554:HIB917575 HRM917554:HRX917575 IBI917554:IBT917575 ILE917554:ILP917575 IVA917554:IVL917575 JEW917554:JFH917575 JOS917554:JPD917575 JYO917554:JYZ917575 KIK917554:KIV917575 KSG917554:KSR917575 LCC917554:LCN917575 LLY917554:LMJ917575 LVU917554:LWF917575 MFQ917554:MGB917575 MPM917554:MPX917575 MZI917554:MZT917575 NJE917554:NJP917575 NTA917554:NTL917575 OCW917554:ODH917575 OMS917554:OND917575 OWO917554:OWZ917575 PGK917554:PGV917575 PQG917554:PQR917575 QAC917554:QAN917575 QJY917554:QKJ917575 QTU917554:QUF917575 RDQ917554:REB917575 RNM917554:RNX917575 RXI917554:RXT917575 SHE917554:SHP917575 SRA917554:SRL917575 TAW917554:TBH917575 TKS917554:TLD917575 TUO917554:TUZ917575 UEK917554:UEV917575 UOG917554:UOR917575 UYC917554:UYN917575 VHY917554:VIJ917575 VRU917554:VSF917575 WBQ917554:WCB917575 WLM917554:WLX917575 WVI917554:WVT917575 A983090:L983111 IW983090:JH983111 SS983090:TD983111 ACO983090:ACZ983111 AMK983090:AMV983111 AWG983090:AWR983111 BGC983090:BGN983111 BPY983090:BQJ983111 BZU983090:CAF983111 CJQ983090:CKB983111 CTM983090:CTX983111 DDI983090:DDT983111 DNE983090:DNP983111 DXA983090:DXL983111 EGW983090:EHH983111 EQS983090:ERD983111 FAO983090:FAZ983111 FKK983090:FKV983111 FUG983090:FUR983111 GEC983090:GEN983111 GNY983090:GOJ983111 GXU983090:GYF983111 HHQ983090:HIB983111 HRM983090:HRX983111 IBI983090:IBT983111 ILE983090:ILP983111 IVA983090:IVL983111 JEW983090:JFH983111 JOS983090:JPD983111 JYO983090:JYZ983111 KIK983090:KIV983111 KSG983090:KSR983111 LCC983090:LCN983111 LLY983090:LMJ983111 LVU983090:LWF983111 MFQ983090:MGB983111 MPM983090:MPX983111 MZI983090:MZT983111 NJE983090:NJP983111 NTA983090:NTL983111 OCW983090:ODH983111 OMS983090:OND983111 OWO983090:OWZ983111 PGK983090:PGV983111 PQG983090:PQR983111 QAC983090:QAN983111 QJY983090:QKJ983111 QTU983090:QUF983111 RDQ983090:REB983111 RNM983090:RNX983111 RXI983090:RXT983111 SHE983090:SHP983111 SRA983090:SRL983111 TAW983090:TBH983111 TKS983090:TLD983111 TUO983090:TUZ983111 UEK983090:UEV983111 UOG983090:UOR983111 UYC983090:UYN983111 VHY983090:VIJ983111 VRU983090:VSF983111 WBQ983090:WCB983111 WLM983090:WLX983111 WVI983090:WVT983111"/>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 xml:space="preserve">&amp;C&amp;16 2012年&amp;A航空旅客輸送実績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0"/>
  <sheetViews>
    <sheetView showGridLines="0" view="pageBreakPreview" zoomScale="85"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４月月間</v>
      </c>
      <c r="G1" s="4" t="s">
        <v>69</v>
      </c>
      <c r="H1" s="2"/>
      <c r="I1" s="2"/>
      <c r="J1" s="2"/>
    </row>
    <row r="2" spans="1:11" ht="18" customHeight="1" x14ac:dyDescent="0.15">
      <c r="A2" s="206"/>
      <c r="B2" s="461"/>
      <c r="C2" s="683" t="s">
        <v>219</v>
      </c>
      <c r="D2" s="684"/>
      <c r="E2" s="685"/>
      <c r="F2" s="686"/>
      <c r="G2" s="683" t="s">
        <v>218</v>
      </c>
      <c r="H2" s="684"/>
      <c r="I2" s="685"/>
      <c r="J2" s="686"/>
    </row>
    <row r="3" spans="1:11" ht="18.75" customHeight="1" x14ac:dyDescent="0.15">
      <c r="A3" s="186"/>
      <c r="B3" s="460"/>
      <c r="C3" s="687" t="s">
        <v>217</v>
      </c>
      <c r="D3" s="689" t="s">
        <v>216</v>
      </c>
      <c r="E3" s="664" t="s">
        <v>215</v>
      </c>
      <c r="F3" s="665"/>
      <c r="G3" s="660" t="str">
        <f>C3</f>
        <v>12.4月</v>
      </c>
      <c r="H3" s="662" t="str">
        <f>D3</f>
        <v>11.4月</v>
      </c>
      <c r="I3" s="664" t="s">
        <v>215</v>
      </c>
      <c r="J3" s="665"/>
    </row>
    <row r="4" spans="1:11" ht="18" customHeight="1" x14ac:dyDescent="0.15">
      <c r="A4" s="202"/>
      <c r="B4" s="459"/>
      <c r="C4" s="688"/>
      <c r="D4" s="690"/>
      <c r="E4" s="203" t="s">
        <v>214</v>
      </c>
      <c r="F4" s="458" t="s">
        <v>213</v>
      </c>
      <c r="G4" s="661"/>
      <c r="H4" s="663"/>
      <c r="I4" s="203" t="s">
        <v>214</v>
      </c>
      <c r="J4" s="458" t="s">
        <v>213</v>
      </c>
    </row>
    <row r="5" spans="1:11" ht="13.5" customHeight="1" x14ac:dyDescent="0.15">
      <c r="A5" s="668" t="s">
        <v>212</v>
      </c>
      <c r="B5" s="669"/>
      <c r="C5" s="670">
        <f>C7+C12+C17+C22+C27</f>
        <v>482527</v>
      </c>
      <c r="D5" s="672">
        <f>D7+D12+D17+D22+D27</f>
        <v>384153</v>
      </c>
      <c r="E5" s="666">
        <f>C5/D5</f>
        <v>1.2560802596881973</v>
      </c>
      <c r="F5" s="677">
        <f>C5-D5</f>
        <v>98374</v>
      </c>
      <c r="G5" s="670">
        <f>G7+G12+G17+G22+G27</f>
        <v>682179</v>
      </c>
      <c r="H5" s="681">
        <f>H7+H12+H17+H22+H27</f>
        <v>615264</v>
      </c>
      <c r="I5" s="666">
        <f>G5/H5</f>
        <v>1.1087581916055547</v>
      </c>
      <c r="J5" s="677">
        <f>G5-H5</f>
        <v>66915</v>
      </c>
    </row>
    <row r="6" spans="1:11" ht="13.5" customHeight="1" x14ac:dyDescent="0.15">
      <c r="A6" s="679" t="s">
        <v>113</v>
      </c>
      <c r="B6" s="680"/>
      <c r="C6" s="671"/>
      <c r="D6" s="673"/>
      <c r="E6" s="667"/>
      <c r="F6" s="678"/>
      <c r="G6" s="671"/>
      <c r="H6" s="682"/>
      <c r="I6" s="667"/>
      <c r="J6" s="678"/>
    </row>
    <row r="7" spans="1:11" ht="18" customHeight="1" x14ac:dyDescent="0.15">
      <c r="A7" s="675" t="s">
        <v>211</v>
      </c>
      <c r="B7" s="676"/>
      <c r="C7" s="434">
        <f>SUM(C8:C11)</f>
        <v>233272</v>
      </c>
      <c r="D7" s="435">
        <f>SUM(D8:D11)</f>
        <v>173053</v>
      </c>
      <c r="E7" s="432">
        <f t="shared" ref="E7:E32" si="0">C7/D7</f>
        <v>1.3479800985825152</v>
      </c>
      <c r="F7" s="431">
        <f t="shared" ref="F7:F32" si="1">C7-D7</f>
        <v>60219</v>
      </c>
      <c r="G7" s="434">
        <f>SUM(G8:G11)</f>
        <v>345801</v>
      </c>
      <c r="H7" s="433">
        <f>SUM(H8:H11)</f>
        <v>299734</v>
      </c>
      <c r="I7" s="432">
        <f t="shared" ref="I7:I32" si="2">G7/H7</f>
        <v>1.1536929410744192</v>
      </c>
      <c r="J7" s="431">
        <f t="shared" ref="J7:J32" si="3">G7-H7</f>
        <v>46067</v>
      </c>
      <c r="K7" s="180"/>
    </row>
    <row r="8" spans="1:11" ht="18" customHeight="1" x14ac:dyDescent="0.15">
      <c r="A8" s="430" t="s">
        <v>210</v>
      </c>
      <c r="B8" s="198" t="s">
        <v>111</v>
      </c>
      <c r="C8" s="444">
        <f>'４月(月間)'!B9+'４月(月間)'!B14</f>
        <v>111145</v>
      </c>
      <c r="D8" s="445">
        <f>'４月(月間)'!C9+'４月(月間)'!C14</f>
        <v>72138</v>
      </c>
      <c r="E8" s="442">
        <f t="shared" si="0"/>
        <v>1.5407274945243838</v>
      </c>
      <c r="F8" s="441">
        <f t="shared" si="1"/>
        <v>39007</v>
      </c>
      <c r="G8" s="444">
        <f>'４月(月間)'!F9+'４月(月間)'!F14</f>
        <v>163897</v>
      </c>
      <c r="H8" s="443">
        <f>'４月(月間)'!G9+'４月(月間)'!G14</f>
        <v>129498</v>
      </c>
      <c r="I8" s="442">
        <f t="shared" si="2"/>
        <v>1.2656334460763872</v>
      </c>
      <c r="J8" s="441">
        <f t="shared" si="3"/>
        <v>34399</v>
      </c>
      <c r="K8" s="180"/>
    </row>
    <row r="9" spans="1:11" ht="18" customHeight="1" x14ac:dyDescent="0.15">
      <c r="A9" s="187"/>
      <c r="B9" s="421" t="s">
        <v>110</v>
      </c>
      <c r="C9" s="419">
        <f>'４月(月間)'!B19+'４月(月間)'!B22+'４月(月間)'!B23+'４月(月間)'!B24</f>
        <v>10798</v>
      </c>
      <c r="D9" s="420">
        <f>'４月(月間)'!C19+'４月(月間)'!C22+'４月(月間)'!C23+'４月(月間)'!C24</f>
        <v>7986</v>
      </c>
      <c r="E9" s="417">
        <f t="shared" si="0"/>
        <v>1.3521162033558727</v>
      </c>
      <c r="F9" s="416">
        <f t="shared" si="1"/>
        <v>2812</v>
      </c>
      <c r="G9" s="419">
        <f>'４月(月間)'!F19+'４月(月間)'!F22+'４月(月間)'!F23+'４月(月間)'!F24</f>
        <v>13355</v>
      </c>
      <c r="H9" s="418">
        <f>'４月(月間)'!G19+'４月(月間)'!G22+'４月(月間)'!G23+'４月(月間)'!G24</f>
        <v>13235</v>
      </c>
      <c r="I9" s="417">
        <f t="shared" si="2"/>
        <v>1.0090668681526256</v>
      </c>
      <c r="J9" s="416">
        <f t="shared" si="3"/>
        <v>120</v>
      </c>
      <c r="K9" s="180"/>
    </row>
    <row r="10" spans="1:11" ht="18" customHeight="1" x14ac:dyDescent="0.15">
      <c r="A10" s="187"/>
      <c r="B10" s="421" t="s">
        <v>108</v>
      </c>
      <c r="C10" s="419">
        <f>'４月(月間)'!B43+'４月(月間)'!B48</f>
        <v>90037</v>
      </c>
      <c r="D10" s="420">
        <f>'４月(月間)'!C43+'４月(月間)'!C48</f>
        <v>76658</v>
      </c>
      <c r="E10" s="417">
        <f t="shared" si="0"/>
        <v>1.174528424952386</v>
      </c>
      <c r="F10" s="416">
        <f t="shared" si="1"/>
        <v>13379</v>
      </c>
      <c r="G10" s="419">
        <f>'４月(月間)'!F43+'４月(月間)'!F48</f>
        <v>132795</v>
      </c>
      <c r="H10" s="418">
        <f>'４月(月間)'!G43+'４月(月間)'!G48</f>
        <v>138593</v>
      </c>
      <c r="I10" s="417">
        <f t="shared" si="2"/>
        <v>0.9581652753025045</v>
      </c>
      <c r="J10" s="416">
        <f t="shared" si="3"/>
        <v>-5798</v>
      </c>
      <c r="K10" s="180"/>
    </row>
    <row r="11" spans="1:11" ht="18" customHeight="1" x14ac:dyDescent="0.15">
      <c r="A11" s="212"/>
      <c r="B11" s="415" t="s">
        <v>112</v>
      </c>
      <c r="C11" s="440">
        <f>'４月(月間)'!B68+'４月(月間)'!B69</f>
        <v>21292</v>
      </c>
      <c r="D11" s="447">
        <f>'４月(月間)'!C68+'４月(月間)'!C69</f>
        <v>16271</v>
      </c>
      <c r="E11" s="437">
        <f t="shared" si="0"/>
        <v>1.3085858275459405</v>
      </c>
      <c r="F11" s="436">
        <f t="shared" si="1"/>
        <v>5021</v>
      </c>
      <c r="G11" s="440">
        <f>'４月(月間)'!F68+'４月(月間)'!F69</f>
        <v>35754</v>
      </c>
      <c r="H11" s="447">
        <f>'４月(月間)'!G68+'４月(月間)'!G69</f>
        <v>18408</v>
      </c>
      <c r="I11" s="437">
        <f t="shared" si="2"/>
        <v>1.9423076923076923</v>
      </c>
      <c r="J11" s="436">
        <f t="shared" si="3"/>
        <v>17346</v>
      </c>
      <c r="K11" s="180"/>
    </row>
    <row r="12" spans="1:11" ht="18" customHeight="1" x14ac:dyDescent="0.15">
      <c r="A12" s="675" t="s">
        <v>209</v>
      </c>
      <c r="B12" s="676"/>
      <c r="C12" s="457">
        <f>SUM(C13:C16)</f>
        <v>95495</v>
      </c>
      <c r="D12" s="456">
        <f>SUM(D13:D16)</f>
        <v>84965</v>
      </c>
      <c r="E12" s="455">
        <f t="shared" si="0"/>
        <v>1.1239333843347261</v>
      </c>
      <c r="F12" s="454">
        <f t="shared" si="1"/>
        <v>10530</v>
      </c>
      <c r="G12" s="457">
        <f>SUM(G13:G16)</f>
        <v>117057</v>
      </c>
      <c r="H12" s="456">
        <f>SUM(H13:H16)</f>
        <v>117348</v>
      </c>
      <c r="I12" s="455">
        <f t="shared" si="2"/>
        <v>0.99752019633909395</v>
      </c>
      <c r="J12" s="454">
        <f t="shared" si="3"/>
        <v>-291</v>
      </c>
      <c r="K12" s="180"/>
    </row>
    <row r="13" spans="1:11" ht="18" customHeight="1" x14ac:dyDescent="0.15">
      <c r="A13" s="430" t="s">
        <v>208</v>
      </c>
      <c r="B13" s="453" t="s">
        <v>111</v>
      </c>
      <c r="C13" s="451">
        <f>'４月(月間)'!B10+'４月(月間)'!B11+'４月(月間)'!B16</f>
        <v>30480</v>
      </c>
      <c r="D13" s="452">
        <f>'４月(月間)'!C10+'４月(月間)'!C11+'４月(月間)'!C16</f>
        <v>29045</v>
      </c>
      <c r="E13" s="449">
        <f t="shared" si="0"/>
        <v>1.0494060939920813</v>
      </c>
      <c r="F13" s="448">
        <f t="shared" si="1"/>
        <v>1435</v>
      </c>
      <c r="G13" s="451">
        <f>'４月(月間)'!F10+'４月(月間)'!F11+'４月(月間)'!F16</f>
        <v>33249</v>
      </c>
      <c r="H13" s="452">
        <f>'４月(月間)'!G10+'４月(月間)'!G11+'４月(月間)'!G16</f>
        <v>35980</v>
      </c>
      <c r="I13" s="449">
        <f t="shared" si="2"/>
        <v>0.92409672040022239</v>
      </c>
      <c r="J13" s="448">
        <f t="shared" si="3"/>
        <v>-2731</v>
      </c>
      <c r="K13" s="180"/>
    </row>
    <row r="14" spans="1:11" ht="18" customHeight="1" x14ac:dyDescent="0.15">
      <c r="A14" s="187"/>
      <c r="B14" s="421" t="s">
        <v>110</v>
      </c>
      <c r="C14" s="419">
        <f>'４月(月間)'!B20+'４月(月間)'!B25+'４月(月間)'!B26+'４月(月間)'!B27+'４月(月間)'!B36</f>
        <v>3874</v>
      </c>
      <c r="D14" s="420">
        <f>'４月(月間)'!C20+'４月(月間)'!C25+'４月(月間)'!C26+'４月(月間)'!C27+'４月(月間)'!C36</f>
        <v>2780</v>
      </c>
      <c r="E14" s="417">
        <f t="shared" si="0"/>
        <v>1.393525179856115</v>
      </c>
      <c r="F14" s="416">
        <f t="shared" si="1"/>
        <v>1094</v>
      </c>
      <c r="G14" s="419">
        <f>'４月(月間)'!F20+'４月(月間)'!F25+'４月(月間)'!F26+'４月(月間)'!F27+'４月(月間)'!F36</f>
        <v>4455</v>
      </c>
      <c r="H14" s="420">
        <f>'４月(月間)'!G20+'４月(月間)'!G25+'４月(月間)'!G26+'４月(月間)'!G27+'４月(月間)'!G36</f>
        <v>4475</v>
      </c>
      <c r="I14" s="417">
        <f t="shared" si="2"/>
        <v>0.99553072625698324</v>
      </c>
      <c r="J14" s="416">
        <f t="shared" si="3"/>
        <v>-20</v>
      </c>
      <c r="K14" s="180"/>
    </row>
    <row r="15" spans="1:11" ht="18" customHeight="1" x14ac:dyDescent="0.15">
      <c r="A15" s="187"/>
      <c r="B15" s="421" t="s">
        <v>108</v>
      </c>
      <c r="C15" s="419">
        <f>'４月(月間)'!B44+'４月(月間)'!B45+'４月(月間)'!B46+'４月(月間)'!B61</f>
        <v>47528</v>
      </c>
      <c r="D15" s="420">
        <f>'４月(月間)'!C44+'４月(月間)'!C45+'４月(月間)'!C46+'４月(月間)'!C61</f>
        <v>44748</v>
      </c>
      <c r="E15" s="417">
        <f t="shared" si="0"/>
        <v>1.0621256815947082</v>
      </c>
      <c r="F15" s="416">
        <f t="shared" si="1"/>
        <v>2780</v>
      </c>
      <c r="G15" s="419">
        <f>'４月(月間)'!F44+'４月(月間)'!F45+'４月(月間)'!F46+'４月(月間)'!F61</f>
        <v>62007</v>
      </c>
      <c r="H15" s="420">
        <f>'４月(月間)'!G44+'４月(月間)'!G45+'４月(月間)'!G46+'４月(月間)'!G61</f>
        <v>66273</v>
      </c>
      <c r="I15" s="417">
        <f t="shared" si="2"/>
        <v>0.93562989452718304</v>
      </c>
      <c r="J15" s="416">
        <f t="shared" si="3"/>
        <v>-4266</v>
      </c>
      <c r="K15" s="180"/>
    </row>
    <row r="16" spans="1:11" ht="18" customHeight="1" x14ac:dyDescent="0.15">
      <c r="A16" s="212"/>
      <c r="B16" s="415" t="s">
        <v>112</v>
      </c>
      <c r="C16" s="440">
        <f>'４月(月間)'!B71+'４月(月間)'!B72</f>
        <v>13613</v>
      </c>
      <c r="D16" s="438">
        <f>'４月(月間)'!C71+'４月(月間)'!C72</f>
        <v>8392</v>
      </c>
      <c r="E16" s="437">
        <f t="shared" si="0"/>
        <v>1.6221401334604386</v>
      </c>
      <c r="F16" s="436">
        <f t="shared" si="1"/>
        <v>5221</v>
      </c>
      <c r="G16" s="440">
        <f>'４月(月間)'!F71+'４月(月間)'!F72</f>
        <v>17346</v>
      </c>
      <c r="H16" s="438">
        <f>'４月(月間)'!G71+'４月(月間)'!G72</f>
        <v>10620</v>
      </c>
      <c r="I16" s="437">
        <f t="shared" si="2"/>
        <v>1.6333333333333333</v>
      </c>
      <c r="J16" s="436">
        <f t="shared" si="3"/>
        <v>6726</v>
      </c>
      <c r="K16" s="180"/>
    </row>
    <row r="17" spans="1:11" ht="18" customHeight="1" x14ac:dyDescent="0.15">
      <c r="A17" s="675" t="s">
        <v>207</v>
      </c>
      <c r="B17" s="676"/>
      <c r="C17" s="434">
        <f>SUM(C18:C21)</f>
        <v>59599</v>
      </c>
      <c r="D17" s="435">
        <f>SUM(D18:D21)</f>
        <v>55653</v>
      </c>
      <c r="E17" s="432">
        <f t="shared" si="0"/>
        <v>1.0709036350241676</v>
      </c>
      <c r="F17" s="431">
        <f t="shared" si="1"/>
        <v>3946</v>
      </c>
      <c r="G17" s="434">
        <f>SUM(G18:G21)</f>
        <v>87231</v>
      </c>
      <c r="H17" s="433">
        <f>SUM(H18:H21)</f>
        <v>89635</v>
      </c>
      <c r="I17" s="432">
        <f t="shared" si="2"/>
        <v>0.97318011937301274</v>
      </c>
      <c r="J17" s="431">
        <f t="shared" si="3"/>
        <v>-2404</v>
      </c>
      <c r="K17" s="180"/>
    </row>
    <row r="18" spans="1:11" ht="18" customHeight="1" x14ac:dyDescent="0.15">
      <c r="A18" s="430" t="s">
        <v>206</v>
      </c>
      <c r="B18" s="453" t="s">
        <v>111</v>
      </c>
      <c r="C18" s="451">
        <f>'４月(月間)'!B12</f>
        <v>0</v>
      </c>
      <c r="D18" s="452">
        <f>'４月(月間)'!C12</f>
        <v>0</v>
      </c>
      <c r="E18" s="449" t="e">
        <f t="shared" si="0"/>
        <v>#DIV/0!</v>
      </c>
      <c r="F18" s="448">
        <f t="shared" si="1"/>
        <v>0</v>
      </c>
      <c r="G18" s="451">
        <f>'４月(月間)'!F12</f>
        <v>0</v>
      </c>
      <c r="H18" s="450">
        <f>'４月(月間)'!G12</f>
        <v>0</v>
      </c>
      <c r="I18" s="449" t="e">
        <f t="shared" si="2"/>
        <v>#DIV/0!</v>
      </c>
      <c r="J18" s="448">
        <f t="shared" si="3"/>
        <v>0</v>
      </c>
      <c r="K18" s="180"/>
    </row>
    <row r="19" spans="1:11" ht="18" customHeight="1" x14ac:dyDescent="0.15">
      <c r="A19" s="187"/>
      <c r="B19" s="421" t="s">
        <v>110</v>
      </c>
      <c r="C19" s="419">
        <f>'４月(月間)'!B21+'４月(月間)'!B35</f>
        <v>18421</v>
      </c>
      <c r="D19" s="420">
        <f>'４月(月間)'!C21+'４月(月間)'!C35</f>
        <v>16814</v>
      </c>
      <c r="E19" s="417">
        <f t="shared" si="0"/>
        <v>1.0955751159747829</v>
      </c>
      <c r="F19" s="416">
        <f t="shared" si="1"/>
        <v>1607</v>
      </c>
      <c r="G19" s="419">
        <f>'４月(月間)'!F21+'４月(月間)'!F35</f>
        <v>26100</v>
      </c>
      <c r="H19" s="418">
        <f>'４月(月間)'!G21+'４月(月間)'!G35</f>
        <v>26215</v>
      </c>
      <c r="I19" s="417">
        <f t="shared" si="2"/>
        <v>0.99561319855044816</v>
      </c>
      <c r="J19" s="416">
        <f t="shared" si="3"/>
        <v>-115</v>
      </c>
      <c r="K19" s="180"/>
    </row>
    <row r="20" spans="1:11" ht="18" customHeight="1" x14ac:dyDescent="0.15">
      <c r="A20" s="187"/>
      <c r="B20" s="421" t="s">
        <v>108</v>
      </c>
      <c r="C20" s="419">
        <f>'４月(月間)'!B47+'４月(月間)'!B60</f>
        <v>30533</v>
      </c>
      <c r="D20" s="420">
        <f>'４月(月間)'!C47+'４月(月間)'!C60</f>
        <v>31122</v>
      </c>
      <c r="E20" s="417">
        <f t="shared" si="0"/>
        <v>0.98107448107448103</v>
      </c>
      <c r="F20" s="416">
        <f t="shared" si="1"/>
        <v>-589</v>
      </c>
      <c r="G20" s="419">
        <f>'４月(月間)'!F47+'４月(月間)'!F60</f>
        <v>45201</v>
      </c>
      <c r="H20" s="418">
        <f>'４月(月間)'!G47+'４月(月間)'!G60</f>
        <v>52800</v>
      </c>
      <c r="I20" s="417">
        <f t="shared" si="2"/>
        <v>0.85607954545454545</v>
      </c>
      <c r="J20" s="416">
        <f t="shared" si="3"/>
        <v>-7599</v>
      </c>
      <c r="K20" s="180"/>
    </row>
    <row r="21" spans="1:11" ht="18" customHeight="1" x14ac:dyDescent="0.15">
      <c r="A21" s="212"/>
      <c r="B21" s="415" t="s">
        <v>112</v>
      </c>
      <c r="C21" s="440">
        <f>'４月(月間)'!B70+'４月(月間)'!B73</f>
        <v>10645</v>
      </c>
      <c r="D21" s="438">
        <f>'４月(月間)'!C70+'４月(月間)'!C73</f>
        <v>7717</v>
      </c>
      <c r="E21" s="437">
        <f t="shared" si="0"/>
        <v>1.3794220552027989</v>
      </c>
      <c r="F21" s="436">
        <f t="shared" si="1"/>
        <v>2928</v>
      </c>
      <c r="G21" s="440">
        <f>'４月(月間)'!F70+'４月(月間)'!F73</f>
        <v>15930</v>
      </c>
      <c r="H21" s="447">
        <f>'４月(月間)'!G70+'４月(月間)'!G73</f>
        <v>10620</v>
      </c>
      <c r="I21" s="446">
        <f t="shared" si="2"/>
        <v>1.5</v>
      </c>
      <c r="J21" s="436">
        <f t="shared" si="3"/>
        <v>5310</v>
      </c>
      <c r="K21" s="180"/>
    </row>
    <row r="22" spans="1:11" ht="18" customHeight="1" x14ac:dyDescent="0.15">
      <c r="A22" s="675" t="s">
        <v>205</v>
      </c>
      <c r="B22" s="676"/>
      <c r="C22" s="434">
        <f>SUM(C23:C26)</f>
        <v>42200</v>
      </c>
      <c r="D22" s="435">
        <f>SUM(D23:D26)</f>
        <v>32117</v>
      </c>
      <c r="E22" s="432">
        <f t="shared" si="0"/>
        <v>1.3139458853566648</v>
      </c>
      <c r="F22" s="431">
        <f t="shared" si="1"/>
        <v>10083</v>
      </c>
      <c r="G22" s="434">
        <f>SUM(G23:G26)</f>
        <v>53420</v>
      </c>
      <c r="H22" s="433">
        <f>SUM(H23:H26)</f>
        <v>48201</v>
      </c>
      <c r="I22" s="432">
        <f t="shared" si="2"/>
        <v>1.1082757619136532</v>
      </c>
      <c r="J22" s="431">
        <f t="shared" si="3"/>
        <v>5219</v>
      </c>
      <c r="K22" s="180"/>
    </row>
    <row r="23" spans="1:11" ht="18" customHeight="1" x14ac:dyDescent="0.15">
      <c r="A23" s="430"/>
      <c r="B23" s="198" t="s">
        <v>111</v>
      </c>
      <c r="C23" s="444">
        <f>'４月(月間)'!B13</f>
        <v>0</v>
      </c>
      <c r="D23" s="445">
        <f>'４月(月間)'!C13</f>
        <v>0</v>
      </c>
      <c r="E23" s="442" t="e">
        <f t="shared" si="0"/>
        <v>#DIV/0!</v>
      </c>
      <c r="F23" s="441">
        <f t="shared" si="1"/>
        <v>0</v>
      </c>
      <c r="G23" s="444">
        <f>'４月(月間)'!F13</f>
        <v>0</v>
      </c>
      <c r="H23" s="443">
        <f>'４月(月間)'!G13</f>
        <v>0</v>
      </c>
      <c r="I23" s="442" t="e">
        <f t="shared" si="2"/>
        <v>#DIV/0!</v>
      </c>
      <c r="J23" s="441">
        <f t="shared" si="3"/>
        <v>0</v>
      </c>
      <c r="K23" s="180"/>
    </row>
    <row r="24" spans="1:11" ht="18" customHeight="1" x14ac:dyDescent="0.15">
      <c r="A24" s="187"/>
      <c r="B24" s="421" t="s">
        <v>110</v>
      </c>
      <c r="C24" s="419">
        <f>'４月(月間)'!B28+'４月(月間)'!B37</f>
        <v>14996</v>
      </c>
      <c r="D24" s="420">
        <f>'４月(月間)'!C28+'４月(月間)'!C37</f>
        <v>15057</v>
      </c>
      <c r="E24" s="417">
        <f t="shared" si="0"/>
        <v>0.99594872816630142</v>
      </c>
      <c r="F24" s="416">
        <f t="shared" si="1"/>
        <v>-61</v>
      </c>
      <c r="G24" s="419">
        <f>'４月(月間)'!F28+'４月(月間)'!F37</f>
        <v>17665</v>
      </c>
      <c r="H24" s="418">
        <f>'４月(月間)'!G28+'４月(月間)'!G37</f>
        <v>21950</v>
      </c>
      <c r="I24" s="417">
        <f t="shared" si="2"/>
        <v>0.80478359908883823</v>
      </c>
      <c r="J24" s="416">
        <f t="shared" si="3"/>
        <v>-4285</v>
      </c>
      <c r="K24" s="180"/>
    </row>
    <row r="25" spans="1:11" ht="18" customHeight="1" x14ac:dyDescent="0.15">
      <c r="A25" s="187"/>
      <c r="B25" s="421" t="s">
        <v>108</v>
      </c>
      <c r="C25" s="419">
        <f>'４月(月間)'!B49</f>
        <v>19935</v>
      </c>
      <c r="D25" s="420">
        <f>'４月(月間)'!C49</f>
        <v>17060</v>
      </c>
      <c r="E25" s="417">
        <f t="shared" si="0"/>
        <v>1.1685228604923799</v>
      </c>
      <c r="F25" s="416">
        <f t="shared" si="1"/>
        <v>2875</v>
      </c>
      <c r="G25" s="419">
        <f>'４月(月間)'!F49</f>
        <v>25489</v>
      </c>
      <c r="H25" s="418">
        <f>'４月(月間)'!G49</f>
        <v>26251</v>
      </c>
      <c r="I25" s="417">
        <f t="shared" si="2"/>
        <v>0.9709725343796427</v>
      </c>
      <c r="J25" s="416">
        <f t="shared" si="3"/>
        <v>-762</v>
      </c>
      <c r="K25" s="180"/>
    </row>
    <row r="26" spans="1:11" ht="18" customHeight="1" x14ac:dyDescent="0.15">
      <c r="A26" s="212"/>
      <c r="B26" s="415" t="s">
        <v>112</v>
      </c>
      <c r="C26" s="440">
        <f>'４月(月間)'!B74</f>
        <v>7269</v>
      </c>
      <c r="D26" s="438">
        <f>'４月(月間)'!C74</f>
        <v>0</v>
      </c>
      <c r="E26" s="437" t="e">
        <f t="shared" si="0"/>
        <v>#DIV/0!</v>
      </c>
      <c r="F26" s="436">
        <f t="shared" si="1"/>
        <v>7269</v>
      </c>
      <c r="G26" s="439">
        <f>'４月(月間)'!F74</f>
        <v>10266</v>
      </c>
      <c r="H26" s="438">
        <f>'４月(月間)'!G74</f>
        <v>0</v>
      </c>
      <c r="I26" s="437" t="e">
        <f t="shared" si="2"/>
        <v>#DIV/0!</v>
      </c>
      <c r="J26" s="436">
        <f t="shared" si="3"/>
        <v>10266</v>
      </c>
      <c r="K26" s="180"/>
    </row>
    <row r="27" spans="1:11" ht="18" customHeight="1" x14ac:dyDescent="0.15">
      <c r="A27" s="675" t="s">
        <v>204</v>
      </c>
      <c r="B27" s="676"/>
      <c r="C27" s="434">
        <f>SUM(C28:C34)</f>
        <v>51961</v>
      </c>
      <c r="D27" s="435">
        <f>SUM(D28:D34)</f>
        <v>38365</v>
      </c>
      <c r="E27" s="432">
        <f t="shared" si="0"/>
        <v>1.3543855076241367</v>
      </c>
      <c r="F27" s="431">
        <f t="shared" si="1"/>
        <v>13596</v>
      </c>
      <c r="G27" s="434">
        <f>SUM(G28:G34)</f>
        <v>78670</v>
      </c>
      <c r="H27" s="433">
        <f>SUM(H28:H34)</f>
        <v>60346</v>
      </c>
      <c r="I27" s="432">
        <f t="shared" si="2"/>
        <v>1.3036489576773937</v>
      </c>
      <c r="J27" s="431">
        <f t="shared" si="3"/>
        <v>18324</v>
      </c>
      <c r="K27" s="180"/>
    </row>
    <row r="28" spans="1:11" ht="18" customHeight="1" x14ac:dyDescent="0.15">
      <c r="A28" s="430"/>
      <c r="B28" s="429" t="s">
        <v>111</v>
      </c>
      <c r="C28" s="427">
        <f>'４月(月間)'!B15+'４月(月間)'!B17</f>
        <v>0</v>
      </c>
      <c r="D28" s="428">
        <f>'４月(月間)'!C15+'４月(月間)'!C17</f>
        <v>0</v>
      </c>
      <c r="E28" s="425" t="e">
        <f t="shared" si="0"/>
        <v>#DIV/0!</v>
      </c>
      <c r="F28" s="424">
        <f t="shared" si="1"/>
        <v>0</v>
      </c>
      <c r="G28" s="427">
        <f>'４月(月間)'!F15+'４月(月間)'!F17</f>
        <v>0</v>
      </c>
      <c r="H28" s="426">
        <f>'４月(月間)'!G15+'４月(月間)'!G17</f>
        <v>0</v>
      </c>
      <c r="I28" s="425" t="e">
        <f t="shared" si="2"/>
        <v>#DIV/0!</v>
      </c>
      <c r="J28" s="424">
        <f t="shared" si="3"/>
        <v>0</v>
      </c>
      <c r="K28" s="180"/>
    </row>
    <row r="29" spans="1:11" ht="18" customHeight="1" x14ac:dyDescent="0.15">
      <c r="A29" s="187"/>
      <c r="B29" s="186" t="s">
        <v>110</v>
      </c>
      <c r="C29" s="184">
        <f>'４月(月間)'!B29+'４月(月間)'!B30+'４月(月間)'!B31+'４月(月間)'!B32+'４月(月間)'!B33+'４月(月間)'!B34</f>
        <v>8100</v>
      </c>
      <c r="D29" s="188">
        <f>'４月(月間)'!C29+'４月(月間)'!C30+'４月(月間)'!C31+'４月(月間)'!C32+'４月(月間)'!C33+'４月(月間)'!C34</f>
        <v>8057</v>
      </c>
      <c r="E29" s="423">
        <f t="shared" si="0"/>
        <v>1.0053369740598237</v>
      </c>
      <c r="F29" s="422">
        <f t="shared" si="1"/>
        <v>43</v>
      </c>
      <c r="G29" s="184">
        <f>'４月(月間)'!F29+'４月(月間)'!F30+'４月(月間)'!F31+'４月(月間)'!F32+'４月(月間)'!F33+'４月(月間)'!F34</f>
        <v>10010</v>
      </c>
      <c r="H29" s="183">
        <f>'４月(月間)'!G29+'４月(月間)'!G30+'４月(月間)'!G31+'４月(月間)'!G32+'４月(月間)'!G33+'４月(月間)'!G34</f>
        <v>10430</v>
      </c>
      <c r="I29" s="423">
        <f t="shared" si="2"/>
        <v>0.95973154362416102</v>
      </c>
      <c r="J29" s="422">
        <f t="shared" si="3"/>
        <v>-420</v>
      </c>
      <c r="K29" s="180"/>
    </row>
    <row r="30" spans="1:11" ht="18" customHeight="1" x14ac:dyDescent="0.15">
      <c r="A30" s="187"/>
      <c r="B30" s="421" t="s">
        <v>109</v>
      </c>
      <c r="C30" s="419">
        <f>'４月(月間)'!B38</f>
        <v>1373</v>
      </c>
      <c r="D30" s="420">
        <f>'４月(月間)'!C38</f>
        <v>1201</v>
      </c>
      <c r="E30" s="417">
        <f t="shared" si="0"/>
        <v>1.1432139883430474</v>
      </c>
      <c r="F30" s="416">
        <f t="shared" si="1"/>
        <v>172</v>
      </c>
      <c r="G30" s="419">
        <f>'４月(月間)'!F38</f>
        <v>2351</v>
      </c>
      <c r="H30" s="418">
        <f>'４月(月間)'!G38</f>
        <v>2770</v>
      </c>
      <c r="I30" s="417">
        <f t="shared" si="2"/>
        <v>0.84873646209386278</v>
      </c>
      <c r="J30" s="416">
        <f t="shared" si="3"/>
        <v>-419</v>
      </c>
      <c r="K30" s="180"/>
    </row>
    <row r="31" spans="1:11" ht="18" customHeight="1" x14ac:dyDescent="0.15">
      <c r="A31" s="187"/>
      <c r="B31" s="421" t="s">
        <v>108</v>
      </c>
      <c r="C31" s="419">
        <f>'４月(月間)'!B50+'４月(月間)'!B51+'４月(月間)'!B52+'４月(月間)'!B53+'４月(月間)'!B56+'４月(月間)'!B54+'４月(月間)'!B55+'４月(月間)'!B59+'４月(月間)'!B57+'４月(月間)'!B58</f>
        <v>39157</v>
      </c>
      <c r="D31" s="420">
        <f>'４月(月間)'!C50+'４月(月間)'!C51+'４月(月間)'!C52+'４月(月間)'!C53+'４月(月間)'!C56+'４月(月間)'!C54+'４月(月間)'!C55+'４月(月間)'!C59+'４月(月間)'!C57+'４月(月間)'!C58</f>
        <v>26627</v>
      </c>
      <c r="E31" s="417">
        <f t="shared" si="0"/>
        <v>1.4705749802831711</v>
      </c>
      <c r="F31" s="416">
        <f t="shared" si="1"/>
        <v>12530</v>
      </c>
      <c r="G31" s="419">
        <f>'４月(月間)'!F50+'４月(月間)'!F51+'４月(月間)'!F52+'４月(月間)'!F53+'４月(月間)'!F56+'４月(月間)'!F54+'４月(月間)'!F55+'４月(月間)'!F59+'４月(月間)'!F57+'４月(月間)'!F58</f>
        <v>60624</v>
      </c>
      <c r="H31" s="418">
        <f>'４月(月間)'!G50+'４月(月間)'!G51+'４月(月間)'!G52+'４月(月間)'!G53+'４月(月間)'!G56+'４月(月間)'!G54+'４月(月間)'!G55+'４月(月間)'!G59+'４月(月間)'!G57+'４月(月間)'!G58</f>
        <v>42371</v>
      </c>
      <c r="I31" s="417">
        <f t="shared" si="2"/>
        <v>1.430789927072762</v>
      </c>
      <c r="J31" s="416">
        <f t="shared" si="3"/>
        <v>18253</v>
      </c>
      <c r="K31" s="180"/>
    </row>
    <row r="32" spans="1:11" ht="18" customHeight="1" x14ac:dyDescent="0.15">
      <c r="A32" s="187"/>
      <c r="B32" s="421" t="s">
        <v>107</v>
      </c>
      <c r="C32" s="419">
        <f>'４月(月間)'!B62</f>
        <v>3249</v>
      </c>
      <c r="D32" s="420">
        <f>'４月(月間)'!C62</f>
        <v>2375</v>
      </c>
      <c r="E32" s="417">
        <f t="shared" si="0"/>
        <v>1.3680000000000001</v>
      </c>
      <c r="F32" s="416">
        <f t="shared" si="1"/>
        <v>874</v>
      </c>
      <c r="G32" s="419">
        <f>'４月(月間)'!F62</f>
        <v>5451</v>
      </c>
      <c r="H32" s="418">
        <f>'４月(月間)'!G62</f>
        <v>4541</v>
      </c>
      <c r="I32" s="417">
        <f t="shared" si="2"/>
        <v>1.2003963884606914</v>
      </c>
      <c r="J32" s="416">
        <f t="shared" si="3"/>
        <v>910</v>
      </c>
      <c r="K32" s="180"/>
    </row>
    <row r="33" spans="1:11" ht="18" customHeight="1" x14ac:dyDescent="0.15">
      <c r="A33" s="187"/>
      <c r="B33" s="415" t="s">
        <v>112</v>
      </c>
      <c r="C33" s="413"/>
      <c r="D33" s="414"/>
      <c r="E33" s="411"/>
      <c r="F33" s="410"/>
      <c r="G33" s="413"/>
      <c r="H33" s="412"/>
      <c r="I33" s="411"/>
      <c r="J33" s="410"/>
      <c r="K33" s="180"/>
    </row>
    <row r="34" spans="1:11" ht="18" customHeight="1" thickBot="1" x14ac:dyDescent="0.2">
      <c r="A34" s="212"/>
      <c r="B34" s="409" t="s">
        <v>203</v>
      </c>
      <c r="C34" s="408">
        <f>'４月(月間)'!B76</f>
        <v>82</v>
      </c>
      <c r="D34" s="406">
        <f>'４月(月間)'!C76</f>
        <v>105</v>
      </c>
      <c r="E34" s="405">
        <f>C34/D34</f>
        <v>0.78095238095238095</v>
      </c>
      <c r="F34" s="404">
        <f>C34-D34</f>
        <v>-23</v>
      </c>
      <c r="G34" s="407">
        <f>'４月(月間)'!F76</f>
        <v>234</v>
      </c>
      <c r="H34" s="406">
        <f>'４月(月間)'!G76</f>
        <v>234</v>
      </c>
      <c r="I34" s="405">
        <f>G34/H34</f>
        <v>1</v>
      </c>
      <c r="J34" s="404">
        <f>G34-H34</f>
        <v>0</v>
      </c>
      <c r="K34" s="180"/>
    </row>
    <row r="35" spans="1:11" x14ac:dyDescent="0.15">
      <c r="C35" s="165"/>
      <c r="G35" s="165"/>
    </row>
    <row r="36" spans="1:11" x14ac:dyDescent="0.15">
      <c r="C36" s="165"/>
      <c r="G36" s="165"/>
    </row>
    <row r="37" spans="1:11" x14ac:dyDescent="0.15">
      <c r="C37" s="165"/>
      <c r="G37" s="165"/>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3:7" x14ac:dyDescent="0.15">
      <c r="C65" s="165"/>
      <c r="G65" s="165"/>
    </row>
    <row r="66" spans="3:7" x14ac:dyDescent="0.15">
      <c r="C66" s="165"/>
      <c r="G66" s="165"/>
    </row>
    <row r="67" spans="3:7" x14ac:dyDescent="0.15">
      <c r="C67" s="165"/>
      <c r="G67" s="165"/>
    </row>
    <row r="68" spans="3:7" x14ac:dyDescent="0.15">
      <c r="C68" s="165"/>
      <c r="G68" s="165"/>
    </row>
    <row r="69" spans="3:7" x14ac:dyDescent="0.15">
      <c r="C69" s="165"/>
      <c r="G69" s="165"/>
    </row>
    <row r="70" spans="3:7" x14ac:dyDescent="0.15">
      <c r="C70" s="165"/>
      <c r="G70" s="165"/>
    </row>
  </sheetData>
  <mergeCells count="24">
    <mergeCell ref="A1:B1"/>
    <mergeCell ref="A22:B22"/>
    <mergeCell ref="A27:B27"/>
    <mergeCell ref="J5:J6"/>
    <mergeCell ref="A6:B6"/>
    <mergeCell ref="A7:B7"/>
    <mergeCell ref="A12:B12"/>
    <mergeCell ref="F5:F6"/>
    <mergeCell ref="G5:G6"/>
    <mergeCell ref="H5:H6"/>
    <mergeCell ref="C2:F2"/>
    <mergeCell ref="G2:J2"/>
    <mergeCell ref="C3:C4"/>
    <mergeCell ref="D3:D4"/>
    <mergeCell ref="E3:F3"/>
    <mergeCell ref="A17:B17"/>
    <mergeCell ref="G3:G4"/>
    <mergeCell ref="H3:H4"/>
    <mergeCell ref="I3:J3"/>
    <mergeCell ref="I5:I6"/>
    <mergeCell ref="A5:B5"/>
    <mergeCell ref="C5:C6"/>
    <mergeCell ref="D5:D6"/>
    <mergeCell ref="E5:E6"/>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76" orientation="landscape" r:id="rId1"/>
  <headerFooter alignWithMargins="0">
    <oddHeader>&amp;C2011年&amp;A航空旅客輸送実績</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1"/>
  <sheetViews>
    <sheetView zoomScaleNormal="100" workbookViewId="0">
      <pane xSplit="1" ySplit="7" topLeftCell="B8"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98"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12月(下旬)</v>
      </c>
      <c r="F1" s="739" t="s">
        <v>70</v>
      </c>
      <c r="G1" s="740"/>
      <c r="H1" s="740"/>
      <c r="I1" s="741"/>
      <c r="J1" s="740"/>
      <c r="K1" s="740"/>
      <c r="L1" s="741"/>
    </row>
    <row r="2" spans="1:12" s="42" customFormat="1" x14ac:dyDescent="0.4">
      <c r="A2" s="658"/>
      <c r="B2" s="733" t="s">
        <v>97</v>
      </c>
      <c r="C2" s="733"/>
      <c r="D2" s="733"/>
      <c r="E2" s="734"/>
      <c r="F2" s="735" t="s">
        <v>195</v>
      </c>
      <c r="G2" s="733"/>
      <c r="H2" s="733"/>
      <c r="I2" s="734"/>
      <c r="J2" s="735" t="s">
        <v>194</v>
      </c>
      <c r="K2" s="733"/>
      <c r="L2" s="734"/>
    </row>
    <row r="3" spans="1:12" s="42" customFormat="1" x14ac:dyDescent="0.4">
      <c r="A3" s="653"/>
      <c r="B3" s="646"/>
      <c r="C3" s="646"/>
      <c r="D3" s="646"/>
      <c r="E3" s="647"/>
      <c r="F3" s="645"/>
      <c r="G3" s="646"/>
      <c r="H3" s="646"/>
      <c r="I3" s="647"/>
      <c r="J3" s="645"/>
      <c r="K3" s="646"/>
      <c r="L3" s="647"/>
    </row>
    <row r="4" spans="1:12" s="42" customFormat="1" x14ac:dyDescent="0.4">
      <c r="A4" s="653"/>
      <c r="B4" s="659" t="s">
        <v>330</v>
      </c>
      <c r="C4" s="655" t="s">
        <v>329</v>
      </c>
      <c r="D4" s="653" t="s">
        <v>95</v>
      </c>
      <c r="E4" s="653"/>
      <c r="F4" s="649" t="str">
        <f>+B4</f>
        <v>(12'12/21～31)</v>
      </c>
      <c r="G4" s="649" t="str">
        <f>+C4</f>
        <v>(11'12/21～31)</v>
      </c>
      <c r="H4" s="653" t="s">
        <v>95</v>
      </c>
      <c r="I4" s="653"/>
      <c r="J4" s="649" t="str">
        <f>+B4</f>
        <v>(12'12/21～31)</v>
      </c>
      <c r="K4" s="649" t="str">
        <f>+C4</f>
        <v>(11'12/21～31)</v>
      </c>
      <c r="L4" s="657" t="s">
        <v>93</v>
      </c>
    </row>
    <row r="5" spans="1:12" s="97" customFormat="1" x14ac:dyDescent="0.4">
      <c r="A5" s="653"/>
      <c r="B5" s="659"/>
      <c r="C5" s="656"/>
      <c r="D5" s="277" t="s">
        <v>94</v>
      </c>
      <c r="E5" s="317" t="s">
        <v>93</v>
      </c>
      <c r="F5" s="649"/>
      <c r="G5" s="649"/>
      <c r="H5" s="277" t="s">
        <v>94</v>
      </c>
      <c r="I5" s="277" t="s">
        <v>93</v>
      </c>
      <c r="J5" s="649"/>
      <c r="K5" s="649"/>
      <c r="L5" s="658"/>
    </row>
    <row r="6" spans="1:12" s="44" customFormat="1" x14ac:dyDescent="0.4">
      <c r="A6" s="249" t="s">
        <v>92</v>
      </c>
      <c r="B6" s="248">
        <f>+B7+B41</f>
        <v>170702</v>
      </c>
      <c r="C6" s="248">
        <f>+C7+C41</f>
        <v>166405</v>
      </c>
      <c r="D6" s="245">
        <f t="shared" ref="D6:D37" si="0">+B6/C6</f>
        <v>1.0258225413899822</v>
      </c>
      <c r="E6" s="289">
        <f t="shared" ref="E6:E37" si="1">+B6-C6</f>
        <v>4297</v>
      </c>
      <c r="F6" s="248">
        <f>+F7+F41</f>
        <v>223125</v>
      </c>
      <c r="G6" s="248">
        <f>+G7+G41</f>
        <v>235974</v>
      </c>
      <c r="H6" s="245">
        <f t="shared" ref="H6:H37" si="2">+F6/G6</f>
        <v>0.94554908591624498</v>
      </c>
      <c r="I6" s="289">
        <f t="shared" ref="I6:I37" si="3">+F6-G6</f>
        <v>-12849</v>
      </c>
      <c r="J6" s="245">
        <f t="shared" ref="J6:J37" si="4">+B6/F6</f>
        <v>0.76505098039215691</v>
      </c>
      <c r="K6" s="245">
        <f t="shared" ref="K6:K37" si="5">+C6/G6</f>
        <v>0.70518362192444928</v>
      </c>
      <c r="L6" s="283">
        <f t="shared" ref="L6:L37" si="6">+J6-K6</f>
        <v>5.9867358467707632E-2</v>
      </c>
    </row>
    <row r="7" spans="1:12" s="44" customFormat="1" x14ac:dyDescent="0.4">
      <c r="A7" s="249" t="s">
        <v>91</v>
      </c>
      <c r="B7" s="316">
        <f>+B8+B18+B38</f>
        <v>73328</v>
      </c>
      <c r="C7" s="248">
        <f>+C8+C18+C38</f>
        <v>75310</v>
      </c>
      <c r="D7" s="245">
        <f t="shared" si="0"/>
        <v>0.9736821139290931</v>
      </c>
      <c r="E7" s="289">
        <f t="shared" si="1"/>
        <v>-1982</v>
      </c>
      <c r="F7" s="248">
        <f>+F8+F18+F38</f>
        <v>93823</v>
      </c>
      <c r="G7" s="248">
        <f>+G8+G18+G38</f>
        <v>108383</v>
      </c>
      <c r="H7" s="245">
        <f t="shared" si="2"/>
        <v>0.86566158899458401</v>
      </c>
      <c r="I7" s="315">
        <f t="shared" si="3"/>
        <v>-14560</v>
      </c>
      <c r="J7" s="245">
        <f t="shared" si="4"/>
        <v>0.78155676113532924</v>
      </c>
      <c r="K7" s="245">
        <f t="shared" si="5"/>
        <v>0.69485066846276633</v>
      </c>
      <c r="L7" s="283">
        <f t="shared" si="6"/>
        <v>8.6706092672562907E-2</v>
      </c>
    </row>
    <row r="8" spans="1:12" x14ac:dyDescent="0.4">
      <c r="A8" s="277" t="s">
        <v>190</v>
      </c>
      <c r="B8" s="403">
        <f>SUM(B9:B17)</f>
        <v>49709</v>
      </c>
      <c r="C8" s="259">
        <f>SUM(C9:C17)</f>
        <v>56649</v>
      </c>
      <c r="D8" s="256">
        <f t="shared" si="0"/>
        <v>0.87749121785027095</v>
      </c>
      <c r="E8" s="402">
        <f t="shared" si="1"/>
        <v>-6940</v>
      </c>
      <c r="F8" s="259">
        <f>SUM(F9:F17)</f>
        <v>62490</v>
      </c>
      <c r="G8" s="259">
        <f>SUM(G9:G17)</f>
        <v>80370</v>
      </c>
      <c r="H8" s="256">
        <f t="shared" si="2"/>
        <v>0.77752892870474055</v>
      </c>
      <c r="I8" s="402">
        <f t="shared" si="3"/>
        <v>-17880</v>
      </c>
      <c r="J8" s="256">
        <f t="shared" si="4"/>
        <v>0.7954712754040647</v>
      </c>
      <c r="K8" s="256">
        <f t="shared" si="5"/>
        <v>0.70485255692422544</v>
      </c>
      <c r="L8" s="280">
        <f t="shared" si="6"/>
        <v>9.0618718479839266E-2</v>
      </c>
    </row>
    <row r="9" spans="1:12" x14ac:dyDescent="0.4">
      <c r="A9" s="57" t="s">
        <v>87</v>
      </c>
      <c r="B9" s="145">
        <f>'12月(月間)'!B9-'12月(上旬～中旬)'!B9</f>
        <v>42920</v>
      </c>
      <c r="C9" s="145">
        <f>'12月(月間)'!C9-'12月(上旬～中旬)'!C9</f>
        <v>42028</v>
      </c>
      <c r="D9" s="73">
        <f t="shared" si="0"/>
        <v>1.0212239459408015</v>
      </c>
      <c r="E9" s="82">
        <f t="shared" si="1"/>
        <v>892</v>
      </c>
      <c r="F9" s="80">
        <f>'12月(月間)'!F9-'12月(上旬～中旬)'!F9</f>
        <v>53785</v>
      </c>
      <c r="G9" s="80">
        <f>'12月(月間)'!G9-'12月(上旬～中旬)'!G9</f>
        <v>59112</v>
      </c>
      <c r="H9" s="73">
        <f t="shared" si="2"/>
        <v>0.90988293409121668</v>
      </c>
      <c r="I9" s="82">
        <f t="shared" si="3"/>
        <v>-5327</v>
      </c>
      <c r="J9" s="73">
        <f t="shared" si="4"/>
        <v>0.7979920052059124</v>
      </c>
      <c r="K9" s="73">
        <f t="shared" si="5"/>
        <v>0.71098930843145214</v>
      </c>
      <c r="L9" s="90">
        <f t="shared" si="6"/>
        <v>8.7002696774460264E-2</v>
      </c>
    </row>
    <row r="10" spans="1:12" x14ac:dyDescent="0.4">
      <c r="A10" s="58" t="s">
        <v>90</v>
      </c>
      <c r="B10" s="145">
        <f>'12月(月間)'!B10-'12月(上旬～中旬)'!B10</f>
        <v>5803</v>
      </c>
      <c r="C10" s="145">
        <f>'12月(月間)'!C10-'12月(上旬～中旬)'!C10</f>
        <v>7145</v>
      </c>
      <c r="D10" s="53">
        <f t="shared" si="0"/>
        <v>0.81217634709587128</v>
      </c>
      <c r="E10" s="77">
        <f t="shared" si="1"/>
        <v>-1342</v>
      </c>
      <c r="F10" s="80">
        <f>'12月(月間)'!F10-'12月(上旬～中旬)'!F10</f>
        <v>7315</v>
      </c>
      <c r="G10" s="80">
        <f>'12月(月間)'!G10-'12月(上旬～中旬)'!G10</f>
        <v>10522</v>
      </c>
      <c r="H10" s="53">
        <f t="shared" si="2"/>
        <v>0.69521003611480703</v>
      </c>
      <c r="I10" s="77">
        <f t="shared" si="3"/>
        <v>-3207</v>
      </c>
      <c r="J10" s="53">
        <f t="shared" si="4"/>
        <v>0.79330143540669862</v>
      </c>
      <c r="K10" s="53">
        <f t="shared" si="5"/>
        <v>0.67905341189887858</v>
      </c>
      <c r="L10" s="52">
        <f t="shared" si="6"/>
        <v>0.11424802350782004</v>
      </c>
    </row>
    <row r="11" spans="1:12" x14ac:dyDescent="0.4">
      <c r="A11" s="58" t="s">
        <v>162</v>
      </c>
      <c r="B11" s="145">
        <f>'12月(月間)'!B11-'12月(上旬～中旬)'!B11</f>
        <v>0</v>
      </c>
      <c r="C11" s="145">
        <f>'12月(月間)'!C11-'12月(上旬～中旬)'!C11</f>
        <v>6706</v>
      </c>
      <c r="D11" s="53">
        <f t="shared" si="0"/>
        <v>0</v>
      </c>
      <c r="E11" s="77">
        <f t="shared" si="1"/>
        <v>-6706</v>
      </c>
      <c r="F11" s="80">
        <f>'12月(月間)'!F11-'12月(上旬～中旬)'!F11</f>
        <v>0</v>
      </c>
      <c r="G11" s="80">
        <f>'12月(月間)'!G11-'12月(上旬～中旬)'!G11</f>
        <v>9141</v>
      </c>
      <c r="H11" s="53">
        <f t="shared" si="2"/>
        <v>0</v>
      </c>
      <c r="I11" s="77">
        <f t="shared" si="3"/>
        <v>-9141</v>
      </c>
      <c r="J11" s="53" t="e">
        <f t="shared" si="4"/>
        <v>#DIV/0!</v>
      </c>
      <c r="K11" s="53">
        <f t="shared" si="5"/>
        <v>0.73361776610874085</v>
      </c>
      <c r="L11" s="52" t="e">
        <f t="shared" si="6"/>
        <v>#DIV/0!</v>
      </c>
    </row>
    <row r="12" spans="1:12" x14ac:dyDescent="0.4">
      <c r="A12" s="58" t="s">
        <v>85</v>
      </c>
      <c r="B12" s="145">
        <f>'12月(月間)'!B12-'12月(上旬～中旬)'!B12</f>
        <v>0</v>
      </c>
      <c r="C12" s="145">
        <f>'12月(月間)'!C12-'12月(上旬～中旬)'!C12</f>
        <v>0</v>
      </c>
      <c r="D12" s="53" t="e">
        <f t="shared" si="0"/>
        <v>#DIV/0!</v>
      </c>
      <c r="E12" s="77">
        <f t="shared" si="1"/>
        <v>0</v>
      </c>
      <c r="F12" s="80">
        <f>'12月(月間)'!F12-'12月(上旬～中旬)'!F12</f>
        <v>0</v>
      </c>
      <c r="G12" s="80">
        <f>'12月(月間)'!G12-'12月(上旬～中旬)'!G12</f>
        <v>0</v>
      </c>
      <c r="H12" s="53" t="e">
        <f t="shared" si="2"/>
        <v>#DIV/0!</v>
      </c>
      <c r="I12" s="77">
        <f t="shared" si="3"/>
        <v>0</v>
      </c>
      <c r="J12" s="53" t="e">
        <f t="shared" si="4"/>
        <v>#DIV/0!</v>
      </c>
      <c r="K12" s="53" t="e">
        <f t="shared" si="5"/>
        <v>#DIV/0!</v>
      </c>
      <c r="L12" s="52" t="e">
        <f t="shared" si="6"/>
        <v>#DIV/0!</v>
      </c>
    </row>
    <row r="13" spans="1:12" x14ac:dyDescent="0.4">
      <c r="A13" s="58" t="s">
        <v>86</v>
      </c>
      <c r="B13" s="145">
        <f>'12月(月間)'!B13-'12月(上旬～中旬)'!B13</f>
        <v>0</v>
      </c>
      <c r="C13" s="145">
        <f>'12月(月間)'!C13-'12月(上旬～中旬)'!C13</f>
        <v>0</v>
      </c>
      <c r="D13" s="53" t="e">
        <f t="shared" si="0"/>
        <v>#DIV/0!</v>
      </c>
      <c r="E13" s="77">
        <f t="shared" si="1"/>
        <v>0</v>
      </c>
      <c r="F13" s="80">
        <f>'12月(月間)'!F13-'12月(上旬～中旬)'!F13</f>
        <v>0</v>
      </c>
      <c r="G13" s="80">
        <f>'12月(月間)'!G13-'12月(上旬～中旬)'!G13</f>
        <v>0</v>
      </c>
      <c r="H13" s="53" t="e">
        <f t="shared" si="2"/>
        <v>#DIV/0!</v>
      </c>
      <c r="I13" s="77">
        <f t="shared" si="3"/>
        <v>0</v>
      </c>
      <c r="J13" s="53" t="e">
        <f t="shared" si="4"/>
        <v>#DIV/0!</v>
      </c>
      <c r="K13" s="53" t="e">
        <f t="shared" si="5"/>
        <v>#DIV/0!</v>
      </c>
      <c r="L13" s="52" t="e">
        <f t="shared" si="6"/>
        <v>#DIV/0!</v>
      </c>
    </row>
    <row r="14" spans="1:12" x14ac:dyDescent="0.4">
      <c r="A14" s="64" t="s">
        <v>189</v>
      </c>
      <c r="B14" s="147">
        <f>'12月(月間)'!B14-'12月(上旬～中旬)'!B14</f>
        <v>986</v>
      </c>
      <c r="C14" s="145">
        <f>'12月(月間)'!C14-'12月(上旬～中旬)'!C14</f>
        <v>770</v>
      </c>
      <c r="D14" s="67">
        <f t="shared" si="0"/>
        <v>1.2805194805194806</v>
      </c>
      <c r="E14" s="84">
        <f t="shared" si="1"/>
        <v>216</v>
      </c>
      <c r="F14" s="107">
        <f>'12月(月間)'!F14-'12月(上旬～中旬)'!F14</f>
        <v>1390</v>
      </c>
      <c r="G14" s="107">
        <f>'12月(月間)'!G14-'12月(上旬～中旬)'!G14</f>
        <v>1595</v>
      </c>
      <c r="H14" s="67">
        <f t="shared" si="2"/>
        <v>0.87147335423197492</v>
      </c>
      <c r="I14" s="84">
        <f t="shared" si="3"/>
        <v>-205</v>
      </c>
      <c r="J14" s="67">
        <f t="shared" si="4"/>
        <v>0.7093525179856115</v>
      </c>
      <c r="K14" s="67">
        <f t="shared" si="5"/>
        <v>0.48275862068965519</v>
      </c>
      <c r="L14" s="66">
        <f t="shared" si="6"/>
        <v>0.2265938972959563</v>
      </c>
    </row>
    <row r="15" spans="1:12" x14ac:dyDescent="0.4">
      <c r="A15" s="58" t="s">
        <v>188</v>
      </c>
      <c r="B15" s="143">
        <f>'12月(月間)'!B15-'12月(上旬～中旬)'!B15</f>
        <v>0</v>
      </c>
      <c r="C15" s="145">
        <f>'12月(月間)'!C15-'12月(上旬～中旬)'!C15</f>
        <v>0</v>
      </c>
      <c r="D15" s="53" t="e">
        <f t="shared" si="0"/>
        <v>#DIV/0!</v>
      </c>
      <c r="E15" s="77">
        <f t="shared" si="1"/>
        <v>0</v>
      </c>
      <c r="F15" s="55">
        <f>'12月(月間)'!F15-'12月(上旬～中旬)'!F15</f>
        <v>0</v>
      </c>
      <c r="G15" s="55">
        <f>'12月(月間)'!G15-'12月(上旬～中旬)'!G15</f>
        <v>0</v>
      </c>
      <c r="H15" s="53" t="e">
        <f t="shared" si="2"/>
        <v>#DIV/0!</v>
      </c>
      <c r="I15" s="77">
        <f t="shared" si="3"/>
        <v>0</v>
      </c>
      <c r="J15" s="53" t="e">
        <f t="shared" si="4"/>
        <v>#DIV/0!</v>
      </c>
      <c r="K15" s="53" t="e">
        <f t="shared" si="5"/>
        <v>#DIV/0!</v>
      </c>
      <c r="L15" s="52" t="e">
        <f t="shared" si="6"/>
        <v>#DIV/0!</v>
      </c>
    </row>
    <row r="16" spans="1:12" s="42" customFormat="1" x14ac:dyDescent="0.4">
      <c r="A16" s="70" t="s">
        <v>187</v>
      </c>
      <c r="B16" s="145">
        <f>'12月(月間)'!B16-'12月(上旬～中旬)'!B16</f>
        <v>0</v>
      </c>
      <c r="C16" s="145">
        <f>'12月(月間)'!C16-'12月(上旬～中旬)'!C16</f>
        <v>0</v>
      </c>
      <c r="D16" s="53" t="e">
        <f t="shared" si="0"/>
        <v>#DIV/0!</v>
      </c>
      <c r="E16" s="77">
        <f t="shared" si="1"/>
        <v>0</v>
      </c>
      <c r="F16" s="80">
        <f>'12月(月間)'!F16-'12月(上旬～中旬)'!F16</f>
        <v>0</v>
      </c>
      <c r="G16" s="80">
        <f>'12月(月間)'!G16-'12月(上旬～中旬)'!G16</f>
        <v>0</v>
      </c>
      <c r="H16" s="53" t="e">
        <f t="shared" si="2"/>
        <v>#DIV/0!</v>
      </c>
      <c r="I16" s="77">
        <f t="shared" si="3"/>
        <v>0</v>
      </c>
      <c r="J16" s="53" t="e">
        <f t="shared" si="4"/>
        <v>#DIV/0!</v>
      </c>
      <c r="K16" s="53" t="e">
        <f t="shared" si="5"/>
        <v>#DIV/0!</v>
      </c>
      <c r="L16" s="52" t="e">
        <f t="shared" si="6"/>
        <v>#DIV/0!</v>
      </c>
    </row>
    <row r="17" spans="1:12" x14ac:dyDescent="0.4">
      <c r="A17" s="70" t="s">
        <v>186</v>
      </c>
      <c r="B17" s="72">
        <f>'12月(月間)'!B17-'12月(上旬～中旬)'!B17</f>
        <v>0</v>
      </c>
      <c r="C17" s="145">
        <f>'12月(月間)'!C17-'12月(上旬～中旬)'!C17</f>
        <v>0</v>
      </c>
      <c r="D17" s="67" t="e">
        <f t="shared" si="0"/>
        <v>#DIV/0!</v>
      </c>
      <c r="E17" s="68">
        <f t="shared" si="1"/>
        <v>0</v>
      </c>
      <c r="F17" s="72">
        <f>'12月(月間)'!F17-'12月(上旬～中旬)'!F17</f>
        <v>0</v>
      </c>
      <c r="G17" s="72">
        <f>'12月(月間)'!G17-'12月(上旬～中旬)'!G17</f>
        <v>0</v>
      </c>
      <c r="H17" s="67" t="e">
        <f t="shared" si="2"/>
        <v>#DIV/0!</v>
      </c>
      <c r="I17" s="84">
        <f t="shared" si="3"/>
        <v>0</v>
      </c>
      <c r="J17" s="67" t="e">
        <f t="shared" si="4"/>
        <v>#DIV/0!</v>
      </c>
      <c r="K17" s="53" t="e">
        <f t="shared" si="5"/>
        <v>#DIV/0!</v>
      </c>
      <c r="L17" s="52" t="e">
        <f t="shared" si="6"/>
        <v>#DIV/0!</v>
      </c>
    </row>
    <row r="18" spans="1:12" x14ac:dyDescent="0.4">
      <c r="A18" s="277" t="s">
        <v>185</v>
      </c>
      <c r="B18" s="403">
        <f>SUM(B19:B37)</f>
        <v>23117</v>
      </c>
      <c r="C18" s="403">
        <f>SUM(C19:C37)</f>
        <v>18172</v>
      </c>
      <c r="D18" s="256">
        <f t="shared" si="0"/>
        <v>1.2721219458507593</v>
      </c>
      <c r="E18" s="402">
        <f t="shared" si="1"/>
        <v>4945</v>
      </c>
      <c r="F18" s="259">
        <f>SUM(F19:F37)</f>
        <v>30475</v>
      </c>
      <c r="G18" s="259">
        <f>SUM(G19:G37)</f>
        <v>27045</v>
      </c>
      <c r="H18" s="256">
        <f t="shared" si="2"/>
        <v>1.1268256609354779</v>
      </c>
      <c r="I18" s="402">
        <f t="shared" si="3"/>
        <v>3430</v>
      </c>
      <c r="J18" s="256">
        <f t="shared" si="4"/>
        <v>0.75855619360131255</v>
      </c>
      <c r="K18" s="256">
        <f t="shared" si="5"/>
        <v>0.67191717507857274</v>
      </c>
      <c r="L18" s="280">
        <f t="shared" si="6"/>
        <v>8.6639018522739808E-2</v>
      </c>
    </row>
    <row r="19" spans="1:12" x14ac:dyDescent="0.4">
      <c r="A19" s="57" t="s">
        <v>184</v>
      </c>
      <c r="B19" s="145">
        <f>'12月(月間)'!B19-'12月(上旬～中旬)'!B19</f>
        <v>0</v>
      </c>
      <c r="C19" s="145">
        <f>'12月(月間)'!C19-'12月(上旬～中旬)'!C19</f>
        <v>0</v>
      </c>
      <c r="D19" s="73" t="e">
        <f t="shared" si="0"/>
        <v>#DIV/0!</v>
      </c>
      <c r="E19" s="82">
        <f t="shared" si="1"/>
        <v>0</v>
      </c>
      <c r="F19" s="80">
        <f>'12月(月間)'!F19-'12月(上旬～中旬)'!F19</f>
        <v>0</v>
      </c>
      <c r="G19" s="80">
        <f>'12月(月間)'!G19-'12月(上旬～中旬)'!G19</f>
        <v>0</v>
      </c>
      <c r="H19" s="73" t="e">
        <f t="shared" si="2"/>
        <v>#DIV/0!</v>
      </c>
      <c r="I19" s="82">
        <f t="shared" si="3"/>
        <v>0</v>
      </c>
      <c r="J19" s="73" t="e">
        <f t="shared" si="4"/>
        <v>#DIV/0!</v>
      </c>
      <c r="K19" s="73" t="e">
        <f t="shared" si="5"/>
        <v>#DIV/0!</v>
      </c>
      <c r="L19" s="90" t="e">
        <f t="shared" si="6"/>
        <v>#DIV/0!</v>
      </c>
    </row>
    <row r="20" spans="1:12" x14ac:dyDescent="0.4">
      <c r="A20" s="58" t="s">
        <v>244</v>
      </c>
      <c r="B20" s="145">
        <f>'12月(月間)'!B20-'12月(上旬～中旬)'!B20</f>
        <v>3757</v>
      </c>
      <c r="C20" s="145">
        <f>'12月(月間)'!C20-'12月(上旬～中旬)'!C20</f>
        <v>0</v>
      </c>
      <c r="D20" s="53" t="e">
        <f t="shared" si="0"/>
        <v>#DIV/0!</v>
      </c>
      <c r="E20" s="77">
        <f t="shared" si="1"/>
        <v>3757</v>
      </c>
      <c r="F20" s="80">
        <f>'12月(月間)'!F20-'12月(上旬～中旬)'!F20</f>
        <v>4805</v>
      </c>
      <c r="G20" s="80">
        <f>'12月(月間)'!G20-'12月(上旬～中旬)'!G20</f>
        <v>0</v>
      </c>
      <c r="H20" s="53" t="e">
        <f t="shared" si="2"/>
        <v>#DIV/0!</v>
      </c>
      <c r="I20" s="77">
        <f t="shared" si="3"/>
        <v>4805</v>
      </c>
      <c r="J20" s="53">
        <f t="shared" si="4"/>
        <v>0.78189386056191468</v>
      </c>
      <c r="K20" s="53" t="e">
        <f t="shared" si="5"/>
        <v>#DIV/0!</v>
      </c>
      <c r="L20" s="52" t="e">
        <f t="shared" si="6"/>
        <v>#DIV/0!</v>
      </c>
    </row>
    <row r="21" spans="1:12" x14ac:dyDescent="0.4">
      <c r="A21" s="58" t="s">
        <v>183</v>
      </c>
      <c r="B21" s="145">
        <f>'12月(月間)'!B21-'12月(上旬～中旬)'!B21</f>
        <v>6344</v>
      </c>
      <c r="C21" s="145">
        <f>'12月(月間)'!C21-'12月(上旬～中旬)'!C21</f>
        <v>6008</v>
      </c>
      <c r="D21" s="53">
        <f t="shared" si="0"/>
        <v>1.055925432756325</v>
      </c>
      <c r="E21" s="77">
        <f t="shared" si="1"/>
        <v>336</v>
      </c>
      <c r="F21" s="80">
        <f>'12月(月間)'!F21-'12月(上旬～中旬)'!F21</f>
        <v>9570</v>
      </c>
      <c r="G21" s="80">
        <f>'12月(月間)'!G21-'12月(上旬～中旬)'!G21</f>
        <v>9595</v>
      </c>
      <c r="H21" s="53">
        <f t="shared" si="2"/>
        <v>0.99739447628973421</v>
      </c>
      <c r="I21" s="77">
        <f t="shared" si="3"/>
        <v>-25</v>
      </c>
      <c r="J21" s="53">
        <f t="shared" si="4"/>
        <v>0.66290491118077322</v>
      </c>
      <c r="K21" s="53">
        <f t="shared" si="5"/>
        <v>0.62615945805106832</v>
      </c>
      <c r="L21" s="52">
        <f t="shared" si="6"/>
        <v>3.6745453129704897E-2</v>
      </c>
    </row>
    <row r="22" spans="1:12" x14ac:dyDescent="0.4">
      <c r="A22" s="58" t="s">
        <v>182</v>
      </c>
      <c r="B22" s="145">
        <f>'12月(月間)'!B22-'12月(上旬～中旬)'!B22</f>
        <v>2738</v>
      </c>
      <c r="C22" s="145">
        <f>'12月(月間)'!C22-'12月(上旬～中旬)'!C22</f>
        <v>1930</v>
      </c>
      <c r="D22" s="53">
        <f t="shared" si="0"/>
        <v>1.4186528497409328</v>
      </c>
      <c r="E22" s="77">
        <f t="shared" si="1"/>
        <v>808</v>
      </c>
      <c r="F22" s="80">
        <f>'12月(月間)'!F22-'12月(上旬～中旬)'!F22</f>
        <v>3250</v>
      </c>
      <c r="G22" s="80">
        <f>'12月(月間)'!G22-'12月(上旬～中旬)'!G22</f>
        <v>2935</v>
      </c>
      <c r="H22" s="53">
        <f t="shared" si="2"/>
        <v>1.1073253833049403</v>
      </c>
      <c r="I22" s="77">
        <f t="shared" si="3"/>
        <v>315</v>
      </c>
      <c r="J22" s="53">
        <f t="shared" si="4"/>
        <v>0.84246153846153848</v>
      </c>
      <c r="K22" s="53">
        <f t="shared" si="5"/>
        <v>0.65758091993185686</v>
      </c>
      <c r="L22" s="52">
        <f t="shared" si="6"/>
        <v>0.18488061852968163</v>
      </c>
    </row>
    <row r="23" spans="1:12" x14ac:dyDescent="0.4">
      <c r="A23" s="58" t="s">
        <v>181</v>
      </c>
      <c r="B23" s="145">
        <f>'12月(月間)'!B23-'12月(上旬～中旬)'!B23</f>
        <v>1319</v>
      </c>
      <c r="C23" s="145">
        <f>'12月(月間)'!C23-'12月(上旬～中旬)'!C23</f>
        <v>1018</v>
      </c>
      <c r="D23" s="67">
        <f t="shared" si="0"/>
        <v>1.2956777996070727</v>
      </c>
      <c r="E23" s="84">
        <f t="shared" si="1"/>
        <v>301</v>
      </c>
      <c r="F23" s="80">
        <f>'12月(月間)'!F23-'12月(上旬～中旬)'!F23</f>
        <v>1630</v>
      </c>
      <c r="G23" s="80">
        <f>'12月(月間)'!G23-'12月(上旬～中旬)'!G23</f>
        <v>1625</v>
      </c>
      <c r="H23" s="67">
        <f t="shared" si="2"/>
        <v>1.003076923076923</v>
      </c>
      <c r="I23" s="84">
        <f t="shared" si="3"/>
        <v>5</v>
      </c>
      <c r="J23" s="67">
        <f t="shared" si="4"/>
        <v>0.80920245398773005</v>
      </c>
      <c r="K23" s="67">
        <f t="shared" si="5"/>
        <v>0.62646153846153851</v>
      </c>
      <c r="L23" s="66">
        <f t="shared" si="6"/>
        <v>0.18274091552619154</v>
      </c>
    </row>
    <row r="24" spans="1:12" x14ac:dyDescent="0.4">
      <c r="A24" s="70" t="s">
        <v>180</v>
      </c>
      <c r="B24" s="145">
        <f>'12月(月間)'!B24-'12月(上旬～中旬)'!B24</f>
        <v>0</v>
      </c>
      <c r="C24" s="145">
        <f>'12月(月間)'!C24-'12月(上旬～中旬)'!C24</f>
        <v>0</v>
      </c>
      <c r="D24" s="53" t="e">
        <f t="shared" si="0"/>
        <v>#DIV/0!</v>
      </c>
      <c r="E24" s="77">
        <f t="shared" si="1"/>
        <v>0</v>
      </c>
      <c r="F24" s="80">
        <f>'12月(月間)'!F24-'12月(上旬～中旬)'!F24</f>
        <v>0</v>
      </c>
      <c r="G24" s="80">
        <f>'12月(月間)'!G24-'12月(上旬～中旬)'!G24</f>
        <v>0</v>
      </c>
      <c r="H24" s="53" t="e">
        <f t="shared" si="2"/>
        <v>#DIV/0!</v>
      </c>
      <c r="I24" s="77">
        <f t="shared" si="3"/>
        <v>0</v>
      </c>
      <c r="J24" s="53" t="e">
        <f t="shared" si="4"/>
        <v>#DIV/0!</v>
      </c>
      <c r="K24" s="53" t="e">
        <f t="shared" si="5"/>
        <v>#DIV/0!</v>
      </c>
      <c r="L24" s="52" t="e">
        <f t="shared" si="6"/>
        <v>#DIV/0!</v>
      </c>
    </row>
    <row r="25" spans="1:12" x14ac:dyDescent="0.4">
      <c r="A25" s="70" t="s">
        <v>179</v>
      </c>
      <c r="B25" s="145">
        <f>'12月(月間)'!B25-'12月(上旬～中旬)'!B25</f>
        <v>1245</v>
      </c>
      <c r="C25" s="145">
        <f>'12月(月間)'!C25-'12月(上旬～中旬)'!C25</f>
        <v>1129</v>
      </c>
      <c r="D25" s="53">
        <f t="shared" si="0"/>
        <v>1.1027457927369353</v>
      </c>
      <c r="E25" s="77">
        <f t="shared" si="1"/>
        <v>116</v>
      </c>
      <c r="F25" s="80">
        <f>'12月(月間)'!F25-'12月(上旬～中旬)'!F25</f>
        <v>1625</v>
      </c>
      <c r="G25" s="80">
        <f>'12月(月間)'!G25-'12月(上旬～中旬)'!G25</f>
        <v>1620</v>
      </c>
      <c r="H25" s="53">
        <f t="shared" si="2"/>
        <v>1.0030864197530864</v>
      </c>
      <c r="I25" s="77">
        <f t="shared" si="3"/>
        <v>5</v>
      </c>
      <c r="J25" s="53">
        <f t="shared" si="4"/>
        <v>0.76615384615384619</v>
      </c>
      <c r="K25" s="53">
        <f t="shared" si="5"/>
        <v>0.69691358024691363</v>
      </c>
      <c r="L25" s="52">
        <f t="shared" si="6"/>
        <v>6.9240265906932552E-2</v>
      </c>
    </row>
    <row r="26" spans="1:12" s="42" customFormat="1" x14ac:dyDescent="0.4">
      <c r="A26" s="70" t="s">
        <v>178</v>
      </c>
      <c r="B26" s="145">
        <f>'12月(月間)'!B26-'12月(上旬～中旬)'!B26</f>
        <v>0</v>
      </c>
      <c r="C26" s="145">
        <f>'12月(月間)'!C26-'12月(上旬～中旬)'!C26</f>
        <v>0</v>
      </c>
      <c r="D26" s="53" t="e">
        <f t="shared" si="0"/>
        <v>#DIV/0!</v>
      </c>
      <c r="E26" s="54">
        <f t="shared" si="1"/>
        <v>0</v>
      </c>
      <c r="F26" s="80">
        <f>'12月(月間)'!F26-'12月(上旬～中旬)'!F26</f>
        <v>0</v>
      </c>
      <c r="G26" s="80">
        <f>'12月(月間)'!G26-'12月(上旬～中旬)'!G26</f>
        <v>0</v>
      </c>
      <c r="H26" s="53" t="e">
        <f t="shared" si="2"/>
        <v>#DIV/0!</v>
      </c>
      <c r="I26" s="54">
        <f t="shared" si="3"/>
        <v>0</v>
      </c>
      <c r="J26" s="53" t="e">
        <f t="shared" si="4"/>
        <v>#DIV/0!</v>
      </c>
      <c r="K26" s="53" t="e">
        <f t="shared" si="5"/>
        <v>#DIV/0!</v>
      </c>
      <c r="L26" s="52" t="e">
        <f t="shared" si="6"/>
        <v>#DIV/0!</v>
      </c>
    </row>
    <row r="27" spans="1:12" x14ac:dyDescent="0.4">
      <c r="A27" s="58" t="s">
        <v>177</v>
      </c>
      <c r="B27" s="145">
        <f>'12月(月間)'!B27-'12月(上旬～中旬)'!B27</f>
        <v>0</v>
      </c>
      <c r="C27" s="145">
        <f>'12月(月間)'!C27-'12月(上旬～中旬)'!C27</f>
        <v>0</v>
      </c>
      <c r="D27" s="53" t="e">
        <f t="shared" si="0"/>
        <v>#DIV/0!</v>
      </c>
      <c r="E27" s="77">
        <f t="shared" si="1"/>
        <v>0</v>
      </c>
      <c r="F27" s="80">
        <f>'12月(月間)'!F27-'12月(上旬～中旬)'!F27</f>
        <v>0</v>
      </c>
      <c r="G27" s="80">
        <f>'12月(月間)'!G27-'12月(上旬～中旬)'!G27</f>
        <v>0</v>
      </c>
      <c r="H27" s="53" t="e">
        <f t="shared" si="2"/>
        <v>#DIV/0!</v>
      </c>
      <c r="I27" s="77">
        <f t="shared" si="3"/>
        <v>0</v>
      </c>
      <c r="J27" s="53" t="e">
        <f t="shared" si="4"/>
        <v>#DIV/0!</v>
      </c>
      <c r="K27" s="53" t="e">
        <f t="shared" si="5"/>
        <v>#DIV/0!</v>
      </c>
      <c r="L27" s="52" t="e">
        <f t="shared" si="6"/>
        <v>#DIV/0!</v>
      </c>
    </row>
    <row r="28" spans="1:12" x14ac:dyDescent="0.4">
      <c r="A28" s="58" t="s">
        <v>176</v>
      </c>
      <c r="B28" s="145">
        <f>'12月(月間)'!B28-'12月(上旬～中旬)'!B28</f>
        <v>0</v>
      </c>
      <c r="C28" s="145">
        <f>'12月(月間)'!C28-'12月(上旬～中旬)'!C28</f>
        <v>1131</v>
      </c>
      <c r="D28" s="53">
        <f t="shared" si="0"/>
        <v>0</v>
      </c>
      <c r="E28" s="77">
        <f t="shared" si="1"/>
        <v>-1131</v>
      </c>
      <c r="F28" s="80">
        <f>'12月(月間)'!F28-'12月(上旬～中旬)'!F28</f>
        <v>0</v>
      </c>
      <c r="G28" s="80">
        <f>'12月(月間)'!G28-'12月(上旬～中旬)'!G28</f>
        <v>1620</v>
      </c>
      <c r="H28" s="53">
        <f t="shared" si="2"/>
        <v>0</v>
      </c>
      <c r="I28" s="77">
        <f t="shared" si="3"/>
        <v>-1620</v>
      </c>
      <c r="J28" s="53" t="e">
        <f t="shared" si="4"/>
        <v>#DIV/0!</v>
      </c>
      <c r="K28" s="53">
        <f t="shared" si="5"/>
        <v>0.69814814814814818</v>
      </c>
      <c r="L28" s="52" t="e">
        <f t="shared" si="6"/>
        <v>#DIV/0!</v>
      </c>
    </row>
    <row r="29" spans="1:12" x14ac:dyDescent="0.4">
      <c r="A29" s="58" t="s">
        <v>175</v>
      </c>
      <c r="B29" s="145">
        <f>'12月(月間)'!B29-'12月(上旬～中旬)'!B29</f>
        <v>0</v>
      </c>
      <c r="C29" s="145">
        <f>'12月(月間)'!C29-'12月(上旬～中旬)'!C29</f>
        <v>0</v>
      </c>
      <c r="D29" s="53" t="e">
        <f t="shared" si="0"/>
        <v>#DIV/0!</v>
      </c>
      <c r="E29" s="77">
        <f t="shared" si="1"/>
        <v>0</v>
      </c>
      <c r="F29" s="80">
        <f>'12月(月間)'!F29-'12月(上旬～中旬)'!F29</f>
        <v>0</v>
      </c>
      <c r="G29" s="80">
        <f>'12月(月間)'!G29-'12月(上旬～中旬)'!G29</f>
        <v>0</v>
      </c>
      <c r="H29" s="53" t="e">
        <f t="shared" si="2"/>
        <v>#DIV/0!</v>
      </c>
      <c r="I29" s="77">
        <f t="shared" si="3"/>
        <v>0</v>
      </c>
      <c r="J29" s="53" t="e">
        <f t="shared" si="4"/>
        <v>#DIV/0!</v>
      </c>
      <c r="K29" s="53" t="e">
        <f t="shared" si="5"/>
        <v>#DIV/0!</v>
      </c>
      <c r="L29" s="52" t="e">
        <f t="shared" si="6"/>
        <v>#DIV/0!</v>
      </c>
    </row>
    <row r="30" spans="1:12" x14ac:dyDescent="0.4">
      <c r="A30" s="58" t="s">
        <v>174</v>
      </c>
      <c r="B30" s="145">
        <f>'12月(月間)'!B30-'12月(上旬～中旬)'!B30</f>
        <v>0</v>
      </c>
      <c r="C30" s="145">
        <f>'12月(月間)'!C30-'12月(上旬～中旬)'!C30</f>
        <v>0</v>
      </c>
      <c r="D30" s="67" t="e">
        <f t="shared" si="0"/>
        <v>#DIV/0!</v>
      </c>
      <c r="E30" s="84">
        <f t="shared" si="1"/>
        <v>0</v>
      </c>
      <c r="F30" s="80">
        <f>'12月(月間)'!F30-'12月(上旬～中旬)'!F30</f>
        <v>0</v>
      </c>
      <c r="G30" s="80">
        <f>'12月(月間)'!G30-'12月(上旬～中旬)'!G30</f>
        <v>0</v>
      </c>
      <c r="H30" s="67" t="e">
        <f t="shared" si="2"/>
        <v>#DIV/0!</v>
      </c>
      <c r="I30" s="84">
        <f t="shared" si="3"/>
        <v>0</v>
      </c>
      <c r="J30" s="67" t="e">
        <f t="shared" si="4"/>
        <v>#DIV/0!</v>
      </c>
      <c r="K30" s="67" t="e">
        <f t="shared" si="5"/>
        <v>#DIV/0!</v>
      </c>
      <c r="L30" s="66" t="e">
        <f t="shared" si="6"/>
        <v>#DIV/0!</v>
      </c>
    </row>
    <row r="31" spans="1:12" x14ac:dyDescent="0.4">
      <c r="A31" s="70" t="s">
        <v>173</v>
      </c>
      <c r="B31" s="145">
        <f>'12月(月間)'!B31-'12月(上旬～中旬)'!B31</f>
        <v>0</v>
      </c>
      <c r="C31" s="145">
        <f>'12月(月間)'!C31-'12月(上旬～中旬)'!C31</f>
        <v>0</v>
      </c>
      <c r="D31" s="53" t="e">
        <f t="shared" si="0"/>
        <v>#DIV/0!</v>
      </c>
      <c r="E31" s="77">
        <f t="shared" si="1"/>
        <v>0</v>
      </c>
      <c r="F31" s="80">
        <f>'12月(月間)'!F31-'12月(上旬～中旬)'!F31</f>
        <v>0</v>
      </c>
      <c r="G31" s="80">
        <f>'12月(月間)'!G31-'12月(上旬～中旬)'!G31</f>
        <v>0</v>
      </c>
      <c r="H31" s="53" t="e">
        <f t="shared" si="2"/>
        <v>#DIV/0!</v>
      </c>
      <c r="I31" s="77">
        <f t="shared" si="3"/>
        <v>0</v>
      </c>
      <c r="J31" s="53" t="e">
        <f t="shared" si="4"/>
        <v>#DIV/0!</v>
      </c>
      <c r="K31" s="53" t="e">
        <f t="shared" si="5"/>
        <v>#DIV/0!</v>
      </c>
      <c r="L31" s="52" t="e">
        <f t="shared" si="6"/>
        <v>#DIV/0!</v>
      </c>
    </row>
    <row r="32" spans="1:12" x14ac:dyDescent="0.4">
      <c r="A32" s="58" t="s">
        <v>172</v>
      </c>
      <c r="B32" s="145">
        <f>'12月(月間)'!B32-'12月(上旬～中旬)'!B32</f>
        <v>1290</v>
      </c>
      <c r="C32" s="145">
        <f>'12月(月間)'!C32-'12月(上旬～中旬)'!C32</f>
        <v>1315</v>
      </c>
      <c r="D32" s="53">
        <f t="shared" si="0"/>
        <v>0.98098859315589348</v>
      </c>
      <c r="E32" s="77">
        <f t="shared" si="1"/>
        <v>-25</v>
      </c>
      <c r="F32" s="80">
        <f>'12月(月間)'!F32-'12月(上旬～中旬)'!F32</f>
        <v>1595</v>
      </c>
      <c r="G32" s="80">
        <f>'12月(月間)'!G32-'12月(上旬～中旬)'!G32</f>
        <v>1625</v>
      </c>
      <c r="H32" s="53">
        <f t="shared" si="2"/>
        <v>0.98153846153846158</v>
      </c>
      <c r="I32" s="77">
        <f t="shared" si="3"/>
        <v>-30</v>
      </c>
      <c r="J32" s="53">
        <f t="shared" si="4"/>
        <v>0.80877742946708464</v>
      </c>
      <c r="K32" s="53">
        <f t="shared" si="5"/>
        <v>0.8092307692307692</v>
      </c>
      <c r="L32" s="52">
        <f t="shared" si="6"/>
        <v>-4.5333976368455708E-4</v>
      </c>
    </row>
    <row r="33" spans="1:12" x14ac:dyDescent="0.4">
      <c r="A33" s="70" t="s">
        <v>171</v>
      </c>
      <c r="B33" s="145">
        <f>'12月(月間)'!B33-'12月(上旬～中旬)'!B33</f>
        <v>0</v>
      </c>
      <c r="C33" s="145">
        <f>'12月(月間)'!C33-'12月(上旬～中旬)'!C33</f>
        <v>0</v>
      </c>
      <c r="D33" s="67" t="e">
        <f t="shared" si="0"/>
        <v>#DIV/0!</v>
      </c>
      <c r="E33" s="84">
        <f t="shared" si="1"/>
        <v>0</v>
      </c>
      <c r="F33" s="80">
        <f>'12月(月間)'!F33-'12月(上旬～中旬)'!F33</f>
        <v>0</v>
      </c>
      <c r="G33" s="80">
        <f>'12月(月間)'!G33-'12月(上旬～中旬)'!G33</f>
        <v>0</v>
      </c>
      <c r="H33" s="67" t="e">
        <f t="shared" si="2"/>
        <v>#DIV/0!</v>
      </c>
      <c r="I33" s="84">
        <f t="shared" si="3"/>
        <v>0</v>
      </c>
      <c r="J33" s="67" t="e">
        <f t="shared" si="4"/>
        <v>#DIV/0!</v>
      </c>
      <c r="K33" s="67" t="e">
        <f t="shared" si="5"/>
        <v>#DIV/0!</v>
      </c>
      <c r="L33" s="66" t="e">
        <f t="shared" si="6"/>
        <v>#DIV/0!</v>
      </c>
    </row>
    <row r="34" spans="1:12" x14ac:dyDescent="0.4">
      <c r="A34" s="70" t="s">
        <v>170</v>
      </c>
      <c r="B34" s="147">
        <f>'12月(月間)'!B34-'12月(上旬～中旬)'!B34</f>
        <v>1071</v>
      </c>
      <c r="C34" s="145">
        <f>'12月(月間)'!C34-'12月(上旬～中旬)'!C34</f>
        <v>1204</v>
      </c>
      <c r="D34" s="67">
        <f t="shared" si="0"/>
        <v>0.88953488372093026</v>
      </c>
      <c r="E34" s="84">
        <f t="shared" si="1"/>
        <v>-133</v>
      </c>
      <c r="F34" s="80">
        <f>'12月(月間)'!F34-'12月(上旬～中旬)'!F34</f>
        <v>1595</v>
      </c>
      <c r="G34" s="107">
        <f>'12月(月間)'!G34-'12月(上旬～中旬)'!G34</f>
        <v>1615</v>
      </c>
      <c r="H34" s="67">
        <f t="shared" si="2"/>
        <v>0.9876160990712074</v>
      </c>
      <c r="I34" s="84">
        <f t="shared" si="3"/>
        <v>-20</v>
      </c>
      <c r="J34" s="67">
        <f t="shared" si="4"/>
        <v>0.67147335423197496</v>
      </c>
      <c r="K34" s="67">
        <f t="shared" si="5"/>
        <v>0.74551083591331269</v>
      </c>
      <c r="L34" s="66">
        <f t="shared" si="6"/>
        <v>-7.4037481681337725E-2</v>
      </c>
    </row>
    <row r="35" spans="1:12" x14ac:dyDescent="0.4">
      <c r="A35" s="58" t="s">
        <v>169</v>
      </c>
      <c r="B35" s="143">
        <f>'12月(月間)'!B35-'12月(上旬～中旬)'!B35</f>
        <v>0</v>
      </c>
      <c r="C35" s="145">
        <f>'12月(月間)'!C35-'12月(上旬～中旬)'!C35</f>
        <v>0</v>
      </c>
      <c r="D35" s="53" t="e">
        <f t="shared" si="0"/>
        <v>#DIV/0!</v>
      </c>
      <c r="E35" s="77">
        <f t="shared" si="1"/>
        <v>0</v>
      </c>
      <c r="F35" s="80">
        <f>'12月(月間)'!F35-'12月(上旬～中旬)'!F35</f>
        <v>0</v>
      </c>
      <c r="G35" s="55">
        <f>'12月(月間)'!G35-'12月(上旬～中旬)'!G35</f>
        <v>0</v>
      </c>
      <c r="H35" s="53" t="e">
        <f t="shared" si="2"/>
        <v>#DIV/0!</v>
      </c>
      <c r="I35" s="77">
        <f t="shared" si="3"/>
        <v>0</v>
      </c>
      <c r="J35" s="53" t="e">
        <f t="shared" si="4"/>
        <v>#DIV/0!</v>
      </c>
      <c r="K35" s="53" t="e">
        <f t="shared" si="5"/>
        <v>#DIV/0!</v>
      </c>
      <c r="L35" s="52" t="e">
        <f t="shared" si="6"/>
        <v>#DIV/0!</v>
      </c>
    </row>
    <row r="36" spans="1:12" x14ac:dyDescent="0.4">
      <c r="A36" s="70" t="s">
        <v>89</v>
      </c>
      <c r="B36" s="147">
        <f>'12月(月間)'!B36-'12月(上旬～中旬)'!B36</f>
        <v>0</v>
      </c>
      <c r="C36" s="145">
        <f>'12月(月間)'!C36-'12月(上旬～中旬)'!C36</f>
        <v>0</v>
      </c>
      <c r="D36" s="67" t="e">
        <f t="shared" si="0"/>
        <v>#DIV/0!</v>
      </c>
      <c r="E36" s="84">
        <f t="shared" si="1"/>
        <v>0</v>
      </c>
      <c r="F36" s="107">
        <f>'12月(月間)'!F36-'12月(上旬～中旬)'!F36</f>
        <v>0</v>
      </c>
      <c r="G36" s="107">
        <f>'12月(月間)'!G36-'12月(上旬～中旬)'!G36</f>
        <v>0</v>
      </c>
      <c r="H36" s="67" t="e">
        <f t="shared" si="2"/>
        <v>#DIV/0!</v>
      </c>
      <c r="I36" s="84">
        <f t="shared" si="3"/>
        <v>0</v>
      </c>
      <c r="J36" s="67" t="e">
        <f t="shared" si="4"/>
        <v>#DIV/0!</v>
      </c>
      <c r="K36" s="67" t="e">
        <f t="shared" si="5"/>
        <v>#DIV/0!</v>
      </c>
      <c r="L36" s="66" t="e">
        <f t="shared" si="6"/>
        <v>#DIV/0!</v>
      </c>
    </row>
    <row r="37" spans="1:12" x14ac:dyDescent="0.4">
      <c r="A37" s="51" t="s">
        <v>168</v>
      </c>
      <c r="B37" s="149">
        <f>'12月(月間)'!B37-'12月(上旬～中旬)'!B37</f>
        <v>5353</v>
      </c>
      <c r="C37" s="145">
        <f>'12月(月間)'!C37-'12月(上旬～中旬)'!C37</f>
        <v>4437</v>
      </c>
      <c r="D37" s="47">
        <f t="shared" si="0"/>
        <v>1.2064457967094884</v>
      </c>
      <c r="E37" s="141">
        <f t="shared" si="1"/>
        <v>916</v>
      </c>
      <c r="F37" s="49">
        <f>'12月(月間)'!F37-'12月(上旬～中旬)'!F37</f>
        <v>6405</v>
      </c>
      <c r="G37" s="49">
        <f>'12月(月間)'!G37-'12月(上旬～中旬)'!G37</f>
        <v>6410</v>
      </c>
      <c r="H37" s="47">
        <f t="shared" si="2"/>
        <v>0.99921996879875197</v>
      </c>
      <c r="I37" s="141">
        <f t="shared" si="3"/>
        <v>-5</v>
      </c>
      <c r="J37" s="47">
        <f t="shared" si="4"/>
        <v>0.83575331772053085</v>
      </c>
      <c r="K37" s="47">
        <f t="shared" si="5"/>
        <v>0.69219968798751952</v>
      </c>
      <c r="L37" s="46">
        <f t="shared" si="6"/>
        <v>0.14355362973301133</v>
      </c>
    </row>
    <row r="38" spans="1:12" x14ac:dyDescent="0.4">
      <c r="A38" s="277" t="s">
        <v>167</v>
      </c>
      <c r="B38" s="403">
        <f>SUM(B39:B40)</f>
        <v>502</v>
      </c>
      <c r="C38" s="259">
        <f>SUM(C39:C40)</f>
        <v>489</v>
      </c>
      <c r="D38" s="256">
        <f t="shared" ref="D38:D67" si="7">+B38/C38</f>
        <v>1.0265848670756645</v>
      </c>
      <c r="E38" s="402">
        <f t="shared" ref="E38:E67" si="8">+B38-C38</f>
        <v>13</v>
      </c>
      <c r="F38" s="259">
        <f>SUM(F39:F40)</f>
        <v>858</v>
      </c>
      <c r="G38" s="259">
        <f>SUM(G39:G40)</f>
        <v>968</v>
      </c>
      <c r="H38" s="256">
        <f t="shared" ref="H38:H67" si="9">+F38/G38</f>
        <v>0.88636363636363635</v>
      </c>
      <c r="I38" s="402">
        <f t="shared" ref="I38:I67" si="10">+F38-G38</f>
        <v>-110</v>
      </c>
      <c r="J38" s="256">
        <f t="shared" ref="J38:J67" si="11">+B38/F38</f>
        <v>0.58508158508158503</v>
      </c>
      <c r="K38" s="256">
        <f t="shared" ref="K38:K67" si="12">+C38/G38</f>
        <v>0.5051652892561983</v>
      </c>
      <c r="L38" s="280">
        <f t="shared" ref="L38:L67" si="13">+J38-K38</f>
        <v>7.9916295825386729E-2</v>
      </c>
    </row>
    <row r="39" spans="1:12" x14ac:dyDescent="0.4">
      <c r="A39" s="57" t="s">
        <v>166</v>
      </c>
      <c r="B39" s="145">
        <f>'12月(月間)'!B39-'12月(上旬～中旬)'!B39</f>
        <v>245</v>
      </c>
      <c r="C39" s="145">
        <f>'12月(月間)'!C39-'12月(上旬～中旬)'!C39</f>
        <v>236</v>
      </c>
      <c r="D39" s="73">
        <f t="shared" si="7"/>
        <v>1.0381355932203389</v>
      </c>
      <c r="E39" s="82">
        <f t="shared" si="8"/>
        <v>9</v>
      </c>
      <c r="F39" s="80">
        <f>'12月(月間)'!F39-'12月(上旬～中旬)'!F39</f>
        <v>429</v>
      </c>
      <c r="G39" s="80">
        <f>'12月(月間)'!G39-'12月(上旬～中旬)'!G39</f>
        <v>539</v>
      </c>
      <c r="H39" s="73">
        <f t="shared" si="9"/>
        <v>0.79591836734693877</v>
      </c>
      <c r="I39" s="82">
        <f t="shared" si="10"/>
        <v>-110</v>
      </c>
      <c r="J39" s="73">
        <f t="shared" si="11"/>
        <v>0.57109557109557108</v>
      </c>
      <c r="K39" s="73">
        <f t="shared" si="12"/>
        <v>0.43784786641929502</v>
      </c>
      <c r="L39" s="90">
        <f t="shared" si="13"/>
        <v>0.13324770467627606</v>
      </c>
    </row>
    <row r="40" spans="1:12" x14ac:dyDescent="0.4">
      <c r="A40" s="58" t="s">
        <v>165</v>
      </c>
      <c r="B40" s="145">
        <f>'12月(月間)'!B40-'12月(上旬～中旬)'!B40</f>
        <v>257</v>
      </c>
      <c r="C40" s="145">
        <f>'12月(月間)'!C40-'12月(上旬～中旬)'!C40</f>
        <v>253</v>
      </c>
      <c r="D40" s="53">
        <f t="shared" si="7"/>
        <v>1.0158102766798418</v>
      </c>
      <c r="E40" s="77">
        <f t="shared" si="8"/>
        <v>4</v>
      </c>
      <c r="F40" s="80">
        <f>'12月(月間)'!F40-'12月(上旬～中旬)'!F40</f>
        <v>429</v>
      </c>
      <c r="G40" s="80">
        <f>'12月(月間)'!G40-'12月(上旬～中旬)'!G40</f>
        <v>429</v>
      </c>
      <c r="H40" s="53">
        <f t="shared" si="9"/>
        <v>1</v>
      </c>
      <c r="I40" s="77">
        <f t="shared" si="10"/>
        <v>0</v>
      </c>
      <c r="J40" s="53">
        <f t="shared" si="11"/>
        <v>0.5990675990675991</v>
      </c>
      <c r="K40" s="53">
        <f t="shared" si="12"/>
        <v>0.58974358974358976</v>
      </c>
      <c r="L40" s="52">
        <f t="shared" si="13"/>
        <v>9.3240093240093413E-3</v>
      </c>
    </row>
    <row r="41" spans="1:12" s="89" customFormat="1" x14ac:dyDescent="0.4">
      <c r="A41" s="249" t="s">
        <v>88</v>
      </c>
      <c r="B41" s="248">
        <f>B42+B63</f>
        <v>97374</v>
      </c>
      <c r="C41" s="248">
        <f>C42+C63</f>
        <v>91095</v>
      </c>
      <c r="D41" s="245">
        <f t="shared" si="7"/>
        <v>1.0689280421537954</v>
      </c>
      <c r="E41" s="289">
        <f t="shared" si="8"/>
        <v>6279</v>
      </c>
      <c r="F41" s="248">
        <f>F42+F63</f>
        <v>129302</v>
      </c>
      <c r="G41" s="248">
        <f>G42+G63</f>
        <v>127591</v>
      </c>
      <c r="H41" s="245">
        <f t="shared" si="9"/>
        <v>1.0134100367580785</v>
      </c>
      <c r="I41" s="289">
        <f t="shared" si="10"/>
        <v>1711</v>
      </c>
      <c r="J41" s="245">
        <f t="shared" si="11"/>
        <v>0.75307419838826928</v>
      </c>
      <c r="K41" s="245">
        <f t="shared" si="12"/>
        <v>0.71396101605912643</v>
      </c>
      <c r="L41" s="283">
        <f t="shared" si="13"/>
        <v>3.9113182329142848E-2</v>
      </c>
    </row>
    <row r="42" spans="1:12" s="89" customFormat="1" x14ac:dyDescent="0.4">
      <c r="A42" s="277" t="s">
        <v>164</v>
      </c>
      <c r="B42" s="248">
        <f>SUM(B43:B62)</f>
        <v>96138</v>
      </c>
      <c r="C42" s="248">
        <f>SUM(C43:C62)</f>
        <v>89962</v>
      </c>
      <c r="D42" s="245">
        <f t="shared" si="7"/>
        <v>1.0686512082879438</v>
      </c>
      <c r="E42" s="315">
        <f t="shared" si="8"/>
        <v>6176</v>
      </c>
      <c r="F42" s="248">
        <f>SUM(F43:F62)</f>
        <v>127396</v>
      </c>
      <c r="G42" s="248">
        <f>SUM(G43:G62)</f>
        <v>125944</v>
      </c>
      <c r="H42" s="245">
        <f t="shared" si="9"/>
        <v>1.0115289334942514</v>
      </c>
      <c r="I42" s="315">
        <f t="shared" si="10"/>
        <v>1452</v>
      </c>
      <c r="J42" s="245">
        <f t="shared" si="11"/>
        <v>0.7546390781500204</v>
      </c>
      <c r="K42" s="245">
        <f t="shared" si="12"/>
        <v>0.71430159435939777</v>
      </c>
      <c r="L42" s="283">
        <f t="shared" si="13"/>
        <v>4.033748379062263E-2</v>
      </c>
    </row>
    <row r="43" spans="1:12" x14ac:dyDescent="0.4">
      <c r="A43" s="58" t="s">
        <v>87</v>
      </c>
      <c r="B43" s="62">
        <f>'12月(月間)'!B43-'12月(上旬～中旬)'!B43</f>
        <v>41229</v>
      </c>
      <c r="C43" s="62">
        <f>'12月(月間)'!C43-'12月(上旬～中旬)'!C43</f>
        <v>42319</v>
      </c>
      <c r="D43" s="60">
        <f t="shared" si="7"/>
        <v>0.97424324771379289</v>
      </c>
      <c r="E43" s="84">
        <f t="shared" si="8"/>
        <v>-1090</v>
      </c>
      <c r="F43" s="62">
        <f>'12月(月間)'!F43-'12月(上旬～中旬)'!F43</f>
        <v>47335</v>
      </c>
      <c r="G43" s="151">
        <f>'12月(月間)'!G43-'12月(上旬～中旬)'!G43</f>
        <v>51442</v>
      </c>
      <c r="H43" s="67">
        <f t="shared" si="9"/>
        <v>0.92016251312157382</v>
      </c>
      <c r="I43" s="77">
        <f t="shared" si="10"/>
        <v>-4107</v>
      </c>
      <c r="J43" s="53">
        <f t="shared" si="11"/>
        <v>0.87100454209358824</v>
      </c>
      <c r="K43" s="53">
        <f t="shared" si="12"/>
        <v>0.82265464017728707</v>
      </c>
      <c r="L43" s="52">
        <f t="shared" si="13"/>
        <v>4.8349901916301175E-2</v>
      </c>
    </row>
    <row r="44" spans="1:12" x14ac:dyDescent="0.4">
      <c r="A44" s="58" t="s">
        <v>163</v>
      </c>
      <c r="B44" s="55">
        <f>'12月(月間)'!B44-'12月(上旬～中旬)'!B44</f>
        <v>5176</v>
      </c>
      <c r="C44" s="55">
        <f>'12月(月間)'!C44-'12月(上旬～中旬)'!C44</f>
        <v>6384</v>
      </c>
      <c r="D44" s="73">
        <f t="shared" si="7"/>
        <v>0.81077694235588971</v>
      </c>
      <c r="E44" s="84">
        <f t="shared" si="8"/>
        <v>-1208</v>
      </c>
      <c r="F44" s="55">
        <f>'12月(月間)'!F44-'12月(上旬～中旬)'!F44</f>
        <v>6899</v>
      </c>
      <c r="G44" s="143">
        <f>'12月(月間)'!G44-'12月(上旬～中旬)'!G44</f>
        <v>8327</v>
      </c>
      <c r="H44" s="67">
        <f t="shared" si="9"/>
        <v>0.8285096673471839</v>
      </c>
      <c r="I44" s="77">
        <f t="shared" si="10"/>
        <v>-1428</v>
      </c>
      <c r="J44" s="53">
        <f t="shared" si="11"/>
        <v>0.75025365995071747</v>
      </c>
      <c r="K44" s="53">
        <f t="shared" si="12"/>
        <v>0.76666266362435453</v>
      </c>
      <c r="L44" s="52">
        <f t="shared" si="13"/>
        <v>-1.6409003673637068E-2</v>
      </c>
    </row>
    <row r="45" spans="1:12" x14ac:dyDescent="0.4">
      <c r="A45" s="70" t="s">
        <v>162</v>
      </c>
      <c r="B45" s="55">
        <f>'12月(月間)'!B45-'12月(上旬～中旬)'!B45</f>
        <v>6198</v>
      </c>
      <c r="C45" s="55">
        <f>'12月(月間)'!C45-'12月(上旬～中旬)'!C45</f>
        <v>5913</v>
      </c>
      <c r="D45" s="73">
        <f t="shared" si="7"/>
        <v>1.0481988838153222</v>
      </c>
      <c r="E45" s="84">
        <f t="shared" si="8"/>
        <v>285</v>
      </c>
      <c r="F45" s="55">
        <f>'12月(月間)'!F45-'12月(上旬～中旬)'!F45</f>
        <v>8580</v>
      </c>
      <c r="G45" s="147">
        <f>'12月(月間)'!G45-'12月(上旬～中旬)'!G45</f>
        <v>7756</v>
      </c>
      <c r="H45" s="67">
        <f t="shared" si="9"/>
        <v>1.1062403300670449</v>
      </c>
      <c r="I45" s="77">
        <f t="shared" si="10"/>
        <v>824</v>
      </c>
      <c r="J45" s="53">
        <f t="shared" si="11"/>
        <v>0.72237762237762237</v>
      </c>
      <c r="K45" s="53">
        <f t="shared" si="12"/>
        <v>0.76237751418256838</v>
      </c>
      <c r="L45" s="52">
        <f t="shared" si="13"/>
        <v>-3.9999891804946008E-2</v>
      </c>
    </row>
    <row r="46" spans="1:12" x14ac:dyDescent="0.4">
      <c r="A46" s="70" t="s">
        <v>161</v>
      </c>
      <c r="B46" s="107">
        <f>'12月(月間)'!B46-'12月(上旬～中旬)'!B46</f>
        <v>4614</v>
      </c>
      <c r="C46" s="107">
        <f>'12月(月間)'!C46-'12月(上旬～中旬)'!C46</f>
        <v>4734</v>
      </c>
      <c r="D46" s="73">
        <f t="shared" si="7"/>
        <v>0.97465145754119142</v>
      </c>
      <c r="E46" s="84">
        <f t="shared" si="8"/>
        <v>-120</v>
      </c>
      <c r="F46" s="107">
        <f>'12月(月間)'!F46-'12月(上旬～中旬)'!F46</f>
        <v>6622</v>
      </c>
      <c r="G46" s="150">
        <f>'12月(月間)'!G46-'12月(上旬～中旬)'!G46</f>
        <v>7766</v>
      </c>
      <c r="H46" s="67">
        <f t="shared" si="9"/>
        <v>0.85269121813031157</v>
      </c>
      <c r="I46" s="77">
        <f t="shared" si="10"/>
        <v>-1144</v>
      </c>
      <c r="J46" s="53">
        <f t="shared" si="11"/>
        <v>0.69676834793113862</v>
      </c>
      <c r="K46" s="53">
        <f t="shared" si="12"/>
        <v>0.60958022147823843</v>
      </c>
      <c r="L46" s="52">
        <f t="shared" si="13"/>
        <v>8.7188126452900194E-2</v>
      </c>
    </row>
    <row r="47" spans="1:12" x14ac:dyDescent="0.4">
      <c r="A47" s="58" t="s">
        <v>86</v>
      </c>
      <c r="B47" s="107">
        <f>'12月(月間)'!B47-'12月(上旬～中旬)'!B47</f>
        <v>8577</v>
      </c>
      <c r="C47" s="107">
        <f>'12月(月間)'!C47-'12月(上旬～中旬)'!C47</f>
        <v>6216</v>
      </c>
      <c r="D47" s="95">
        <f t="shared" si="7"/>
        <v>1.3798262548262548</v>
      </c>
      <c r="E47" s="84">
        <f t="shared" si="8"/>
        <v>2361</v>
      </c>
      <c r="F47" s="107">
        <f>'12月(月間)'!F47-'12月(上旬～中旬)'!F47</f>
        <v>11385</v>
      </c>
      <c r="G47" s="143">
        <f>'12月(月間)'!G47-'12月(上旬～中旬)'!G47</f>
        <v>8118</v>
      </c>
      <c r="H47" s="67">
        <f t="shared" si="9"/>
        <v>1.4024390243902438</v>
      </c>
      <c r="I47" s="77">
        <f t="shared" si="10"/>
        <v>3267</v>
      </c>
      <c r="J47" s="53">
        <f t="shared" si="11"/>
        <v>0.75335968379446638</v>
      </c>
      <c r="K47" s="53">
        <f t="shared" si="12"/>
        <v>0.76570583887657062</v>
      </c>
      <c r="L47" s="52">
        <f t="shared" si="13"/>
        <v>-1.2346155082104238E-2</v>
      </c>
    </row>
    <row r="48" spans="1:12" x14ac:dyDescent="0.4">
      <c r="A48" s="58" t="s">
        <v>85</v>
      </c>
      <c r="B48" s="55">
        <f>'12月(月間)'!B48-'12月(上旬～中旬)'!B48</f>
        <v>11674</v>
      </c>
      <c r="C48" s="55">
        <f>'12月(月間)'!C48-'12月(上旬～中旬)'!C48</f>
        <v>9719</v>
      </c>
      <c r="D48" s="73">
        <f t="shared" si="7"/>
        <v>1.2011523819322976</v>
      </c>
      <c r="E48" s="84">
        <f t="shared" si="8"/>
        <v>1955</v>
      </c>
      <c r="F48" s="55">
        <f>'12月(月間)'!F48-'12月(上旬～中旬)'!F48</f>
        <v>18412</v>
      </c>
      <c r="G48" s="143">
        <f>'12月(月間)'!G48-'12月(上旬～中旬)'!G48</f>
        <v>18750</v>
      </c>
      <c r="H48" s="67">
        <f t="shared" si="9"/>
        <v>0.98197333333333336</v>
      </c>
      <c r="I48" s="77">
        <f t="shared" si="10"/>
        <v>-338</v>
      </c>
      <c r="J48" s="53">
        <f t="shared" si="11"/>
        <v>0.63404301542472297</v>
      </c>
      <c r="K48" s="53">
        <f t="shared" si="12"/>
        <v>0.51834666666666662</v>
      </c>
      <c r="L48" s="52">
        <f t="shared" si="13"/>
        <v>0.11569634875805634</v>
      </c>
    </row>
    <row r="49" spans="1:12" x14ac:dyDescent="0.4">
      <c r="A49" s="58" t="s">
        <v>160</v>
      </c>
      <c r="B49" s="55">
        <f>'12月(月間)'!B49-'12月(上旬～中旬)'!B49</f>
        <v>1625</v>
      </c>
      <c r="C49" s="55">
        <f>'12月(月間)'!C49-'12月(上旬～中旬)'!C49</f>
        <v>1563</v>
      </c>
      <c r="D49" s="73">
        <f t="shared" si="7"/>
        <v>1.0396673064619322</v>
      </c>
      <c r="E49" s="84">
        <f t="shared" si="8"/>
        <v>62</v>
      </c>
      <c r="F49" s="55">
        <f>'12月(月間)'!F49-'12月(上旬～中旬)'!F49</f>
        <v>2970</v>
      </c>
      <c r="G49" s="143">
        <f>'12月(月間)'!G49-'12月(上旬～中旬)'!G49</f>
        <v>2970</v>
      </c>
      <c r="H49" s="67">
        <f t="shared" si="9"/>
        <v>1</v>
      </c>
      <c r="I49" s="77">
        <f t="shared" si="10"/>
        <v>0</v>
      </c>
      <c r="J49" s="53">
        <f t="shared" si="11"/>
        <v>0.54713804713804715</v>
      </c>
      <c r="K49" s="53">
        <f t="shared" si="12"/>
        <v>0.52626262626262621</v>
      </c>
      <c r="L49" s="52">
        <f t="shared" si="13"/>
        <v>2.0875420875420936E-2</v>
      </c>
    </row>
    <row r="50" spans="1:12" s="42" customFormat="1" x14ac:dyDescent="0.4">
      <c r="A50" s="58" t="s">
        <v>288</v>
      </c>
      <c r="B50" s="55">
        <f>'12月(月間)'!B50-'12月(上旬～中旬)'!B50</f>
        <v>1477</v>
      </c>
      <c r="C50" s="55">
        <f>'12月(月間)'!C50-'12月(上旬～中旬)'!C50</f>
        <v>0</v>
      </c>
      <c r="D50" s="73" t="e">
        <f t="shared" si="7"/>
        <v>#DIV/0!</v>
      </c>
      <c r="E50" s="84">
        <f t="shared" si="8"/>
        <v>1477</v>
      </c>
      <c r="F50" s="55">
        <f>'12月(月間)'!F50-'12月(上旬～中旬)'!F50</f>
        <v>1936</v>
      </c>
      <c r="G50" s="143">
        <f>'12月(月間)'!G50-'12月(上旬～中旬)'!G50</f>
        <v>0</v>
      </c>
      <c r="H50" s="67" t="e">
        <f t="shared" si="9"/>
        <v>#DIV/0!</v>
      </c>
      <c r="I50" s="77">
        <f t="shared" si="10"/>
        <v>1936</v>
      </c>
      <c r="J50" s="53">
        <f t="shared" si="11"/>
        <v>0.76291322314049592</v>
      </c>
      <c r="K50" s="53" t="e">
        <f t="shared" si="12"/>
        <v>#DIV/0!</v>
      </c>
      <c r="L50" s="52" t="e">
        <f t="shared" si="13"/>
        <v>#DIV/0!</v>
      </c>
    </row>
    <row r="51" spans="1:12" x14ac:dyDescent="0.4">
      <c r="A51" s="58" t="s">
        <v>84</v>
      </c>
      <c r="B51" s="55">
        <f>'12月(月間)'!B51-'12月(上旬～中旬)'!B51</f>
        <v>2372</v>
      </c>
      <c r="C51" s="55">
        <f>'12月(月間)'!C51-'12月(上旬～中旬)'!C51</f>
        <v>1912</v>
      </c>
      <c r="D51" s="53">
        <f t="shared" si="7"/>
        <v>1.2405857740585775</v>
      </c>
      <c r="E51" s="84">
        <f t="shared" si="8"/>
        <v>460</v>
      </c>
      <c r="F51" s="55">
        <f>'12月(月間)'!F51-'12月(上旬～中旬)'!F51</f>
        <v>2970</v>
      </c>
      <c r="G51" s="145">
        <f>'12月(月間)'!G51-'12月(上旬～中旬)'!G51</f>
        <v>2124</v>
      </c>
      <c r="H51" s="67">
        <f t="shared" si="9"/>
        <v>1.3983050847457628</v>
      </c>
      <c r="I51" s="77">
        <f t="shared" si="10"/>
        <v>846</v>
      </c>
      <c r="J51" s="53">
        <f t="shared" si="11"/>
        <v>0.79865319865319861</v>
      </c>
      <c r="K51" s="53">
        <f t="shared" si="12"/>
        <v>0.90018832391713743</v>
      </c>
      <c r="L51" s="52">
        <f t="shared" si="13"/>
        <v>-0.10153512526393882</v>
      </c>
    </row>
    <row r="52" spans="1:12" x14ac:dyDescent="0.4">
      <c r="A52" s="58" t="s">
        <v>159</v>
      </c>
      <c r="B52" s="107">
        <f>'12月(月間)'!B52-'12月(上旬～中旬)'!B52</f>
        <v>869</v>
      </c>
      <c r="C52" s="107">
        <f>'12月(月間)'!C52-'12月(上旬～中旬)'!C52</f>
        <v>785</v>
      </c>
      <c r="D52" s="73">
        <f t="shared" si="7"/>
        <v>1.1070063694267516</v>
      </c>
      <c r="E52" s="84">
        <f t="shared" si="8"/>
        <v>84</v>
      </c>
      <c r="F52" s="107">
        <f>'12月(月間)'!F52-'12月(上旬～中旬)'!F52</f>
        <v>1260</v>
      </c>
      <c r="G52" s="143">
        <f>'12月(月間)'!G52-'12月(上旬～中旬)'!G52</f>
        <v>1386</v>
      </c>
      <c r="H52" s="67">
        <f t="shared" si="9"/>
        <v>0.90909090909090906</v>
      </c>
      <c r="I52" s="77">
        <f t="shared" si="10"/>
        <v>-126</v>
      </c>
      <c r="J52" s="53">
        <f t="shared" si="11"/>
        <v>0.68968253968253967</v>
      </c>
      <c r="K52" s="53">
        <f t="shared" si="12"/>
        <v>0.56637806637806642</v>
      </c>
      <c r="L52" s="52">
        <f t="shared" si="13"/>
        <v>0.12330447330447325</v>
      </c>
    </row>
    <row r="53" spans="1:12" x14ac:dyDescent="0.4">
      <c r="A53" s="58" t="s">
        <v>158</v>
      </c>
      <c r="B53" s="55">
        <f>'12月(月間)'!B53-'12月(上旬～中旬)'!B53</f>
        <v>1636</v>
      </c>
      <c r="C53" s="55">
        <f>'12月(月間)'!C53-'12月(上旬～中旬)'!C53</f>
        <v>1116</v>
      </c>
      <c r="D53" s="53">
        <f t="shared" si="7"/>
        <v>1.4659498207885304</v>
      </c>
      <c r="E53" s="84">
        <f t="shared" si="8"/>
        <v>520</v>
      </c>
      <c r="F53" s="55">
        <f>'12月(月間)'!F53-'12月(上旬～中旬)'!F53</f>
        <v>1846</v>
      </c>
      <c r="G53" s="150">
        <f>'12月(月間)'!G53-'12月(上旬～中旬)'!G53</f>
        <v>1320</v>
      </c>
      <c r="H53" s="67">
        <f t="shared" si="9"/>
        <v>1.3984848484848484</v>
      </c>
      <c r="I53" s="77">
        <f t="shared" si="10"/>
        <v>526</v>
      </c>
      <c r="J53" s="53">
        <f t="shared" si="11"/>
        <v>0.88624052004333698</v>
      </c>
      <c r="K53" s="53">
        <f t="shared" si="12"/>
        <v>0.84545454545454546</v>
      </c>
      <c r="L53" s="52">
        <f t="shared" si="13"/>
        <v>4.0785974588791518E-2</v>
      </c>
    </row>
    <row r="54" spans="1:12" x14ac:dyDescent="0.4">
      <c r="A54" s="58" t="s">
        <v>83</v>
      </c>
      <c r="B54" s="55">
        <f>'12月(月間)'!B54-'12月(上旬～中旬)'!B54</f>
        <v>2017</v>
      </c>
      <c r="C54" s="55">
        <f>'12月(月間)'!C54-'12月(上旬～中旬)'!C54</f>
        <v>2121</v>
      </c>
      <c r="D54" s="73">
        <f t="shared" si="7"/>
        <v>0.95096652522395098</v>
      </c>
      <c r="E54" s="84">
        <f t="shared" si="8"/>
        <v>-104</v>
      </c>
      <c r="F54" s="55">
        <f>'12月(月間)'!F54-'12月(上旬～中旬)'!F54</f>
        <v>2970</v>
      </c>
      <c r="G54" s="143">
        <f>'12月(月間)'!G54-'12月(上旬～中旬)'!G54</f>
        <v>3652</v>
      </c>
      <c r="H54" s="67">
        <f t="shared" si="9"/>
        <v>0.81325301204819278</v>
      </c>
      <c r="I54" s="77">
        <f t="shared" si="10"/>
        <v>-682</v>
      </c>
      <c r="J54" s="53">
        <f t="shared" si="11"/>
        <v>0.67912457912457913</v>
      </c>
      <c r="K54" s="53">
        <f t="shared" si="12"/>
        <v>0.58077765607886089</v>
      </c>
      <c r="L54" s="52">
        <f t="shared" si="13"/>
        <v>9.8346923045718238E-2</v>
      </c>
    </row>
    <row r="55" spans="1:12" x14ac:dyDescent="0.4">
      <c r="A55" s="58" t="s">
        <v>82</v>
      </c>
      <c r="B55" s="55">
        <f>'12月(月間)'!B55-'12月(上旬～中旬)'!B55</f>
        <v>1981</v>
      </c>
      <c r="C55" s="55">
        <f>'12月(月間)'!C55-'12月(上旬～中旬)'!C55</f>
        <v>1830</v>
      </c>
      <c r="D55" s="73">
        <f t="shared" si="7"/>
        <v>1.0825136612021857</v>
      </c>
      <c r="E55" s="77">
        <f t="shared" si="8"/>
        <v>151</v>
      </c>
      <c r="F55" s="55">
        <f>'12月(月間)'!F55-'12月(上旬～中旬)'!F55</f>
        <v>2970</v>
      </c>
      <c r="G55" s="147">
        <f>'12月(月間)'!G55-'12月(上旬～中旬)'!G55</f>
        <v>2968</v>
      </c>
      <c r="H55" s="53">
        <f t="shared" si="9"/>
        <v>1.0006738544474394</v>
      </c>
      <c r="I55" s="77">
        <f t="shared" si="10"/>
        <v>2</v>
      </c>
      <c r="J55" s="53">
        <f t="shared" si="11"/>
        <v>0.66700336700336704</v>
      </c>
      <c r="K55" s="53">
        <f t="shared" si="12"/>
        <v>0.61657681940700804</v>
      </c>
      <c r="L55" s="52">
        <f t="shared" si="13"/>
        <v>5.0426547596359006E-2</v>
      </c>
    </row>
    <row r="56" spans="1:12" x14ac:dyDescent="0.4">
      <c r="A56" s="58" t="s">
        <v>157</v>
      </c>
      <c r="B56" s="55">
        <f>'12月(月間)'!B56-'12月(上旬～中旬)'!B56</f>
        <v>1128</v>
      </c>
      <c r="C56" s="55">
        <f>'12月(月間)'!C56-'12月(上旬～中旬)'!C56</f>
        <v>1162</v>
      </c>
      <c r="D56" s="73">
        <f t="shared" si="7"/>
        <v>0.97074010327022375</v>
      </c>
      <c r="E56" s="77">
        <f t="shared" si="8"/>
        <v>-34</v>
      </c>
      <c r="F56" s="55">
        <f>'12月(月間)'!F56-'12月(上旬～中旬)'!F56</f>
        <v>1386</v>
      </c>
      <c r="G56" s="147">
        <f>'12月(月間)'!G56-'12月(上旬～中旬)'!G56</f>
        <v>1384</v>
      </c>
      <c r="H56" s="53">
        <f t="shared" si="9"/>
        <v>1.0014450867052023</v>
      </c>
      <c r="I56" s="77">
        <f t="shared" si="10"/>
        <v>2</v>
      </c>
      <c r="J56" s="53">
        <f t="shared" si="11"/>
        <v>0.81385281385281383</v>
      </c>
      <c r="K56" s="53">
        <f t="shared" si="12"/>
        <v>0.83959537572254339</v>
      </c>
      <c r="L56" s="52">
        <f t="shared" si="13"/>
        <v>-2.5742561869729563E-2</v>
      </c>
    </row>
    <row r="57" spans="1:12" x14ac:dyDescent="0.4">
      <c r="A57" s="70" t="s">
        <v>81</v>
      </c>
      <c r="B57" s="107">
        <f>'12月(月間)'!B57-'12月(上旬～中旬)'!B57</f>
        <v>846</v>
      </c>
      <c r="C57" s="107">
        <f>'12月(月間)'!C57-'12月(上旬～中旬)'!C57</f>
        <v>831</v>
      </c>
      <c r="D57" s="73">
        <f t="shared" si="7"/>
        <v>1.0180505415162455</v>
      </c>
      <c r="E57" s="84">
        <f t="shared" si="8"/>
        <v>15</v>
      </c>
      <c r="F57" s="107">
        <f>'12月(月間)'!F57-'12月(上旬～中旬)'!F57</f>
        <v>1330</v>
      </c>
      <c r="G57" s="143">
        <f>'12月(月間)'!G57-'12月(上旬～中旬)'!G57</f>
        <v>1321</v>
      </c>
      <c r="H57" s="67">
        <f t="shared" si="9"/>
        <v>1.0068130204390613</v>
      </c>
      <c r="I57" s="77">
        <f t="shared" si="10"/>
        <v>9</v>
      </c>
      <c r="J57" s="53">
        <f t="shared" si="11"/>
        <v>0.63609022556390982</v>
      </c>
      <c r="K57" s="67">
        <f t="shared" si="12"/>
        <v>0.62906888720666165</v>
      </c>
      <c r="L57" s="66">
        <f t="shared" si="13"/>
        <v>7.0213383572481636E-3</v>
      </c>
    </row>
    <row r="58" spans="1:12" x14ac:dyDescent="0.4">
      <c r="A58" s="58" t="s">
        <v>80</v>
      </c>
      <c r="B58" s="107">
        <f>'12月(月間)'!B58-'12月(上旬～中旬)'!B58</f>
        <v>718</v>
      </c>
      <c r="C58" s="107">
        <f>'12月(月間)'!C58-'12月(上旬～中旬)'!C58</f>
        <v>679</v>
      </c>
      <c r="D58" s="73">
        <f t="shared" si="7"/>
        <v>1.0574374079528719</v>
      </c>
      <c r="E58" s="77">
        <f t="shared" si="8"/>
        <v>39</v>
      </c>
      <c r="F58" s="107">
        <f>'12月(月間)'!F58-'12月(上旬～中旬)'!F58</f>
        <v>1320</v>
      </c>
      <c r="G58" s="143">
        <f>'12月(月間)'!G58-'12月(上旬～中旬)'!G58</f>
        <v>1320</v>
      </c>
      <c r="H58" s="53">
        <f t="shared" si="9"/>
        <v>1</v>
      </c>
      <c r="I58" s="77">
        <f t="shared" si="10"/>
        <v>0</v>
      </c>
      <c r="J58" s="53">
        <f t="shared" si="11"/>
        <v>0.54393939393939394</v>
      </c>
      <c r="K58" s="53">
        <f t="shared" si="12"/>
        <v>0.5143939393939394</v>
      </c>
      <c r="L58" s="52">
        <f t="shared" si="13"/>
        <v>2.9545454545454541E-2</v>
      </c>
    </row>
    <row r="59" spans="1:12" x14ac:dyDescent="0.4">
      <c r="A59" s="58" t="s">
        <v>79</v>
      </c>
      <c r="B59" s="55">
        <f>'12月(月間)'!B59-'12月(上旬～中旬)'!B59</f>
        <v>756</v>
      </c>
      <c r="C59" s="55">
        <f>'12月(月間)'!C59-'12月(上旬～中旬)'!C59</f>
        <v>732</v>
      </c>
      <c r="D59" s="73">
        <f t="shared" si="7"/>
        <v>1.0327868852459017</v>
      </c>
      <c r="E59" s="77">
        <f t="shared" si="8"/>
        <v>24</v>
      </c>
      <c r="F59" s="55">
        <f>'12月(月間)'!F59-'12月(上旬～中旬)'!F59</f>
        <v>1319</v>
      </c>
      <c r="G59" s="147">
        <f>'12月(月間)'!G59-'12月(上旬～中旬)'!G59</f>
        <v>1320</v>
      </c>
      <c r="H59" s="53">
        <f t="shared" si="9"/>
        <v>0.99924242424242427</v>
      </c>
      <c r="I59" s="77">
        <f t="shared" si="10"/>
        <v>-1</v>
      </c>
      <c r="J59" s="53">
        <f t="shared" si="11"/>
        <v>0.5731614859742229</v>
      </c>
      <c r="K59" s="53">
        <f t="shared" si="12"/>
        <v>0.55454545454545456</v>
      </c>
      <c r="L59" s="52">
        <f t="shared" si="13"/>
        <v>1.8616031428768332E-2</v>
      </c>
    </row>
    <row r="60" spans="1:12" x14ac:dyDescent="0.4">
      <c r="A60" s="58" t="s">
        <v>78</v>
      </c>
      <c r="B60" s="55">
        <f>'12月(月間)'!B60-'12月(上旬～中旬)'!B60</f>
        <v>2104</v>
      </c>
      <c r="C60" s="55">
        <f>'12月(月間)'!C60-'12月(上旬～中旬)'!C60</f>
        <v>1946</v>
      </c>
      <c r="D60" s="73">
        <f t="shared" si="7"/>
        <v>1.0811921891058582</v>
      </c>
      <c r="E60" s="77">
        <f t="shared" si="8"/>
        <v>158</v>
      </c>
      <c r="F60" s="55">
        <f>'12月(月間)'!F60-'12月(上旬～中旬)'!F60</f>
        <v>4566</v>
      </c>
      <c r="G60" s="143">
        <f>'12月(月間)'!G60-'12月(上旬～中旬)'!G60</f>
        <v>4020</v>
      </c>
      <c r="H60" s="53">
        <f t="shared" si="9"/>
        <v>1.1358208955223881</v>
      </c>
      <c r="I60" s="77">
        <f t="shared" si="10"/>
        <v>546</v>
      </c>
      <c r="J60" s="53">
        <f t="shared" si="11"/>
        <v>0.46079719667104685</v>
      </c>
      <c r="K60" s="53">
        <f t="shared" si="12"/>
        <v>0.48407960199004973</v>
      </c>
      <c r="L60" s="52">
        <f t="shared" si="13"/>
        <v>-2.3282405319002886E-2</v>
      </c>
    </row>
    <row r="61" spans="1:12" x14ac:dyDescent="0.4">
      <c r="A61" s="70" t="s">
        <v>155</v>
      </c>
      <c r="B61" s="72">
        <f>'12月(月間)'!B61-'12月(上旬～中旬)'!B61</f>
        <v>1141</v>
      </c>
      <c r="C61" s="72">
        <f>'12月(月間)'!C61-'12月(上旬～中旬)'!C61</f>
        <v>0</v>
      </c>
      <c r="D61" s="67" t="e">
        <f t="shared" si="7"/>
        <v>#DIV/0!</v>
      </c>
      <c r="E61" s="84">
        <f t="shared" si="8"/>
        <v>1141</v>
      </c>
      <c r="F61" s="72">
        <f>'12月(月間)'!F61-'12月(上旬～中旬)'!F61</f>
        <v>1320</v>
      </c>
      <c r="G61" s="150">
        <f>'12月(月間)'!G61-'12月(上旬～中旬)'!G61</f>
        <v>0</v>
      </c>
      <c r="H61" s="67" t="e">
        <f t="shared" si="9"/>
        <v>#DIV/0!</v>
      </c>
      <c r="I61" s="84">
        <f t="shared" si="10"/>
        <v>1320</v>
      </c>
      <c r="J61" s="67">
        <f t="shared" si="11"/>
        <v>0.86439393939393938</v>
      </c>
      <c r="K61" s="67" t="e">
        <f t="shared" si="12"/>
        <v>#DIV/0!</v>
      </c>
      <c r="L61" s="66" t="e">
        <f t="shared" si="13"/>
        <v>#DIV/0!</v>
      </c>
    </row>
    <row r="62" spans="1:12" x14ac:dyDescent="0.4">
      <c r="A62" s="51" t="s">
        <v>156</v>
      </c>
      <c r="B62" s="49">
        <f>'12月(月間)'!B62-'12月(上旬～中旬)'!B62</f>
        <v>0</v>
      </c>
      <c r="C62" s="49">
        <f>'12月(月間)'!C62-'12月(上旬～中旬)'!C62</f>
        <v>0</v>
      </c>
      <c r="D62" s="47" t="e">
        <f t="shared" si="7"/>
        <v>#DIV/0!</v>
      </c>
      <c r="E62" s="141">
        <f t="shared" si="8"/>
        <v>0</v>
      </c>
      <c r="F62" s="49">
        <f>'12月(月間)'!F62-'12月(上旬～中旬)'!F62</f>
        <v>0</v>
      </c>
      <c r="G62" s="149">
        <f>'12月(月間)'!G62-'12月(上旬～中旬)'!G62</f>
        <v>0</v>
      </c>
      <c r="H62" s="47" t="e">
        <f t="shared" si="9"/>
        <v>#DIV/0!</v>
      </c>
      <c r="I62" s="141">
        <f t="shared" si="10"/>
        <v>0</v>
      </c>
      <c r="J62" s="47" t="e">
        <f t="shared" si="11"/>
        <v>#DIV/0!</v>
      </c>
      <c r="K62" s="47" t="e">
        <f t="shared" si="12"/>
        <v>#DIV/0!</v>
      </c>
      <c r="L62" s="46" t="e">
        <f t="shared" si="13"/>
        <v>#DIV/0!</v>
      </c>
    </row>
    <row r="63" spans="1:12" x14ac:dyDescent="0.4">
      <c r="A63" s="277" t="s">
        <v>154</v>
      </c>
      <c r="B63" s="403">
        <f>SUM(B64:B67)</f>
        <v>1236</v>
      </c>
      <c r="C63" s="403">
        <f>SUM(C64:C67)</f>
        <v>1133</v>
      </c>
      <c r="D63" s="256">
        <f t="shared" si="7"/>
        <v>1.0909090909090908</v>
      </c>
      <c r="E63" s="402">
        <f t="shared" si="8"/>
        <v>103</v>
      </c>
      <c r="F63" s="403">
        <f>SUM(F64:F67)</f>
        <v>1906</v>
      </c>
      <c r="G63" s="403">
        <f>SUM(G64:G67)</f>
        <v>1647</v>
      </c>
      <c r="H63" s="256">
        <f t="shared" si="9"/>
        <v>1.1572556162720098</v>
      </c>
      <c r="I63" s="402">
        <f t="shared" si="10"/>
        <v>259</v>
      </c>
      <c r="J63" s="256">
        <f t="shared" si="11"/>
        <v>0.64847848898216165</v>
      </c>
      <c r="K63" s="256">
        <f t="shared" si="12"/>
        <v>0.6879174256223437</v>
      </c>
      <c r="L63" s="280">
        <f t="shared" si="13"/>
        <v>-3.9438936640182054E-2</v>
      </c>
    </row>
    <row r="64" spans="1:12" x14ac:dyDescent="0.4">
      <c r="A64" s="64" t="s">
        <v>77</v>
      </c>
      <c r="B64" s="148">
        <v>241</v>
      </c>
      <c r="C64" s="148">
        <v>243</v>
      </c>
      <c r="D64" s="73">
        <f t="shared" si="7"/>
        <v>0.99176954732510292</v>
      </c>
      <c r="E64" s="82">
        <f t="shared" si="8"/>
        <v>-2</v>
      </c>
      <c r="F64" s="148">
        <v>331</v>
      </c>
      <c r="G64" s="148">
        <v>329</v>
      </c>
      <c r="H64" s="73">
        <f t="shared" si="9"/>
        <v>1.006079027355623</v>
      </c>
      <c r="I64" s="82">
        <f t="shared" si="10"/>
        <v>2</v>
      </c>
      <c r="J64" s="73">
        <f t="shared" si="11"/>
        <v>0.72809667673716016</v>
      </c>
      <c r="K64" s="73">
        <f t="shared" si="12"/>
        <v>0.73860182370820671</v>
      </c>
      <c r="L64" s="90">
        <f t="shared" si="13"/>
        <v>-1.0505146971046542E-2</v>
      </c>
    </row>
    <row r="65" spans="1:12" x14ac:dyDescent="0.4">
      <c r="A65" s="58" t="s">
        <v>153</v>
      </c>
      <c r="B65" s="146">
        <v>316</v>
      </c>
      <c r="C65" s="146">
        <v>238</v>
      </c>
      <c r="D65" s="73">
        <f t="shared" si="7"/>
        <v>1.3277310924369747</v>
      </c>
      <c r="E65" s="82">
        <f t="shared" si="8"/>
        <v>78</v>
      </c>
      <c r="F65" s="146">
        <v>584</v>
      </c>
      <c r="G65" s="146">
        <v>328</v>
      </c>
      <c r="H65" s="73">
        <f t="shared" si="9"/>
        <v>1.7804878048780488</v>
      </c>
      <c r="I65" s="82">
        <f t="shared" si="10"/>
        <v>256</v>
      </c>
      <c r="J65" s="73">
        <f t="shared" si="11"/>
        <v>0.54109589041095896</v>
      </c>
      <c r="K65" s="73">
        <f t="shared" si="12"/>
        <v>0.72560975609756095</v>
      </c>
      <c r="L65" s="90">
        <f t="shared" si="13"/>
        <v>-0.184513865686602</v>
      </c>
    </row>
    <row r="66" spans="1:12" x14ac:dyDescent="0.4">
      <c r="A66" s="57" t="s">
        <v>152</v>
      </c>
      <c r="B66" s="144">
        <v>195</v>
      </c>
      <c r="C66" s="88">
        <v>205</v>
      </c>
      <c r="D66" s="73">
        <f t="shared" si="7"/>
        <v>0.95121951219512191</v>
      </c>
      <c r="E66" s="82">
        <f t="shared" si="8"/>
        <v>-10</v>
      </c>
      <c r="F66" s="88">
        <v>330</v>
      </c>
      <c r="G66" s="144">
        <v>327</v>
      </c>
      <c r="H66" s="73">
        <f t="shared" si="9"/>
        <v>1.0091743119266054</v>
      </c>
      <c r="I66" s="82">
        <f t="shared" si="10"/>
        <v>3</v>
      </c>
      <c r="J66" s="73">
        <f t="shared" si="11"/>
        <v>0.59090909090909094</v>
      </c>
      <c r="K66" s="73">
        <f t="shared" si="12"/>
        <v>0.62691131498470953</v>
      </c>
      <c r="L66" s="90">
        <f t="shared" si="13"/>
        <v>-3.6002224075618594E-2</v>
      </c>
    </row>
    <row r="67" spans="1:12" x14ac:dyDescent="0.4">
      <c r="A67" s="51" t="s">
        <v>151</v>
      </c>
      <c r="B67" s="142">
        <v>484</v>
      </c>
      <c r="C67" s="50">
        <v>447</v>
      </c>
      <c r="D67" s="47">
        <f t="shared" si="7"/>
        <v>1.0827740492170022</v>
      </c>
      <c r="E67" s="141">
        <f t="shared" si="8"/>
        <v>37</v>
      </c>
      <c r="F67" s="50">
        <v>661</v>
      </c>
      <c r="G67" s="142">
        <v>663</v>
      </c>
      <c r="H67" s="47">
        <f t="shared" si="9"/>
        <v>0.99698340874811464</v>
      </c>
      <c r="I67" s="141">
        <f t="shared" si="10"/>
        <v>-2</v>
      </c>
      <c r="J67" s="47">
        <f t="shared" si="11"/>
        <v>0.73222390317700459</v>
      </c>
      <c r="K67" s="47">
        <f t="shared" si="12"/>
        <v>0.67420814479638014</v>
      </c>
      <c r="L67" s="46">
        <f t="shared" si="13"/>
        <v>5.8015758380624449E-2</v>
      </c>
    </row>
    <row r="68" spans="1:12" x14ac:dyDescent="0.4">
      <c r="A68" s="42" t="s">
        <v>143</v>
      </c>
      <c r="B68" s="43"/>
      <c r="C68" s="42"/>
      <c r="D68" s="42"/>
      <c r="E68" s="43"/>
      <c r="F68" s="43"/>
      <c r="G68" s="42"/>
      <c r="H68" s="42"/>
      <c r="I68" s="43"/>
      <c r="J68" s="43"/>
      <c r="K68" s="42"/>
      <c r="L68" s="42"/>
    </row>
    <row r="69" spans="1:12" x14ac:dyDescent="0.4">
      <c r="A69" s="44" t="s">
        <v>142</v>
      </c>
      <c r="B69" s="43"/>
      <c r="C69" s="42"/>
      <c r="D69" s="42"/>
      <c r="E69" s="43"/>
      <c r="F69" s="43"/>
      <c r="G69" s="42"/>
      <c r="H69" s="42"/>
      <c r="I69" s="43"/>
      <c r="J69" s="43"/>
      <c r="K69" s="42"/>
      <c r="L69" s="42"/>
    </row>
    <row r="70" spans="1:12" s="42" customFormat="1" x14ac:dyDescent="0.4">
      <c r="A70" s="42" t="s">
        <v>141</v>
      </c>
      <c r="B70" s="43"/>
      <c r="C70" s="43"/>
      <c r="F70" s="43"/>
      <c r="G70" s="43"/>
      <c r="J70" s="43"/>
      <c r="K70" s="43"/>
    </row>
    <row r="71" spans="1:12" x14ac:dyDescent="0.4">
      <c r="A71" s="42" t="s">
        <v>98</v>
      </c>
      <c r="B71" s="43"/>
      <c r="C71" s="43"/>
      <c r="D71" s="42"/>
      <c r="E71" s="42"/>
      <c r="F71" s="43"/>
      <c r="G71" s="43"/>
      <c r="H71" s="42"/>
      <c r="I71" s="42"/>
      <c r="J71" s="43"/>
      <c r="K71" s="43"/>
      <c r="L71" s="42"/>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dataValidations count="1">
    <dataValidation allowBlank="1" showInputMessage="1" showErrorMessage="1" sqref="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B42:C42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B65578:C65578 IX65578:IY65578 ST65578:SU65578 ACP65578:ACQ65578 AML65578:AMM65578 AWH65578:AWI65578 BGD65578:BGE65578 BPZ65578:BQA65578 BZV65578:BZW65578 CJR65578:CJS65578 CTN65578:CTO65578 DDJ65578:DDK65578 DNF65578:DNG65578 DXB65578:DXC65578 EGX65578:EGY65578 EQT65578:EQU65578 FAP65578:FAQ65578 FKL65578:FKM65578 FUH65578:FUI65578 GED65578:GEE65578 GNZ65578:GOA65578 GXV65578:GXW65578 HHR65578:HHS65578 HRN65578:HRO65578 IBJ65578:IBK65578 ILF65578:ILG65578 IVB65578:IVC65578 JEX65578:JEY65578 JOT65578:JOU65578 JYP65578:JYQ65578 KIL65578:KIM65578 KSH65578:KSI65578 LCD65578:LCE65578 LLZ65578:LMA65578 LVV65578:LVW65578 MFR65578:MFS65578 MPN65578:MPO65578 MZJ65578:MZK65578 NJF65578:NJG65578 NTB65578:NTC65578 OCX65578:OCY65578 OMT65578:OMU65578 OWP65578:OWQ65578 PGL65578:PGM65578 PQH65578:PQI65578 QAD65578:QAE65578 QJZ65578:QKA65578 QTV65578:QTW65578 RDR65578:RDS65578 RNN65578:RNO65578 RXJ65578:RXK65578 SHF65578:SHG65578 SRB65578:SRC65578 TAX65578:TAY65578 TKT65578:TKU65578 TUP65578:TUQ65578 UEL65578:UEM65578 UOH65578:UOI65578 UYD65578:UYE65578 VHZ65578:VIA65578 VRV65578:VRW65578 WBR65578:WBS65578 WLN65578:WLO65578 WVJ65578:WVK65578 B131114:C131114 IX131114:IY131114 ST131114:SU131114 ACP131114:ACQ131114 AML131114:AMM131114 AWH131114:AWI131114 BGD131114:BGE131114 BPZ131114:BQA131114 BZV131114:BZW131114 CJR131114:CJS131114 CTN131114:CTO131114 DDJ131114:DDK131114 DNF131114:DNG131114 DXB131114:DXC131114 EGX131114:EGY131114 EQT131114:EQU131114 FAP131114:FAQ131114 FKL131114:FKM131114 FUH131114:FUI131114 GED131114:GEE131114 GNZ131114:GOA131114 GXV131114:GXW131114 HHR131114:HHS131114 HRN131114:HRO131114 IBJ131114:IBK131114 ILF131114:ILG131114 IVB131114:IVC131114 JEX131114:JEY131114 JOT131114:JOU131114 JYP131114:JYQ131114 KIL131114:KIM131114 KSH131114:KSI131114 LCD131114:LCE131114 LLZ131114:LMA131114 LVV131114:LVW131114 MFR131114:MFS131114 MPN131114:MPO131114 MZJ131114:MZK131114 NJF131114:NJG131114 NTB131114:NTC131114 OCX131114:OCY131114 OMT131114:OMU131114 OWP131114:OWQ131114 PGL131114:PGM131114 PQH131114:PQI131114 QAD131114:QAE131114 QJZ131114:QKA131114 QTV131114:QTW131114 RDR131114:RDS131114 RNN131114:RNO131114 RXJ131114:RXK131114 SHF131114:SHG131114 SRB131114:SRC131114 TAX131114:TAY131114 TKT131114:TKU131114 TUP131114:TUQ131114 UEL131114:UEM131114 UOH131114:UOI131114 UYD131114:UYE131114 VHZ131114:VIA131114 VRV131114:VRW131114 WBR131114:WBS131114 WLN131114:WLO131114 WVJ131114:WVK131114 B196650:C196650 IX196650:IY196650 ST196650:SU196650 ACP196650:ACQ196650 AML196650:AMM196650 AWH196650:AWI196650 BGD196650:BGE196650 BPZ196650:BQA196650 BZV196650:BZW196650 CJR196650:CJS196650 CTN196650:CTO196650 DDJ196650:DDK196650 DNF196650:DNG196650 DXB196650:DXC196650 EGX196650:EGY196650 EQT196650:EQU196650 FAP196650:FAQ196650 FKL196650:FKM196650 FUH196650:FUI196650 GED196650:GEE196650 GNZ196650:GOA196650 GXV196650:GXW196650 HHR196650:HHS196650 HRN196650:HRO196650 IBJ196650:IBK196650 ILF196650:ILG196650 IVB196650:IVC196650 JEX196650:JEY196650 JOT196650:JOU196650 JYP196650:JYQ196650 KIL196650:KIM196650 KSH196650:KSI196650 LCD196650:LCE196650 LLZ196650:LMA196650 LVV196650:LVW196650 MFR196650:MFS196650 MPN196650:MPO196650 MZJ196650:MZK196650 NJF196650:NJG196650 NTB196650:NTC196650 OCX196650:OCY196650 OMT196650:OMU196650 OWP196650:OWQ196650 PGL196650:PGM196650 PQH196650:PQI196650 QAD196650:QAE196650 QJZ196650:QKA196650 QTV196650:QTW196650 RDR196650:RDS196650 RNN196650:RNO196650 RXJ196650:RXK196650 SHF196650:SHG196650 SRB196650:SRC196650 TAX196650:TAY196650 TKT196650:TKU196650 TUP196650:TUQ196650 UEL196650:UEM196650 UOH196650:UOI196650 UYD196650:UYE196650 VHZ196650:VIA196650 VRV196650:VRW196650 WBR196650:WBS196650 WLN196650:WLO196650 WVJ196650:WVK196650 B262186:C262186 IX262186:IY262186 ST262186:SU262186 ACP262186:ACQ262186 AML262186:AMM262186 AWH262186:AWI262186 BGD262186:BGE262186 BPZ262186:BQA262186 BZV262186:BZW262186 CJR262186:CJS262186 CTN262186:CTO262186 DDJ262186:DDK262186 DNF262186:DNG262186 DXB262186:DXC262186 EGX262186:EGY262186 EQT262186:EQU262186 FAP262186:FAQ262186 FKL262186:FKM262186 FUH262186:FUI262186 GED262186:GEE262186 GNZ262186:GOA262186 GXV262186:GXW262186 HHR262186:HHS262186 HRN262186:HRO262186 IBJ262186:IBK262186 ILF262186:ILG262186 IVB262186:IVC262186 JEX262186:JEY262186 JOT262186:JOU262186 JYP262186:JYQ262186 KIL262186:KIM262186 KSH262186:KSI262186 LCD262186:LCE262186 LLZ262186:LMA262186 LVV262186:LVW262186 MFR262186:MFS262186 MPN262186:MPO262186 MZJ262186:MZK262186 NJF262186:NJG262186 NTB262186:NTC262186 OCX262186:OCY262186 OMT262186:OMU262186 OWP262186:OWQ262186 PGL262186:PGM262186 PQH262186:PQI262186 QAD262186:QAE262186 QJZ262186:QKA262186 QTV262186:QTW262186 RDR262186:RDS262186 RNN262186:RNO262186 RXJ262186:RXK262186 SHF262186:SHG262186 SRB262186:SRC262186 TAX262186:TAY262186 TKT262186:TKU262186 TUP262186:TUQ262186 UEL262186:UEM262186 UOH262186:UOI262186 UYD262186:UYE262186 VHZ262186:VIA262186 VRV262186:VRW262186 WBR262186:WBS262186 WLN262186:WLO262186 WVJ262186:WVK262186 B327722:C327722 IX327722:IY327722 ST327722:SU327722 ACP327722:ACQ327722 AML327722:AMM327722 AWH327722:AWI327722 BGD327722:BGE327722 BPZ327722:BQA327722 BZV327722:BZW327722 CJR327722:CJS327722 CTN327722:CTO327722 DDJ327722:DDK327722 DNF327722:DNG327722 DXB327722:DXC327722 EGX327722:EGY327722 EQT327722:EQU327722 FAP327722:FAQ327722 FKL327722:FKM327722 FUH327722:FUI327722 GED327722:GEE327722 GNZ327722:GOA327722 GXV327722:GXW327722 HHR327722:HHS327722 HRN327722:HRO327722 IBJ327722:IBK327722 ILF327722:ILG327722 IVB327722:IVC327722 JEX327722:JEY327722 JOT327722:JOU327722 JYP327722:JYQ327722 KIL327722:KIM327722 KSH327722:KSI327722 LCD327722:LCE327722 LLZ327722:LMA327722 LVV327722:LVW327722 MFR327722:MFS327722 MPN327722:MPO327722 MZJ327722:MZK327722 NJF327722:NJG327722 NTB327722:NTC327722 OCX327722:OCY327722 OMT327722:OMU327722 OWP327722:OWQ327722 PGL327722:PGM327722 PQH327722:PQI327722 QAD327722:QAE327722 QJZ327722:QKA327722 QTV327722:QTW327722 RDR327722:RDS327722 RNN327722:RNO327722 RXJ327722:RXK327722 SHF327722:SHG327722 SRB327722:SRC327722 TAX327722:TAY327722 TKT327722:TKU327722 TUP327722:TUQ327722 UEL327722:UEM327722 UOH327722:UOI327722 UYD327722:UYE327722 VHZ327722:VIA327722 VRV327722:VRW327722 WBR327722:WBS327722 WLN327722:WLO327722 WVJ327722:WVK327722 B393258:C393258 IX393258:IY393258 ST393258:SU393258 ACP393258:ACQ393258 AML393258:AMM393258 AWH393258:AWI393258 BGD393258:BGE393258 BPZ393258:BQA393258 BZV393258:BZW393258 CJR393258:CJS393258 CTN393258:CTO393258 DDJ393258:DDK393258 DNF393258:DNG393258 DXB393258:DXC393258 EGX393258:EGY393258 EQT393258:EQU393258 FAP393258:FAQ393258 FKL393258:FKM393258 FUH393258:FUI393258 GED393258:GEE393258 GNZ393258:GOA393258 GXV393258:GXW393258 HHR393258:HHS393258 HRN393258:HRO393258 IBJ393258:IBK393258 ILF393258:ILG393258 IVB393258:IVC393258 JEX393258:JEY393258 JOT393258:JOU393258 JYP393258:JYQ393258 KIL393258:KIM393258 KSH393258:KSI393258 LCD393258:LCE393258 LLZ393258:LMA393258 LVV393258:LVW393258 MFR393258:MFS393258 MPN393258:MPO393258 MZJ393258:MZK393258 NJF393258:NJG393258 NTB393258:NTC393258 OCX393258:OCY393258 OMT393258:OMU393258 OWP393258:OWQ393258 PGL393258:PGM393258 PQH393258:PQI393258 QAD393258:QAE393258 QJZ393258:QKA393258 QTV393258:QTW393258 RDR393258:RDS393258 RNN393258:RNO393258 RXJ393258:RXK393258 SHF393258:SHG393258 SRB393258:SRC393258 TAX393258:TAY393258 TKT393258:TKU393258 TUP393258:TUQ393258 UEL393258:UEM393258 UOH393258:UOI393258 UYD393258:UYE393258 VHZ393258:VIA393258 VRV393258:VRW393258 WBR393258:WBS393258 WLN393258:WLO393258 WVJ393258:WVK393258 B458794:C458794 IX458794:IY458794 ST458794:SU458794 ACP458794:ACQ458794 AML458794:AMM458794 AWH458794:AWI458794 BGD458794:BGE458794 BPZ458794:BQA458794 BZV458794:BZW458794 CJR458794:CJS458794 CTN458794:CTO458794 DDJ458794:DDK458794 DNF458794:DNG458794 DXB458794:DXC458794 EGX458794:EGY458794 EQT458794:EQU458794 FAP458794:FAQ458794 FKL458794:FKM458794 FUH458794:FUI458794 GED458794:GEE458794 GNZ458794:GOA458794 GXV458794:GXW458794 HHR458794:HHS458794 HRN458794:HRO458794 IBJ458794:IBK458794 ILF458794:ILG458794 IVB458794:IVC458794 JEX458794:JEY458794 JOT458794:JOU458794 JYP458794:JYQ458794 KIL458794:KIM458794 KSH458794:KSI458794 LCD458794:LCE458794 LLZ458794:LMA458794 LVV458794:LVW458794 MFR458794:MFS458794 MPN458794:MPO458794 MZJ458794:MZK458794 NJF458794:NJG458794 NTB458794:NTC458794 OCX458794:OCY458794 OMT458794:OMU458794 OWP458794:OWQ458794 PGL458794:PGM458794 PQH458794:PQI458794 QAD458794:QAE458794 QJZ458794:QKA458794 QTV458794:QTW458794 RDR458794:RDS458794 RNN458794:RNO458794 RXJ458794:RXK458794 SHF458794:SHG458794 SRB458794:SRC458794 TAX458794:TAY458794 TKT458794:TKU458794 TUP458794:TUQ458794 UEL458794:UEM458794 UOH458794:UOI458794 UYD458794:UYE458794 VHZ458794:VIA458794 VRV458794:VRW458794 WBR458794:WBS458794 WLN458794:WLO458794 WVJ458794:WVK458794 B524330:C524330 IX524330:IY524330 ST524330:SU524330 ACP524330:ACQ524330 AML524330:AMM524330 AWH524330:AWI524330 BGD524330:BGE524330 BPZ524330:BQA524330 BZV524330:BZW524330 CJR524330:CJS524330 CTN524330:CTO524330 DDJ524330:DDK524330 DNF524330:DNG524330 DXB524330:DXC524330 EGX524330:EGY524330 EQT524330:EQU524330 FAP524330:FAQ524330 FKL524330:FKM524330 FUH524330:FUI524330 GED524330:GEE524330 GNZ524330:GOA524330 GXV524330:GXW524330 HHR524330:HHS524330 HRN524330:HRO524330 IBJ524330:IBK524330 ILF524330:ILG524330 IVB524330:IVC524330 JEX524330:JEY524330 JOT524330:JOU524330 JYP524330:JYQ524330 KIL524330:KIM524330 KSH524330:KSI524330 LCD524330:LCE524330 LLZ524330:LMA524330 LVV524330:LVW524330 MFR524330:MFS524330 MPN524330:MPO524330 MZJ524330:MZK524330 NJF524330:NJG524330 NTB524330:NTC524330 OCX524330:OCY524330 OMT524330:OMU524330 OWP524330:OWQ524330 PGL524330:PGM524330 PQH524330:PQI524330 QAD524330:QAE524330 QJZ524330:QKA524330 QTV524330:QTW524330 RDR524330:RDS524330 RNN524330:RNO524330 RXJ524330:RXK524330 SHF524330:SHG524330 SRB524330:SRC524330 TAX524330:TAY524330 TKT524330:TKU524330 TUP524330:TUQ524330 UEL524330:UEM524330 UOH524330:UOI524330 UYD524330:UYE524330 VHZ524330:VIA524330 VRV524330:VRW524330 WBR524330:WBS524330 WLN524330:WLO524330 WVJ524330:WVK524330 B589866:C589866 IX589866:IY589866 ST589866:SU589866 ACP589866:ACQ589866 AML589866:AMM589866 AWH589866:AWI589866 BGD589866:BGE589866 BPZ589866:BQA589866 BZV589866:BZW589866 CJR589866:CJS589866 CTN589866:CTO589866 DDJ589866:DDK589866 DNF589866:DNG589866 DXB589866:DXC589866 EGX589866:EGY589866 EQT589866:EQU589866 FAP589866:FAQ589866 FKL589866:FKM589866 FUH589866:FUI589866 GED589866:GEE589866 GNZ589866:GOA589866 GXV589866:GXW589866 HHR589866:HHS589866 HRN589866:HRO589866 IBJ589866:IBK589866 ILF589866:ILG589866 IVB589866:IVC589866 JEX589866:JEY589866 JOT589866:JOU589866 JYP589866:JYQ589866 KIL589866:KIM589866 KSH589866:KSI589866 LCD589866:LCE589866 LLZ589866:LMA589866 LVV589866:LVW589866 MFR589866:MFS589866 MPN589866:MPO589866 MZJ589866:MZK589866 NJF589866:NJG589866 NTB589866:NTC589866 OCX589866:OCY589866 OMT589866:OMU589866 OWP589866:OWQ589866 PGL589866:PGM589866 PQH589866:PQI589866 QAD589866:QAE589866 QJZ589866:QKA589866 QTV589866:QTW589866 RDR589866:RDS589866 RNN589866:RNO589866 RXJ589866:RXK589866 SHF589866:SHG589866 SRB589866:SRC589866 TAX589866:TAY589866 TKT589866:TKU589866 TUP589866:TUQ589866 UEL589866:UEM589866 UOH589866:UOI589866 UYD589866:UYE589866 VHZ589866:VIA589866 VRV589866:VRW589866 WBR589866:WBS589866 WLN589866:WLO589866 WVJ589866:WVK589866 B655402:C655402 IX655402:IY655402 ST655402:SU655402 ACP655402:ACQ655402 AML655402:AMM655402 AWH655402:AWI655402 BGD655402:BGE655402 BPZ655402:BQA655402 BZV655402:BZW655402 CJR655402:CJS655402 CTN655402:CTO655402 DDJ655402:DDK655402 DNF655402:DNG655402 DXB655402:DXC655402 EGX655402:EGY655402 EQT655402:EQU655402 FAP655402:FAQ655402 FKL655402:FKM655402 FUH655402:FUI655402 GED655402:GEE655402 GNZ655402:GOA655402 GXV655402:GXW655402 HHR655402:HHS655402 HRN655402:HRO655402 IBJ655402:IBK655402 ILF655402:ILG655402 IVB655402:IVC655402 JEX655402:JEY655402 JOT655402:JOU655402 JYP655402:JYQ655402 KIL655402:KIM655402 KSH655402:KSI655402 LCD655402:LCE655402 LLZ655402:LMA655402 LVV655402:LVW655402 MFR655402:MFS655402 MPN655402:MPO655402 MZJ655402:MZK655402 NJF655402:NJG655402 NTB655402:NTC655402 OCX655402:OCY655402 OMT655402:OMU655402 OWP655402:OWQ655402 PGL655402:PGM655402 PQH655402:PQI655402 QAD655402:QAE655402 QJZ655402:QKA655402 QTV655402:QTW655402 RDR655402:RDS655402 RNN655402:RNO655402 RXJ655402:RXK655402 SHF655402:SHG655402 SRB655402:SRC655402 TAX655402:TAY655402 TKT655402:TKU655402 TUP655402:TUQ655402 UEL655402:UEM655402 UOH655402:UOI655402 UYD655402:UYE655402 VHZ655402:VIA655402 VRV655402:VRW655402 WBR655402:WBS655402 WLN655402:WLO655402 WVJ655402:WVK655402 B720938:C720938 IX720938:IY720938 ST720938:SU720938 ACP720938:ACQ720938 AML720938:AMM720938 AWH720938:AWI720938 BGD720938:BGE720938 BPZ720938:BQA720938 BZV720938:BZW720938 CJR720938:CJS720938 CTN720938:CTO720938 DDJ720938:DDK720938 DNF720938:DNG720938 DXB720938:DXC720938 EGX720938:EGY720938 EQT720938:EQU720938 FAP720938:FAQ720938 FKL720938:FKM720938 FUH720938:FUI720938 GED720938:GEE720938 GNZ720938:GOA720938 GXV720938:GXW720938 HHR720938:HHS720938 HRN720938:HRO720938 IBJ720938:IBK720938 ILF720938:ILG720938 IVB720938:IVC720938 JEX720938:JEY720938 JOT720938:JOU720938 JYP720938:JYQ720938 KIL720938:KIM720938 KSH720938:KSI720938 LCD720938:LCE720938 LLZ720938:LMA720938 LVV720938:LVW720938 MFR720938:MFS720938 MPN720938:MPO720938 MZJ720938:MZK720938 NJF720938:NJG720938 NTB720938:NTC720938 OCX720938:OCY720938 OMT720938:OMU720938 OWP720938:OWQ720938 PGL720938:PGM720938 PQH720938:PQI720938 QAD720938:QAE720938 QJZ720938:QKA720938 QTV720938:QTW720938 RDR720938:RDS720938 RNN720938:RNO720938 RXJ720938:RXK720938 SHF720938:SHG720938 SRB720938:SRC720938 TAX720938:TAY720938 TKT720938:TKU720938 TUP720938:TUQ720938 UEL720938:UEM720938 UOH720938:UOI720938 UYD720938:UYE720938 VHZ720938:VIA720938 VRV720938:VRW720938 WBR720938:WBS720938 WLN720938:WLO720938 WVJ720938:WVK720938 B786474:C786474 IX786474:IY786474 ST786474:SU786474 ACP786474:ACQ786474 AML786474:AMM786474 AWH786474:AWI786474 BGD786474:BGE786474 BPZ786474:BQA786474 BZV786474:BZW786474 CJR786474:CJS786474 CTN786474:CTO786474 DDJ786474:DDK786474 DNF786474:DNG786474 DXB786474:DXC786474 EGX786474:EGY786474 EQT786474:EQU786474 FAP786474:FAQ786474 FKL786474:FKM786474 FUH786474:FUI786474 GED786474:GEE786474 GNZ786474:GOA786474 GXV786474:GXW786474 HHR786474:HHS786474 HRN786474:HRO786474 IBJ786474:IBK786474 ILF786474:ILG786474 IVB786474:IVC786474 JEX786474:JEY786474 JOT786474:JOU786474 JYP786474:JYQ786474 KIL786474:KIM786474 KSH786474:KSI786474 LCD786474:LCE786474 LLZ786474:LMA786474 LVV786474:LVW786474 MFR786474:MFS786474 MPN786474:MPO786474 MZJ786474:MZK786474 NJF786474:NJG786474 NTB786474:NTC786474 OCX786474:OCY786474 OMT786474:OMU786474 OWP786474:OWQ786474 PGL786474:PGM786474 PQH786474:PQI786474 QAD786474:QAE786474 QJZ786474:QKA786474 QTV786474:QTW786474 RDR786474:RDS786474 RNN786474:RNO786474 RXJ786474:RXK786474 SHF786474:SHG786474 SRB786474:SRC786474 TAX786474:TAY786474 TKT786474:TKU786474 TUP786474:TUQ786474 UEL786474:UEM786474 UOH786474:UOI786474 UYD786474:UYE786474 VHZ786474:VIA786474 VRV786474:VRW786474 WBR786474:WBS786474 WLN786474:WLO786474 WVJ786474:WVK786474 B852010:C852010 IX852010:IY852010 ST852010:SU852010 ACP852010:ACQ852010 AML852010:AMM852010 AWH852010:AWI852010 BGD852010:BGE852010 BPZ852010:BQA852010 BZV852010:BZW852010 CJR852010:CJS852010 CTN852010:CTO852010 DDJ852010:DDK852010 DNF852010:DNG852010 DXB852010:DXC852010 EGX852010:EGY852010 EQT852010:EQU852010 FAP852010:FAQ852010 FKL852010:FKM852010 FUH852010:FUI852010 GED852010:GEE852010 GNZ852010:GOA852010 GXV852010:GXW852010 HHR852010:HHS852010 HRN852010:HRO852010 IBJ852010:IBK852010 ILF852010:ILG852010 IVB852010:IVC852010 JEX852010:JEY852010 JOT852010:JOU852010 JYP852010:JYQ852010 KIL852010:KIM852010 KSH852010:KSI852010 LCD852010:LCE852010 LLZ852010:LMA852010 LVV852010:LVW852010 MFR852010:MFS852010 MPN852010:MPO852010 MZJ852010:MZK852010 NJF852010:NJG852010 NTB852010:NTC852010 OCX852010:OCY852010 OMT852010:OMU852010 OWP852010:OWQ852010 PGL852010:PGM852010 PQH852010:PQI852010 QAD852010:QAE852010 QJZ852010:QKA852010 QTV852010:QTW852010 RDR852010:RDS852010 RNN852010:RNO852010 RXJ852010:RXK852010 SHF852010:SHG852010 SRB852010:SRC852010 TAX852010:TAY852010 TKT852010:TKU852010 TUP852010:TUQ852010 UEL852010:UEM852010 UOH852010:UOI852010 UYD852010:UYE852010 VHZ852010:VIA852010 VRV852010:VRW852010 WBR852010:WBS852010 WLN852010:WLO852010 WVJ852010:WVK852010 B917546:C917546 IX917546:IY917546 ST917546:SU917546 ACP917546:ACQ917546 AML917546:AMM917546 AWH917546:AWI917546 BGD917546:BGE917546 BPZ917546:BQA917546 BZV917546:BZW917546 CJR917546:CJS917546 CTN917546:CTO917546 DDJ917546:DDK917546 DNF917546:DNG917546 DXB917546:DXC917546 EGX917546:EGY917546 EQT917546:EQU917546 FAP917546:FAQ917546 FKL917546:FKM917546 FUH917546:FUI917546 GED917546:GEE917546 GNZ917546:GOA917546 GXV917546:GXW917546 HHR917546:HHS917546 HRN917546:HRO917546 IBJ917546:IBK917546 ILF917546:ILG917546 IVB917546:IVC917546 JEX917546:JEY917546 JOT917546:JOU917546 JYP917546:JYQ917546 KIL917546:KIM917546 KSH917546:KSI917546 LCD917546:LCE917546 LLZ917546:LMA917546 LVV917546:LVW917546 MFR917546:MFS917546 MPN917546:MPO917546 MZJ917546:MZK917546 NJF917546:NJG917546 NTB917546:NTC917546 OCX917546:OCY917546 OMT917546:OMU917546 OWP917546:OWQ917546 PGL917546:PGM917546 PQH917546:PQI917546 QAD917546:QAE917546 QJZ917546:QKA917546 QTV917546:QTW917546 RDR917546:RDS917546 RNN917546:RNO917546 RXJ917546:RXK917546 SHF917546:SHG917546 SRB917546:SRC917546 TAX917546:TAY917546 TKT917546:TKU917546 TUP917546:TUQ917546 UEL917546:UEM917546 UOH917546:UOI917546 UYD917546:UYE917546 VHZ917546:VIA917546 VRV917546:VRW917546 WBR917546:WBS917546 WLN917546:WLO917546 WVJ917546:WVK917546 B983082:C983082 IX983082:IY983082 ST983082:SU983082 ACP983082:ACQ983082 AML983082:AMM983082 AWH983082:AWI983082 BGD983082:BGE983082 BPZ983082:BQA983082 BZV983082:BZW983082 CJR983082:CJS983082 CTN983082:CTO983082 DDJ983082:DDK983082 DNF983082:DNG983082 DXB983082:DXC983082 EGX983082:EGY983082 EQT983082:EQU983082 FAP983082:FAQ983082 FKL983082:FKM983082 FUH983082:FUI983082 GED983082:GEE983082 GNZ983082:GOA983082 GXV983082:GXW983082 HHR983082:HHS983082 HRN983082:HRO983082 IBJ983082:IBK983082 ILF983082:ILG983082 IVB983082:IVC983082 JEX983082:JEY983082 JOT983082:JOU983082 JYP983082:JYQ983082 KIL983082:KIM983082 KSH983082:KSI983082 LCD983082:LCE983082 LLZ983082:LMA983082 LVV983082:LVW983082 MFR983082:MFS983082 MPN983082:MPO983082 MZJ983082:MZK983082 NJF983082:NJG983082 NTB983082:NTC983082 OCX983082:OCY983082 OMT983082:OMU983082 OWP983082:OWQ983082 PGL983082:PGM983082 PQH983082:PQI983082 QAD983082:QAE983082 QJZ983082:QKA983082 QTV983082:QTW983082 RDR983082:RDS983082 RNN983082:RNO983082 RXJ983082:RXK983082 SHF983082:SHG983082 SRB983082:SRC983082 TAX983082:TAY983082 TKT983082:TKU983082 TUP983082:TUQ983082 UEL983082:UEM983082 UOH983082:UOI983082 UYD983082:UYE983082 VHZ983082:VIA983082 VRV983082:VRW983082 WBR983082:WBS983082 WLN983082:WLO983082 WVJ983082:WVK983082 F42:G42 JB42:JC42 SX42:SY42 ACT42:ACU42 AMP42:AMQ42 AWL42:AWM42 BGH42:BGI42 BQD42:BQE42 BZZ42:CAA42 CJV42:CJW42 CTR42:CTS42 DDN42:DDO42 DNJ42:DNK42 DXF42:DXG42 EHB42:EHC42 EQX42:EQY42 FAT42:FAU42 FKP42:FKQ42 FUL42:FUM42 GEH42:GEI42 GOD42:GOE42 GXZ42:GYA42 HHV42:HHW42 HRR42:HRS42 IBN42:IBO42 ILJ42:ILK42 IVF42:IVG42 JFB42:JFC42 JOX42:JOY42 JYT42:JYU42 KIP42:KIQ42 KSL42:KSM42 LCH42:LCI42 LMD42:LME42 LVZ42:LWA42 MFV42:MFW42 MPR42:MPS42 MZN42:MZO42 NJJ42:NJK42 NTF42:NTG42 ODB42:ODC42 OMX42:OMY42 OWT42:OWU42 PGP42:PGQ42 PQL42:PQM42 QAH42:QAI42 QKD42:QKE42 QTZ42:QUA42 RDV42:RDW42 RNR42:RNS42 RXN42:RXO42 SHJ42:SHK42 SRF42:SRG42 TBB42:TBC42 TKX42:TKY42 TUT42:TUU42 UEP42:UEQ42 UOL42:UOM42 UYH42:UYI42 VID42:VIE42 VRZ42:VSA42 WBV42:WBW42 WLR42:WLS42 WVN42:WVO42 F65578:G65578 JB65578:JC65578 SX65578:SY65578 ACT65578:ACU65578 AMP65578:AMQ65578 AWL65578:AWM65578 BGH65578:BGI65578 BQD65578:BQE65578 BZZ65578:CAA65578 CJV65578:CJW65578 CTR65578:CTS65578 DDN65578:DDO65578 DNJ65578:DNK65578 DXF65578:DXG65578 EHB65578:EHC65578 EQX65578:EQY65578 FAT65578:FAU65578 FKP65578:FKQ65578 FUL65578:FUM65578 GEH65578:GEI65578 GOD65578:GOE65578 GXZ65578:GYA65578 HHV65578:HHW65578 HRR65578:HRS65578 IBN65578:IBO65578 ILJ65578:ILK65578 IVF65578:IVG65578 JFB65578:JFC65578 JOX65578:JOY65578 JYT65578:JYU65578 KIP65578:KIQ65578 KSL65578:KSM65578 LCH65578:LCI65578 LMD65578:LME65578 LVZ65578:LWA65578 MFV65578:MFW65578 MPR65578:MPS65578 MZN65578:MZO65578 NJJ65578:NJK65578 NTF65578:NTG65578 ODB65578:ODC65578 OMX65578:OMY65578 OWT65578:OWU65578 PGP65578:PGQ65578 PQL65578:PQM65578 QAH65578:QAI65578 QKD65578:QKE65578 QTZ65578:QUA65578 RDV65578:RDW65578 RNR65578:RNS65578 RXN65578:RXO65578 SHJ65578:SHK65578 SRF65578:SRG65578 TBB65578:TBC65578 TKX65578:TKY65578 TUT65578:TUU65578 UEP65578:UEQ65578 UOL65578:UOM65578 UYH65578:UYI65578 VID65578:VIE65578 VRZ65578:VSA65578 WBV65578:WBW65578 WLR65578:WLS65578 WVN65578:WVO65578 F131114:G131114 JB131114:JC131114 SX131114:SY131114 ACT131114:ACU131114 AMP131114:AMQ131114 AWL131114:AWM131114 BGH131114:BGI131114 BQD131114:BQE131114 BZZ131114:CAA131114 CJV131114:CJW131114 CTR131114:CTS131114 DDN131114:DDO131114 DNJ131114:DNK131114 DXF131114:DXG131114 EHB131114:EHC131114 EQX131114:EQY131114 FAT131114:FAU131114 FKP131114:FKQ131114 FUL131114:FUM131114 GEH131114:GEI131114 GOD131114:GOE131114 GXZ131114:GYA131114 HHV131114:HHW131114 HRR131114:HRS131114 IBN131114:IBO131114 ILJ131114:ILK131114 IVF131114:IVG131114 JFB131114:JFC131114 JOX131114:JOY131114 JYT131114:JYU131114 KIP131114:KIQ131114 KSL131114:KSM131114 LCH131114:LCI131114 LMD131114:LME131114 LVZ131114:LWA131114 MFV131114:MFW131114 MPR131114:MPS131114 MZN131114:MZO131114 NJJ131114:NJK131114 NTF131114:NTG131114 ODB131114:ODC131114 OMX131114:OMY131114 OWT131114:OWU131114 PGP131114:PGQ131114 PQL131114:PQM131114 QAH131114:QAI131114 QKD131114:QKE131114 QTZ131114:QUA131114 RDV131114:RDW131114 RNR131114:RNS131114 RXN131114:RXO131114 SHJ131114:SHK131114 SRF131114:SRG131114 TBB131114:TBC131114 TKX131114:TKY131114 TUT131114:TUU131114 UEP131114:UEQ131114 UOL131114:UOM131114 UYH131114:UYI131114 VID131114:VIE131114 VRZ131114:VSA131114 WBV131114:WBW131114 WLR131114:WLS131114 WVN131114:WVO131114 F196650:G196650 JB196650:JC196650 SX196650:SY196650 ACT196650:ACU196650 AMP196650:AMQ196650 AWL196650:AWM196650 BGH196650:BGI196650 BQD196650:BQE196650 BZZ196650:CAA196650 CJV196650:CJW196650 CTR196650:CTS196650 DDN196650:DDO196650 DNJ196650:DNK196650 DXF196650:DXG196650 EHB196650:EHC196650 EQX196650:EQY196650 FAT196650:FAU196650 FKP196650:FKQ196650 FUL196650:FUM196650 GEH196650:GEI196650 GOD196650:GOE196650 GXZ196650:GYA196650 HHV196650:HHW196650 HRR196650:HRS196650 IBN196650:IBO196650 ILJ196650:ILK196650 IVF196650:IVG196650 JFB196650:JFC196650 JOX196650:JOY196650 JYT196650:JYU196650 KIP196650:KIQ196650 KSL196650:KSM196650 LCH196650:LCI196650 LMD196650:LME196650 LVZ196650:LWA196650 MFV196650:MFW196650 MPR196650:MPS196650 MZN196650:MZO196650 NJJ196650:NJK196650 NTF196650:NTG196650 ODB196650:ODC196650 OMX196650:OMY196650 OWT196650:OWU196650 PGP196650:PGQ196650 PQL196650:PQM196650 QAH196650:QAI196650 QKD196650:QKE196650 QTZ196650:QUA196650 RDV196650:RDW196650 RNR196650:RNS196650 RXN196650:RXO196650 SHJ196650:SHK196650 SRF196650:SRG196650 TBB196650:TBC196650 TKX196650:TKY196650 TUT196650:TUU196650 UEP196650:UEQ196650 UOL196650:UOM196650 UYH196650:UYI196650 VID196650:VIE196650 VRZ196650:VSA196650 WBV196650:WBW196650 WLR196650:WLS196650 WVN196650:WVO196650 F262186:G262186 JB262186:JC262186 SX262186:SY262186 ACT262186:ACU262186 AMP262186:AMQ262186 AWL262186:AWM262186 BGH262186:BGI262186 BQD262186:BQE262186 BZZ262186:CAA262186 CJV262186:CJW262186 CTR262186:CTS262186 DDN262186:DDO262186 DNJ262186:DNK262186 DXF262186:DXG262186 EHB262186:EHC262186 EQX262186:EQY262186 FAT262186:FAU262186 FKP262186:FKQ262186 FUL262186:FUM262186 GEH262186:GEI262186 GOD262186:GOE262186 GXZ262186:GYA262186 HHV262186:HHW262186 HRR262186:HRS262186 IBN262186:IBO262186 ILJ262186:ILK262186 IVF262186:IVG262186 JFB262186:JFC262186 JOX262186:JOY262186 JYT262186:JYU262186 KIP262186:KIQ262186 KSL262186:KSM262186 LCH262186:LCI262186 LMD262186:LME262186 LVZ262186:LWA262186 MFV262186:MFW262186 MPR262186:MPS262186 MZN262186:MZO262186 NJJ262186:NJK262186 NTF262186:NTG262186 ODB262186:ODC262186 OMX262186:OMY262186 OWT262186:OWU262186 PGP262186:PGQ262186 PQL262186:PQM262186 QAH262186:QAI262186 QKD262186:QKE262186 QTZ262186:QUA262186 RDV262186:RDW262186 RNR262186:RNS262186 RXN262186:RXO262186 SHJ262186:SHK262186 SRF262186:SRG262186 TBB262186:TBC262186 TKX262186:TKY262186 TUT262186:TUU262186 UEP262186:UEQ262186 UOL262186:UOM262186 UYH262186:UYI262186 VID262186:VIE262186 VRZ262186:VSA262186 WBV262186:WBW262186 WLR262186:WLS262186 WVN262186:WVO262186 F327722:G327722 JB327722:JC327722 SX327722:SY327722 ACT327722:ACU327722 AMP327722:AMQ327722 AWL327722:AWM327722 BGH327722:BGI327722 BQD327722:BQE327722 BZZ327722:CAA327722 CJV327722:CJW327722 CTR327722:CTS327722 DDN327722:DDO327722 DNJ327722:DNK327722 DXF327722:DXG327722 EHB327722:EHC327722 EQX327722:EQY327722 FAT327722:FAU327722 FKP327722:FKQ327722 FUL327722:FUM327722 GEH327722:GEI327722 GOD327722:GOE327722 GXZ327722:GYA327722 HHV327722:HHW327722 HRR327722:HRS327722 IBN327722:IBO327722 ILJ327722:ILK327722 IVF327722:IVG327722 JFB327722:JFC327722 JOX327722:JOY327722 JYT327722:JYU327722 KIP327722:KIQ327722 KSL327722:KSM327722 LCH327722:LCI327722 LMD327722:LME327722 LVZ327722:LWA327722 MFV327722:MFW327722 MPR327722:MPS327722 MZN327722:MZO327722 NJJ327722:NJK327722 NTF327722:NTG327722 ODB327722:ODC327722 OMX327722:OMY327722 OWT327722:OWU327722 PGP327722:PGQ327722 PQL327722:PQM327722 QAH327722:QAI327722 QKD327722:QKE327722 QTZ327722:QUA327722 RDV327722:RDW327722 RNR327722:RNS327722 RXN327722:RXO327722 SHJ327722:SHK327722 SRF327722:SRG327722 TBB327722:TBC327722 TKX327722:TKY327722 TUT327722:TUU327722 UEP327722:UEQ327722 UOL327722:UOM327722 UYH327722:UYI327722 VID327722:VIE327722 VRZ327722:VSA327722 WBV327722:WBW327722 WLR327722:WLS327722 WVN327722:WVO327722 F393258:G393258 JB393258:JC393258 SX393258:SY393258 ACT393258:ACU393258 AMP393258:AMQ393258 AWL393258:AWM393258 BGH393258:BGI393258 BQD393258:BQE393258 BZZ393258:CAA393258 CJV393258:CJW393258 CTR393258:CTS393258 DDN393258:DDO393258 DNJ393258:DNK393258 DXF393258:DXG393258 EHB393258:EHC393258 EQX393258:EQY393258 FAT393258:FAU393258 FKP393258:FKQ393258 FUL393258:FUM393258 GEH393258:GEI393258 GOD393258:GOE393258 GXZ393258:GYA393258 HHV393258:HHW393258 HRR393258:HRS393258 IBN393258:IBO393258 ILJ393258:ILK393258 IVF393258:IVG393258 JFB393258:JFC393258 JOX393258:JOY393258 JYT393258:JYU393258 KIP393258:KIQ393258 KSL393258:KSM393258 LCH393258:LCI393258 LMD393258:LME393258 LVZ393258:LWA393258 MFV393258:MFW393258 MPR393258:MPS393258 MZN393258:MZO393258 NJJ393258:NJK393258 NTF393258:NTG393258 ODB393258:ODC393258 OMX393258:OMY393258 OWT393258:OWU393258 PGP393258:PGQ393258 PQL393258:PQM393258 QAH393258:QAI393258 QKD393258:QKE393258 QTZ393258:QUA393258 RDV393258:RDW393258 RNR393258:RNS393258 RXN393258:RXO393258 SHJ393258:SHK393258 SRF393258:SRG393258 TBB393258:TBC393258 TKX393258:TKY393258 TUT393258:TUU393258 UEP393258:UEQ393258 UOL393258:UOM393258 UYH393258:UYI393258 VID393258:VIE393258 VRZ393258:VSA393258 WBV393258:WBW393258 WLR393258:WLS393258 WVN393258:WVO393258 F458794:G458794 JB458794:JC458794 SX458794:SY458794 ACT458794:ACU458794 AMP458794:AMQ458794 AWL458794:AWM458794 BGH458794:BGI458794 BQD458794:BQE458794 BZZ458794:CAA458794 CJV458794:CJW458794 CTR458794:CTS458794 DDN458794:DDO458794 DNJ458794:DNK458794 DXF458794:DXG458794 EHB458794:EHC458794 EQX458794:EQY458794 FAT458794:FAU458794 FKP458794:FKQ458794 FUL458794:FUM458794 GEH458794:GEI458794 GOD458794:GOE458794 GXZ458794:GYA458794 HHV458794:HHW458794 HRR458794:HRS458794 IBN458794:IBO458794 ILJ458794:ILK458794 IVF458794:IVG458794 JFB458794:JFC458794 JOX458794:JOY458794 JYT458794:JYU458794 KIP458794:KIQ458794 KSL458794:KSM458794 LCH458794:LCI458794 LMD458794:LME458794 LVZ458794:LWA458794 MFV458794:MFW458794 MPR458794:MPS458794 MZN458794:MZO458794 NJJ458794:NJK458794 NTF458794:NTG458794 ODB458794:ODC458794 OMX458794:OMY458794 OWT458794:OWU458794 PGP458794:PGQ458794 PQL458794:PQM458794 QAH458794:QAI458794 QKD458794:QKE458794 QTZ458794:QUA458794 RDV458794:RDW458794 RNR458794:RNS458794 RXN458794:RXO458794 SHJ458794:SHK458794 SRF458794:SRG458794 TBB458794:TBC458794 TKX458794:TKY458794 TUT458794:TUU458794 UEP458794:UEQ458794 UOL458794:UOM458794 UYH458794:UYI458794 VID458794:VIE458794 VRZ458794:VSA458794 WBV458794:WBW458794 WLR458794:WLS458794 WVN458794:WVO458794 F524330:G524330 JB524330:JC524330 SX524330:SY524330 ACT524330:ACU524330 AMP524330:AMQ524330 AWL524330:AWM524330 BGH524330:BGI524330 BQD524330:BQE524330 BZZ524330:CAA524330 CJV524330:CJW524330 CTR524330:CTS524330 DDN524330:DDO524330 DNJ524330:DNK524330 DXF524330:DXG524330 EHB524330:EHC524330 EQX524330:EQY524330 FAT524330:FAU524330 FKP524330:FKQ524330 FUL524330:FUM524330 GEH524330:GEI524330 GOD524330:GOE524330 GXZ524330:GYA524330 HHV524330:HHW524330 HRR524330:HRS524330 IBN524330:IBO524330 ILJ524330:ILK524330 IVF524330:IVG524330 JFB524330:JFC524330 JOX524330:JOY524330 JYT524330:JYU524330 KIP524330:KIQ524330 KSL524330:KSM524330 LCH524330:LCI524330 LMD524330:LME524330 LVZ524330:LWA524330 MFV524330:MFW524330 MPR524330:MPS524330 MZN524330:MZO524330 NJJ524330:NJK524330 NTF524330:NTG524330 ODB524330:ODC524330 OMX524330:OMY524330 OWT524330:OWU524330 PGP524330:PGQ524330 PQL524330:PQM524330 QAH524330:QAI524330 QKD524330:QKE524330 QTZ524330:QUA524330 RDV524330:RDW524330 RNR524330:RNS524330 RXN524330:RXO524330 SHJ524330:SHK524330 SRF524330:SRG524330 TBB524330:TBC524330 TKX524330:TKY524330 TUT524330:TUU524330 UEP524330:UEQ524330 UOL524330:UOM524330 UYH524330:UYI524330 VID524330:VIE524330 VRZ524330:VSA524330 WBV524330:WBW524330 WLR524330:WLS524330 WVN524330:WVO524330 F589866:G589866 JB589866:JC589866 SX589866:SY589866 ACT589866:ACU589866 AMP589866:AMQ589866 AWL589866:AWM589866 BGH589866:BGI589866 BQD589866:BQE589866 BZZ589866:CAA589866 CJV589866:CJW589866 CTR589866:CTS589866 DDN589866:DDO589866 DNJ589866:DNK589866 DXF589866:DXG589866 EHB589866:EHC589866 EQX589866:EQY589866 FAT589866:FAU589866 FKP589866:FKQ589866 FUL589866:FUM589866 GEH589866:GEI589866 GOD589866:GOE589866 GXZ589866:GYA589866 HHV589866:HHW589866 HRR589866:HRS589866 IBN589866:IBO589866 ILJ589866:ILK589866 IVF589866:IVG589866 JFB589866:JFC589866 JOX589866:JOY589866 JYT589866:JYU589866 KIP589866:KIQ589866 KSL589866:KSM589866 LCH589866:LCI589866 LMD589866:LME589866 LVZ589866:LWA589866 MFV589866:MFW589866 MPR589866:MPS589866 MZN589866:MZO589866 NJJ589866:NJK589866 NTF589866:NTG589866 ODB589866:ODC589866 OMX589866:OMY589866 OWT589866:OWU589866 PGP589866:PGQ589866 PQL589866:PQM589866 QAH589866:QAI589866 QKD589866:QKE589866 QTZ589866:QUA589866 RDV589866:RDW589866 RNR589866:RNS589866 RXN589866:RXO589866 SHJ589866:SHK589866 SRF589866:SRG589866 TBB589866:TBC589866 TKX589866:TKY589866 TUT589866:TUU589866 UEP589866:UEQ589866 UOL589866:UOM589866 UYH589866:UYI589866 VID589866:VIE589866 VRZ589866:VSA589866 WBV589866:WBW589866 WLR589866:WLS589866 WVN589866:WVO589866 F655402:G655402 JB655402:JC655402 SX655402:SY655402 ACT655402:ACU655402 AMP655402:AMQ655402 AWL655402:AWM655402 BGH655402:BGI655402 BQD655402:BQE655402 BZZ655402:CAA655402 CJV655402:CJW655402 CTR655402:CTS655402 DDN655402:DDO655402 DNJ655402:DNK655402 DXF655402:DXG655402 EHB655402:EHC655402 EQX655402:EQY655402 FAT655402:FAU655402 FKP655402:FKQ655402 FUL655402:FUM655402 GEH655402:GEI655402 GOD655402:GOE655402 GXZ655402:GYA655402 HHV655402:HHW655402 HRR655402:HRS655402 IBN655402:IBO655402 ILJ655402:ILK655402 IVF655402:IVG655402 JFB655402:JFC655402 JOX655402:JOY655402 JYT655402:JYU655402 KIP655402:KIQ655402 KSL655402:KSM655402 LCH655402:LCI655402 LMD655402:LME655402 LVZ655402:LWA655402 MFV655402:MFW655402 MPR655402:MPS655402 MZN655402:MZO655402 NJJ655402:NJK655402 NTF655402:NTG655402 ODB655402:ODC655402 OMX655402:OMY655402 OWT655402:OWU655402 PGP655402:PGQ655402 PQL655402:PQM655402 QAH655402:QAI655402 QKD655402:QKE655402 QTZ655402:QUA655402 RDV655402:RDW655402 RNR655402:RNS655402 RXN655402:RXO655402 SHJ655402:SHK655402 SRF655402:SRG655402 TBB655402:TBC655402 TKX655402:TKY655402 TUT655402:TUU655402 UEP655402:UEQ655402 UOL655402:UOM655402 UYH655402:UYI655402 VID655402:VIE655402 VRZ655402:VSA655402 WBV655402:WBW655402 WLR655402:WLS655402 WVN655402:WVO655402 F720938:G720938 JB720938:JC720938 SX720938:SY720938 ACT720938:ACU720938 AMP720938:AMQ720938 AWL720938:AWM720938 BGH720938:BGI720938 BQD720938:BQE720938 BZZ720938:CAA720938 CJV720938:CJW720938 CTR720938:CTS720938 DDN720938:DDO720938 DNJ720938:DNK720938 DXF720938:DXG720938 EHB720938:EHC720938 EQX720938:EQY720938 FAT720938:FAU720938 FKP720938:FKQ720938 FUL720938:FUM720938 GEH720938:GEI720938 GOD720938:GOE720938 GXZ720938:GYA720938 HHV720938:HHW720938 HRR720938:HRS720938 IBN720938:IBO720938 ILJ720938:ILK720938 IVF720938:IVG720938 JFB720938:JFC720938 JOX720938:JOY720938 JYT720938:JYU720938 KIP720938:KIQ720938 KSL720938:KSM720938 LCH720938:LCI720938 LMD720938:LME720938 LVZ720938:LWA720938 MFV720938:MFW720938 MPR720938:MPS720938 MZN720938:MZO720938 NJJ720938:NJK720938 NTF720938:NTG720938 ODB720938:ODC720938 OMX720938:OMY720938 OWT720938:OWU720938 PGP720938:PGQ720938 PQL720938:PQM720938 QAH720938:QAI720938 QKD720938:QKE720938 QTZ720938:QUA720938 RDV720938:RDW720938 RNR720938:RNS720938 RXN720938:RXO720938 SHJ720938:SHK720938 SRF720938:SRG720938 TBB720938:TBC720938 TKX720938:TKY720938 TUT720938:TUU720938 UEP720938:UEQ720938 UOL720938:UOM720938 UYH720938:UYI720938 VID720938:VIE720938 VRZ720938:VSA720938 WBV720938:WBW720938 WLR720938:WLS720938 WVN720938:WVO720938 F786474:G786474 JB786474:JC786474 SX786474:SY786474 ACT786474:ACU786474 AMP786474:AMQ786474 AWL786474:AWM786474 BGH786474:BGI786474 BQD786474:BQE786474 BZZ786474:CAA786474 CJV786474:CJW786474 CTR786474:CTS786474 DDN786474:DDO786474 DNJ786474:DNK786474 DXF786474:DXG786474 EHB786474:EHC786474 EQX786474:EQY786474 FAT786474:FAU786474 FKP786474:FKQ786474 FUL786474:FUM786474 GEH786474:GEI786474 GOD786474:GOE786474 GXZ786474:GYA786474 HHV786474:HHW786474 HRR786474:HRS786474 IBN786474:IBO786474 ILJ786474:ILK786474 IVF786474:IVG786474 JFB786474:JFC786474 JOX786474:JOY786474 JYT786474:JYU786474 KIP786474:KIQ786474 KSL786474:KSM786474 LCH786474:LCI786474 LMD786474:LME786474 LVZ786474:LWA786474 MFV786474:MFW786474 MPR786474:MPS786474 MZN786474:MZO786474 NJJ786474:NJK786474 NTF786474:NTG786474 ODB786474:ODC786474 OMX786474:OMY786474 OWT786474:OWU786474 PGP786474:PGQ786474 PQL786474:PQM786474 QAH786474:QAI786474 QKD786474:QKE786474 QTZ786474:QUA786474 RDV786474:RDW786474 RNR786474:RNS786474 RXN786474:RXO786474 SHJ786474:SHK786474 SRF786474:SRG786474 TBB786474:TBC786474 TKX786474:TKY786474 TUT786474:TUU786474 UEP786474:UEQ786474 UOL786474:UOM786474 UYH786474:UYI786474 VID786474:VIE786474 VRZ786474:VSA786474 WBV786474:WBW786474 WLR786474:WLS786474 WVN786474:WVO786474 F852010:G852010 JB852010:JC852010 SX852010:SY852010 ACT852010:ACU852010 AMP852010:AMQ852010 AWL852010:AWM852010 BGH852010:BGI852010 BQD852010:BQE852010 BZZ852010:CAA852010 CJV852010:CJW852010 CTR852010:CTS852010 DDN852010:DDO852010 DNJ852010:DNK852010 DXF852010:DXG852010 EHB852010:EHC852010 EQX852010:EQY852010 FAT852010:FAU852010 FKP852010:FKQ852010 FUL852010:FUM852010 GEH852010:GEI852010 GOD852010:GOE852010 GXZ852010:GYA852010 HHV852010:HHW852010 HRR852010:HRS852010 IBN852010:IBO852010 ILJ852010:ILK852010 IVF852010:IVG852010 JFB852010:JFC852010 JOX852010:JOY852010 JYT852010:JYU852010 KIP852010:KIQ852010 KSL852010:KSM852010 LCH852010:LCI852010 LMD852010:LME852010 LVZ852010:LWA852010 MFV852010:MFW852010 MPR852010:MPS852010 MZN852010:MZO852010 NJJ852010:NJK852010 NTF852010:NTG852010 ODB852010:ODC852010 OMX852010:OMY852010 OWT852010:OWU852010 PGP852010:PGQ852010 PQL852010:PQM852010 QAH852010:QAI852010 QKD852010:QKE852010 QTZ852010:QUA852010 RDV852010:RDW852010 RNR852010:RNS852010 RXN852010:RXO852010 SHJ852010:SHK852010 SRF852010:SRG852010 TBB852010:TBC852010 TKX852010:TKY852010 TUT852010:TUU852010 UEP852010:UEQ852010 UOL852010:UOM852010 UYH852010:UYI852010 VID852010:VIE852010 VRZ852010:VSA852010 WBV852010:WBW852010 WLR852010:WLS852010 WVN852010:WVO852010 F917546:G917546 JB917546:JC917546 SX917546:SY917546 ACT917546:ACU917546 AMP917546:AMQ917546 AWL917546:AWM917546 BGH917546:BGI917546 BQD917546:BQE917546 BZZ917546:CAA917546 CJV917546:CJW917546 CTR917546:CTS917546 DDN917546:DDO917546 DNJ917546:DNK917546 DXF917546:DXG917546 EHB917546:EHC917546 EQX917546:EQY917546 FAT917546:FAU917546 FKP917546:FKQ917546 FUL917546:FUM917546 GEH917546:GEI917546 GOD917546:GOE917546 GXZ917546:GYA917546 HHV917546:HHW917546 HRR917546:HRS917546 IBN917546:IBO917546 ILJ917546:ILK917546 IVF917546:IVG917546 JFB917546:JFC917546 JOX917546:JOY917546 JYT917546:JYU917546 KIP917546:KIQ917546 KSL917546:KSM917546 LCH917546:LCI917546 LMD917546:LME917546 LVZ917546:LWA917546 MFV917546:MFW917546 MPR917546:MPS917546 MZN917546:MZO917546 NJJ917546:NJK917546 NTF917546:NTG917546 ODB917546:ODC917546 OMX917546:OMY917546 OWT917546:OWU917546 PGP917546:PGQ917546 PQL917546:PQM917546 QAH917546:QAI917546 QKD917546:QKE917546 QTZ917546:QUA917546 RDV917546:RDW917546 RNR917546:RNS917546 RXN917546:RXO917546 SHJ917546:SHK917546 SRF917546:SRG917546 TBB917546:TBC917546 TKX917546:TKY917546 TUT917546:TUU917546 UEP917546:UEQ917546 UOL917546:UOM917546 UYH917546:UYI917546 VID917546:VIE917546 VRZ917546:VSA917546 WBV917546:WBW917546 WLR917546:WLS917546 WVN917546:WVO917546 F983082:G983082 JB983082:JC983082 SX983082:SY983082 ACT983082:ACU983082 AMP983082:AMQ983082 AWL983082:AWM983082 BGH983082:BGI983082 BQD983082:BQE983082 BZZ983082:CAA983082 CJV983082:CJW983082 CTR983082:CTS983082 DDN983082:DDO983082 DNJ983082:DNK983082 DXF983082:DXG983082 EHB983082:EHC983082 EQX983082:EQY983082 FAT983082:FAU983082 FKP983082:FKQ983082 FUL983082:FUM983082 GEH983082:GEI983082 GOD983082:GOE983082 GXZ983082:GYA983082 HHV983082:HHW983082 HRR983082:HRS983082 IBN983082:IBO983082 ILJ983082:ILK983082 IVF983082:IVG983082 JFB983082:JFC983082 JOX983082:JOY983082 JYT983082:JYU983082 KIP983082:KIQ983082 KSL983082:KSM983082 LCH983082:LCI983082 LMD983082:LME983082 LVZ983082:LWA983082 MFV983082:MFW983082 MPR983082:MPS983082 MZN983082:MZO983082 NJJ983082:NJK983082 NTF983082:NTG983082 ODB983082:ODC983082 OMX983082:OMY983082 OWT983082:OWU983082 PGP983082:PGQ983082 PQL983082:PQM983082 QAH983082:QAI983082 QKD983082:QKE983082 QTZ983082:QUA983082 RDV983082:RDW983082 RNR983082:RNS983082 RXN983082:RXO983082 SHJ983082:SHK983082 SRF983082:SRG983082 TBB983082:TBC983082 TKX983082:TKY983082 TUT983082:TUU983082 UEP983082:UEQ983082 UOL983082:UOM983082 UYH983082:UYI983082 VID983082:VIE983082 VRZ983082:VSA983082 WBV983082:WBW983082 WLR983082:WLS983082 WVN983082:WVO983082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K70"/>
  <sheetViews>
    <sheetView showGridLines="0" view="pageBreakPreview" zoomScale="85" zoomScaleNormal="70" zoomScaleSheetLayoutView="85" workbookViewId="0">
      <pane xSplit="2" ySplit="6" topLeftCell="C7" activePane="bottomRight" state="frozen"/>
      <selection activeCell="D5" sqref="D5"/>
      <selection pane="topRight" activeCell="D5" sqref="D5"/>
      <selection pane="bottomLeft" activeCell="D5" sqref="D5"/>
      <selection pane="bottomRight"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12月月間</v>
      </c>
      <c r="G1" s="4" t="s">
        <v>69</v>
      </c>
      <c r="H1" s="2"/>
      <c r="I1" s="2"/>
      <c r="J1" s="2"/>
    </row>
    <row r="2" spans="1:11" ht="18" customHeight="1" x14ac:dyDescent="0.15">
      <c r="A2" s="227"/>
      <c r="B2" s="226"/>
      <c r="C2" s="683" t="s">
        <v>219</v>
      </c>
      <c r="D2" s="684"/>
      <c r="E2" s="685"/>
      <c r="F2" s="686"/>
      <c r="G2" s="683" t="s">
        <v>218</v>
      </c>
      <c r="H2" s="684"/>
      <c r="I2" s="685"/>
      <c r="J2" s="686"/>
    </row>
    <row r="3" spans="1:11" ht="18.75" customHeight="1" x14ac:dyDescent="0.15">
      <c r="A3" s="225"/>
      <c r="B3" s="224"/>
      <c r="C3" s="687" t="s">
        <v>332</v>
      </c>
      <c r="D3" s="689" t="s">
        <v>331</v>
      </c>
      <c r="E3" s="664" t="s">
        <v>215</v>
      </c>
      <c r="F3" s="665"/>
      <c r="G3" s="660" t="str">
        <f>C3</f>
        <v>12.12月</v>
      </c>
      <c r="H3" s="662" t="str">
        <f>D3</f>
        <v>11.12月</v>
      </c>
      <c r="I3" s="664" t="s">
        <v>215</v>
      </c>
      <c r="J3" s="665"/>
    </row>
    <row r="4" spans="1:11" ht="18" customHeight="1" x14ac:dyDescent="0.15">
      <c r="A4" s="223"/>
      <c r="B4" s="222"/>
      <c r="C4" s="688"/>
      <c r="D4" s="690"/>
      <c r="E4" s="203" t="s">
        <v>214</v>
      </c>
      <c r="F4" s="458" t="s">
        <v>213</v>
      </c>
      <c r="G4" s="661"/>
      <c r="H4" s="663"/>
      <c r="I4" s="203" t="s">
        <v>214</v>
      </c>
      <c r="J4" s="458" t="s">
        <v>213</v>
      </c>
    </row>
    <row r="5" spans="1:11" ht="13.5" customHeight="1" x14ac:dyDescent="0.15">
      <c r="A5" s="668" t="s">
        <v>212</v>
      </c>
      <c r="B5" s="718"/>
      <c r="C5" s="670">
        <f>C7+C12+C17+C22+C27</f>
        <v>479504</v>
      </c>
      <c r="D5" s="672">
        <f>D7+D12+D17+D22+D27</f>
        <v>476237</v>
      </c>
      <c r="E5" s="666">
        <f>C5/D5</f>
        <v>1.0068600297750909</v>
      </c>
      <c r="F5" s="677">
        <f>C5-D5</f>
        <v>3267</v>
      </c>
      <c r="G5" s="670">
        <f>G7+G12+G17+G22+G27</f>
        <v>715814</v>
      </c>
      <c r="H5" s="681">
        <f>H7+H12+H17+H22+H27</f>
        <v>723805</v>
      </c>
      <c r="I5" s="666">
        <f>G5/H5</f>
        <v>0.98895973362991418</v>
      </c>
      <c r="J5" s="677">
        <f>G5-H5</f>
        <v>-7991</v>
      </c>
    </row>
    <row r="6" spans="1:11" ht="13.5" customHeight="1" x14ac:dyDescent="0.15">
      <c r="A6" s="679" t="s">
        <v>113</v>
      </c>
      <c r="B6" s="715"/>
      <c r="C6" s="671"/>
      <c r="D6" s="673"/>
      <c r="E6" s="667"/>
      <c r="F6" s="678"/>
      <c r="G6" s="671"/>
      <c r="H6" s="682"/>
      <c r="I6" s="667"/>
      <c r="J6" s="678"/>
    </row>
    <row r="7" spans="1:11" ht="18" customHeight="1" x14ac:dyDescent="0.15">
      <c r="A7" s="705" t="s">
        <v>211</v>
      </c>
      <c r="B7" s="714"/>
      <c r="C7" s="518">
        <f>SUM(C8:C11)</f>
        <v>237988</v>
      </c>
      <c r="D7" s="519">
        <f>SUM(D8:D11)</f>
        <v>248570</v>
      </c>
      <c r="E7" s="516">
        <f t="shared" ref="E7:E34" si="0">C7/D7</f>
        <v>0.95742849096833893</v>
      </c>
      <c r="F7" s="515">
        <f t="shared" ref="F7:F34" si="1">C7-D7</f>
        <v>-10582</v>
      </c>
      <c r="G7" s="518">
        <f>SUM(G8:G11)</f>
        <v>336395</v>
      </c>
      <c r="H7" s="517">
        <f>SUM(H8:H11)</f>
        <v>361328</v>
      </c>
      <c r="I7" s="516">
        <f t="shared" ref="I7:I34" si="2">G7/H7</f>
        <v>0.93099621396625776</v>
      </c>
      <c r="J7" s="515">
        <f t="shared" ref="J7:J34" si="3">G7-H7</f>
        <v>-24933</v>
      </c>
      <c r="K7" s="180"/>
    </row>
    <row r="8" spans="1:11" ht="18" customHeight="1" x14ac:dyDescent="0.15">
      <c r="A8" s="187" t="s">
        <v>210</v>
      </c>
      <c r="B8" s="189" t="s">
        <v>111</v>
      </c>
      <c r="C8" s="184">
        <f>'12月(月間)'!B9+'12月(月間)'!B14</f>
        <v>105960</v>
      </c>
      <c r="D8" s="185">
        <f>'12月(月間)'!C9+'12月(月間)'!C14</f>
        <v>112295</v>
      </c>
      <c r="E8" s="423">
        <f t="shared" si="0"/>
        <v>0.943586090208825</v>
      </c>
      <c r="F8" s="422">
        <f t="shared" si="1"/>
        <v>-6335</v>
      </c>
      <c r="G8" s="184">
        <f>'12月(月間)'!F9+'12月(月間)'!F14</f>
        <v>155018</v>
      </c>
      <c r="H8" s="183">
        <f>'12月(月間)'!G9+'12月(月間)'!G14</f>
        <v>173151</v>
      </c>
      <c r="I8" s="423">
        <f t="shared" si="2"/>
        <v>0.89527637726608567</v>
      </c>
      <c r="J8" s="422">
        <f t="shared" si="3"/>
        <v>-18133</v>
      </c>
      <c r="K8" s="180"/>
    </row>
    <row r="9" spans="1:11" ht="18" customHeight="1" x14ac:dyDescent="0.15">
      <c r="A9" s="187"/>
      <c r="B9" s="189" t="s">
        <v>110</v>
      </c>
      <c r="C9" s="184">
        <f>'12月(月間)'!B19+'12月(月間)'!B22+'12月(月間)'!B23+'12月(月間)'!B24</f>
        <v>7748</v>
      </c>
      <c r="D9" s="185">
        <f>'12月(月間)'!C19+'12月(月間)'!C22+'12月(月間)'!C23+'12月(月間)'!C24</f>
        <v>6516</v>
      </c>
      <c r="E9" s="423">
        <f t="shared" si="0"/>
        <v>1.189073050951504</v>
      </c>
      <c r="F9" s="422">
        <f t="shared" si="1"/>
        <v>1232</v>
      </c>
      <c r="G9" s="184">
        <f>'12月(月間)'!F19+'12月(月間)'!F22+'12月(月間)'!F23+'12月(月間)'!F24</f>
        <v>13290</v>
      </c>
      <c r="H9" s="183">
        <f>'12月(月間)'!G19+'12月(月間)'!G22+'12月(月間)'!G23+'12月(月間)'!G24</f>
        <v>13385</v>
      </c>
      <c r="I9" s="423">
        <f t="shared" si="2"/>
        <v>0.9929025028016436</v>
      </c>
      <c r="J9" s="422">
        <f t="shared" si="3"/>
        <v>-95</v>
      </c>
      <c r="K9" s="180"/>
    </row>
    <row r="10" spans="1:11" ht="18" customHeight="1" x14ac:dyDescent="0.15">
      <c r="A10" s="187"/>
      <c r="B10" s="189" t="s">
        <v>108</v>
      </c>
      <c r="C10" s="184">
        <f>'12月(月間)'!B43+'12月(月間)'!B49</f>
        <v>104032</v>
      </c>
      <c r="D10" s="185">
        <f>'12月(月間)'!C43+'12月(月間)'!C49</f>
        <v>108118</v>
      </c>
      <c r="E10" s="423">
        <f t="shared" si="0"/>
        <v>0.96220795797184555</v>
      </c>
      <c r="F10" s="422">
        <f t="shared" si="1"/>
        <v>-4086</v>
      </c>
      <c r="G10" s="184">
        <f>'12月(月間)'!F43+'12月(月間)'!F49</f>
        <v>138174</v>
      </c>
      <c r="H10" s="183">
        <f>'12月(月間)'!G43+'12月(月間)'!G49</f>
        <v>147003</v>
      </c>
      <c r="I10" s="423">
        <f t="shared" si="2"/>
        <v>0.93994000122446486</v>
      </c>
      <c r="J10" s="422">
        <f t="shared" si="3"/>
        <v>-8829</v>
      </c>
      <c r="K10" s="180"/>
    </row>
    <row r="11" spans="1:11" ht="18" customHeight="1" x14ac:dyDescent="0.15">
      <c r="A11" s="187"/>
      <c r="B11" s="189" t="s">
        <v>112</v>
      </c>
      <c r="C11" s="184">
        <f>'12月(月間)'!B69+'12月(月間)'!B70</f>
        <v>20248</v>
      </c>
      <c r="D11" s="221">
        <f>'12月(月間)'!C69+'12月(月間)'!C70</f>
        <v>21641</v>
      </c>
      <c r="E11" s="423">
        <f t="shared" si="0"/>
        <v>0.93563144032161172</v>
      </c>
      <c r="F11" s="422">
        <f t="shared" si="1"/>
        <v>-1393</v>
      </c>
      <c r="G11" s="184">
        <f>'12月(月間)'!F69+'12月(月間)'!F70</f>
        <v>29913</v>
      </c>
      <c r="H11" s="221">
        <f>'12月(月間)'!G69+'12月(月間)'!G70</f>
        <v>27789</v>
      </c>
      <c r="I11" s="423">
        <f t="shared" si="2"/>
        <v>1.0764331210191083</v>
      </c>
      <c r="J11" s="422">
        <f t="shared" si="3"/>
        <v>2124</v>
      </c>
      <c r="K11" s="180"/>
    </row>
    <row r="12" spans="1:11" ht="18" customHeight="1" x14ac:dyDescent="0.15">
      <c r="A12" s="705" t="s">
        <v>209</v>
      </c>
      <c r="B12" s="714"/>
      <c r="C12" s="518">
        <f>SUM(C13:C16)</f>
        <v>84550</v>
      </c>
      <c r="D12" s="519">
        <f>SUM(D13:D16)</f>
        <v>84577</v>
      </c>
      <c r="E12" s="516">
        <f t="shared" si="0"/>
        <v>0.99968076427397523</v>
      </c>
      <c r="F12" s="515">
        <f t="shared" si="1"/>
        <v>-27</v>
      </c>
      <c r="G12" s="518">
        <f>SUM(G13:G16)</f>
        <v>135792</v>
      </c>
      <c r="H12" s="519">
        <f>SUM(H13:H16)</f>
        <v>128276</v>
      </c>
      <c r="I12" s="516">
        <f t="shared" si="2"/>
        <v>1.0585924101156881</v>
      </c>
      <c r="J12" s="515">
        <f t="shared" si="3"/>
        <v>7516</v>
      </c>
      <c r="K12" s="180"/>
    </row>
    <row r="13" spans="1:11" ht="18" customHeight="1" x14ac:dyDescent="0.15">
      <c r="A13" s="187" t="s">
        <v>208</v>
      </c>
      <c r="B13" s="189" t="s">
        <v>111</v>
      </c>
      <c r="C13" s="184">
        <f>'12月(月間)'!B10+'12月(月間)'!B11+'12月(月間)'!B16</f>
        <v>15530</v>
      </c>
      <c r="D13" s="185">
        <f>'12月(月間)'!C10+'12月(月間)'!C11+'12月(月間)'!C16</f>
        <v>32135</v>
      </c>
      <c r="E13" s="423">
        <f t="shared" si="0"/>
        <v>0.48327368912400809</v>
      </c>
      <c r="F13" s="422">
        <f t="shared" si="1"/>
        <v>-16605</v>
      </c>
      <c r="G13" s="184">
        <f>'12月(月間)'!F10+'12月(月間)'!F11+'12月(月間)'!F16</f>
        <v>18756</v>
      </c>
      <c r="H13" s="185">
        <f>'12月(月間)'!G10+'12月(月間)'!G11+'12月(月間)'!G16</f>
        <v>48881</v>
      </c>
      <c r="I13" s="423">
        <f t="shared" si="2"/>
        <v>0.38370737096213253</v>
      </c>
      <c r="J13" s="422">
        <f t="shared" si="3"/>
        <v>-30125</v>
      </c>
      <c r="K13" s="180"/>
    </row>
    <row r="14" spans="1:11" ht="18" customHeight="1" x14ac:dyDescent="0.15">
      <c r="A14" s="187"/>
      <c r="B14" s="189" t="s">
        <v>110</v>
      </c>
      <c r="C14" s="184">
        <f>'12月(月間)'!B20+'12月(月間)'!B25+'12月(月間)'!B26+'12月(月間)'!B27+'12月(月間)'!B36</f>
        <v>12979</v>
      </c>
      <c r="D14" s="185">
        <f>'12月(月間)'!C20+'12月(月間)'!C25+'12月(月間)'!C26+'12月(月間)'!C27+'12月(月間)'!C36</f>
        <v>2982</v>
      </c>
      <c r="E14" s="423">
        <f t="shared" si="0"/>
        <v>4.3524480214621057</v>
      </c>
      <c r="F14" s="422">
        <f t="shared" si="1"/>
        <v>9997</v>
      </c>
      <c r="G14" s="184">
        <f>'12月(月間)'!F20+'12月(月間)'!F25+'12月(月間)'!F26+'12月(月間)'!F27+'12月(月間)'!F36</f>
        <v>18000</v>
      </c>
      <c r="H14" s="185">
        <f>'12月(月間)'!G20+'12月(月間)'!G25+'12月(月間)'!G26+'12月(月間)'!G27+'12月(月間)'!G36</f>
        <v>4575</v>
      </c>
      <c r="I14" s="423">
        <f t="shared" si="2"/>
        <v>3.9344262295081966</v>
      </c>
      <c r="J14" s="422">
        <f t="shared" si="3"/>
        <v>13425</v>
      </c>
      <c r="K14" s="180"/>
    </row>
    <row r="15" spans="1:11" ht="18" customHeight="1" x14ac:dyDescent="0.15">
      <c r="A15" s="187"/>
      <c r="B15" s="189" t="s">
        <v>108</v>
      </c>
      <c r="C15" s="184">
        <f>'12月(月間)'!B44+'12月(月間)'!B45+'12月(月間)'!B46+'12月(月間)'!B61</f>
        <v>42376</v>
      </c>
      <c r="D15" s="185">
        <f>'12月(月間)'!C44+'12月(月間)'!C45+'12月(月間)'!C46+'12月(月間)'!C61</f>
        <v>40634</v>
      </c>
      <c r="E15" s="423">
        <f t="shared" si="0"/>
        <v>1.0428705025348231</v>
      </c>
      <c r="F15" s="422">
        <f t="shared" si="1"/>
        <v>1742</v>
      </c>
      <c r="G15" s="184">
        <f>'12月(月間)'!F44+'12月(月間)'!F45+'12月(月間)'!F46+'12月(月間)'!F61</f>
        <v>66645</v>
      </c>
      <c r="H15" s="185">
        <f>'12月(月間)'!G44+'12月(月間)'!G45+'12月(月間)'!G46+'12月(月間)'!G61</f>
        <v>63846</v>
      </c>
      <c r="I15" s="423">
        <f t="shared" si="2"/>
        <v>1.0438398646743727</v>
      </c>
      <c r="J15" s="422">
        <f t="shared" si="3"/>
        <v>2799</v>
      </c>
      <c r="K15" s="180"/>
    </row>
    <row r="16" spans="1:11" ht="18" customHeight="1" x14ac:dyDescent="0.15">
      <c r="A16" s="212"/>
      <c r="B16" s="219" t="s">
        <v>112</v>
      </c>
      <c r="C16" s="218">
        <f>'12月(月間)'!B72+'12月(月間)'!B73</f>
        <v>13665</v>
      </c>
      <c r="D16" s="216">
        <f>'12月(月間)'!C72+'12月(月間)'!C73</f>
        <v>8826</v>
      </c>
      <c r="E16" s="521">
        <f t="shared" si="0"/>
        <v>1.5482664853840924</v>
      </c>
      <c r="F16" s="520">
        <f t="shared" si="1"/>
        <v>4839</v>
      </c>
      <c r="G16" s="218">
        <f>'12月(月間)'!F72+'12月(月間)'!F73</f>
        <v>32391</v>
      </c>
      <c r="H16" s="216">
        <f>'12月(月間)'!G72+'12月(月間)'!G73</f>
        <v>10974</v>
      </c>
      <c r="I16" s="521">
        <f t="shared" si="2"/>
        <v>2.9516129032258065</v>
      </c>
      <c r="J16" s="520">
        <f t="shared" si="3"/>
        <v>21417</v>
      </c>
      <c r="K16" s="180"/>
    </row>
    <row r="17" spans="1:11" ht="18" customHeight="1" x14ac:dyDescent="0.15">
      <c r="A17" s="705" t="s">
        <v>207</v>
      </c>
      <c r="B17" s="714"/>
      <c r="C17" s="518">
        <f>SUM(C18:C21)</f>
        <v>63624</v>
      </c>
      <c r="D17" s="519">
        <f>SUM(D18:D21)</f>
        <v>61806</v>
      </c>
      <c r="E17" s="516">
        <f t="shared" si="0"/>
        <v>1.0294146199398118</v>
      </c>
      <c r="F17" s="515">
        <f t="shared" si="1"/>
        <v>1818</v>
      </c>
      <c r="G17" s="518">
        <f>SUM(G18:G21)</f>
        <v>95901</v>
      </c>
      <c r="H17" s="517">
        <f>SUM(H18:H21)</f>
        <v>96969</v>
      </c>
      <c r="I17" s="516">
        <f t="shared" si="2"/>
        <v>0.98898617083810292</v>
      </c>
      <c r="J17" s="515">
        <f t="shared" si="3"/>
        <v>-1068</v>
      </c>
      <c r="K17" s="180"/>
    </row>
    <row r="18" spans="1:11" ht="18" customHeight="1" x14ac:dyDescent="0.15">
      <c r="A18" s="187" t="s">
        <v>206</v>
      </c>
      <c r="B18" s="189" t="s">
        <v>111</v>
      </c>
      <c r="C18" s="184">
        <f>'12月(月間)'!B12</f>
        <v>413</v>
      </c>
      <c r="D18" s="185">
        <f>'12月(月間)'!C12</f>
        <v>0</v>
      </c>
      <c r="E18" s="423" t="e">
        <f t="shared" si="0"/>
        <v>#DIV/0!</v>
      </c>
      <c r="F18" s="422">
        <f t="shared" si="1"/>
        <v>413</v>
      </c>
      <c r="G18" s="184">
        <f>'12月(月間)'!F12</f>
        <v>495</v>
      </c>
      <c r="H18" s="183">
        <f>'12月(月間)'!G12</f>
        <v>0</v>
      </c>
      <c r="I18" s="423" t="e">
        <f t="shared" si="2"/>
        <v>#DIV/0!</v>
      </c>
      <c r="J18" s="422">
        <f t="shared" si="3"/>
        <v>495</v>
      </c>
      <c r="K18" s="180"/>
    </row>
    <row r="19" spans="1:11" ht="18" customHeight="1" x14ac:dyDescent="0.15">
      <c r="A19" s="187"/>
      <c r="B19" s="189" t="s">
        <v>110</v>
      </c>
      <c r="C19" s="184">
        <f>'12月(月間)'!B21+'12月(月間)'!B35</f>
        <v>18361</v>
      </c>
      <c r="D19" s="185">
        <f>'12月(月間)'!C21+'12月(月間)'!C35</f>
        <v>17724</v>
      </c>
      <c r="E19" s="423">
        <f t="shared" si="0"/>
        <v>1.0359399684044235</v>
      </c>
      <c r="F19" s="422">
        <f t="shared" si="1"/>
        <v>637</v>
      </c>
      <c r="G19" s="184">
        <f>'12月(月間)'!F21+'12月(月間)'!F35</f>
        <v>26990</v>
      </c>
      <c r="H19" s="183">
        <f>'12月(月間)'!G21+'12月(月間)'!G35</f>
        <v>27205</v>
      </c>
      <c r="I19" s="423">
        <f t="shared" si="2"/>
        <v>0.99209704098511298</v>
      </c>
      <c r="J19" s="422">
        <f t="shared" si="3"/>
        <v>-215</v>
      </c>
      <c r="K19" s="180"/>
    </row>
    <row r="20" spans="1:11" ht="18" customHeight="1" x14ac:dyDescent="0.15">
      <c r="A20" s="187"/>
      <c r="B20" s="189" t="s">
        <v>108</v>
      </c>
      <c r="C20" s="184">
        <f>'12月(月間)'!B48+'12月(月間)'!B62</f>
        <v>33877</v>
      </c>
      <c r="D20" s="185">
        <f>'12月(月間)'!C48+'12月(月間)'!C62</f>
        <v>32722</v>
      </c>
      <c r="E20" s="423">
        <f t="shared" si="0"/>
        <v>1.0352973534625023</v>
      </c>
      <c r="F20" s="422">
        <f t="shared" si="1"/>
        <v>1155</v>
      </c>
      <c r="G20" s="184">
        <f>'12月(月間)'!F48+'12月(月間)'!F62</f>
        <v>51955</v>
      </c>
      <c r="H20" s="183">
        <f>'12月(月間)'!G48+'12月(月間)'!G62</f>
        <v>53303</v>
      </c>
      <c r="I20" s="423">
        <f t="shared" si="2"/>
        <v>0.97471061666322723</v>
      </c>
      <c r="J20" s="422">
        <f t="shared" si="3"/>
        <v>-1348</v>
      </c>
      <c r="K20" s="180"/>
    </row>
    <row r="21" spans="1:11" ht="18" customHeight="1" x14ac:dyDescent="0.15">
      <c r="A21" s="212"/>
      <c r="B21" s="219" t="s">
        <v>112</v>
      </c>
      <c r="C21" s="218">
        <f>'12月(月間)'!B71+'12月(月間)'!B75</f>
        <v>10973</v>
      </c>
      <c r="D21" s="216">
        <f>'12月(月間)'!C71+'12月(月間)'!C75</f>
        <v>11360</v>
      </c>
      <c r="E21" s="521">
        <f t="shared" si="0"/>
        <v>0.9659330985915493</v>
      </c>
      <c r="F21" s="520">
        <f t="shared" si="1"/>
        <v>-387</v>
      </c>
      <c r="G21" s="218">
        <f>'12月(月間)'!F71+'12月(月間)'!F75</f>
        <v>16461</v>
      </c>
      <c r="H21" s="220">
        <f>'12月(月間)'!G71+'12月(月間)'!G75</f>
        <v>16461</v>
      </c>
      <c r="I21" s="522">
        <f t="shared" si="2"/>
        <v>1</v>
      </c>
      <c r="J21" s="520">
        <f t="shared" si="3"/>
        <v>0</v>
      </c>
      <c r="K21" s="180"/>
    </row>
    <row r="22" spans="1:11" ht="18" customHeight="1" x14ac:dyDescent="0.15">
      <c r="A22" s="705" t="s">
        <v>205</v>
      </c>
      <c r="B22" s="714"/>
      <c r="C22" s="518">
        <f>SUM(C23:C26)</f>
        <v>41262</v>
      </c>
      <c r="D22" s="519">
        <f>SUM(D23:D26)</f>
        <v>36613</v>
      </c>
      <c r="E22" s="516">
        <f t="shared" si="0"/>
        <v>1.1269767568896294</v>
      </c>
      <c r="F22" s="515">
        <f t="shared" si="1"/>
        <v>4649</v>
      </c>
      <c r="G22" s="518">
        <f>SUM(G23:G26)</f>
        <v>60864</v>
      </c>
      <c r="H22" s="517">
        <f>SUM(H23:H26)</f>
        <v>58344</v>
      </c>
      <c r="I22" s="516">
        <f t="shared" si="2"/>
        <v>1.0431921020156314</v>
      </c>
      <c r="J22" s="515">
        <f t="shared" si="3"/>
        <v>2520</v>
      </c>
      <c r="K22" s="180"/>
    </row>
    <row r="23" spans="1:11" ht="18" customHeight="1" x14ac:dyDescent="0.15">
      <c r="A23" s="187"/>
      <c r="B23" s="189" t="s">
        <v>111</v>
      </c>
      <c r="C23" s="184">
        <f>'12月(月間)'!B13</f>
        <v>292</v>
      </c>
      <c r="D23" s="185">
        <f>'12月(月間)'!C13</f>
        <v>0</v>
      </c>
      <c r="E23" s="423" t="e">
        <f t="shared" si="0"/>
        <v>#DIV/0!</v>
      </c>
      <c r="F23" s="422">
        <f t="shared" si="1"/>
        <v>292</v>
      </c>
      <c r="G23" s="184">
        <f>'12月(月間)'!F13</f>
        <v>330</v>
      </c>
      <c r="H23" s="183">
        <f>'12月(月間)'!G13</f>
        <v>0</v>
      </c>
      <c r="I23" s="423" t="e">
        <f t="shared" si="2"/>
        <v>#DIV/0!</v>
      </c>
      <c r="J23" s="422">
        <f t="shared" si="3"/>
        <v>330</v>
      </c>
      <c r="K23" s="180"/>
    </row>
    <row r="24" spans="1:11" ht="18" customHeight="1" x14ac:dyDescent="0.15">
      <c r="A24" s="187"/>
      <c r="B24" s="189" t="s">
        <v>110</v>
      </c>
      <c r="C24" s="184">
        <f>'12月(月間)'!B28+'12月(月間)'!B37</f>
        <v>12851</v>
      </c>
      <c r="D24" s="185">
        <f>'12月(月間)'!C28+'12月(月間)'!C37</f>
        <v>13513</v>
      </c>
      <c r="E24" s="423">
        <f t="shared" si="0"/>
        <v>0.95101013838525861</v>
      </c>
      <c r="F24" s="422">
        <f t="shared" si="1"/>
        <v>-662</v>
      </c>
      <c r="G24" s="184">
        <f>'12月(月間)'!F28+'12月(月間)'!F37</f>
        <v>17475</v>
      </c>
      <c r="H24" s="183">
        <f>'12月(月間)'!G28+'12月(月間)'!G37</f>
        <v>22475</v>
      </c>
      <c r="I24" s="423">
        <f t="shared" si="2"/>
        <v>0.77753058954393772</v>
      </c>
      <c r="J24" s="422">
        <f t="shared" si="3"/>
        <v>-5000</v>
      </c>
      <c r="K24" s="180"/>
    </row>
    <row r="25" spans="1:11" ht="18" customHeight="1" x14ac:dyDescent="0.15">
      <c r="A25" s="187"/>
      <c r="B25" s="189" t="s">
        <v>108</v>
      </c>
      <c r="C25" s="184">
        <f>'12月(月間)'!B47</f>
        <v>20888</v>
      </c>
      <c r="D25" s="185">
        <f>'12月(月間)'!C47</f>
        <v>16495</v>
      </c>
      <c r="E25" s="423">
        <f t="shared" si="0"/>
        <v>1.2663231282206728</v>
      </c>
      <c r="F25" s="422">
        <f t="shared" si="1"/>
        <v>4393</v>
      </c>
      <c r="G25" s="184">
        <f>'12月(月間)'!F47</f>
        <v>32262</v>
      </c>
      <c r="H25" s="183">
        <f>'12月(月間)'!G47</f>
        <v>24895</v>
      </c>
      <c r="I25" s="423">
        <f t="shared" si="2"/>
        <v>1.295922876079534</v>
      </c>
      <c r="J25" s="422">
        <f t="shared" si="3"/>
        <v>7367</v>
      </c>
      <c r="K25" s="180"/>
    </row>
    <row r="26" spans="1:11" ht="18" customHeight="1" x14ac:dyDescent="0.15">
      <c r="A26" s="212"/>
      <c r="B26" s="219" t="s">
        <v>112</v>
      </c>
      <c r="C26" s="218">
        <f>'12月(月間)'!B76</f>
        <v>7231</v>
      </c>
      <c r="D26" s="216">
        <f>'12月(月間)'!C76</f>
        <v>6605</v>
      </c>
      <c r="E26" s="521">
        <f t="shared" si="0"/>
        <v>1.094776684330053</v>
      </c>
      <c r="F26" s="520">
        <f t="shared" si="1"/>
        <v>626</v>
      </c>
      <c r="G26" s="217">
        <f>'12月(月間)'!F76</f>
        <v>10797</v>
      </c>
      <c r="H26" s="216">
        <f>'12月(月間)'!G76</f>
        <v>10974</v>
      </c>
      <c r="I26" s="521">
        <f t="shared" si="2"/>
        <v>0.9838709677419355</v>
      </c>
      <c r="J26" s="520">
        <f t="shared" si="3"/>
        <v>-177</v>
      </c>
      <c r="K26" s="180"/>
    </row>
    <row r="27" spans="1:11" ht="18" customHeight="1" x14ac:dyDescent="0.15">
      <c r="A27" s="705" t="s">
        <v>204</v>
      </c>
      <c r="B27" s="714"/>
      <c r="C27" s="518">
        <f>SUM(C28:C34)</f>
        <v>52080</v>
      </c>
      <c r="D27" s="519">
        <f>SUM(D28:D34)</f>
        <v>44671</v>
      </c>
      <c r="E27" s="516">
        <f t="shared" si="0"/>
        <v>1.1658570437196392</v>
      </c>
      <c r="F27" s="515">
        <f t="shared" si="1"/>
        <v>7409</v>
      </c>
      <c r="G27" s="518">
        <f>SUM(G28:G34)</f>
        <v>86862</v>
      </c>
      <c r="H27" s="519">
        <f>SUM(H28:H34)</f>
        <v>78888</v>
      </c>
      <c r="I27" s="516">
        <f t="shared" si="2"/>
        <v>1.1010800121691513</v>
      </c>
      <c r="J27" s="515">
        <f t="shared" si="3"/>
        <v>7974</v>
      </c>
      <c r="K27" s="180"/>
    </row>
    <row r="28" spans="1:11" ht="18" customHeight="1" x14ac:dyDescent="0.15">
      <c r="A28" s="187"/>
      <c r="B28" s="189" t="s">
        <v>111</v>
      </c>
      <c r="C28" s="184">
        <f>'12月(月間)'!B15+'12月(月間)'!B17</f>
        <v>0</v>
      </c>
      <c r="D28" s="185">
        <f>'12月(月間)'!C15+'12月(月間)'!C17</f>
        <v>0</v>
      </c>
      <c r="E28" s="423" t="e">
        <f t="shared" si="0"/>
        <v>#DIV/0!</v>
      </c>
      <c r="F28" s="422">
        <f t="shared" si="1"/>
        <v>0</v>
      </c>
      <c r="G28" s="184">
        <f>'12月(月間)'!F15+'12月(月間)'!F17</f>
        <v>0</v>
      </c>
      <c r="H28" s="183">
        <f>'12月(月間)'!G15+'12月(月間)'!G17</f>
        <v>0</v>
      </c>
      <c r="I28" s="423" t="e">
        <f t="shared" si="2"/>
        <v>#DIV/0!</v>
      </c>
      <c r="J28" s="422">
        <f t="shared" si="3"/>
        <v>0</v>
      </c>
      <c r="K28" s="180"/>
    </row>
    <row r="29" spans="1:11" ht="18" customHeight="1" x14ac:dyDescent="0.15">
      <c r="A29" s="187"/>
      <c r="B29" s="186" t="s">
        <v>110</v>
      </c>
      <c r="C29" s="184">
        <f>'12月(月間)'!B29+'12月(月間)'!B30+'12月(月間)'!B31+'12月(月間)'!B32+'12月(月間)'!B33+'12月(月間)'!B34</f>
        <v>5503</v>
      </c>
      <c r="D29" s="188">
        <f>'12月(月間)'!C29+'12月(月間)'!C30+'12月(月間)'!C31+'12月(月間)'!C32+'12月(月間)'!C33+'12月(月間)'!C34</f>
        <v>5727</v>
      </c>
      <c r="E29" s="423">
        <f t="shared" si="0"/>
        <v>0.96088702636633494</v>
      </c>
      <c r="F29" s="422">
        <f t="shared" si="1"/>
        <v>-224</v>
      </c>
      <c r="G29" s="184">
        <f>'12月(月間)'!F29+'12月(月間)'!F30+'12月(月間)'!F31+'12月(月間)'!F32+'12月(月間)'!F33+'12月(月間)'!F34</f>
        <v>9445</v>
      </c>
      <c r="H29" s="183">
        <f>'12月(月間)'!G29+'12月(月間)'!G30+'12月(月間)'!G31+'12月(月間)'!G32+'12月(月間)'!G33+'12月(月間)'!G34</f>
        <v>9130</v>
      </c>
      <c r="I29" s="423">
        <f t="shared" si="2"/>
        <v>1.0345016429353779</v>
      </c>
      <c r="J29" s="422">
        <f t="shared" si="3"/>
        <v>315</v>
      </c>
      <c r="K29" s="180"/>
    </row>
    <row r="30" spans="1:11" ht="18" customHeight="1" x14ac:dyDescent="0.15">
      <c r="A30" s="187"/>
      <c r="B30" s="186" t="s">
        <v>109</v>
      </c>
      <c r="C30" s="184">
        <f>'12月(月間)'!B38</f>
        <v>1335</v>
      </c>
      <c r="D30" s="185">
        <f>'12月(月間)'!C38</f>
        <v>1287</v>
      </c>
      <c r="E30" s="423">
        <f t="shared" si="0"/>
        <v>1.0372960372960374</v>
      </c>
      <c r="F30" s="422">
        <f t="shared" si="1"/>
        <v>48</v>
      </c>
      <c r="G30" s="184">
        <f>'12月(月間)'!F38</f>
        <v>2418</v>
      </c>
      <c r="H30" s="183">
        <f>'12月(月間)'!G38</f>
        <v>2748</v>
      </c>
      <c r="I30" s="423">
        <f t="shared" si="2"/>
        <v>0.87991266375545851</v>
      </c>
      <c r="J30" s="422">
        <f t="shared" si="3"/>
        <v>-330</v>
      </c>
      <c r="K30" s="180"/>
    </row>
    <row r="31" spans="1:11" ht="18" customHeight="1" x14ac:dyDescent="0.15">
      <c r="A31" s="187"/>
      <c r="B31" s="186" t="s">
        <v>108</v>
      </c>
      <c r="C31" s="184">
        <f>'12月(月間)'!B50+'12月(月間)'!B51+'12月(月間)'!B52+'12月(月間)'!B53+'12月(月間)'!B54+'12月(月間)'!B57+'12月(月間)'!B55+'12月(月間)'!B56+'12月(月間)'!B60+'12月(月間)'!B58+'12月(月間)'!B59</f>
        <v>42384</v>
      </c>
      <c r="D31" s="185">
        <f>'12月(月間)'!C51+'12月(月間)'!C52+'12月(月間)'!C53+'12月(月間)'!C54+'12月(月間)'!C57+'12月(月間)'!C55+'12月(月間)'!C56+'12月(月間)'!C60+'12月(月間)'!C58+'12月(月間)'!C59</f>
        <v>35222</v>
      </c>
      <c r="E31" s="423">
        <f t="shared" si="0"/>
        <v>1.2033388223269548</v>
      </c>
      <c r="F31" s="422">
        <f t="shared" si="1"/>
        <v>7162</v>
      </c>
      <c r="G31" s="184">
        <f>'12月(月間)'!F50+'12月(月間)'!F51+'12月(月間)'!F52+'12月(月間)'!F53+'12月(月間)'!F54+'12月(月間)'!F57+'12月(月間)'!F55+'12月(月間)'!F56+'12月(月間)'!F60+'12月(月間)'!F58+'12月(月間)'!F59</f>
        <v>69408</v>
      </c>
      <c r="H31" s="183">
        <f>'12月(月間)'!G51+'12月(月間)'!G52+'12月(月間)'!G53+'12月(月間)'!G54+'12月(月間)'!G57+'12月(月間)'!G55+'12月(月間)'!G56+'12月(月間)'!G60+'12月(月間)'!G58+'12月(月間)'!G59</f>
        <v>62247</v>
      </c>
      <c r="I31" s="423">
        <f t="shared" si="2"/>
        <v>1.1150416887560846</v>
      </c>
      <c r="J31" s="422">
        <f t="shared" si="3"/>
        <v>7161</v>
      </c>
      <c r="K31" s="180"/>
    </row>
    <row r="32" spans="1:11" ht="18" customHeight="1" x14ac:dyDescent="0.15">
      <c r="A32" s="187"/>
      <c r="B32" s="186" t="s">
        <v>107</v>
      </c>
      <c r="C32" s="184">
        <f>'12月(月間)'!B63</f>
        <v>2730</v>
      </c>
      <c r="D32" s="185">
        <f>'12月(月間)'!C63</f>
        <v>2346</v>
      </c>
      <c r="E32" s="423">
        <f t="shared" si="0"/>
        <v>1.1636828644501278</v>
      </c>
      <c r="F32" s="422">
        <f t="shared" si="1"/>
        <v>384</v>
      </c>
      <c r="G32" s="184">
        <f>'12月(月間)'!F63</f>
        <v>5321</v>
      </c>
      <c r="H32" s="183">
        <f>'12月(月間)'!G63</f>
        <v>4511</v>
      </c>
      <c r="I32" s="423">
        <f t="shared" si="2"/>
        <v>1.179561072932831</v>
      </c>
      <c r="J32" s="422">
        <f t="shared" si="3"/>
        <v>810</v>
      </c>
      <c r="K32" s="180"/>
    </row>
    <row r="33" spans="1:11" ht="18" customHeight="1" x14ac:dyDescent="0.15">
      <c r="A33" s="187"/>
      <c r="B33" s="186" t="s">
        <v>106</v>
      </c>
      <c r="C33" s="184">
        <f>'12月(月間)'!B74</f>
        <v>0</v>
      </c>
      <c r="D33" s="188">
        <f>'12月(月間)'!C74</f>
        <v>0</v>
      </c>
      <c r="E33" s="423" t="e">
        <f t="shared" si="0"/>
        <v>#DIV/0!</v>
      </c>
      <c r="F33" s="422">
        <f t="shared" si="1"/>
        <v>0</v>
      </c>
      <c r="G33" s="213">
        <f>'12月(月間)'!F74</f>
        <v>0</v>
      </c>
      <c r="H33" s="188">
        <f>'12月(月間)'!G74</f>
        <v>0</v>
      </c>
      <c r="I33" s="423" t="e">
        <f t="shared" si="2"/>
        <v>#DIV/0!</v>
      </c>
      <c r="J33" s="422">
        <f t="shared" si="3"/>
        <v>0</v>
      </c>
      <c r="K33" s="180"/>
    </row>
    <row r="34" spans="1:11" ht="18" customHeight="1" thickBot="1" x14ac:dyDescent="0.2">
      <c r="A34" s="212"/>
      <c r="B34" s="202" t="s">
        <v>203</v>
      </c>
      <c r="C34" s="211">
        <f>'12月(月間)'!B78</f>
        <v>128</v>
      </c>
      <c r="D34" s="209">
        <f>'12月(月間)'!C78</f>
        <v>89</v>
      </c>
      <c r="E34" s="513">
        <f t="shared" si="0"/>
        <v>1.4382022471910112</v>
      </c>
      <c r="F34" s="512">
        <f t="shared" si="1"/>
        <v>39</v>
      </c>
      <c r="G34" s="210">
        <f>'12月(月間)'!F78</f>
        <v>270</v>
      </c>
      <c r="H34" s="209">
        <f>'12月(月間)'!G78</f>
        <v>252</v>
      </c>
      <c r="I34" s="513">
        <f t="shared" si="2"/>
        <v>1.0714285714285714</v>
      </c>
      <c r="J34" s="512">
        <f t="shared" si="3"/>
        <v>18</v>
      </c>
      <c r="K34" s="180"/>
    </row>
    <row r="35" spans="1:11" x14ac:dyDescent="0.15">
      <c r="C35" s="165"/>
      <c r="G35" s="165"/>
    </row>
    <row r="36" spans="1:11" x14ac:dyDescent="0.15">
      <c r="C36" s="165"/>
      <c r="G36" s="165"/>
    </row>
    <row r="37" spans="1:11" x14ac:dyDescent="0.15">
      <c r="C37" s="165"/>
      <c r="G37" s="42"/>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F64" s="162">
        <v>0</v>
      </c>
      <c r="G64" s="165"/>
    </row>
    <row r="65" spans="2:7" x14ac:dyDescent="0.15">
      <c r="B65" s="164">
        <v>6025</v>
      </c>
      <c r="C65" s="165"/>
      <c r="F65" s="162">
        <v>10620</v>
      </c>
      <c r="G65" s="165"/>
    </row>
    <row r="66" spans="2:7" x14ac:dyDescent="0.15">
      <c r="C66" s="165"/>
      <c r="G66" s="165"/>
    </row>
    <row r="67" spans="2:7" x14ac:dyDescent="0.15">
      <c r="C67" s="165"/>
      <c r="G67" s="165"/>
    </row>
    <row r="68" spans="2:7" x14ac:dyDescent="0.15">
      <c r="C68" s="165"/>
      <c r="G68" s="165"/>
    </row>
    <row r="69" spans="2:7" x14ac:dyDescent="0.15">
      <c r="C69" s="165"/>
      <c r="G69" s="165"/>
    </row>
    <row r="70" spans="2:7" x14ac:dyDescent="0.15">
      <c r="C70" s="165"/>
      <c r="G70" s="165"/>
    </row>
  </sheetData>
  <mergeCells count="24">
    <mergeCell ref="A1:B1"/>
    <mergeCell ref="D5:D6"/>
    <mergeCell ref="E5:E6"/>
    <mergeCell ref="C2:F2"/>
    <mergeCell ref="G2:J2"/>
    <mergeCell ref="C3:C4"/>
    <mergeCell ref="D3:D4"/>
    <mergeCell ref="E3:F3"/>
    <mergeCell ref="G3:G4"/>
    <mergeCell ref="H3:H4"/>
    <mergeCell ref="I3:J3"/>
    <mergeCell ref="A17:B17"/>
    <mergeCell ref="A22:B22"/>
    <mergeCell ref="A27:B27"/>
    <mergeCell ref="J5:J6"/>
    <mergeCell ref="A6:B6"/>
    <mergeCell ref="A7:B7"/>
    <mergeCell ref="A12:B12"/>
    <mergeCell ref="I5:I6"/>
    <mergeCell ref="A5:B5"/>
    <mergeCell ref="C5:C6"/>
    <mergeCell ref="F5:F6"/>
    <mergeCell ref="G5:G6"/>
    <mergeCell ref="H5:H6"/>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76" orientation="landscape" r:id="rId1"/>
  <headerFooter alignWithMargins="0">
    <oddHeader>&amp;C2012年&amp;A航空旅客輸送実績</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K70"/>
  <sheetViews>
    <sheetView showGridLines="0" view="pageBreakPreview" zoomScale="85"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12月上旬</v>
      </c>
      <c r="G1" s="4" t="s">
        <v>69</v>
      </c>
      <c r="H1" s="2"/>
      <c r="I1" s="2"/>
      <c r="J1" s="2"/>
    </row>
    <row r="2" spans="1:11" ht="18" customHeight="1" x14ac:dyDescent="0.15">
      <c r="A2" s="206"/>
      <c r="B2" s="205"/>
      <c r="C2" s="683" t="s">
        <v>219</v>
      </c>
      <c r="D2" s="684"/>
      <c r="E2" s="685"/>
      <c r="F2" s="686"/>
      <c r="G2" s="683" t="s">
        <v>218</v>
      </c>
      <c r="H2" s="684"/>
      <c r="I2" s="685"/>
      <c r="J2" s="686"/>
    </row>
    <row r="3" spans="1:11" ht="18.75" customHeight="1" x14ac:dyDescent="0.15">
      <c r="A3" s="186"/>
      <c r="B3" s="204"/>
      <c r="C3" s="687" t="s">
        <v>334</v>
      </c>
      <c r="D3" s="689" t="s">
        <v>333</v>
      </c>
      <c r="E3" s="664" t="s">
        <v>215</v>
      </c>
      <c r="F3" s="665"/>
      <c r="G3" s="660" t="str">
        <f>C3</f>
        <v>12.12.上旬</v>
      </c>
      <c r="H3" s="662" t="str">
        <f>D3</f>
        <v>11.12.上旬</v>
      </c>
      <c r="I3" s="664" t="s">
        <v>215</v>
      </c>
      <c r="J3" s="665"/>
    </row>
    <row r="4" spans="1:11" ht="18" customHeight="1" x14ac:dyDescent="0.15">
      <c r="A4" s="202"/>
      <c r="B4" s="201"/>
      <c r="C4" s="688"/>
      <c r="D4" s="690"/>
      <c r="E4" s="203" t="s">
        <v>214</v>
      </c>
      <c r="F4" s="458" t="s">
        <v>213</v>
      </c>
      <c r="G4" s="661"/>
      <c r="H4" s="663"/>
      <c r="I4" s="203" t="s">
        <v>214</v>
      </c>
      <c r="J4" s="458" t="s">
        <v>213</v>
      </c>
    </row>
    <row r="5" spans="1:11" ht="13.5" customHeight="1" x14ac:dyDescent="0.15">
      <c r="A5" s="668" t="s">
        <v>212</v>
      </c>
      <c r="B5" s="718"/>
      <c r="C5" s="670">
        <f>C7+C12+C17+C22+C27</f>
        <v>140151</v>
      </c>
      <c r="D5" s="672">
        <f>D7+D12+D17+D22+D27</f>
        <v>146547</v>
      </c>
      <c r="E5" s="666">
        <f>C5/D5</f>
        <v>0.95635529898257898</v>
      </c>
      <c r="F5" s="677">
        <f>C5-D5</f>
        <v>-6396</v>
      </c>
      <c r="G5" s="670">
        <f>G7+G12+G17+G22+G27</f>
        <v>202431</v>
      </c>
      <c r="H5" s="681">
        <f>H7+H12+H17+H22+H27</f>
        <v>212842</v>
      </c>
      <c r="I5" s="666">
        <f>G5/H5</f>
        <v>0.95108578194153415</v>
      </c>
      <c r="J5" s="677">
        <f>G5-H5</f>
        <v>-10411</v>
      </c>
    </row>
    <row r="6" spans="1:11" ht="13.5" customHeight="1" x14ac:dyDescent="0.15">
      <c r="A6" s="679" t="s">
        <v>113</v>
      </c>
      <c r="B6" s="715"/>
      <c r="C6" s="671"/>
      <c r="D6" s="673"/>
      <c r="E6" s="667"/>
      <c r="F6" s="678"/>
      <c r="G6" s="671"/>
      <c r="H6" s="682"/>
      <c r="I6" s="667"/>
      <c r="J6" s="678"/>
    </row>
    <row r="7" spans="1:11" ht="18" customHeight="1" x14ac:dyDescent="0.15">
      <c r="A7" s="705" t="s">
        <v>211</v>
      </c>
      <c r="B7" s="714"/>
      <c r="C7" s="518">
        <f>SUM(C8:C11)</f>
        <v>70981</v>
      </c>
      <c r="D7" s="519">
        <f>SUM(D8:D11)</f>
        <v>76077</v>
      </c>
      <c r="E7" s="516">
        <f>C7/D7</f>
        <v>0.93301523456498026</v>
      </c>
      <c r="F7" s="515">
        <f>C7-D7</f>
        <v>-5096</v>
      </c>
      <c r="G7" s="518">
        <f>SUM(G8:G11)</f>
        <v>100071</v>
      </c>
      <c r="H7" s="517">
        <f>SUM(H8:H11)</f>
        <v>109210</v>
      </c>
      <c r="I7" s="516">
        <f>G7/H7</f>
        <v>0.91631718707078103</v>
      </c>
      <c r="J7" s="515">
        <f>G7-H7</f>
        <v>-9139</v>
      </c>
      <c r="K7" s="180"/>
    </row>
    <row r="8" spans="1:11" ht="18" customHeight="1" x14ac:dyDescent="0.15">
      <c r="A8" s="187" t="s">
        <v>210</v>
      </c>
      <c r="B8" s="189" t="s">
        <v>111</v>
      </c>
      <c r="C8" s="184">
        <f>'12月(上旬)'!B9+'12月(上旬)'!B14</f>
        <v>35148</v>
      </c>
      <c r="D8" s="185">
        <f>'12月(上旬)'!C9+'12月(上旬)'!C14</f>
        <v>38697</v>
      </c>
      <c r="E8" s="423">
        <f>C8/D8</f>
        <v>0.90828746414450734</v>
      </c>
      <c r="F8" s="422">
        <f>C8-D8</f>
        <v>-3549</v>
      </c>
      <c r="G8" s="184">
        <f>'12月(上旬)'!F9+'12月(上旬)'!F14</f>
        <v>50911</v>
      </c>
      <c r="H8" s="183">
        <f>'12月(上旬)'!G9+'12月(上旬)'!G14</f>
        <v>57220</v>
      </c>
      <c r="I8" s="423">
        <f>G8/H8</f>
        <v>0.88974134917860892</v>
      </c>
      <c r="J8" s="422">
        <f>G8-H8</f>
        <v>-6309</v>
      </c>
      <c r="K8" s="180"/>
    </row>
    <row r="9" spans="1:11" ht="18" customHeight="1" x14ac:dyDescent="0.15">
      <c r="A9" s="187"/>
      <c r="B9" s="189" t="s">
        <v>110</v>
      </c>
      <c r="C9" s="184">
        <f>'12月(上旬)'!B19+'12月(上旬)'!B22+'12月(上旬)'!B23+'12月(上旬)'!B24</f>
        <v>2222</v>
      </c>
      <c r="D9" s="185">
        <f>'12月(上旬)'!C19+'12月(上旬)'!C22+'12月(上旬)'!C23+'12月(上旬)'!C24</f>
        <v>2019</v>
      </c>
      <c r="E9" s="423">
        <f>C9/D9</f>
        <v>1.1005448241703815</v>
      </c>
      <c r="F9" s="422">
        <f>C9-D9</f>
        <v>203</v>
      </c>
      <c r="G9" s="184">
        <f>'12月(上旬)'!F19+'12月(上旬)'!F22+'12月(上旬)'!F23+'12月(上旬)'!F24</f>
        <v>4425</v>
      </c>
      <c r="H9" s="183">
        <f>'12月(上旬)'!G19+'12月(上旬)'!G22+'12月(上旬)'!G23+'12月(上旬)'!G24</f>
        <v>4405</v>
      </c>
      <c r="I9" s="423">
        <f>G9/H9</f>
        <v>1.0045402951191829</v>
      </c>
      <c r="J9" s="422">
        <f>G9-H9</f>
        <v>20</v>
      </c>
      <c r="K9" s="180"/>
    </row>
    <row r="10" spans="1:11" ht="18" customHeight="1" x14ac:dyDescent="0.15">
      <c r="A10" s="187"/>
      <c r="B10" s="189" t="s">
        <v>108</v>
      </c>
      <c r="C10" s="184">
        <f>'12月(上旬)'!B43+'12月(上旬)'!B49</f>
        <v>33611</v>
      </c>
      <c r="D10" s="185">
        <f>'12月(上旬)'!C43+'12月(上旬)'!C49</f>
        <v>35361</v>
      </c>
      <c r="E10" s="423">
        <f>C10/D10</f>
        <v>0.95051044936511975</v>
      </c>
      <c r="F10" s="422">
        <f>C10-D10</f>
        <v>-1750</v>
      </c>
      <c r="G10" s="184">
        <f>'12月(上旬)'!F43+'12月(上旬)'!F49</f>
        <v>44735</v>
      </c>
      <c r="H10" s="183">
        <f>'12月(上旬)'!G43+'12月(上旬)'!G49</f>
        <v>47585</v>
      </c>
      <c r="I10" s="423">
        <f>G10/H10</f>
        <v>0.9401071766312914</v>
      </c>
      <c r="J10" s="422">
        <f>G10-H10</f>
        <v>-2850</v>
      </c>
      <c r="K10" s="180"/>
    </row>
    <row r="11" spans="1:11" s="166" customFormat="1" ht="18" customHeight="1" x14ac:dyDescent="0.15">
      <c r="A11" s="179"/>
      <c r="B11" s="197" t="s">
        <v>112</v>
      </c>
      <c r="C11" s="196" t="s">
        <v>105</v>
      </c>
      <c r="D11" s="176" t="s">
        <v>105</v>
      </c>
      <c r="E11" s="574" t="s">
        <v>105</v>
      </c>
      <c r="F11" s="573" t="s">
        <v>105</v>
      </c>
      <c r="G11" s="196" t="s">
        <v>105</v>
      </c>
      <c r="H11" s="176" t="s">
        <v>105</v>
      </c>
      <c r="I11" s="574" t="s">
        <v>105</v>
      </c>
      <c r="J11" s="573" t="s">
        <v>105</v>
      </c>
      <c r="K11" s="167"/>
    </row>
    <row r="12" spans="1:11" ht="18" customHeight="1" x14ac:dyDescent="0.15">
      <c r="A12" s="705" t="s">
        <v>209</v>
      </c>
      <c r="B12" s="714"/>
      <c r="C12" s="518">
        <f>SUM(C13:C16)</f>
        <v>24040</v>
      </c>
      <c r="D12" s="519">
        <f>SUM(D13:D16)</f>
        <v>26522</v>
      </c>
      <c r="E12" s="516">
        <f>C12/D12</f>
        <v>0.90641731392805969</v>
      </c>
      <c r="F12" s="515">
        <f>C12-D12</f>
        <v>-2482</v>
      </c>
      <c r="G12" s="518">
        <f>SUM(G13:G16)</f>
        <v>33068</v>
      </c>
      <c r="H12" s="519">
        <f>SUM(H13:H16)</f>
        <v>34912</v>
      </c>
      <c r="I12" s="516">
        <f>G12/H12</f>
        <v>0.9471814848762603</v>
      </c>
      <c r="J12" s="515">
        <f>G12-H12</f>
        <v>-1844</v>
      </c>
      <c r="K12" s="180"/>
    </row>
    <row r="13" spans="1:11" ht="18" customHeight="1" x14ac:dyDescent="0.15">
      <c r="A13" s="187" t="s">
        <v>208</v>
      </c>
      <c r="B13" s="189" t="s">
        <v>111</v>
      </c>
      <c r="C13" s="184">
        <f>'12月(上旬)'!B10+'12月(上旬)'!B11+'12月(上旬)'!B16</f>
        <v>5353</v>
      </c>
      <c r="D13" s="185">
        <f>'12月(上旬)'!C10+'12月(上旬)'!C11+'12月(上旬)'!C16</f>
        <v>11004</v>
      </c>
      <c r="E13" s="423">
        <f>C13/D13</f>
        <v>0.48645946928389677</v>
      </c>
      <c r="F13" s="422">
        <f>C13-D13</f>
        <v>-5651</v>
      </c>
      <c r="G13" s="184">
        <f>'12月(上旬)'!F10+'12月(上旬)'!F11+'12月(上旬)'!F16</f>
        <v>5783</v>
      </c>
      <c r="H13" s="185">
        <f>'12月(上旬)'!G10+'12月(上旬)'!G11+'12月(上旬)'!G16</f>
        <v>13932</v>
      </c>
      <c r="I13" s="423">
        <f>G13/H13</f>
        <v>0.41508756818834336</v>
      </c>
      <c r="J13" s="422">
        <f>G13-H13</f>
        <v>-8149</v>
      </c>
      <c r="K13" s="180"/>
    </row>
    <row r="14" spans="1:11" ht="18" customHeight="1" x14ac:dyDescent="0.15">
      <c r="A14" s="187"/>
      <c r="B14" s="189" t="s">
        <v>110</v>
      </c>
      <c r="C14" s="184">
        <f>'12月(上旬)'!B20+'12月(上旬)'!B25+'12月(上旬)'!B26+'12月(上旬)'!B27+'12月(上旬)'!B36</f>
        <v>4305</v>
      </c>
      <c r="D14" s="185">
        <f>'12月(上旬)'!C20+'12月(上旬)'!C25+'12月(上旬)'!C26+'12月(上旬)'!C27+'12月(上旬)'!C36</f>
        <v>1252</v>
      </c>
      <c r="E14" s="423">
        <f>C14/D14</f>
        <v>3.4384984025559104</v>
      </c>
      <c r="F14" s="422">
        <f>C14-D14</f>
        <v>3053</v>
      </c>
      <c r="G14" s="184">
        <f>'12月(上旬)'!F20+'12月(上旬)'!F25+'12月(上旬)'!F26+'12月(上旬)'!F27+'12月(上旬)'!F36</f>
        <v>5855</v>
      </c>
      <c r="H14" s="185">
        <f>'12月(上旬)'!G20+'12月(上旬)'!G25+'12月(上旬)'!G26+'12月(上旬)'!G27+'12月(上旬)'!G36</f>
        <v>1475</v>
      </c>
      <c r="I14" s="423">
        <f>G14/H14</f>
        <v>3.9694915254237286</v>
      </c>
      <c r="J14" s="422">
        <f>G14-H14</f>
        <v>4380</v>
      </c>
      <c r="K14" s="180"/>
    </row>
    <row r="15" spans="1:11" ht="18" customHeight="1" x14ac:dyDescent="0.15">
      <c r="A15" s="187"/>
      <c r="B15" s="189" t="s">
        <v>108</v>
      </c>
      <c r="C15" s="184">
        <f>'12月(上旬)'!B44+'12月(上旬)'!B45+'12月(上旬)'!B46+'12月(上旬)'!B61</f>
        <v>14382</v>
      </c>
      <c r="D15" s="185">
        <f>'12月(上旬)'!C44+'12月(上旬)'!C45+'12月(上旬)'!C46+'12月(上旬)'!C61</f>
        <v>14266</v>
      </c>
      <c r="E15" s="423">
        <f>C15/D15</f>
        <v>1.0081312210850975</v>
      </c>
      <c r="F15" s="422">
        <f>C15-D15</f>
        <v>116</v>
      </c>
      <c r="G15" s="184">
        <f>'12月(上旬)'!F44+'12月(上旬)'!F45+'12月(上旬)'!F46+'12月(上旬)'!F61</f>
        <v>21430</v>
      </c>
      <c r="H15" s="185">
        <f>'12月(上旬)'!G44+'12月(上旬)'!G45+'12月(上旬)'!G46+'12月(上旬)'!G61</f>
        <v>19505</v>
      </c>
      <c r="I15" s="423">
        <f>G15/H15</f>
        <v>1.0986926429120738</v>
      </c>
      <c r="J15" s="422">
        <f>G15-H15</f>
        <v>1925</v>
      </c>
      <c r="K15" s="180"/>
    </row>
    <row r="16" spans="1:11" s="166" customFormat="1" ht="18" customHeight="1" x14ac:dyDescent="0.15">
      <c r="A16" s="173"/>
      <c r="B16" s="194" t="s">
        <v>112</v>
      </c>
      <c r="C16" s="171" t="s">
        <v>105</v>
      </c>
      <c r="D16" s="170" t="s">
        <v>105</v>
      </c>
      <c r="E16" s="572" t="s">
        <v>105</v>
      </c>
      <c r="F16" s="571" t="s">
        <v>105</v>
      </c>
      <c r="G16" s="171" t="s">
        <v>105</v>
      </c>
      <c r="H16" s="170" t="s">
        <v>105</v>
      </c>
      <c r="I16" s="572" t="s">
        <v>105</v>
      </c>
      <c r="J16" s="571" t="s">
        <v>105</v>
      </c>
      <c r="K16" s="167"/>
    </row>
    <row r="17" spans="1:11" ht="18" customHeight="1" x14ac:dyDescent="0.15">
      <c r="A17" s="705" t="s">
        <v>207</v>
      </c>
      <c r="B17" s="714"/>
      <c r="C17" s="518">
        <f>SUM(C18:C21)</f>
        <v>17107</v>
      </c>
      <c r="D17" s="519">
        <f>SUM(D18:D21)</f>
        <v>17727</v>
      </c>
      <c r="E17" s="516">
        <f>C17/D17</f>
        <v>0.96502510295030175</v>
      </c>
      <c r="F17" s="515">
        <f>C17-D17</f>
        <v>-620</v>
      </c>
      <c r="G17" s="518">
        <f>SUM(G18:G21)</f>
        <v>25563</v>
      </c>
      <c r="H17" s="517">
        <f>SUM(H18:H21)</f>
        <v>26441</v>
      </c>
      <c r="I17" s="516">
        <f>G17/H17</f>
        <v>0.96679399417571199</v>
      </c>
      <c r="J17" s="515">
        <f>G17-H17</f>
        <v>-878</v>
      </c>
      <c r="K17" s="180"/>
    </row>
    <row r="18" spans="1:11" ht="18" customHeight="1" x14ac:dyDescent="0.15">
      <c r="A18" s="187" t="s">
        <v>206</v>
      </c>
      <c r="B18" s="189" t="s">
        <v>111</v>
      </c>
      <c r="C18" s="184">
        <f>'12月(上旬)'!B12</f>
        <v>0</v>
      </c>
      <c r="D18" s="185">
        <f>'12月(上旬)'!C12</f>
        <v>0</v>
      </c>
      <c r="E18" s="423" t="e">
        <f>C18/D18</f>
        <v>#DIV/0!</v>
      </c>
      <c r="F18" s="422">
        <f>C18-D18</f>
        <v>0</v>
      </c>
      <c r="G18" s="184">
        <f>'12月(上旬)'!F12</f>
        <v>0</v>
      </c>
      <c r="H18" s="183">
        <f>'12月(上旬)'!G12</f>
        <v>0</v>
      </c>
      <c r="I18" s="423" t="e">
        <f>G18/H18</f>
        <v>#DIV/0!</v>
      </c>
      <c r="J18" s="422">
        <f>G18-H18</f>
        <v>0</v>
      </c>
      <c r="K18" s="180"/>
    </row>
    <row r="19" spans="1:11" ht="18" customHeight="1" x14ac:dyDescent="0.15">
      <c r="A19" s="187"/>
      <c r="B19" s="189" t="s">
        <v>110</v>
      </c>
      <c r="C19" s="184">
        <f>'12月(上旬)'!B21+'12月(上旬)'!B35</f>
        <v>6013</v>
      </c>
      <c r="D19" s="185">
        <f>'12月(上旬)'!C21+'12月(上旬)'!C35</f>
        <v>5848</v>
      </c>
      <c r="E19" s="423">
        <f>C19/D19</f>
        <v>1.0282147742818057</v>
      </c>
      <c r="F19" s="422">
        <f>C19-D19</f>
        <v>165</v>
      </c>
      <c r="G19" s="184">
        <f>'12月(上旬)'!F21+'12月(上旬)'!F35</f>
        <v>8700</v>
      </c>
      <c r="H19" s="183">
        <f>'12月(上旬)'!G21+'12月(上旬)'!G35</f>
        <v>8730</v>
      </c>
      <c r="I19" s="423">
        <f>G19/H19</f>
        <v>0.99656357388316152</v>
      </c>
      <c r="J19" s="422">
        <f>G19-H19</f>
        <v>-30</v>
      </c>
      <c r="K19" s="180"/>
    </row>
    <row r="20" spans="1:11" ht="18" customHeight="1" x14ac:dyDescent="0.15">
      <c r="A20" s="187"/>
      <c r="B20" s="189" t="s">
        <v>108</v>
      </c>
      <c r="C20" s="184">
        <f>'12月(上旬)'!B48+'12月(上旬)'!B62</f>
        <v>11094</v>
      </c>
      <c r="D20" s="185">
        <f>'12月(上旬)'!C48+'12月(上旬)'!C62</f>
        <v>11879</v>
      </c>
      <c r="E20" s="423">
        <f>C20/D20</f>
        <v>0.93391699638016668</v>
      </c>
      <c r="F20" s="422">
        <f>C20-D20</f>
        <v>-785</v>
      </c>
      <c r="G20" s="184">
        <f>'12月(上旬)'!F48+'12月(上旬)'!F62</f>
        <v>16863</v>
      </c>
      <c r="H20" s="183">
        <f>'12月(上旬)'!G48+'12月(上旬)'!G62</f>
        <v>17711</v>
      </c>
      <c r="I20" s="423">
        <f>G20/H20</f>
        <v>0.95212015131838967</v>
      </c>
      <c r="J20" s="422">
        <f>G20-H20</f>
        <v>-848</v>
      </c>
      <c r="K20" s="180"/>
    </row>
    <row r="21" spans="1:11" s="166" customFormat="1" ht="18" customHeight="1" x14ac:dyDescent="0.15">
      <c r="A21" s="173"/>
      <c r="B21" s="194" t="s">
        <v>112</v>
      </c>
      <c r="C21" s="171" t="s">
        <v>105</v>
      </c>
      <c r="D21" s="170" t="s">
        <v>105</v>
      </c>
      <c r="E21" s="572" t="s">
        <v>105</v>
      </c>
      <c r="F21" s="571" t="s">
        <v>105</v>
      </c>
      <c r="G21" s="171" t="s">
        <v>105</v>
      </c>
      <c r="H21" s="170" t="s">
        <v>105</v>
      </c>
      <c r="I21" s="572" t="s">
        <v>105</v>
      </c>
      <c r="J21" s="571" t="s">
        <v>105</v>
      </c>
      <c r="K21" s="167"/>
    </row>
    <row r="22" spans="1:11" ht="18" customHeight="1" x14ac:dyDescent="0.15">
      <c r="A22" s="705" t="s">
        <v>205</v>
      </c>
      <c r="B22" s="714"/>
      <c r="C22" s="518">
        <f>SUM(C23:C26)</f>
        <v>11567</v>
      </c>
      <c r="D22" s="519">
        <f>SUM(D23:D26)</f>
        <v>10787</v>
      </c>
      <c r="E22" s="516">
        <f>C22/D22</f>
        <v>1.0723092611476777</v>
      </c>
      <c r="F22" s="515">
        <f>C22-D22</f>
        <v>780</v>
      </c>
      <c r="G22" s="518">
        <f>SUM(G23:G26)</f>
        <v>16561</v>
      </c>
      <c r="H22" s="517">
        <f>SUM(H23:H26)</f>
        <v>15845</v>
      </c>
      <c r="I22" s="516">
        <f>G22/H22</f>
        <v>1.0451877563900285</v>
      </c>
      <c r="J22" s="515">
        <f>G22-H22</f>
        <v>716</v>
      </c>
      <c r="K22" s="180"/>
    </row>
    <row r="23" spans="1:11" ht="18" customHeight="1" x14ac:dyDescent="0.15">
      <c r="A23" s="187"/>
      <c r="B23" s="189" t="s">
        <v>111</v>
      </c>
      <c r="C23" s="184">
        <f>'12月(上旬)'!B13</f>
        <v>0</v>
      </c>
      <c r="D23" s="185">
        <f>'12月(上旬)'!C13</f>
        <v>0</v>
      </c>
      <c r="E23" s="423" t="e">
        <f>C23/D23</f>
        <v>#DIV/0!</v>
      </c>
      <c r="F23" s="422">
        <f>C23-D23</f>
        <v>0</v>
      </c>
      <c r="G23" s="184">
        <f>'12月(上旬)'!F13</f>
        <v>0</v>
      </c>
      <c r="H23" s="183">
        <f>'12月(上旬)'!G13</f>
        <v>0</v>
      </c>
      <c r="I23" s="423" t="e">
        <f>G23/H23</f>
        <v>#DIV/0!</v>
      </c>
      <c r="J23" s="422">
        <f>G23-H23</f>
        <v>0</v>
      </c>
      <c r="K23" s="180"/>
    </row>
    <row r="24" spans="1:11" ht="18" customHeight="1" x14ac:dyDescent="0.15">
      <c r="A24" s="187"/>
      <c r="B24" s="189" t="s">
        <v>110</v>
      </c>
      <c r="C24" s="184">
        <f>'12月(上旬)'!B28+'12月(上旬)'!B37</f>
        <v>4434</v>
      </c>
      <c r="D24" s="185">
        <f>'12月(上旬)'!C28+'12月(上旬)'!C37</f>
        <v>4598</v>
      </c>
      <c r="E24" s="423">
        <f>C24/D24</f>
        <v>0.964332318399304</v>
      </c>
      <c r="F24" s="422">
        <f>C24-D24</f>
        <v>-164</v>
      </c>
      <c r="G24" s="184">
        <f>'12月(上旬)'!F28+'12月(上旬)'!F37</f>
        <v>5830</v>
      </c>
      <c r="H24" s="183">
        <f>'12月(上旬)'!G28+'12月(上旬)'!G37</f>
        <v>7295</v>
      </c>
      <c r="I24" s="423">
        <f>G24/H24</f>
        <v>0.79917751884852639</v>
      </c>
      <c r="J24" s="422">
        <f>G24-H24</f>
        <v>-1465</v>
      </c>
      <c r="K24" s="180"/>
    </row>
    <row r="25" spans="1:11" ht="18" customHeight="1" x14ac:dyDescent="0.15">
      <c r="A25" s="187"/>
      <c r="B25" s="189" t="s">
        <v>108</v>
      </c>
      <c r="C25" s="184">
        <f>'12月(上旬)'!B47</f>
        <v>7133</v>
      </c>
      <c r="D25" s="185">
        <f>'12月(上旬)'!C47</f>
        <v>6189</v>
      </c>
      <c r="E25" s="423">
        <f>C25/D25</f>
        <v>1.15252867991598</v>
      </c>
      <c r="F25" s="422">
        <f>C25-D25</f>
        <v>944</v>
      </c>
      <c r="G25" s="184">
        <f>'12月(上旬)'!F47</f>
        <v>10731</v>
      </c>
      <c r="H25" s="183">
        <f>'12月(上旬)'!G47</f>
        <v>8550</v>
      </c>
      <c r="I25" s="423">
        <f>G25/H25</f>
        <v>1.2550877192982457</v>
      </c>
      <c r="J25" s="422">
        <f>G25-H25</f>
        <v>2181</v>
      </c>
      <c r="K25" s="180"/>
    </row>
    <row r="26" spans="1:11" s="166" customFormat="1" ht="18" customHeight="1" x14ac:dyDescent="0.15">
      <c r="A26" s="173"/>
      <c r="B26" s="194" t="s">
        <v>112</v>
      </c>
      <c r="C26" s="171" t="s">
        <v>105</v>
      </c>
      <c r="D26" s="170" t="s">
        <v>105</v>
      </c>
      <c r="E26" s="572" t="s">
        <v>105</v>
      </c>
      <c r="F26" s="571" t="s">
        <v>105</v>
      </c>
      <c r="G26" s="171" t="s">
        <v>105</v>
      </c>
      <c r="H26" s="170" t="s">
        <v>105</v>
      </c>
      <c r="I26" s="572" t="s">
        <v>105</v>
      </c>
      <c r="J26" s="571" t="s">
        <v>105</v>
      </c>
      <c r="K26" s="167"/>
    </row>
    <row r="27" spans="1:11" ht="18" customHeight="1" x14ac:dyDescent="0.15">
      <c r="A27" s="705" t="s">
        <v>204</v>
      </c>
      <c r="B27" s="714"/>
      <c r="C27" s="518">
        <f>SUM(C28:C34)</f>
        <v>16456</v>
      </c>
      <c r="D27" s="519">
        <f>SUM(D28:D34)</f>
        <v>15434</v>
      </c>
      <c r="E27" s="516">
        <f t="shared" ref="E27:E32" si="0">C27/D27</f>
        <v>1.0662174420111443</v>
      </c>
      <c r="F27" s="515">
        <f t="shared" ref="F27:F32" si="1">C27-D27</f>
        <v>1022</v>
      </c>
      <c r="G27" s="518">
        <f>SUM(G28:G34)</f>
        <v>27168</v>
      </c>
      <c r="H27" s="519">
        <f>SUM(H28:H34)</f>
        <v>26434</v>
      </c>
      <c r="I27" s="516">
        <f t="shared" ref="I27:I32" si="2">G27/H27</f>
        <v>1.0277672694257396</v>
      </c>
      <c r="J27" s="515">
        <f t="shared" ref="J27:J32" si="3">G27-H27</f>
        <v>734</v>
      </c>
      <c r="K27" s="180"/>
    </row>
    <row r="28" spans="1:11" ht="18" customHeight="1" x14ac:dyDescent="0.15">
      <c r="A28" s="187"/>
      <c r="B28" s="189" t="s">
        <v>111</v>
      </c>
      <c r="C28" s="184">
        <f>'12月(上旬)'!B15+'12月(上旬)'!B17</f>
        <v>0</v>
      </c>
      <c r="D28" s="185">
        <f>'12月(上旬)'!C15+'12月(上旬)'!C17</f>
        <v>0</v>
      </c>
      <c r="E28" s="423" t="e">
        <f t="shared" si="0"/>
        <v>#DIV/0!</v>
      </c>
      <c r="F28" s="422">
        <f t="shared" si="1"/>
        <v>0</v>
      </c>
      <c r="G28" s="184">
        <f>'12月(上旬)'!F15+'12月(上旬)'!F17</f>
        <v>0</v>
      </c>
      <c r="H28" s="183">
        <f>'12月(上旬)'!G15+'12月(上旬)'!G17</f>
        <v>0</v>
      </c>
      <c r="I28" s="423" t="e">
        <f t="shared" si="2"/>
        <v>#DIV/0!</v>
      </c>
      <c r="J28" s="422">
        <f t="shared" si="3"/>
        <v>0</v>
      </c>
      <c r="K28" s="180"/>
    </row>
    <row r="29" spans="1:11" ht="18" customHeight="1" x14ac:dyDescent="0.15">
      <c r="A29" s="187"/>
      <c r="B29" s="186" t="s">
        <v>110</v>
      </c>
      <c r="C29" s="184">
        <f>'12月(上旬)'!B29+'12月(上旬)'!B30+'12月(上旬)'!B31+'12月(上旬)'!B32+'12月(上旬)'!B33+'12月(上旬)'!B34</f>
        <v>1763</v>
      </c>
      <c r="D29" s="188">
        <f>'12月(上旬)'!C29+'12月(上旬)'!C30+'12月(上旬)'!C31+'12月(上旬)'!C32+'12月(上旬)'!C33+'12月(上旬)'!C34</f>
        <v>1976</v>
      </c>
      <c r="E29" s="423">
        <f t="shared" si="0"/>
        <v>0.89220647773279349</v>
      </c>
      <c r="F29" s="422">
        <f t="shared" si="1"/>
        <v>-213</v>
      </c>
      <c r="G29" s="184">
        <f>'12月(上旬)'!F29+'12月(上旬)'!F30+'12月(上旬)'!F31+'12月(上旬)'!F32+'12月(上旬)'!F33+'12月(上旬)'!F34</f>
        <v>3200</v>
      </c>
      <c r="H29" s="183">
        <f>'12月(上旬)'!G29+'12月(上旬)'!G30+'12月(上旬)'!G31+'12月(上旬)'!G32+'12月(上旬)'!G33+'12月(上旬)'!G34</f>
        <v>2945</v>
      </c>
      <c r="I29" s="423">
        <f t="shared" si="2"/>
        <v>1.0865874363327674</v>
      </c>
      <c r="J29" s="422">
        <f t="shared" si="3"/>
        <v>255</v>
      </c>
      <c r="K29" s="180"/>
    </row>
    <row r="30" spans="1:11" ht="18" customHeight="1" x14ac:dyDescent="0.15">
      <c r="A30" s="187"/>
      <c r="B30" s="186" t="s">
        <v>109</v>
      </c>
      <c r="C30" s="184">
        <f>'12月(上旬)'!B38</f>
        <v>457</v>
      </c>
      <c r="D30" s="185">
        <f>'12月(上旬)'!C38</f>
        <v>379</v>
      </c>
      <c r="E30" s="423">
        <f t="shared" si="0"/>
        <v>1.2058047493403694</v>
      </c>
      <c r="F30" s="422">
        <f t="shared" si="1"/>
        <v>78</v>
      </c>
      <c r="G30" s="184">
        <f>'12月(上旬)'!F38</f>
        <v>780</v>
      </c>
      <c r="H30" s="183">
        <f>'12月(上旬)'!G38</f>
        <v>851</v>
      </c>
      <c r="I30" s="423">
        <f t="shared" si="2"/>
        <v>0.91656874265569921</v>
      </c>
      <c r="J30" s="422">
        <f t="shared" si="3"/>
        <v>-71</v>
      </c>
      <c r="K30" s="180"/>
    </row>
    <row r="31" spans="1:11" ht="18" customHeight="1" x14ac:dyDescent="0.15">
      <c r="A31" s="187"/>
      <c r="B31" s="186" t="s">
        <v>108</v>
      </c>
      <c r="C31" s="184">
        <f>'12月(上旬)'!B51+'12月(上旬)'!B52+'12月(上旬)'!B53+'12月(上旬)'!B54+'12月(上旬)'!B57+'12月(上旬)'!B55+'12月(上旬)'!B56+'12月(上旬)'!B60+'12月(上旬)'!B58+'12月(上旬)'!B59</f>
        <v>13420</v>
      </c>
      <c r="D31" s="185">
        <f>'12月(上旬)'!C51+'12月(上旬)'!C52+'12月(上旬)'!C53+'12月(上旬)'!C54+'12月(上旬)'!C57+'12月(上旬)'!C55+'12月(上旬)'!C56+'12月(上旬)'!C60+'12月(上旬)'!C58+'12月(上旬)'!C59</f>
        <v>12445</v>
      </c>
      <c r="E31" s="423">
        <f t="shared" si="0"/>
        <v>1.0783447167537163</v>
      </c>
      <c r="F31" s="422">
        <f t="shared" si="1"/>
        <v>975</v>
      </c>
      <c r="G31" s="184">
        <f>'12月(上旬)'!F51+'12月(上旬)'!F52+'12月(上旬)'!F53+'12月(上旬)'!F54+'12月(上旬)'!F57+'12月(上旬)'!F55+'12月(上旬)'!F56+'12月(上旬)'!F60+'12月(上旬)'!F58+'12月(上旬)'!F59</f>
        <v>21460</v>
      </c>
      <c r="H31" s="183">
        <f>'12月(上旬)'!G51+'12月(上旬)'!G52+'12月(上旬)'!G53+'12月(上旬)'!G54+'12月(上旬)'!G57+'12月(上旬)'!G55+'12月(上旬)'!G56+'12月(上旬)'!G60+'12月(上旬)'!G58+'12月(上旬)'!G59</f>
        <v>21189</v>
      </c>
      <c r="I31" s="423">
        <f t="shared" si="2"/>
        <v>1.0127896550096749</v>
      </c>
      <c r="J31" s="422">
        <f t="shared" si="3"/>
        <v>271</v>
      </c>
      <c r="K31" s="180"/>
    </row>
    <row r="32" spans="1:11" ht="18" customHeight="1" x14ac:dyDescent="0.15">
      <c r="A32" s="187"/>
      <c r="B32" s="186" t="s">
        <v>107</v>
      </c>
      <c r="C32" s="184">
        <f>'12月(上旬)'!B63</f>
        <v>816</v>
      </c>
      <c r="D32" s="185">
        <f>'12月(上旬)'!C63</f>
        <v>634</v>
      </c>
      <c r="E32" s="423">
        <f t="shared" si="0"/>
        <v>1.2870662460567823</v>
      </c>
      <c r="F32" s="422">
        <f t="shared" si="1"/>
        <v>182</v>
      </c>
      <c r="G32" s="184">
        <f>'12月(上旬)'!F63</f>
        <v>1728</v>
      </c>
      <c r="H32" s="183">
        <f>'12月(上旬)'!G63</f>
        <v>1449</v>
      </c>
      <c r="I32" s="423">
        <f t="shared" si="2"/>
        <v>1.1925465838509317</v>
      </c>
      <c r="J32" s="422">
        <f t="shared" si="3"/>
        <v>279</v>
      </c>
      <c r="K32" s="180"/>
    </row>
    <row r="33" spans="1:11" s="166" customFormat="1" ht="18" customHeight="1" x14ac:dyDescent="0.15">
      <c r="A33" s="179"/>
      <c r="B33" s="178" t="s">
        <v>106</v>
      </c>
      <c r="C33" s="177" t="s">
        <v>105</v>
      </c>
      <c r="D33" s="176" t="s">
        <v>105</v>
      </c>
      <c r="E33" s="574" t="s">
        <v>105</v>
      </c>
      <c r="F33" s="573" t="s">
        <v>105</v>
      </c>
      <c r="G33" s="177" t="s">
        <v>105</v>
      </c>
      <c r="H33" s="176" t="s">
        <v>105</v>
      </c>
      <c r="I33" s="574" t="s">
        <v>105</v>
      </c>
      <c r="J33" s="573" t="s">
        <v>105</v>
      </c>
      <c r="K33" s="167"/>
    </row>
    <row r="34" spans="1:11" s="166" customFormat="1" ht="18" customHeight="1" x14ac:dyDescent="0.15">
      <c r="A34" s="173"/>
      <c r="B34" s="172" t="s">
        <v>203</v>
      </c>
      <c r="C34" s="171" t="s">
        <v>105</v>
      </c>
      <c r="D34" s="170" t="s">
        <v>105</v>
      </c>
      <c r="E34" s="572" t="s">
        <v>105</v>
      </c>
      <c r="F34" s="571" t="s">
        <v>105</v>
      </c>
      <c r="G34" s="171" t="s">
        <v>105</v>
      </c>
      <c r="H34" s="170" t="s">
        <v>105</v>
      </c>
      <c r="I34" s="572" t="s">
        <v>105</v>
      </c>
      <c r="J34" s="571" t="s">
        <v>105</v>
      </c>
      <c r="K34" s="167"/>
    </row>
    <row r="35" spans="1:11" x14ac:dyDescent="0.15">
      <c r="C35" s="165"/>
      <c r="G35" s="165"/>
    </row>
    <row r="36" spans="1:11" x14ac:dyDescent="0.15">
      <c r="C36" s="165"/>
      <c r="G36" s="165"/>
    </row>
    <row r="37" spans="1:11" x14ac:dyDescent="0.15">
      <c r="C37" s="165"/>
      <c r="G37" s="42"/>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2:7" x14ac:dyDescent="0.15">
      <c r="B65" s="164">
        <v>6025</v>
      </c>
      <c r="C65" s="165"/>
      <c r="F65" s="162">
        <v>10620</v>
      </c>
      <c r="G65" s="165"/>
    </row>
    <row r="66" spans="2:7" x14ac:dyDescent="0.15">
      <c r="C66" s="165"/>
      <c r="G66" s="165"/>
    </row>
    <row r="67" spans="2:7" x14ac:dyDescent="0.15">
      <c r="C67" s="165"/>
      <c r="G67" s="165"/>
    </row>
    <row r="68" spans="2:7" x14ac:dyDescent="0.15">
      <c r="C68" s="165"/>
      <c r="G68" s="165"/>
    </row>
    <row r="69" spans="2:7" x14ac:dyDescent="0.15">
      <c r="C69" s="165"/>
      <c r="G69" s="165"/>
    </row>
    <row r="70" spans="2:7" x14ac:dyDescent="0.15">
      <c r="C70" s="165"/>
      <c r="G70" s="165"/>
    </row>
  </sheetData>
  <mergeCells count="24">
    <mergeCell ref="A1:B1"/>
    <mergeCell ref="D5:D6"/>
    <mergeCell ref="E5:E6"/>
    <mergeCell ref="C2:F2"/>
    <mergeCell ref="G2:J2"/>
    <mergeCell ref="C3:C4"/>
    <mergeCell ref="D3:D4"/>
    <mergeCell ref="E3:F3"/>
    <mergeCell ref="G3:G4"/>
    <mergeCell ref="H3:H4"/>
    <mergeCell ref="I3:J3"/>
    <mergeCell ref="A17:B17"/>
    <mergeCell ref="A22:B22"/>
    <mergeCell ref="A27:B27"/>
    <mergeCell ref="J5:J6"/>
    <mergeCell ref="A6:B6"/>
    <mergeCell ref="A7:B7"/>
    <mergeCell ref="A12:B12"/>
    <mergeCell ref="I5:I6"/>
    <mergeCell ref="A5:B5"/>
    <mergeCell ref="C5:C6"/>
    <mergeCell ref="F5:F6"/>
    <mergeCell ref="G5:G6"/>
    <mergeCell ref="H5:H6"/>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76" orientation="landscape" r:id="rId1"/>
  <headerFooter alignWithMargins="0">
    <oddHeader>&amp;C2012年&amp;A航空旅客輸送実績</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K70"/>
  <sheetViews>
    <sheetView showGridLines="0" view="pageBreakPreview" zoomScale="85"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12月中旬</v>
      </c>
      <c r="G1" s="4" t="s">
        <v>69</v>
      </c>
      <c r="H1" s="2"/>
      <c r="I1" s="2"/>
      <c r="J1" s="2"/>
    </row>
    <row r="2" spans="1:11" ht="18" customHeight="1" x14ac:dyDescent="0.15">
      <c r="A2" s="206"/>
      <c r="B2" s="205"/>
      <c r="C2" s="683" t="s">
        <v>219</v>
      </c>
      <c r="D2" s="684"/>
      <c r="E2" s="685"/>
      <c r="F2" s="686"/>
      <c r="G2" s="683" t="s">
        <v>218</v>
      </c>
      <c r="H2" s="684"/>
      <c r="I2" s="685"/>
      <c r="J2" s="686"/>
    </row>
    <row r="3" spans="1:11" ht="18.75" customHeight="1" x14ac:dyDescent="0.15">
      <c r="A3" s="186"/>
      <c r="B3" s="204"/>
      <c r="C3" s="687" t="s">
        <v>336</v>
      </c>
      <c r="D3" s="689" t="s">
        <v>335</v>
      </c>
      <c r="E3" s="664" t="s">
        <v>215</v>
      </c>
      <c r="F3" s="665"/>
      <c r="G3" s="660" t="str">
        <f>C3</f>
        <v>12.12.中旬</v>
      </c>
      <c r="H3" s="662" t="str">
        <f>D3</f>
        <v>11.12.中旬</v>
      </c>
      <c r="I3" s="664" t="s">
        <v>215</v>
      </c>
      <c r="J3" s="665"/>
    </row>
    <row r="4" spans="1:11" ht="18" customHeight="1" x14ac:dyDescent="0.15">
      <c r="A4" s="202"/>
      <c r="B4" s="201"/>
      <c r="C4" s="688"/>
      <c r="D4" s="690"/>
      <c r="E4" s="203" t="s">
        <v>214</v>
      </c>
      <c r="F4" s="458" t="s">
        <v>213</v>
      </c>
      <c r="G4" s="661"/>
      <c r="H4" s="663"/>
      <c r="I4" s="203" t="s">
        <v>214</v>
      </c>
      <c r="J4" s="458" t="s">
        <v>213</v>
      </c>
    </row>
    <row r="5" spans="1:11" ht="13.5" customHeight="1" x14ac:dyDescent="0.15">
      <c r="A5" s="668" t="s">
        <v>212</v>
      </c>
      <c r="B5" s="718"/>
      <c r="C5" s="670">
        <f>C7+C12+C17+C22+C27</f>
        <v>113717</v>
      </c>
      <c r="D5" s="672">
        <f>D7+D12+D17+D22+D27</f>
        <v>114764</v>
      </c>
      <c r="E5" s="666">
        <f>C5/D5</f>
        <v>0.99087693004775013</v>
      </c>
      <c r="F5" s="677">
        <f>C5-D5</f>
        <v>-1047</v>
      </c>
      <c r="G5" s="670">
        <f>G7+G12+G17+G22+G27</f>
        <v>196915</v>
      </c>
      <c r="H5" s="681">
        <f>H7+H12+H17+H22+H27</f>
        <v>208539</v>
      </c>
      <c r="I5" s="666">
        <f>G5/H5</f>
        <v>0.9442598266990827</v>
      </c>
      <c r="J5" s="677">
        <f>G5-H5</f>
        <v>-11624</v>
      </c>
    </row>
    <row r="6" spans="1:11" ht="13.5" customHeight="1" x14ac:dyDescent="0.15">
      <c r="A6" s="679" t="s">
        <v>113</v>
      </c>
      <c r="B6" s="715"/>
      <c r="C6" s="671"/>
      <c r="D6" s="673"/>
      <c r="E6" s="667"/>
      <c r="F6" s="678"/>
      <c r="G6" s="671"/>
      <c r="H6" s="682"/>
      <c r="I6" s="667"/>
      <c r="J6" s="678"/>
    </row>
    <row r="7" spans="1:11" ht="18" customHeight="1" x14ac:dyDescent="0.15">
      <c r="A7" s="705" t="s">
        <v>211</v>
      </c>
      <c r="B7" s="714"/>
      <c r="C7" s="518">
        <f>SUM(C8:C11)</f>
        <v>55942</v>
      </c>
      <c r="D7" s="519">
        <f>SUM(D8:D11)</f>
        <v>61224</v>
      </c>
      <c r="E7" s="516">
        <f>C7/D7</f>
        <v>0.91372664314647856</v>
      </c>
      <c r="F7" s="515">
        <f>C7-D7</f>
        <v>-5282</v>
      </c>
      <c r="G7" s="518">
        <f>SUM(G8:G11)</f>
        <v>96051</v>
      </c>
      <c r="H7" s="517">
        <f>SUM(H8:H11)</f>
        <v>104650</v>
      </c>
      <c r="I7" s="516">
        <f>G7/H7</f>
        <v>0.91783086478738651</v>
      </c>
      <c r="J7" s="515">
        <f>G7-H7</f>
        <v>-8599</v>
      </c>
      <c r="K7" s="180"/>
    </row>
    <row r="8" spans="1:11" ht="18" customHeight="1" x14ac:dyDescent="0.15">
      <c r="A8" s="187" t="s">
        <v>210</v>
      </c>
      <c r="B8" s="189" t="s">
        <v>111</v>
      </c>
      <c r="C8" s="184">
        <f>'12月(中旬)'!B9+'12月(中旬)'!B14</f>
        <v>26906</v>
      </c>
      <c r="D8" s="185">
        <f>'12月(中旬)'!C9+'12月(中旬)'!C14</f>
        <v>30800</v>
      </c>
      <c r="E8" s="423">
        <f>C8/D8</f>
        <v>0.87357142857142855</v>
      </c>
      <c r="F8" s="422">
        <f>C8-D8</f>
        <v>-3894</v>
      </c>
      <c r="G8" s="184">
        <f>'12月(中旬)'!F9+'12月(中旬)'!F14</f>
        <v>48932</v>
      </c>
      <c r="H8" s="183">
        <f>'12月(中旬)'!G9+'12月(中旬)'!G14</f>
        <v>55224</v>
      </c>
      <c r="I8" s="423">
        <f>G8/H8</f>
        <v>0.88606403013182677</v>
      </c>
      <c r="J8" s="422">
        <f>G8-H8</f>
        <v>-6292</v>
      </c>
      <c r="K8" s="180"/>
    </row>
    <row r="9" spans="1:11" ht="18" customHeight="1" x14ac:dyDescent="0.15">
      <c r="A9" s="187"/>
      <c r="B9" s="189" t="s">
        <v>110</v>
      </c>
      <c r="C9" s="184">
        <f>'12月(中旬)'!B19+'12月(中旬)'!B22+'12月(中旬)'!B23+'12月(中旬)'!B24</f>
        <v>1469</v>
      </c>
      <c r="D9" s="185">
        <f>'12月(中旬)'!C19+'12月(中旬)'!C22+'12月(中旬)'!C23+'12月(中旬)'!C24</f>
        <v>1549</v>
      </c>
      <c r="E9" s="423">
        <f>C9/D9</f>
        <v>0.94835377663008391</v>
      </c>
      <c r="F9" s="422">
        <f>C9-D9</f>
        <v>-80</v>
      </c>
      <c r="G9" s="184">
        <f>'12月(中旬)'!F19+'12月(中旬)'!F22+'12月(中旬)'!F23+'12月(中旬)'!F24</f>
        <v>3985</v>
      </c>
      <c r="H9" s="183">
        <f>'12月(中旬)'!G19+'12月(中旬)'!G22+'12月(中旬)'!G23+'12月(中旬)'!G24</f>
        <v>4420</v>
      </c>
      <c r="I9" s="423">
        <f>G9/H9</f>
        <v>0.90158371040723984</v>
      </c>
      <c r="J9" s="422">
        <f>G9-H9</f>
        <v>-435</v>
      </c>
      <c r="K9" s="180"/>
    </row>
    <row r="10" spans="1:11" ht="18" customHeight="1" x14ac:dyDescent="0.15">
      <c r="A10" s="187"/>
      <c r="B10" s="189" t="s">
        <v>108</v>
      </c>
      <c r="C10" s="184">
        <f>'12月(中旬)'!B43+'12月(中旬)'!B49</f>
        <v>27567</v>
      </c>
      <c r="D10" s="185">
        <f>'12月(中旬)'!C43+'12月(中旬)'!C49</f>
        <v>28875</v>
      </c>
      <c r="E10" s="423">
        <f>C10/D10</f>
        <v>0.95470129870129872</v>
      </c>
      <c r="F10" s="422">
        <f>C10-D10</f>
        <v>-1308</v>
      </c>
      <c r="G10" s="184">
        <f>'12月(中旬)'!F43+'12月(中旬)'!F49</f>
        <v>43134</v>
      </c>
      <c r="H10" s="183">
        <f>'12月(中旬)'!G43+'12月(中旬)'!G49</f>
        <v>45006</v>
      </c>
      <c r="I10" s="423">
        <f>G10/H10</f>
        <v>0.95840554592720972</v>
      </c>
      <c r="J10" s="422">
        <f>G10-H10</f>
        <v>-1872</v>
      </c>
      <c r="K10" s="180"/>
    </row>
    <row r="11" spans="1:11" s="166" customFormat="1" ht="18" customHeight="1" x14ac:dyDescent="0.15">
      <c r="A11" s="179"/>
      <c r="B11" s="197" t="s">
        <v>112</v>
      </c>
      <c r="C11" s="196" t="s">
        <v>105</v>
      </c>
      <c r="D11" s="176" t="s">
        <v>105</v>
      </c>
      <c r="E11" s="574" t="s">
        <v>105</v>
      </c>
      <c r="F11" s="573" t="s">
        <v>105</v>
      </c>
      <c r="G11" s="196" t="s">
        <v>105</v>
      </c>
      <c r="H11" s="176" t="s">
        <v>105</v>
      </c>
      <c r="I11" s="574" t="s">
        <v>105</v>
      </c>
      <c r="J11" s="573" t="s">
        <v>105</v>
      </c>
      <c r="K11" s="167"/>
    </row>
    <row r="12" spans="1:11" ht="18" customHeight="1" x14ac:dyDescent="0.15">
      <c r="A12" s="705" t="s">
        <v>209</v>
      </c>
      <c r="B12" s="714"/>
      <c r="C12" s="518">
        <f>SUM(C13:C16)</f>
        <v>18911</v>
      </c>
      <c r="D12" s="519">
        <f>SUM(D13:D16)</f>
        <v>17218</v>
      </c>
      <c r="E12" s="516">
        <f>C12/D12</f>
        <v>1.0983273318620048</v>
      </c>
      <c r="F12" s="515">
        <f>C12-D12</f>
        <v>1693</v>
      </c>
      <c r="G12" s="518">
        <f>SUM(G13:G16)</f>
        <v>33167</v>
      </c>
      <c r="H12" s="519">
        <f>SUM(H13:H16)</f>
        <v>37258</v>
      </c>
      <c r="I12" s="516">
        <f>G12/H12</f>
        <v>0.89019807826507058</v>
      </c>
      <c r="J12" s="515">
        <f>G12-H12</f>
        <v>-4091</v>
      </c>
      <c r="K12" s="180"/>
    </row>
    <row r="13" spans="1:11" ht="18" customHeight="1" x14ac:dyDescent="0.15">
      <c r="A13" s="187" t="s">
        <v>208</v>
      </c>
      <c r="B13" s="189" t="s">
        <v>111</v>
      </c>
      <c r="C13" s="184">
        <f>'12月(中旬)'!B10+'12月(中旬)'!B11+'12月(中旬)'!B16</f>
        <v>4374</v>
      </c>
      <c r="D13" s="185">
        <f>'12月(中旬)'!C10+'12月(中旬)'!C11+'12月(中旬)'!C16</f>
        <v>7280</v>
      </c>
      <c r="E13" s="423">
        <f>C13/D13</f>
        <v>0.6008241758241758</v>
      </c>
      <c r="F13" s="422">
        <f>C13-D13</f>
        <v>-2906</v>
      </c>
      <c r="G13" s="184">
        <f>'12月(中旬)'!F10+'12月(中旬)'!F11+'12月(中旬)'!F16</f>
        <v>5658</v>
      </c>
      <c r="H13" s="185">
        <f>'12月(中旬)'!G10+'12月(中旬)'!G11+'12月(中旬)'!G16</f>
        <v>15286</v>
      </c>
      <c r="I13" s="423">
        <f>G13/H13</f>
        <v>0.37014261415674471</v>
      </c>
      <c r="J13" s="422">
        <f>G13-H13</f>
        <v>-9628</v>
      </c>
      <c r="K13" s="180"/>
    </row>
    <row r="14" spans="1:11" ht="18" customHeight="1" x14ac:dyDescent="0.15">
      <c r="A14" s="187"/>
      <c r="B14" s="189" t="s">
        <v>110</v>
      </c>
      <c r="C14" s="184">
        <f>'12月(中旬)'!B20+'12月(中旬)'!B25+'12月(中旬)'!B26+'12月(中旬)'!B27+'12月(中旬)'!B36</f>
        <v>3672</v>
      </c>
      <c r="D14" s="185">
        <f>'12月(中旬)'!C20+'12月(中旬)'!C25+'12月(中旬)'!C26+'12月(中旬)'!C27+'12月(中旬)'!C36</f>
        <v>601</v>
      </c>
      <c r="E14" s="423">
        <f>C14/D14</f>
        <v>6.1098169717138102</v>
      </c>
      <c r="F14" s="422">
        <f>C14-D14</f>
        <v>3071</v>
      </c>
      <c r="G14" s="184">
        <f>'12月(中旬)'!F20+'12月(中旬)'!F25+'12月(中旬)'!F26+'12月(中旬)'!F27+'12月(中旬)'!F36</f>
        <v>5715</v>
      </c>
      <c r="H14" s="185">
        <f>'12月(中旬)'!G20+'12月(中旬)'!G25+'12月(中旬)'!G26+'12月(中旬)'!G27+'12月(中旬)'!G36</f>
        <v>1480</v>
      </c>
      <c r="I14" s="423">
        <f>G14/H14</f>
        <v>3.8614864864864864</v>
      </c>
      <c r="J14" s="422">
        <f>G14-H14</f>
        <v>4235</v>
      </c>
      <c r="K14" s="180"/>
    </row>
    <row r="15" spans="1:11" ht="18" customHeight="1" x14ac:dyDescent="0.15">
      <c r="A15" s="187"/>
      <c r="B15" s="189" t="s">
        <v>108</v>
      </c>
      <c r="C15" s="184">
        <f>'12月(中旬)'!B44+'12月(中旬)'!B45+'12月(中旬)'!B46+'12月(中旬)'!B61</f>
        <v>10865</v>
      </c>
      <c r="D15" s="185">
        <f>'12月(中旬)'!C44+'12月(中旬)'!C45+'12月(中旬)'!C46+'12月(中旬)'!C61</f>
        <v>9337</v>
      </c>
      <c r="E15" s="423">
        <f>C15/D15</f>
        <v>1.163649994644961</v>
      </c>
      <c r="F15" s="422">
        <f>C15-D15</f>
        <v>1528</v>
      </c>
      <c r="G15" s="184">
        <f>'12月(中旬)'!F44+'12月(中旬)'!F45+'12月(中旬)'!F46+'12月(中旬)'!F61</f>
        <v>21794</v>
      </c>
      <c r="H15" s="185">
        <f>'12月(中旬)'!G44+'12月(中旬)'!G45+'12月(中旬)'!G46+'12月(中旬)'!G61</f>
        <v>20492</v>
      </c>
      <c r="I15" s="423">
        <f>G15/H15</f>
        <v>1.0635369900448957</v>
      </c>
      <c r="J15" s="422">
        <f>G15-H15</f>
        <v>1302</v>
      </c>
      <c r="K15" s="180"/>
    </row>
    <row r="16" spans="1:11" s="166" customFormat="1" ht="18" customHeight="1" x14ac:dyDescent="0.15">
      <c r="A16" s="173"/>
      <c r="B16" s="194" t="s">
        <v>112</v>
      </c>
      <c r="C16" s="171" t="s">
        <v>105</v>
      </c>
      <c r="D16" s="170" t="s">
        <v>105</v>
      </c>
      <c r="E16" s="572" t="s">
        <v>105</v>
      </c>
      <c r="F16" s="571" t="s">
        <v>105</v>
      </c>
      <c r="G16" s="171" t="s">
        <v>105</v>
      </c>
      <c r="H16" s="170" t="s">
        <v>105</v>
      </c>
      <c r="I16" s="572" t="s">
        <v>105</v>
      </c>
      <c r="J16" s="571" t="s">
        <v>105</v>
      </c>
      <c r="K16" s="167"/>
    </row>
    <row r="17" spans="1:11" ht="18" customHeight="1" x14ac:dyDescent="0.15">
      <c r="A17" s="705" t="s">
        <v>207</v>
      </c>
      <c r="B17" s="714"/>
      <c r="C17" s="518">
        <f>SUM(C18:C21)</f>
        <v>17526</v>
      </c>
      <c r="D17" s="519">
        <f>SUM(D18:D21)</f>
        <v>16992</v>
      </c>
      <c r="E17" s="516">
        <f>C17/D17</f>
        <v>1.0314265536723164</v>
      </c>
      <c r="F17" s="515">
        <f>C17-D17</f>
        <v>534</v>
      </c>
      <c r="G17" s="518">
        <f>SUM(G18:G21)</f>
        <v>25895</v>
      </c>
      <c r="H17" s="517">
        <f>SUM(H18:H21)</f>
        <v>25722</v>
      </c>
      <c r="I17" s="516">
        <f>G17/H17</f>
        <v>1.0067257600497628</v>
      </c>
      <c r="J17" s="515">
        <f>G17-H17</f>
        <v>173</v>
      </c>
      <c r="K17" s="180"/>
    </row>
    <row r="18" spans="1:11" ht="18" customHeight="1" x14ac:dyDescent="0.15">
      <c r="A18" s="187" t="s">
        <v>206</v>
      </c>
      <c r="B18" s="189" t="s">
        <v>111</v>
      </c>
      <c r="C18" s="184">
        <f>'12月(中旬)'!B12</f>
        <v>413</v>
      </c>
      <c r="D18" s="185">
        <f>'12月(中旬)'!C12</f>
        <v>0</v>
      </c>
      <c r="E18" s="423" t="e">
        <f>C18/D18</f>
        <v>#DIV/0!</v>
      </c>
      <c r="F18" s="422">
        <f>C18-D18</f>
        <v>413</v>
      </c>
      <c r="G18" s="184">
        <f>'12月(中旬)'!F12</f>
        <v>495</v>
      </c>
      <c r="H18" s="183">
        <f>'12月(中旬)'!G12</f>
        <v>0</v>
      </c>
      <c r="I18" s="423" t="e">
        <f>G18/H18</f>
        <v>#DIV/0!</v>
      </c>
      <c r="J18" s="422">
        <f>G18-H18</f>
        <v>495</v>
      </c>
      <c r="K18" s="180"/>
    </row>
    <row r="19" spans="1:11" ht="18" customHeight="1" x14ac:dyDescent="0.15">
      <c r="A19" s="187"/>
      <c r="B19" s="189" t="s">
        <v>110</v>
      </c>
      <c r="C19" s="184">
        <f>'12月(中旬)'!B21+'12月(中旬)'!B35</f>
        <v>6004</v>
      </c>
      <c r="D19" s="185">
        <f>'12月(中旬)'!C21+'12月(中旬)'!C35</f>
        <v>5868</v>
      </c>
      <c r="E19" s="423">
        <f>C19/D19</f>
        <v>1.0231765507839128</v>
      </c>
      <c r="F19" s="422">
        <f>C19-D19</f>
        <v>136</v>
      </c>
      <c r="G19" s="184">
        <f>'12月(中旬)'!F21+'12月(中旬)'!F35</f>
        <v>8720</v>
      </c>
      <c r="H19" s="183">
        <f>'12月(中旬)'!G21+'12月(中旬)'!G35</f>
        <v>8880</v>
      </c>
      <c r="I19" s="423">
        <f>G19/H19</f>
        <v>0.98198198198198194</v>
      </c>
      <c r="J19" s="422">
        <f>G19-H19</f>
        <v>-160</v>
      </c>
      <c r="K19" s="180"/>
    </row>
    <row r="20" spans="1:11" ht="18" customHeight="1" x14ac:dyDescent="0.15">
      <c r="A20" s="187"/>
      <c r="B20" s="189" t="s">
        <v>108</v>
      </c>
      <c r="C20" s="184">
        <f>'12月(中旬)'!B48+'12月(中旬)'!B62</f>
        <v>11109</v>
      </c>
      <c r="D20" s="185">
        <f>'12月(中旬)'!C48+'12月(中旬)'!C62</f>
        <v>11124</v>
      </c>
      <c r="E20" s="423">
        <f>C20/D20</f>
        <v>0.99865156418554479</v>
      </c>
      <c r="F20" s="422">
        <f>C20-D20</f>
        <v>-15</v>
      </c>
      <c r="G20" s="184">
        <f>'12月(中旬)'!F48+'12月(中旬)'!F62</f>
        <v>16680</v>
      </c>
      <c r="H20" s="183">
        <f>'12月(中旬)'!G48+'12月(中旬)'!G62</f>
        <v>16842</v>
      </c>
      <c r="I20" s="423">
        <f>G20/H20</f>
        <v>0.99038118988243673</v>
      </c>
      <c r="J20" s="422">
        <f>G20-H20</f>
        <v>-162</v>
      </c>
      <c r="K20" s="180"/>
    </row>
    <row r="21" spans="1:11" s="166" customFormat="1" ht="18" customHeight="1" x14ac:dyDescent="0.15">
      <c r="A21" s="173"/>
      <c r="B21" s="194" t="s">
        <v>112</v>
      </c>
      <c r="C21" s="171" t="s">
        <v>105</v>
      </c>
      <c r="D21" s="170" t="s">
        <v>105</v>
      </c>
      <c r="E21" s="572" t="s">
        <v>105</v>
      </c>
      <c r="F21" s="571" t="s">
        <v>105</v>
      </c>
      <c r="G21" s="171" t="s">
        <v>105</v>
      </c>
      <c r="H21" s="170" t="s">
        <v>105</v>
      </c>
      <c r="I21" s="572" t="s">
        <v>105</v>
      </c>
      <c r="J21" s="571" t="s">
        <v>105</v>
      </c>
      <c r="K21" s="167"/>
    </row>
    <row r="22" spans="1:11" ht="18" customHeight="1" x14ac:dyDescent="0.15">
      <c r="A22" s="705" t="s">
        <v>205</v>
      </c>
      <c r="B22" s="714"/>
      <c r="C22" s="518">
        <f>SUM(C23:C26)</f>
        <v>8534</v>
      </c>
      <c r="D22" s="519">
        <f>SUM(D23:D26)</f>
        <v>7437</v>
      </c>
      <c r="E22" s="516">
        <f>C22/D22</f>
        <v>1.1475057146698937</v>
      </c>
      <c r="F22" s="515">
        <f>C22-D22</f>
        <v>1097</v>
      </c>
      <c r="G22" s="518">
        <f>SUM(G23:G26)</f>
        <v>15716</v>
      </c>
      <c r="H22" s="517">
        <f>SUM(H23:H26)</f>
        <v>15377</v>
      </c>
      <c r="I22" s="516">
        <f>G22/H22</f>
        <v>1.0220459127267998</v>
      </c>
      <c r="J22" s="515">
        <f>G22-H22</f>
        <v>339</v>
      </c>
      <c r="K22" s="180"/>
    </row>
    <row r="23" spans="1:11" ht="18" customHeight="1" x14ac:dyDescent="0.15">
      <c r="A23" s="187"/>
      <c r="B23" s="189" t="s">
        <v>111</v>
      </c>
      <c r="C23" s="184">
        <f>'12月(中旬)'!B13</f>
        <v>292</v>
      </c>
      <c r="D23" s="185">
        <f>'12月(中旬)'!C13</f>
        <v>0</v>
      </c>
      <c r="E23" s="423" t="e">
        <f>C23/D23</f>
        <v>#DIV/0!</v>
      </c>
      <c r="F23" s="422">
        <f>C23-D23</f>
        <v>292</v>
      </c>
      <c r="G23" s="184">
        <f>'12月(中旬)'!F13</f>
        <v>330</v>
      </c>
      <c r="H23" s="183">
        <f>'12月(中旬)'!G13</f>
        <v>0</v>
      </c>
      <c r="I23" s="423" t="e">
        <f>G23/H23</f>
        <v>#DIV/0!</v>
      </c>
      <c r="J23" s="422">
        <f>G23-H23</f>
        <v>330</v>
      </c>
      <c r="K23" s="180"/>
    </row>
    <row r="24" spans="1:11" ht="18" customHeight="1" x14ac:dyDescent="0.15">
      <c r="A24" s="187"/>
      <c r="B24" s="189" t="s">
        <v>110</v>
      </c>
      <c r="C24" s="184">
        <f>'12月(中旬)'!B28+'12月(中旬)'!B37</f>
        <v>3064</v>
      </c>
      <c r="D24" s="185">
        <f>'12月(中旬)'!C28+'12月(中旬)'!C37</f>
        <v>3347</v>
      </c>
      <c r="E24" s="423">
        <f>C24/D24</f>
        <v>0.91544666865850011</v>
      </c>
      <c r="F24" s="422">
        <f>C24-D24</f>
        <v>-283</v>
      </c>
      <c r="G24" s="184">
        <f>'12月(中旬)'!F28+'12月(中旬)'!F37</f>
        <v>5240</v>
      </c>
      <c r="H24" s="183">
        <f>'12月(中旬)'!G28+'12月(中旬)'!G37</f>
        <v>7150</v>
      </c>
      <c r="I24" s="423">
        <f>G24/H24</f>
        <v>0.7328671328671329</v>
      </c>
      <c r="J24" s="422">
        <f>G24-H24</f>
        <v>-1910</v>
      </c>
      <c r="K24" s="180"/>
    </row>
    <row r="25" spans="1:11" ht="18" customHeight="1" x14ac:dyDescent="0.15">
      <c r="A25" s="187"/>
      <c r="B25" s="189" t="s">
        <v>108</v>
      </c>
      <c r="C25" s="184">
        <f>'12月(中旬)'!B47</f>
        <v>5178</v>
      </c>
      <c r="D25" s="185">
        <f>'12月(中旬)'!C47</f>
        <v>4090</v>
      </c>
      <c r="E25" s="423">
        <f>C25/D25</f>
        <v>1.2660146699266503</v>
      </c>
      <c r="F25" s="422">
        <f>C25-D25</f>
        <v>1088</v>
      </c>
      <c r="G25" s="184">
        <f>'12月(中旬)'!F47</f>
        <v>10146</v>
      </c>
      <c r="H25" s="183">
        <f>'12月(中旬)'!G47</f>
        <v>8227</v>
      </c>
      <c r="I25" s="423">
        <f>G25/H25</f>
        <v>1.2332563510392609</v>
      </c>
      <c r="J25" s="422">
        <f>G25-H25</f>
        <v>1919</v>
      </c>
      <c r="K25" s="180"/>
    </row>
    <row r="26" spans="1:11" s="166" customFormat="1" ht="18" customHeight="1" x14ac:dyDescent="0.15">
      <c r="A26" s="173"/>
      <c r="B26" s="194" t="s">
        <v>112</v>
      </c>
      <c r="C26" s="171" t="s">
        <v>105</v>
      </c>
      <c r="D26" s="170" t="s">
        <v>105</v>
      </c>
      <c r="E26" s="572" t="s">
        <v>105</v>
      </c>
      <c r="F26" s="571" t="s">
        <v>105</v>
      </c>
      <c r="G26" s="171" t="s">
        <v>105</v>
      </c>
      <c r="H26" s="170" t="s">
        <v>105</v>
      </c>
      <c r="I26" s="572" t="s">
        <v>105</v>
      </c>
      <c r="J26" s="571" t="s">
        <v>105</v>
      </c>
      <c r="K26" s="167"/>
    </row>
    <row r="27" spans="1:11" ht="18" customHeight="1" x14ac:dyDescent="0.15">
      <c r="A27" s="705" t="s">
        <v>204</v>
      </c>
      <c r="B27" s="714"/>
      <c r="C27" s="518">
        <f>SUM(C28:C34)</f>
        <v>12804</v>
      </c>
      <c r="D27" s="519">
        <f>SUM(D28:D34)</f>
        <v>11893</v>
      </c>
      <c r="E27" s="516">
        <f t="shared" ref="E27:E32" si="0">C27/D27</f>
        <v>1.0765996804843185</v>
      </c>
      <c r="F27" s="515">
        <f t="shared" ref="F27:F32" si="1">C27-D27</f>
        <v>911</v>
      </c>
      <c r="G27" s="518">
        <f>SUM(G28:G34)</f>
        <v>26086</v>
      </c>
      <c r="H27" s="519">
        <f>SUM(H28:H34)</f>
        <v>25532</v>
      </c>
      <c r="I27" s="516">
        <f t="shared" ref="I27:I32" si="2">G27/H27</f>
        <v>1.0216982610057967</v>
      </c>
      <c r="J27" s="515">
        <f t="shared" ref="J27:J32" si="3">G27-H27</f>
        <v>554</v>
      </c>
      <c r="K27" s="180"/>
    </row>
    <row r="28" spans="1:11" ht="18" customHeight="1" x14ac:dyDescent="0.15">
      <c r="A28" s="187"/>
      <c r="B28" s="189" t="s">
        <v>111</v>
      </c>
      <c r="C28" s="184">
        <f>'12月(中旬)'!B15+'12月(中旬)'!B17</f>
        <v>0</v>
      </c>
      <c r="D28" s="185">
        <f>'12月(中旬)'!C15+'12月(中旬)'!C17</f>
        <v>0</v>
      </c>
      <c r="E28" s="423" t="e">
        <f t="shared" si="0"/>
        <v>#DIV/0!</v>
      </c>
      <c r="F28" s="422">
        <f t="shared" si="1"/>
        <v>0</v>
      </c>
      <c r="G28" s="184">
        <f>'12月(中旬)'!F15+'12月(中旬)'!F17</f>
        <v>0</v>
      </c>
      <c r="H28" s="183">
        <f>'12月(中旬)'!G15+'12月(中旬)'!G17</f>
        <v>0</v>
      </c>
      <c r="I28" s="423" t="e">
        <f t="shared" si="2"/>
        <v>#DIV/0!</v>
      </c>
      <c r="J28" s="422">
        <f t="shared" si="3"/>
        <v>0</v>
      </c>
      <c r="K28" s="180"/>
    </row>
    <row r="29" spans="1:11" ht="18" customHeight="1" x14ac:dyDescent="0.15">
      <c r="A29" s="187"/>
      <c r="B29" s="186" t="s">
        <v>110</v>
      </c>
      <c r="C29" s="184">
        <f>'12月(中旬)'!B29+'12月(中旬)'!B30+'12月(中旬)'!B31+'12月(中旬)'!B32+'12月(中旬)'!B33+'12月(中旬)'!B34</f>
        <v>1379</v>
      </c>
      <c r="D29" s="188">
        <f>'12月(中旬)'!C29+'12月(中旬)'!C30+'12月(中旬)'!C31+'12月(中旬)'!C32+'12月(中旬)'!C33+'12月(中旬)'!C34</f>
        <v>1232</v>
      </c>
      <c r="E29" s="423">
        <f t="shared" si="0"/>
        <v>1.1193181818181819</v>
      </c>
      <c r="F29" s="422">
        <f t="shared" si="1"/>
        <v>147</v>
      </c>
      <c r="G29" s="184">
        <f>'12月(中旬)'!F29+'12月(中旬)'!F30+'12月(中旬)'!F31+'12月(中旬)'!F32+'12月(中旬)'!F33+'12月(中旬)'!F34</f>
        <v>3055</v>
      </c>
      <c r="H29" s="183">
        <f>'12月(中旬)'!G29+'12月(中旬)'!G30+'12月(中旬)'!G31+'12月(中旬)'!G32+'12月(中旬)'!G33+'12月(中旬)'!G34</f>
        <v>2945</v>
      </c>
      <c r="I29" s="423">
        <f t="shared" si="2"/>
        <v>1.0373514431239388</v>
      </c>
      <c r="J29" s="422">
        <f t="shared" si="3"/>
        <v>110</v>
      </c>
      <c r="K29" s="180"/>
    </row>
    <row r="30" spans="1:11" ht="18" customHeight="1" x14ac:dyDescent="0.15">
      <c r="A30" s="187"/>
      <c r="B30" s="186" t="s">
        <v>109</v>
      </c>
      <c r="C30" s="184">
        <f>'12月(中旬)'!B38</f>
        <v>376</v>
      </c>
      <c r="D30" s="185">
        <f>'12月(中旬)'!C38</f>
        <v>419</v>
      </c>
      <c r="E30" s="423">
        <f t="shared" si="0"/>
        <v>0.89737470167064437</v>
      </c>
      <c r="F30" s="422">
        <f t="shared" si="1"/>
        <v>-43</v>
      </c>
      <c r="G30" s="184">
        <f>'12月(中旬)'!F38</f>
        <v>780</v>
      </c>
      <c r="H30" s="183">
        <f>'12月(中旬)'!G38</f>
        <v>929</v>
      </c>
      <c r="I30" s="423">
        <f t="shared" si="2"/>
        <v>0.83961248654467169</v>
      </c>
      <c r="J30" s="422">
        <f t="shared" si="3"/>
        <v>-149</v>
      </c>
      <c r="K30" s="180"/>
    </row>
    <row r="31" spans="1:11" ht="18" customHeight="1" x14ac:dyDescent="0.15">
      <c r="A31" s="187"/>
      <c r="B31" s="186" t="s">
        <v>108</v>
      </c>
      <c r="C31" s="184">
        <f>'12月(中旬)'!B51+'12月(中旬)'!B52+'12月(中旬)'!B53+'12月(中旬)'!B54+'12月(中旬)'!B57+'12月(中旬)'!B55+'12月(中旬)'!B56+'12月(中旬)'!B60+'12月(中旬)'!B58+'12月(中旬)'!B59</f>
        <v>10371</v>
      </c>
      <c r="D31" s="185">
        <f>'12月(中旬)'!C51+'12月(中旬)'!C52+'12月(中旬)'!C53+'12月(中旬)'!C54+'12月(中旬)'!C57+'12月(中旬)'!C55+'12月(中旬)'!C56+'12月(中旬)'!C60+'12月(中旬)'!C58+'12月(中旬)'!C59</f>
        <v>9663</v>
      </c>
      <c r="E31" s="423">
        <f t="shared" si="0"/>
        <v>1.0732691710648867</v>
      </c>
      <c r="F31" s="422">
        <f t="shared" si="1"/>
        <v>708</v>
      </c>
      <c r="G31" s="184">
        <f>'12月(中旬)'!F51+'12月(中旬)'!F52+'12月(中旬)'!F53+'12月(中旬)'!F54+'12月(中旬)'!F57+'12月(中旬)'!F55+'12月(中旬)'!F56+'12月(中旬)'!F60+'12月(中旬)'!F58+'12月(中旬)'!F59</f>
        <v>20564</v>
      </c>
      <c r="H31" s="183">
        <f>'12月(中旬)'!G51+'12月(中旬)'!G52+'12月(中旬)'!G53+'12月(中旬)'!G54+'12月(中旬)'!G57+'12月(中旬)'!G55+'12月(中旬)'!G56+'12月(中旬)'!G60+'12月(中旬)'!G58+'12月(中旬)'!G59</f>
        <v>20243</v>
      </c>
      <c r="I31" s="423">
        <f t="shared" si="2"/>
        <v>1.0158573333991998</v>
      </c>
      <c r="J31" s="422">
        <f t="shared" si="3"/>
        <v>321</v>
      </c>
      <c r="K31" s="180"/>
    </row>
    <row r="32" spans="1:11" ht="18" customHeight="1" x14ac:dyDescent="0.15">
      <c r="A32" s="187"/>
      <c r="B32" s="186" t="s">
        <v>107</v>
      </c>
      <c r="C32" s="184">
        <f>'12月(中旬)'!B63</f>
        <v>678</v>
      </c>
      <c r="D32" s="185">
        <f>'12月(中旬)'!C63</f>
        <v>579</v>
      </c>
      <c r="E32" s="423">
        <f t="shared" si="0"/>
        <v>1.1709844559585492</v>
      </c>
      <c r="F32" s="422">
        <f t="shared" si="1"/>
        <v>99</v>
      </c>
      <c r="G32" s="184">
        <f>'12月(中旬)'!F63</f>
        <v>1687</v>
      </c>
      <c r="H32" s="183">
        <f>'12月(中旬)'!G63</f>
        <v>1415</v>
      </c>
      <c r="I32" s="423">
        <f t="shared" si="2"/>
        <v>1.1922261484098939</v>
      </c>
      <c r="J32" s="422">
        <f t="shared" si="3"/>
        <v>272</v>
      </c>
      <c r="K32" s="180"/>
    </row>
    <row r="33" spans="1:11" s="166" customFormat="1" ht="18" customHeight="1" x14ac:dyDescent="0.15">
      <c r="A33" s="179"/>
      <c r="B33" s="178" t="s">
        <v>106</v>
      </c>
      <c r="C33" s="177" t="s">
        <v>105</v>
      </c>
      <c r="D33" s="176" t="s">
        <v>105</v>
      </c>
      <c r="E33" s="574" t="s">
        <v>105</v>
      </c>
      <c r="F33" s="573" t="s">
        <v>105</v>
      </c>
      <c r="G33" s="177" t="s">
        <v>105</v>
      </c>
      <c r="H33" s="176" t="s">
        <v>105</v>
      </c>
      <c r="I33" s="574" t="s">
        <v>105</v>
      </c>
      <c r="J33" s="573" t="s">
        <v>105</v>
      </c>
      <c r="K33" s="167"/>
    </row>
    <row r="34" spans="1:11" s="166" customFormat="1" ht="18" customHeight="1" x14ac:dyDescent="0.15">
      <c r="A34" s="173"/>
      <c r="B34" s="172" t="s">
        <v>203</v>
      </c>
      <c r="C34" s="171" t="s">
        <v>105</v>
      </c>
      <c r="D34" s="170" t="s">
        <v>105</v>
      </c>
      <c r="E34" s="572" t="s">
        <v>105</v>
      </c>
      <c r="F34" s="571" t="s">
        <v>105</v>
      </c>
      <c r="G34" s="171" t="s">
        <v>105</v>
      </c>
      <c r="H34" s="170" t="s">
        <v>105</v>
      </c>
      <c r="I34" s="572" t="s">
        <v>105</v>
      </c>
      <c r="J34" s="571" t="s">
        <v>105</v>
      </c>
      <c r="K34" s="167"/>
    </row>
    <row r="35" spans="1:11" x14ac:dyDescent="0.15">
      <c r="C35" s="165"/>
      <c r="G35" s="165"/>
    </row>
    <row r="36" spans="1:11" x14ac:dyDescent="0.15">
      <c r="C36" s="165"/>
      <c r="G36" s="165"/>
    </row>
    <row r="37" spans="1:11" x14ac:dyDescent="0.15">
      <c r="C37" s="165"/>
      <c r="G37" s="42"/>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2:7" x14ac:dyDescent="0.15">
      <c r="B65" s="164">
        <v>6025</v>
      </c>
      <c r="C65" s="165"/>
      <c r="F65" s="162">
        <v>10620</v>
      </c>
      <c r="G65" s="165"/>
    </row>
    <row r="66" spans="2:7" x14ac:dyDescent="0.15">
      <c r="C66" s="165"/>
      <c r="G66" s="165"/>
    </row>
    <row r="67" spans="2:7" x14ac:dyDescent="0.15">
      <c r="C67" s="165"/>
      <c r="G67" s="165"/>
    </row>
    <row r="68" spans="2:7" x14ac:dyDescent="0.15">
      <c r="C68" s="165"/>
      <c r="G68" s="165"/>
    </row>
    <row r="69" spans="2:7" x14ac:dyDescent="0.15">
      <c r="C69" s="165"/>
      <c r="G69" s="165"/>
    </row>
    <row r="70" spans="2:7" x14ac:dyDescent="0.15">
      <c r="C70" s="165"/>
      <c r="G70" s="165"/>
    </row>
  </sheetData>
  <mergeCells count="24">
    <mergeCell ref="F5:F6"/>
    <mergeCell ref="A5:B5"/>
    <mergeCell ref="C5:C6"/>
    <mergeCell ref="A1:B1"/>
    <mergeCell ref="G3:G4"/>
    <mergeCell ref="C2:F2"/>
    <mergeCell ref="G2:J2"/>
    <mergeCell ref="E5:E6"/>
    <mergeCell ref="H3:H4"/>
    <mergeCell ref="I3:J3"/>
    <mergeCell ref="A17:B17"/>
    <mergeCell ref="A22:B22"/>
    <mergeCell ref="A27:B27"/>
    <mergeCell ref="J5:J6"/>
    <mergeCell ref="A6:B6"/>
    <mergeCell ref="A7:B7"/>
    <mergeCell ref="A12:B12"/>
    <mergeCell ref="G5:G6"/>
    <mergeCell ref="H5:H6"/>
    <mergeCell ref="I5:I6"/>
    <mergeCell ref="C3:C4"/>
    <mergeCell ref="D3:D4"/>
    <mergeCell ref="E3:F3"/>
    <mergeCell ref="D5:D6"/>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76" orientation="landscape" r:id="rId1"/>
  <headerFooter alignWithMargins="0">
    <oddHeader>&amp;C2012年&amp;A航空旅客輸送実績</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K70"/>
  <sheetViews>
    <sheetView showGridLines="0" view="pageBreakPreview" zoomScale="85"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12月下旬</v>
      </c>
      <c r="G1" s="4" t="s">
        <v>69</v>
      </c>
      <c r="H1" s="2"/>
      <c r="I1" s="2"/>
      <c r="J1" s="2"/>
    </row>
    <row r="2" spans="1:11" ht="18" customHeight="1" x14ac:dyDescent="0.15">
      <c r="A2" s="206"/>
      <c r="B2" s="205"/>
      <c r="C2" s="683" t="s">
        <v>219</v>
      </c>
      <c r="D2" s="684"/>
      <c r="E2" s="685"/>
      <c r="F2" s="686"/>
      <c r="G2" s="683" t="s">
        <v>218</v>
      </c>
      <c r="H2" s="684"/>
      <c r="I2" s="685"/>
      <c r="J2" s="686"/>
    </row>
    <row r="3" spans="1:11" ht="18.75" customHeight="1" x14ac:dyDescent="0.15">
      <c r="A3" s="186"/>
      <c r="B3" s="204"/>
      <c r="C3" s="687" t="s">
        <v>338</v>
      </c>
      <c r="D3" s="689" t="s">
        <v>337</v>
      </c>
      <c r="E3" s="664" t="s">
        <v>215</v>
      </c>
      <c r="F3" s="665"/>
      <c r="G3" s="660" t="str">
        <f>C3</f>
        <v>12.12.下旬</v>
      </c>
      <c r="H3" s="662" t="str">
        <f>D3</f>
        <v>11.12.下旬</v>
      </c>
      <c r="I3" s="664" t="s">
        <v>215</v>
      </c>
      <c r="J3" s="665"/>
    </row>
    <row r="4" spans="1:11" ht="18" customHeight="1" x14ac:dyDescent="0.15">
      <c r="A4" s="202"/>
      <c r="B4" s="201"/>
      <c r="C4" s="688"/>
      <c r="D4" s="690"/>
      <c r="E4" s="203" t="s">
        <v>214</v>
      </c>
      <c r="F4" s="458" t="s">
        <v>213</v>
      </c>
      <c r="G4" s="661"/>
      <c r="H4" s="663"/>
      <c r="I4" s="203" t="s">
        <v>214</v>
      </c>
      <c r="J4" s="458" t="s">
        <v>213</v>
      </c>
    </row>
    <row r="5" spans="1:11" ht="13.5" customHeight="1" x14ac:dyDescent="0.15">
      <c r="A5" s="668" t="s">
        <v>212</v>
      </c>
      <c r="B5" s="718"/>
      <c r="C5" s="670">
        <f>C7+C12+C17+C22+C27</f>
        <v>169225</v>
      </c>
      <c r="D5" s="672">
        <f>D7+D12+D17+D22+D27</f>
        <v>166405</v>
      </c>
      <c r="E5" s="666">
        <f>C5/D5</f>
        <v>1.0169466061716896</v>
      </c>
      <c r="F5" s="677">
        <f>C5-D5</f>
        <v>2820</v>
      </c>
      <c r="G5" s="670">
        <f>G7+G12+G17+G22+G27</f>
        <v>221189</v>
      </c>
      <c r="H5" s="681">
        <f>H7+H12+H17+H22+H27</f>
        <v>235974</v>
      </c>
      <c r="I5" s="666">
        <f>G5/H5</f>
        <v>0.93734479222287204</v>
      </c>
      <c r="J5" s="677">
        <f>G5-H5</f>
        <v>-14785</v>
      </c>
    </row>
    <row r="6" spans="1:11" ht="13.5" customHeight="1" x14ac:dyDescent="0.15">
      <c r="A6" s="679" t="s">
        <v>113</v>
      </c>
      <c r="B6" s="715"/>
      <c r="C6" s="671"/>
      <c r="D6" s="673"/>
      <c r="E6" s="667"/>
      <c r="F6" s="678"/>
      <c r="G6" s="671"/>
      <c r="H6" s="682"/>
      <c r="I6" s="667"/>
      <c r="J6" s="678"/>
    </row>
    <row r="7" spans="1:11" ht="18" customHeight="1" x14ac:dyDescent="0.15">
      <c r="A7" s="705" t="s">
        <v>211</v>
      </c>
      <c r="B7" s="714"/>
      <c r="C7" s="518">
        <f>SUM(C8:C11)</f>
        <v>90817</v>
      </c>
      <c r="D7" s="519">
        <f>SUM(D8:D11)</f>
        <v>89628</v>
      </c>
      <c r="E7" s="516">
        <f>C7/D7</f>
        <v>1.0132659436783149</v>
      </c>
      <c r="F7" s="515">
        <f>C7-D7</f>
        <v>1189</v>
      </c>
      <c r="G7" s="518">
        <f>SUM(G8:G11)</f>
        <v>110360</v>
      </c>
      <c r="H7" s="517">
        <f>SUM(H8:H11)</f>
        <v>119679</v>
      </c>
      <c r="I7" s="516">
        <f>G7/H7</f>
        <v>0.9221333734406203</v>
      </c>
      <c r="J7" s="515">
        <f>G7-H7</f>
        <v>-9319</v>
      </c>
      <c r="K7" s="180"/>
    </row>
    <row r="8" spans="1:11" ht="18" customHeight="1" x14ac:dyDescent="0.15">
      <c r="A8" s="187" t="s">
        <v>210</v>
      </c>
      <c r="B8" s="189" t="s">
        <v>111</v>
      </c>
      <c r="C8" s="184">
        <f>'12月(下旬)'!B9+'12月(下旬)'!B14</f>
        <v>43906</v>
      </c>
      <c r="D8" s="185">
        <f>'12月(下旬)'!C9+'12月(下旬)'!C14</f>
        <v>42798</v>
      </c>
      <c r="E8" s="423">
        <f>C8/D8</f>
        <v>1.0258890602364596</v>
      </c>
      <c r="F8" s="422">
        <f>C8-D8</f>
        <v>1108</v>
      </c>
      <c r="G8" s="184">
        <f>'12月(下旬)'!F9+'12月(下旬)'!F14</f>
        <v>55175</v>
      </c>
      <c r="H8" s="183">
        <f>'12月(下旬)'!G9+'12月(下旬)'!G14</f>
        <v>60707</v>
      </c>
      <c r="I8" s="423">
        <f>G8/H8</f>
        <v>0.9088737707348411</v>
      </c>
      <c r="J8" s="422">
        <f>G8-H8</f>
        <v>-5532</v>
      </c>
      <c r="K8" s="180"/>
    </row>
    <row r="9" spans="1:11" ht="18" customHeight="1" x14ac:dyDescent="0.15">
      <c r="A9" s="187"/>
      <c r="B9" s="189" t="s">
        <v>110</v>
      </c>
      <c r="C9" s="184">
        <f>'12月(下旬)'!B19+'12月(下旬)'!B22+'12月(下旬)'!B23+'12月(下旬)'!B24</f>
        <v>4057</v>
      </c>
      <c r="D9" s="185">
        <f>'12月(下旬)'!C19+'12月(下旬)'!C22+'12月(下旬)'!C23+'12月(下旬)'!C24</f>
        <v>2948</v>
      </c>
      <c r="E9" s="423">
        <f>C9/D9</f>
        <v>1.3761872455902306</v>
      </c>
      <c r="F9" s="422">
        <f>C9-D9</f>
        <v>1109</v>
      </c>
      <c r="G9" s="184">
        <f>'12月(下旬)'!F19+'12月(下旬)'!F22+'12月(下旬)'!F23+'12月(下旬)'!F24</f>
        <v>4880</v>
      </c>
      <c r="H9" s="183">
        <f>'12月(下旬)'!G19+'12月(下旬)'!G22+'12月(下旬)'!G23+'12月(下旬)'!G24</f>
        <v>4560</v>
      </c>
      <c r="I9" s="423">
        <f>G9/H9</f>
        <v>1.0701754385964912</v>
      </c>
      <c r="J9" s="422">
        <f>G9-H9</f>
        <v>320</v>
      </c>
      <c r="K9" s="180"/>
    </row>
    <row r="10" spans="1:11" ht="18" customHeight="1" x14ac:dyDescent="0.15">
      <c r="A10" s="187"/>
      <c r="B10" s="189" t="s">
        <v>108</v>
      </c>
      <c r="C10" s="184">
        <f>'12月(下旬)'!B43+'12月(下旬)'!B49</f>
        <v>42854</v>
      </c>
      <c r="D10" s="185">
        <f>'12月(下旬)'!C43+'12月(下旬)'!C49</f>
        <v>43882</v>
      </c>
      <c r="E10" s="423">
        <f>C10/D10</f>
        <v>0.9765735381249715</v>
      </c>
      <c r="F10" s="422">
        <f>C10-D10</f>
        <v>-1028</v>
      </c>
      <c r="G10" s="184">
        <f>'12月(下旬)'!F43+'12月(下旬)'!F49</f>
        <v>50305</v>
      </c>
      <c r="H10" s="183">
        <f>'12月(下旬)'!G43+'12月(下旬)'!G49</f>
        <v>54412</v>
      </c>
      <c r="I10" s="423">
        <f>G10/H10</f>
        <v>0.9245203263985885</v>
      </c>
      <c r="J10" s="422">
        <f>G10-H10</f>
        <v>-4107</v>
      </c>
      <c r="K10" s="180"/>
    </row>
    <row r="11" spans="1:11" s="166" customFormat="1" ht="18" customHeight="1" x14ac:dyDescent="0.15">
      <c r="A11" s="179"/>
      <c r="B11" s="197" t="s">
        <v>112</v>
      </c>
      <c r="C11" s="196" t="s">
        <v>105</v>
      </c>
      <c r="D11" s="176" t="s">
        <v>105</v>
      </c>
      <c r="E11" s="574" t="s">
        <v>105</v>
      </c>
      <c r="F11" s="573" t="s">
        <v>105</v>
      </c>
      <c r="G11" s="196" t="s">
        <v>105</v>
      </c>
      <c r="H11" s="176" t="s">
        <v>105</v>
      </c>
      <c r="I11" s="574" t="s">
        <v>105</v>
      </c>
      <c r="J11" s="573" t="s">
        <v>105</v>
      </c>
      <c r="K11" s="167"/>
    </row>
    <row r="12" spans="1:11" ht="18" customHeight="1" x14ac:dyDescent="0.15">
      <c r="A12" s="705" t="s">
        <v>209</v>
      </c>
      <c r="B12" s="714"/>
      <c r="C12" s="518">
        <f>SUM(C13:C16)</f>
        <v>27934</v>
      </c>
      <c r="D12" s="519">
        <f>SUM(D13:D16)</f>
        <v>32011</v>
      </c>
      <c r="E12" s="516">
        <f>C12/D12</f>
        <v>0.87263753084877071</v>
      </c>
      <c r="F12" s="515">
        <f>C12-D12</f>
        <v>-4077</v>
      </c>
      <c r="G12" s="518">
        <f>SUM(G13:G16)</f>
        <v>37166</v>
      </c>
      <c r="H12" s="519">
        <f>SUM(H13:H16)</f>
        <v>45132</v>
      </c>
      <c r="I12" s="516">
        <f>G12/H12</f>
        <v>0.82349552424000705</v>
      </c>
      <c r="J12" s="515">
        <f>G12-H12</f>
        <v>-7966</v>
      </c>
      <c r="K12" s="180"/>
    </row>
    <row r="13" spans="1:11" ht="18" customHeight="1" x14ac:dyDescent="0.15">
      <c r="A13" s="187" t="s">
        <v>208</v>
      </c>
      <c r="B13" s="189" t="s">
        <v>111</v>
      </c>
      <c r="C13" s="184">
        <f>'12月(下旬)'!B10+'12月(下旬)'!B11+'12月(下旬)'!B16</f>
        <v>5803</v>
      </c>
      <c r="D13" s="185">
        <f>'12月(下旬)'!C10+'12月(下旬)'!C11+'12月(下旬)'!C16</f>
        <v>13851</v>
      </c>
      <c r="E13" s="423">
        <f>C13/D13</f>
        <v>0.41895891993357881</v>
      </c>
      <c r="F13" s="422">
        <f>C13-D13</f>
        <v>-8048</v>
      </c>
      <c r="G13" s="184">
        <f>'12月(下旬)'!F10+'12月(下旬)'!F11+'12月(下旬)'!F16</f>
        <v>7315</v>
      </c>
      <c r="H13" s="185">
        <f>'12月(下旬)'!G10+'12月(下旬)'!G11+'12月(下旬)'!G16</f>
        <v>19663</v>
      </c>
      <c r="I13" s="423">
        <f>G13/H13</f>
        <v>0.37201851192595231</v>
      </c>
      <c r="J13" s="422">
        <f>G13-H13</f>
        <v>-12348</v>
      </c>
      <c r="K13" s="180"/>
    </row>
    <row r="14" spans="1:11" ht="18" customHeight="1" x14ac:dyDescent="0.15">
      <c r="A14" s="187"/>
      <c r="B14" s="189" t="s">
        <v>110</v>
      </c>
      <c r="C14" s="184">
        <f>'12月(下旬)'!B20+'12月(下旬)'!B25+'12月(下旬)'!B26+'12月(下旬)'!B27+'12月(下旬)'!B36</f>
        <v>5002</v>
      </c>
      <c r="D14" s="185">
        <f>'12月(下旬)'!C20+'12月(下旬)'!C25+'12月(下旬)'!C26+'12月(下旬)'!C27+'12月(下旬)'!C36</f>
        <v>1129</v>
      </c>
      <c r="E14" s="423">
        <f>C14/D14</f>
        <v>4.4304694419840569</v>
      </c>
      <c r="F14" s="422">
        <f>C14-D14</f>
        <v>3873</v>
      </c>
      <c r="G14" s="184">
        <f>'12月(下旬)'!F20+'12月(下旬)'!F25+'12月(下旬)'!F26+'12月(下旬)'!F27+'12月(下旬)'!F36</f>
        <v>6430</v>
      </c>
      <c r="H14" s="185">
        <f>'12月(下旬)'!G20+'12月(下旬)'!G25+'12月(下旬)'!G26+'12月(下旬)'!G27+'12月(下旬)'!G36</f>
        <v>1620</v>
      </c>
      <c r="I14" s="423">
        <f>G14/H14</f>
        <v>3.9691358024691357</v>
      </c>
      <c r="J14" s="422">
        <f>G14-H14</f>
        <v>4810</v>
      </c>
      <c r="K14" s="180"/>
    </row>
    <row r="15" spans="1:11" ht="18" customHeight="1" x14ac:dyDescent="0.15">
      <c r="A15" s="187"/>
      <c r="B15" s="189" t="s">
        <v>108</v>
      </c>
      <c r="C15" s="184">
        <f>'12月(下旬)'!B44+'12月(下旬)'!B45+'12月(下旬)'!B46+'12月(下旬)'!B61</f>
        <v>17129</v>
      </c>
      <c r="D15" s="185">
        <f>'12月(下旬)'!C44+'12月(下旬)'!C45+'12月(下旬)'!C46+'12月(下旬)'!C61</f>
        <v>17031</v>
      </c>
      <c r="E15" s="423">
        <f>C15/D15</f>
        <v>1.0057542129058774</v>
      </c>
      <c r="F15" s="422">
        <f>C15-D15</f>
        <v>98</v>
      </c>
      <c r="G15" s="184">
        <f>'12月(下旬)'!F44+'12月(下旬)'!F45+'12月(下旬)'!F46+'12月(下旬)'!F61</f>
        <v>23421</v>
      </c>
      <c r="H15" s="185">
        <f>'12月(下旬)'!G44+'12月(下旬)'!G45+'12月(下旬)'!G46+'12月(下旬)'!G61</f>
        <v>23849</v>
      </c>
      <c r="I15" s="423">
        <f>G15/H15</f>
        <v>0.98205375487441826</v>
      </c>
      <c r="J15" s="422">
        <f>G15-H15</f>
        <v>-428</v>
      </c>
      <c r="K15" s="180"/>
    </row>
    <row r="16" spans="1:11" s="166" customFormat="1" ht="18" customHeight="1" x14ac:dyDescent="0.15">
      <c r="A16" s="173"/>
      <c r="B16" s="194" t="s">
        <v>112</v>
      </c>
      <c r="C16" s="171" t="s">
        <v>105</v>
      </c>
      <c r="D16" s="170" t="s">
        <v>105</v>
      </c>
      <c r="E16" s="572" t="s">
        <v>105</v>
      </c>
      <c r="F16" s="571" t="s">
        <v>105</v>
      </c>
      <c r="G16" s="171" t="s">
        <v>105</v>
      </c>
      <c r="H16" s="170" t="s">
        <v>105</v>
      </c>
      <c r="I16" s="572" t="s">
        <v>105</v>
      </c>
      <c r="J16" s="571" t="s">
        <v>105</v>
      </c>
      <c r="K16" s="167"/>
    </row>
    <row r="17" spans="1:11" ht="18" customHeight="1" x14ac:dyDescent="0.15">
      <c r="A17" s="705" t="s">
        <v>207</v>
      </c>
      <c r="B17" s="714"/>
      <c r="C17" s="518">
        <f>SUM(C18:C21)</f>
        <v>18018</v>
      </c>
      <c r="D17" s="519">
        <f>SUM(D18:D21)</f>
        <v>15727</v>
      </c>
      <c r="E17" s="516">
        <f>C17/D17</f>
        <v>1.1456730463534051</v>
      </c>
      <c r="F17" s="515">
        <f>C17-D17</f>
        <v>2291</v>
      </c>
      <c r="G17" s="518">
        <f>SUM(G18:G21)</f>
        <v>27982</v>
      </c>
      <c r="H17" s="517">
        <f>SUM(H18:H21)</f>
        <v>28345</v>
      </c>
      <c r="I17" s="516">
        <f>G17/H17</f>
        <v>0.98719350855530075</v>
      </c>
      <c r="J17" s="515">
        <f>G17-H17</f>
        <v>-363</v>
      </c>
      <c r="K17" s="180"/>
    </row>
    <row r="18" spans="1:11" ht="18" customHeight="1" x14ac:dyDescent="0.15">
      <c r="A18" s="187" t="s">
        <v>206</v>
      </c>
      <c r="B18" s="189" t="s">
        <v>111</v>
      </c>
      <c r="C18" s="184">
        <f>'12月(下旬)'!B12</f>
        <v>0</v>
      </c>
      <c r="D18" s="185">
        <f>'12月(下旬)'!C12</f>
        <v>0</v>
      </c>
      <c r="E18" s="423" t="e">
        <f>C18/D18</f>
        <v>#DIV/0!</v>
      </c>
      <c r="F18" s="422">
        <f>C18-D18</f>
        <v>0</v>
      </c>
      <c r="G18" s="184">
        <f>'12月(下旬)'!F12</f>
        <v>0</v>
      </c>
      <c r="H18" s="183">
        <f>'12月(下旬)'!G12</f>
        <v>0</v>
      </c>
      <c r="I18" s="423" t="e">
        <f>G18/H18</f>
        <v>#DIV/0!</v>
      </c>
      <c r="J18" s="422">
        <f>G18-H18</f>
        <v>0</v>
      </c>
      <c r="K18" s="180"/>
    </row>
    <row r="19" spans="1:11" ht="18" customHeight="1" x14ac:dyDescent="0.15">
      <c r="A19" s="187"/>
      <c r="B19" s="189" t="s">
        <v>110</v>
      </c>
      <c r="C19" s="184">
        <f>'12月(下旬)'!B21+'12月(下旬)'!B35</f>
        <v>6344</v>
      </c>
      <c r="D19" s="185">
        <f>'12月(下旬)'!C21+'12月(下旬)'!C35</f>
        <v>6008</v>
      </c>
      <c r="E19" s="423">
        <f>C19/D19</f>
        <v>1.055925432756325</v>
      </c>
      <c r="F19" s="422">
        <f>C19-D19</f>
        <v>336</v>
      </c>
      <c r="G19" s="184">
        <f>'12月(下旬)'!F21+'12月(下旬)'!F35</f>
        <v>9570</v>
      </c>
      <c r="H19" s="183">
        <f>'12月(下旬)'!G21+'12月(下旬)'!G35</f>
        <v>9595</v>
      </c>
      <c r="I19" s="423">
        <f>G19/H19</f>
        <v>0.99739447628973421</v>
      </c>
      <c r="J19" s="422">
        <f>G19-H19</f>
        <v>-25</v>
      </c>
      <c r="K19" s="180"/>
    </row>
    <row r="20" spans="1:11" ht="18" customHeight="1" x14ac:dyDescent="0.15">
      <c r="A20" s="187"/>
      <c r="B20" s="189" t="s">
        <v>108</v>
      </c>
      <c r="C20" s="184">
        <f>'12月(下旬)'!B48+'12月(下旬)'!B62</f>
        <v>11674</v>
      </c>
      <c r="D20" s="185">
        <f>'12月(下旬)'!C48+'12月(下旬)'!C62</f>
        <v>9719</v>
      </c>
      <c r="E20" s="423">
        <f>C20/D20</f>
        <v>1.2011523819322976</v>
      </c>
      <c r="F20" s="422">
        <f>C20-D20</f>
        <v>1955</v>
      </c>
      <c r="G20" s="184">
        <f>'12月(下旬)'!F48+'12月(下旬)'!F62</f>
        <v>18412</v>
      </c>
      <c r="H20" s="183">
        <f>'12月(下旬)'!G48+'12月(下旬)'!G62</f>
        <v>18750</v>
      </c>
      <c r="I20" s="423">
        <f>G20/H20</f>
        <v>0.98197333333333336</v>
      </c>
      <c r="J20" s="422">
        <f>G20-H20</f>
        <v>-338</v>
      </c>
      <c r="K20" s="180"/>
    </row>
    <row r="21" spans="1:11" s="166" customFormat="1" ht="18" customHeight="1" x14ac:dyDescent="0.15">
      <c r="A21" s="173"/>
      <c r="B21" s="194" t="s">
        <v>112</v>
      </c>
      <c r="C21" s="171" t="s">
        <v>105</v>
      </c>
      <c r="D21" s="170" t="s">
        <v>105</v>
      </c>
      <c r="E21" s="572" t="s">
        <v>105</v>
      </c>
      <c r="F21" s="571" t="s">
        <v>105</v>
      </c>
      <c r="G21" s="171" t="s">
        <v>105</v>
      </c>
      <c r="H21" s="170" t="s">
        <v>105</v>
      </c>
      <c r="I21" s="572" t="s">
        <v>105</v>
      </c>
      <c r="J21" s="571" t="s">
        <v>105</v>
      </c>
      <c r="K21" s="167"/>
    </row>
    <row r="22" spans="1:11" ht="18" customHeight="1" x14ac:dyDescent="0.15">
      <c r="A22" s="705" t="s">
        <v>205</v>
      </c>
      <c r="B22" s="714"/>
      <c r="C22" s="518">
        <f>SUM(C23:C26)</f>
        <v>13930</v>
      </c>
      <c r="D22" s="519">
        <f>SUM(D23:D26)</f>
        <v>11784</v>
      </c>
      <c r="E22" s="516">
        <f>C22/D22</f>
        <v>1.1821113374066532</v>
      </c>
      <c r="F22" s="515">
        <f>C22-D22</f>
        <v>2146</v>
      </c>
      <c r="G22" s="518">
        <f>SUM(G23:G26)</f>
        <v>17790</v>
      </c>
      <c r="H22" s="517">
        <f>SUM(H23:H26)</f>
        <v>16148</v>
      </c>
      <c r="I22" s="516">
        <f>G22/H22</f>
        <v>1.1016844191231112</v>
      </c>
      <c r="J22" s="515">
        <f>G22-H22</f>
        <v>1642</v>
      </c>
      <c r="K22" s="180"/>
    </row>
    <row r="23" spans="1:11" ht="18" customHeight="1" x14ac:dyDescent="0.15">
      <c r="A23" s="187"/>
      <c r="B23" s="189" t="s">
        <v>111</v>
      </c>
      <c r="C23" s="184">
        <f>'12月(下旬)'!B13</f>
        <v>0</v>
      </c>
      <c r="D23" s="185">
        <f>'12月(下旬)'!C13</f>
        <v>0</v>
      </c>
      <c r="E23" s="423" t="e">
        <f>C23/D23</f>
        <v>#DIV/0!</v>
      </c>
      <c r="F23" s="422">
        <f>C23-D23</f>
        <v>0</v>
      </c>
      <c r="G23" s="184">
        <f>'12月(下旬)'!F13</f>
        <v>0</v>
      </c>
      <c r="H23" s="183">
        <f>'12月(下旬)'!G13</f>
        <v>0</v>
      </c>
      <c r="I23" s="423" t="e">
        <f>G23/H23</f>
        <v>#DIV/0!</v>
      </c>
      <c r="J23" s="422">
        <f>G23-H23</f>
        <v>0</v>
      </c>
      <c r="K23" s="180"/>
    </row>
    <row r="24" spans="1:11" ht="18" customHeight="1" x14ac:dyDescent="0.15">
      <c r="A24" s="187"/>
      <c r="B24" s="189" t="s">
        <v>110</v>
      </c>
      <c r="C24" s="184">
        <f>'12月(下旬)'!B28+'12月(下旬)'!B37</f>
        <v>5353</v>
      </c>
      <c r="D24" s="185">
        <f>'12月(下旬)'!C28+'12月(下旬)'!C37</f>
        <v>5568</v>
      </c>
      <c r="E24" s="423">
        <f>C24/D24</f>
        <v>0.96138649425287359</v>
      </c>
      <c r="F24" s="422">
        <f>C24-D24</f>
        <v>-215</v>
      </c>
      <c r="G24" s="184">
        <f>'12月(下旬)'!F28+'12月(下旬)'!F37</f>
        <v>6405</v>
      </c>
      <c r="H24" s="183">
        <f>'12月(下旬)'!G28+'12月(下旬)'!G37</f>
        <v>8030</v>
      </c>
      <c r="I24" s="423">
        <f>G24/H24</f>
        <v>0.7976338729763387</v>
      </c>
      <c r="J24" s="422">
        <f>G24-H24</f>
        <v>-1625</v>
      </c>
      <c r="K24" s="180"/>
    </row>
    <row r="25" spans="1:11" ht="18" customHeight="1" x14ac:dyDescent="0.15">
      <c r="A25" s="187"/>
      <c r="B25" s="189" t="s">
        <v>108</v>
      </c>
      <c r="C25" s="184">
        <f>'12月(下旬)'!B47</f>
        <v>8577</v>
      </c>
      <c r="D25" s="185">
        <f>'12月(下旬)'!C47</f>
        <v>6216</v>
      </c>
      <c r="E25" s="423">
        <f>C25/D25</f>
        <v>1.3798262548262548</v>
      </c>
      <c r="F25" s="422">
        <f>C25-D25</f>
        <v>2361</v>
      </c>
      <c r="G25" s="184">
        <f>'12月(下旬)'!F47</f>
        <v>11385</v>
      </c>
      <c r="H25" s="183">
        <f>'12月(下旬)'!G47</f>
        <v>8118</v>
      </c>
      <c r="I25" s="423">
        <f>G25/H25</f>
        <v>1.4024390243902438</v>
      </c>
      <c r="J25" s="422">
        <f>G25-H25</f>
        <v>3267</v>
      </c>
      <c r="K25" s="180"/>
    </row>
    <row r="26" spans="1:11" s="166" customFormat="1" ht="18" customHeight="1" x14ac:dyDescent="0.15">
      <c r="A26" s="173"/>
      <c r="B26" s="194" t="s">
        <v>112</v>
      </c>
      <c r="C26" s="171" t="s">
        <v>105</v>
      </c>
      <c r="D26" s="170" t="s">
        <v>105</v>
      </c>
      <c r="E26" s="572" t="s">
        <v>105</v>
      </c>
      <c r="F26" s="571" t="s">
        <v>105</v>
      </c>
      <c r="G26" s="171" t="s">
        <v>105</v>
      </c>
      <c r="H26" s="170" t="s">
        <v>105</v>
      </c>
      <c r="I26" s="572" t="s">
        <v>105</v>
      </c>
      <c r="J26" s="571" t="s">
        <v>105</v>
      </c>
      <c r="K26" s="167"/>
    </row>
    <row r="27" spans="1:11" ht="18" customHeight="1" x14ac:dyDescent="0.15">
      <c r="A27" s="705" t="s">
        <v>204</v>
      </c>
      <c r="B27" s="714"/>
      <c r="C27" s="518">
        <f>SUM(C28:C34)</f>
        <v>18526</v>
      </c>
      <c r="D27" s="519">
        <f>SUM(D28:D34)</f>
        <v>17255</v>
      </c>
      <c r="E27" s="516">
        <f t="shared" ref="E27:E32" si="0">C27/D27</f>
        <v>1.0736598087510867</v>
      </c>
      <c r="F27" s="515">
        <f t="shared" ref="F27:F32" si="1">C27-D27</f>
        <v>1271</v>
      </c>
      <c r="G27" s="518">
        <f>SUM(G28:G34)</f>
        <v>27891</v>
      </c>
      <c r="H27" s="519">
        <f>SUM(H28:H34)</f>
        <v>26670</v>
      </c>
      <c r="I27" s="516">
        <f t="shared" ref="I27:I32" si="2">G27/H27</f>
        <v>1.0457817772778402</v>
      </c>
      <c r="J27" s="515">
        <f t="shared" ref="J27:J32" si="3">G27-H27</f>
        <v>1221</v>
      </c>
      <c r="K27" s="180"/>
    </row>
    <row r="28" spans="1:11" ht="18" customHeight="1" x14ac:dyDescent="0.15">
      <c r="A28" s="187"/>
      <c r="B28" s="189" t="s">
        <v>111</v>
      </c>
      <c r="C28" s="184">
        <f>'12月(下旬)'!B15+'12月(下旬)'!B17</f>
        <v>0</v>
      </c>
      <c r="D28" s="185">
        <f>'12月(下旬)'!C15+'12月(下旬)'!C17</f>
        <v>0</v>
      </c>
      <c r="E28" s="423" t="e">
        <f t="shared" si="0"/>
        <v>#DIV/0!</v>
      </c>
      <c r="F28" s="422">
        <f t="shared" si="1"/>
        <v>0</v>
      </c>
      <c r="G28" s="184">
        <f>'12月(下旬)'!F15+'12月(下旬)'!F17</f>
        <v>0</v>
      </c>
      <c r="H28" s="183">
        <f>'12月(下旬)'!G15+'12月(下旬)'!G17</f>
        <v>0</v>
      </c>
      <c r="I28" s="423" t="e">
        <f t="shared" si="2"/>
        <v>#DIV/0!</v>
      </c>
      <c r="J28" s="422">
        <f t="shared" si="3"/>
        <v>0</v>
      </c>
      <c r="K28" s="180"/>
    </row>
    <row r="29" spans="1:11" ht="18" customHeight="1" x14ac:dyDescent="0.15">
      <c r="A29" s="187"/>
      <c r="B29" s="186" t="s">
        <v>110</v>
      </c>
      <c r="C29" s="184">
        <f>'12月(下旬)'!B29+'12月(下旬)'!B30+'12月(下旬)'!B31+'12月(下旬)'!B32+'12月(下旬)'!B33+'12月(下旬)'!B34</f>
        <v>2361</v>
      </c>
      <c r="D29" s="188">
        <f>'12月(下旬)'!C29+'12月(下旬)'!C30+'12月(下旬)'!C31+'12月(下旬)'!C32+'12月(下旬)'!C33+'12月(下旬)'!C34</f>
        <v>2519</v>
      </c>
      <c r="E29" s="423">
        <f t="shared" si="0"/>
        <v>0.93727669710202466</v>
      </c>
      <c r="F29" s="422">
        <f t="shared" si="1"/>
        <v>-158</v>
      </c>
      <c r="G29" s="184">
        <f>'12月(下旬)'!F29+'12月(下旬)'!F30+'12月(下旬)'!F31+'12月(下旬)'!F32+'12月(下旬)'!F33+'12月(下旬)'!F34</f>
        <v>3190</v>
      </c>
      <c r="H29" s="183">
        <f>'12月(下旬)'!G29+'12月(下旬)'!G30+'12月(下旬)'!G31+'12月(下旬)'!G32+'12月(下旬)'!G33+'12月(下旬)'!G34</f>
        <v>3240</v>
      </c>
      <c r="I29" s="423">
        <f t="shared" si="2"/>
        <v>0.98456790123456794</v>
      </c>
      <c r="J29" s="422">
        <f t="shared" si="3"/>
        <v>-50</v>
      </c>
      <c r="K29" s="180"/>
    </row>
    <row r="30" spans="1:11" ht="18" customHeight="1" x14ac:dyDescent="0.15">
      <c r="A30" s="187"/>
      <c r="B30" s="186" t="s">
        <v>109</v>
      </c>
      <c r="C30" s="184">
        <f>'12月(下旬)'!B38</f>
        <v>502</v>
      </c>
      <c r="D30" s="185">
        <f>'12月(下旬)'!C38</f>
        <v>489</v>
      </c>
      <c r="E30" s="423">
        <f t="shared" si="0"/>
        <v>1.0265848670756645</v>
      </c>
      <c r="F30" s="422">
        <f t="shared" si="1"/>
        <v>13</v>
      </c>
      <c r="G30" s="184">
        <f>'12月(下旬)'!F38</f>
        <v>858</v>
      </c>
      <c r="H30" s="183">
        <f>'12月(下旬)'!G38</f>
        <v>968</v>
      </c>
      <c r="I30" s="423">
        <f t="shared" si="2"/>
        <v>0.88636363636363635</v>
      </c>
      <c r="J30" s="422">
        <f t="shared" si="3"/>
        <v>-110</v>
      </c>
      <c r="K30" s="180"/>
    </row>
    <row r="31" spans="1:11" ht="18" customHeight="1" x14ac:dyDescent="0.15">
      <c r="A31" s="187"/>
      <c r="B31" s="186" t="s">
        <v>108</v>
      </c>
      <c r="C31" s="184">
        <f>'12月(下旬)'!B51+'12月(下旬)'!B52+'12月(下旬)'!B53+'12月(下旬)'!B54+'12月(下旬)'!B57+'12月(下旬)'!B55+'12月(下旬)'!B56+'12月(下旬)'!B60+'12月(下旬)'!B58+'12月(下旬)'!B59</f>
        <v>14427</v>
      </c>
      <c r="D31" s="185">
        <f>'12月(下旬)'!C51+'12月(下旬)'!C52+'12月(下旬)'!C53+'12月(下旬)'!C54+'12月(下旬)'!C57+'12月(下旬)'!C55+'12月(下旬)'!C56+'12月(下旬)'!C60+'12月(下旬)'!C58+'12月(下旬)'!C59</f>
        <v>13114</v>
      </c>
      <c r="E31" s="423">
        <f t="shared" si="0"/>
        <v>1.1001220070154034</v>
      </c>
      <c r="F31" s="422">
        <f t="shared" si="1"/>
        <v>1313</v>
      </c>
      <c r="G31" s="184">
        <f>'12月(下旬)'!F51+'12月(下旬)'!F52+'12月(下旬)'!F53+'12月(下旬)'!F54+'12月(下旬)'!F57+'12月(下旬)'!F55+'12月(下旬)'!F56+'12月(下旬)'!F60+'12月(下旬)'!F58+'12月(下旬)'!F59</f>
        <v>21937</v>
      </c>
      <c r="H31" s="183">
        <f>'12月(下旬)'!G51+'12月(下旬)'!G52+'12月(下旬)'!G53+'12月(下旬)'!G54+'12月(下旬)'!G57+'12月(下旬)'!G55+'12月(下旬)'!G56+'12月(下旬)'!G60+'12月(下旬)'!G58+'12月(下旬)'!G59</f>
        <v>20815</v>
      </c>
      <c r="I31" s="423">
        <f t="shared" si="2"/>
        <v>1.05390343502282</v>
      </c>
      <c r="J31" s="422">
        <f t="shared" si="3"/>
        <v>1122</v>
      </c>
      <c r="K31" s="180"/>
    </row>
    <row r="32" spans="1:11" ht="18" customHeight="1" x14ac:dyDescent="0.15">
      <c r="A32" s="187"/>
      <c r="B32" s="186" t="s">
        <v>107</v>
      </c>
      <c r="C32" s="184">
        <f>'12月(下旬)'!B63</f>
        <v>1236</v>
      </c>
      <c r="D32" s="185">
        <f>'12月(下旬)'!C63</f>
        <v>1133</v>
      </c>
      <c r="E32" s="423">
        <f t="shared" si="0"/>
        <v>1.0909090909090908</v>
      </c>
      <c r="F32" s="422">
        <f t="shared" si="1"/>
        <v>103</v>
      </c>
      <c r="G32" s="184">
        <f>'12月(下旬)'!F63</f>
        <v>1906</v>
      </c>
      <c r="H32" s="183">
        <f>'12月(下旬)'!G63</f>
        <v>1647</v>
      </c>
      <c r="I32" s="423">
        <f t="shared" si="2"/>
        <v>1.1572556162720098</v>
      </c>
      <c r="J32" s="422">
        <f t="shared" si="3"/>
        <v>259</v>
      </c>
      <c r="K32" s="180"/>
    </row>
    <row r="33" spans="1:11" s="166" customFormat="1" ht="18" customHeight="1" x14ac:dyDescent="0.15">
      <c r="A33" s="179"/>
      <c r="B33" s="178" t="s">
        <v>106</v>
      </c>
      <c r="C33" s="177" t="s">
        <v>105</v>
      </c>
      <c r="D33" s="176" t="s">
        <v>105</v>
      </c>
      <c r="E33" s="574" t="s">
        <v>105</v>
      </c>
      <c r="F33" s="573" t="s">
        <v>105</v>
      </c>
      <c r="G33" s="177" t="s">
        <v>105</v>
      </c>
      <c r="H33" s="176" t="s">
        <v>105</v>
      </c>
      <c r="I33" s="574" t="s">
        <v>105</v>
      </c>
      <c r="J33" s="573" t="s">
        <v>105</v>
      </c>
      <c r="K33" s="167"/>
    </row>
    <row r="34" spans="1:11" s="166" customFormat="1" ht="18" customHeight="1" x14ac:dyDescent="0.15">
      <c r="A34" s="173"/>
      <c r="B34" s="172" t="s">
        <v>203</v>
      </c>
      <c r="C34" s="171" t="s">
        <v>105</v>
      </c>
      <c r="D34" s="170" t="s">
        <v>105</v>
      </c>
      <c r="E34" s="572" t="s">
        <v>105</v>
      </c>
      <c r="F34" s="571" t="s">
        <v>105</v>
      </c>
      <c r="G34" s="171" t="s">
        <v>105</v>
      </c>
      <c r="H34" s="170" t="s">
        <v>105</v>
      </c>
      <c r="I34" s="572" t="s">
        <v>105</v>
      </c>
      <c r="J34" s="571" t="s">
        <v>105</v>
      </c>
      <c r="K34" s="167"/>
    </row>
    <row r="35" spans="1:11" x14ac:dyDescent="0.15">
      <c r="C35" s="165"/>
      <c r="G35" s="165"/>
    </row>
    <row r="36" spans="1:11" x14ac:dyDescent="0.15">
      <c r="C36" s="165"/>
      <c r="G36" s="165"/>
    </row>
    <row r="37" spans="1:11" x14ac:dyDescent="0.15">
      <c r="C37" s="165"/>
      <c r="G37" s="42"/>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2:7" x14ac:dyDescent="0.15">
      <c r="C49" s="165"/>
      <c r="G49" s="165"/>
    </row>
    <row r="50" spans="2:7" x14ac:dyDescent="0.15">
      <c r="C50" s="165"/>
      <c r="G50" s="165"/>
    </row>
    <row r="51" spans="2:7" x14ac:dyDescent="0.15">
      <c r="C51" s="165"/>
      <c r="G51" s="165"/>
    </row>
    <row r="52" spans="2:7" x14ac:dyDescent="0.15">
      <c r="C52" s="165"/>
      <c r="G52" s="165"/>
    </row>
    <row r="53" spans="2:7" x14ac:dyDescent="0.15">
      <c r="C53" s="165"/>
      <c r="G53" s="165"/>
    </row>
    <row r="54" spans="2:7" x14ac:dyDescent="0.15">
      <c r="C54" s="165"/>
      <c r="G54" s="165"/>
    </row>
    <row r="55" spans="2:7" x14ac:dyDescent="0.15">
      <c r="C55" s="165"/>
      <c r="G55" s="165"/>
    </row>
    <row r="56" spans="2:7" x14ac:dyDescent="0.15">
      <c r="C56" s="165"/>
      <c r="G56" s="165"/>
    </row>
    <row r="57" spans="2:7" x14ac:dyDescent="0.15">
      <c r="C57" s="165"/>
      <c r="G57" s="165"/>
    </row>
    <row r="58" spans="2:7" x14ac:dyDescent="0.15">
      <c r="C58" s="165"/>
      <c r="G58" s="165"/>
    </row>
    <row r="59" spans="2:7" x14ac:dyDescent="0.15">
      <c r="C59" s="165"/>
      <c r="G59" s="165"/>
    </row>
    <row r="60" spans="2:7" x14ac:dyDescent="0.15">
      <c r="C60" s="165"/>
      <c r="G60" s="165"/>
    </row>
    <row r="61" spans="2:7" x14ac:dyDescent="0.15">
      <c r="C61" s="165"/>
      <c r="G61" s="165"/>
    </row>
    <row r="62" spans="2:7" x14ac:dyDescent="0.15">
      <c r="C62" s="165"/>
      <c r="G62" s="165"/>
    </row>
    <row r="63" spans="2:7" x14ac:dyDescent="0.15">
      <c r="C63" s="165"/>
      <c r="G63" s="165"/>
    </row>
    <row r="64" spans="2:7" x14ac:dyDescent="0.15">
      <c r="B64" s="164">
        <v>5717</v>
      </c>
      <c r="C64" s="165"/>
      <c r="F64" s="162">
        <v>14691</v>
      </c>
      <c r="G64" s="165"/>
    </row>
    <row r="65" spans="2:7" x14ac:dyDescent="0.15">
      <c r="B65" s="164">
        <v>6025</v>
      </c>
      <c r="C65" s="165"/>
      <c r="F65" s="162">
        <v>10620</v>
      </c>
      <c r="G65" s="165"/>
    </row>
    <row r="66" spans="2:7" x14ac:dyDescent="0.15">
      <c r="C66" s="165"/>
      <c r="G66" s="165"/>
    </row>
    <row r="67" spans="2:7" x14ac:dyDescent="0.15">
      <c r="C67" s="165"/>
      <c r="G67" s="165"/>
    </row>
    <row r="68" spans="2:7" x14ac:dyDescent="0.15">
      <c r="C68" s="165"/>
      <c r="G68" s="165"/>
    </row>
    <row r="69" spans="2:7" x14ac:dyDescent="0.15">
      <c r="C69" s="165"/>
      <c r="G69" s="165"/>
    </row>
    <row r="70" spans="2:7" x14ac:dyDescent="0.15">
      <c r="C70" s="165"/>
      <c r="G70" s="165"/>
    </row>
  </sheetData>
  <mergeCells count="24">
    <mergeCell ref="F5:F6"/>
    <mergeCell ref="A5:B5"/>
    <mergeCell ref="C5:C6"/>
    <mergeCell ref="A1:B1"/>
    <mergeCell ref="G3:G4"/>
    <mergeCell ref="C2:F2"/>
    <mergeCell ref="G2:J2"/>
    <mergeCell ref="E5:E6"/>
    <mergeCell ref="H3:H4"/>
    <mergeCell ref="I3:J3"/>
    <mergeCell ref="A17:B17"/>
    <mergeCell ref="A22:B22"/>
    <mergeCell ref="A27:B27"/>
    <mergeCell ref="J5:J6"/>
    <mergeCell ref="A6:B6"/>
    <mergeCell ref="A7:B7"/>
    <mergeCell ref="A12:B12"/>
    <mergeCell ref="G5:G6"/>
    <mergeCell ref="H5:H6"/>
    <mergeCell ref="I5:I6"/>
    <mergeCell ref="C3:C4"/>
    <mergeCell ref="D3:D4"/>
    <mergeCell ref="E3:F3"/>
    <mergeCell ref="D5:D6"/>
  </mergeCells>
  <phoneticPr fontId="3"/>
  <hyperlinks>
    <hyperlink ref="A1:B1" location="'h24'!A1" display="'h24'!A1"/>
  </hyperlinks>
  <pageMargins left="0.39370078740157483" right="0.39370078740157483" top="0.98425196850393704" bottom="0.98425196850393704" header="0.51181102362204722" footer="0.51181102362204722"/>
  <pageSetup paperSize="9" scale="76" orientation="landscape" r:id="rId1"/>
  <headerFooter alignWithMargins="0">
    <oddHeader>&amp;C2012年&amp;A航空旅客輸送実績</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3"/>
  <sheetViews>
    <sheetView showGridLines="0" zoomScaleNormal="100" zoomScaleSheetLayoutView="100" workbookViewId="0">
      <selection sqref="A1:B1"/>
    </sheetView>
  </sheetViews>
  <sheetFormatPr defaultColWidth="15.75" defaultRowHeight="10.5" x14ac:dyDescent="0.4"/>
  <cols>
    <col min="1" max="1" width="23.375" style="42" customWidth="1"/>
    <col min="2" max="3" width="11" style="98" customWidth="1"/>
    <col min="4" max="5" width="11.25" style="42" customWidth="1"/>
    <col min="6" max="7" width="11" style="98" customWidth="1"/>
    <col min="8" max="9" width="11.25" style="42" customWidth="1"/>
    <col min="10" max="11" width="11.25" style="98" customWidth="1"/>
    <col min="12" max="12" width="11.25" style="42"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１月(月間)</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ht="10.5" customHeight="1" x14ac:dyDescent="0.4">
      <c r="A4" s="276"/>
      <c r="B4" s="722" t="s">
        <v>341</v>
      </c>
      <c r="C4" s="655" t="s">
        <v>340</v>
      </c>
      <c r="D4" s="720" t="s">
        <v>95</v>
      </c>
      <c r="E4" s="720"/>
      <c r="F4" s="721" t="str">
        <f>+B4</f>
        <v>(13'1/1～31)</v>
      </c>
      <c r="G4" s="691" t="str">
        <f>+C4</f>
        <v>(12'1/1～31)</v>
      </c>
      <c r="H4" s="652" t="s">
        <v>95</v>
      </c>
      <c r="I4" s="652"/>
      <c r="J4" s="721" t="str">
        <f>+B4</f>
        <v>(13'1/1～31)</v>
      </c>
      <c r="K4" s="691" t="str">
        <f>+C4</f>
        <v>(12'1/1～31)</v>
      </c>
      <c r="L4" s="650" t="s">
        <v>93</v>
      </c>
    </row>
    <row r="5" spans="1:12" s="161" customFormat="1" ht="10.5" customHeight="1" x14ac:dyDescent="0.4">
      <c r="A5" s="274"/>
      <c r="B5" s="722"/>
      <c r="C5" s="656"/>
      <c r="D5" s="597" t="s">
        <v>94</v>
      </c>
      <c r="E5" s="586" t="s">
        <v>93</v>
      </c>
      <c r="F5" s="721"/>
      <c r="G5" s="691"/>
      <c r="H5" s="275" t="s">
        <v>94</v>
      </c>
      <c r="I5" s="275" t="s">
        <v>93</v>
      </c>
      <c r="J5" s="721"/>
      <c r="K5" s="691"/>
      <c r="L5" s="651"/>
    </row>
    <row r="6" spans="1:12" s="270" customFormat="1" x14ac:dyDescent="0.4">
      <c r="A6" s="596" t="s">
        <v>104</v>
      </c>
      <c r="B6" s="594">
        <f>+B7+B41+B69+B78</f>
        <v>439203</v>
      </c>
      <c r="C6" s="594">
        <f>+C7+C41+C69+C78</f>
        <v>421738</v>
      </c>
      <c r="D6" s="585">
        <f t="shared" ref="D6:D37" si="0">+B6/C6</f>
        <v>1.0414119666712509</v>
      </c>
      <c r="E6" s="591">
        <f t="shared" ref="E6:E37" si="1">+B6-C6</f>
        <v>17465</v>
      </c>
      <c r="F6" s="594">
        <f>+F7+F41+F69+F78</f>
        <v>692627</v>
      </c>
      <c r="G6" s="594">
        <f>+G7+G41+G69+G78</f>
        <v>691471</v>
      </c>
      <c r="H6" s="247">
        <f t="shared" ref="H6:H37" si="2">+F6/G6</f>
        <v>1.001671798238827</v>
      </c>
      <c r="I6" s="246">
        <f t="shared" ref="I6:I37" si="3">+F6-G6</f>
        <v>1156</v>
      </c>
      <c r="J6" s="593">
        <f t="shared" ref="J6:J37" si="4">+B6/F6</f>
        <v>0.63411186684896781</v>
      </c>
      <c r="K6" s="593">
        <f t="shared" ref="K6:K37" si="5">+C6/G6</f>
        <v>0.60991422633776393</v>
      </c>
      <c r="L6" s="244">
        <f t="shared" ref="L6:L37" si="6">+J6-K6</f>
        <v>2.4197640511203877E-2</v>
      </c>
    </row>
    <row r="7" spans="1:12" s="89" customFormat="1" x14ac:dyDescent="0.4">
      <c r="A7" s="249" t="s">
        <v>91</v>
      </c>
      <c r="B7" s="268">
        <f>+B8+B18+B38</f>
        <v>169151</v>
      </c>
      <c r="C7" s="268">
        <f>+C8+C18+C38</f>
        <v>168679</v>
      </c>
      <c r="D7" s="592">
        <f t="shared" si="0"/>
        <v>1.0027982143598195</v>
      </c>
      <c r="E7" s="591">
        <f t="shared" si="1"/>
        <v>472</v>
      </c>
      <c r="F7" s="269">
        <f>+F8+F18+F38</f>
        <v>251912</v>
      </c>
      <c r="G7" s="268">
        <f>+G8+G18+G38</f>
        <v>279987</v>
      </c>
      <c r="H7" s="247">
        <f t="shared" si="2"/>
        <v>0.89972748734762686</v>
      </c>
      <c r="I7" s="246">
        <f t="shared" si="3"/>
        <v>-28075</v>
      </c>
      <c r="J7" s="245">
        <f t="shared" si="4"/>
        <v>0.67146860808536313</v>
      </c>
      <c r="K7" s="245">
        <f t="shared" si="5"/>
        <v>0.60245297103079787</v>
      </c>
      <c r="L7" s="244">
        <f t="shared" si="6"/>
        <v>6.901563705456526E-2</v>
      </c>
    </row>
    <row r="8" spans="1:12" s="42" customFormat="1" x14ac:dyDescent="0.4">
      <c r="A8" s="277" t="s">
        <v>190</v>
      </c>
      <c r="B8" s="259">
        <f>SUM(B9:B17)</f>
        <v>111397</v>
      </c>
      <c r="C8" s="259">
        <f>SUM(C9:C17)</f>
        <v>120655</v>
      </c>
      <c r="D8" s="587">
        <f t="shared" si="0"/>
        <v>0.92326882433384438</v>
      </c>
      <c r="E8" s="584">
        <f t="shared" si="1"/>
        <v>-9258</v>
      </c>
      <c r="F8" s="259">
        <f>SUM(F9:F17)</f>
        <v>163373</v>
      </c>
      <c r="G8" s="259">
        <f>SUM(G9:G17)</f>
        <v>199993</v>
      </c>
      <c r="H8" s="258">
        <f t="shared" si="2"/>
        <v>0.81689359127569461</v>
      </c>
      <c r="I8" s="257">
        <f t="shared" si="3"/>
        <v>-36620</v>
      </c>
      <c r="J8" s="256">
        <f t="shared" si="4"/>
        <v>0.68185685517190719</v>
      </c>
      <c r="K8" s="256">
        <f t="shared" si="5"/>
        <v>0.60329611536403771</v>
      </c>
      <c r="L8" s="255">
        <f t="shared" si="6"/>
        <v>7.8560739807869484E-2</v>
      </c>
    </row>
    <row r="9" spans="1:12" x14ac:dyDescent="0.4">
      <c r="A9" s="57" t="s">
        <v>87</v>
      </c>
      <c r="B9" s="88">
        <v>95642</v>
      </c>
      <c r="C9" s="88">
        <v>91009</v>
      </c>
      <c r="D9" s="583">
        <f t="shared" si="0"/>
        <v>1.0509070531485898</v>
      </c>
      <c r="E9" s="582">
        <f t="shared" si="1"/>
        <v>4633</v>
      </c>
      <c r="F9" s="265">
        <v>142416</v>
      </c>
      <c r="G9" s="265">
        <v>159404</v>
      </c>
      <c r="H9" s="243">
        <f t="shared" si="2"/>
        <v>0.89342801937216132</v>
      </c>
      <c r="I9" s="242">
        <f t="shared" si="3"/>
        <v>-16988</v>
      </c>
      <c r="J9" s="73">
        <f t="shared" si="4"/>
        <v>0.67156780137063254</v>
      </c>
      <c r="K9" s="73">
        <f t="shared" si="5"/>
        <v>0.57093297533311582</v>
      </c>
      <c r="L9" s="254">
        <f t="shared" si="6"/>
        <v>0.10063482603751672</v>
      </c>
    </row>
    <row r="10" spans="1:12" x14ac:dyDescent="0.4">
      <c r="A10" s="58" t="s">
        <v>90</v>
      </c>
      <c r="B10" s="56">
        <v>12990</v>
      </c>
      <c r="C10" s="56">
        <v>13150</v>
      </c>
      <c r="D10" s="581">
        <f t="shared" si="0"/>
        <v>0.98783269961977183</v>
      </c>
      <c r="E10" s="582">
        <f t="shared" si="1"/>
        <v>-160</v>
      </c>
      <c r="F10" s="263">
        <v>16655</v>
      </c>
      <c r="G10" s="263">
        <v>17380</v>
      </c>
      <c r="H10" s="239">
        <f t="shared" si="2"/>
        <v>0.9582853855005754</v>
      </c>
      <c r="I10" s="238">
        <f t="shared" si="3"/>
        <v>-725</v>
      </c>
      <c r="J10" s="53">
        <f t="shared" si="4"/>
        <v>0.77994596217352141</v>
      </c>
      <c r="K10" s="53">
        <f t="shared" si="5"/>
        <v>0.75661680092059835</v>
      </c>
      <c r="L10" s="261">
        <f t="shared" si="6"/>
        <v>2.3329161252923059E-2</v>
      </c>
    </row>
    <row r="11" spans="1:12" s="42" customFormat="1" x14ac:dyDescent="0.4">
      <c r="A11" s="58" t="s">
        <v>162</v>
      </c>
      <c r="B11" s="590">
        <v>466</v>
      </c>
      <c r="C11" s="56">
        <v>14612</v>
      </c>
      <c r="D11" s="581">
        <f t="shared" si="0"/>
        <v>3.1891595948535453E-2</v>
      </c>
      <c r="E11" s="582">
        <f t="shared" si="1"/>
        <v>-14146</v>
      </c>
      <c r="F11" s="590">
        <v>522</v>
      </c>
      <c r="G11" s="56">
        <v>18714</v>
      </c>
      <c r="H11" s="581">
        <f t="shared" si="2"/>
        <v>2.7893555626803464E-2</v>
      </c>
      <c r="I11" s="580">
        <f t="shared" si="3"/>
        <v>-18192</v>
      </c>
      <c r="J11" s="53">
        <f t="shared" si="4"/>
        <v>0.89272030651340994</v>
      </c>
      <c r="K11" s="53">
        <f t="shared" si="5"/>
        <v>0.78080581382921876</v>
      </c>
      <c r="L11" s="601">
        <f t="shared" si="6"/>
        <v>0.11191449268419118</v>
      </c>
    </row>
    <row r="12" spans="1:12" s="42" customFormat="1" x14ac:dyDescent="0.4">
      <c r="A12" s="58" t="s">
        <v>85</v>
      </c>
      <c r="B12" s="602"/>
      <c r="C12" s="56"/>
      <c r="D12" s="581" t="e">
        <f t="shared" si="0"/>
        <v>#DIV/0!</v>
      </c>
      <c r="E12" s="582">
        <f t="shared" si="1"/>
        <v>0</v>
      </c>
      <c r="F12" s="602"/>
      <c r="G12" s="56"/>
      <c r="H12" s="581" t="e">
        <f t="shared" si="2"/>
        <v>#DIV/0!</v>
      </c>
      <c r="I12" s="580">
        <f t="shared" si="3"/>
        <v>0</v>
      </c>
      <c r="J12" s="53" t="e">
        <f t="shared" si="4"/>
        <v>#DIV/0!</v>
      </c>
      <c r="K12" s="53" t="e">
        <f t="shared" si="5"/>
        <v>#DIV/0!</v>
      </c>
      <c r="L12" s="601" t="e">
        <f t="shared" si="6"/>
        <v>#DIV/0!</v>
      </c>
    </row>
    <row r="13" spans="1:12" s="42" customFormat="1" x14ac:dyDescent="0.4">
      <c r="A13" s="58" t="s">
        <v>86</v>
      </c>
      <c r="B13" s="602"/>
      <c r="C13" s="56"/>
      <c r="D13" s="581" t="e">
        <f t="shared" si="0"/>
        <v>#DIV/0!</v>
      </c>
      <c r="E13" s="582">
        <f t="shared" si="1"/>
        <v>0</v>
      </c>
      <c r="F13" s="602"/>
      <c r="G13" s="56"/>
      <c r="H13" s="581" t="e">
        <f t="shared" si="2"/>
        <v>#DIV/0!</v>
      </c>
      <c r="I13" s="580">
        <f t="shared" si="3"/>
        <v>0</v>
      </c>
      <c r="J13" s="53" t="e">
        <f t="shared" si="4"/>
        <v>#DIV/0!</v>
      </c>
      <c r="K13" s="53" t="e">
        <f t="shared" si="5"/>
        <v>#DIV/0!</v>
      </c>
      <c r="L13" s="601" t="e">
        <f t="shared" si="6"/>
        <v>#DIV/0!</v>
      </c>
    </row>
    <row r="14" spans="1:12" x14ac:dyDescent="0.4">
      <c r="A14" s="64" t="s">
        <v>189</v>
      </c>
      <c r="B14" s="69">
        <v>2299</v>
      </c>
      <c r="C14" s="69">
        <v>1884</v>
      </c>
      <c r="D14" s="588">
        <f t="shared" si="0"/>
        <v>1.220276008492569</v>
      </c>
      <c r="E14" s="582">
        <f t="shared" si="1"/>
        <v>415</v>
      </c>
      <c r="F14" s="69">
        <v>3780</v>
      </c>
      <c r="G14" s="491">
        <v>4495</v>
      </c>
      <c r="H14" s="588">
        <f t="shared" si="2"/>
        <v>0.84093437152391548</v>
      </c>
      <c r="I14" s="600">
        <f t="shared" si="3"/>
        <v>-715</v>
      </c>
      <c r="J14" s="67">
        <f t="shared" si="4"/>
        <v>0.60820105820105819</v>
      </c>
      <c r="K14" s="67">
        <f t="shared" si="5"/>
        <v>0.41913236929922137</v>
      </c>
      <c r="L14" s="251">
        <f t="shared" si="6"/>
        <v>0.18906868890183681</v>
      </c>
    </row>
    <row r="15" spans="1:12" x14ac:dyDescent="0.4">
      <c r="A15" s="58" t="s">
        <v>188</v>
      </c>
      <c r="B15" s="92"/>
      <c r="C15" s="92"/>
      <c r="D15" s="581" t="e">
        <f t="shared" si="0"/>
        <v>#DIV/0!</v>
      </c>
      <c r="E15" s="582">
        <f t="shared" si="1"/>
        <v>0</v>
      </c>
      <c r="F15" s="288"/>
      <c r="G15" s="92"/>
      <c r="H15" s="239" t="e">
        <f t="shared" si="2"/>
        <v>#DIV/0!</v>
      </c>
      <c r="I15" s="238">
        <f t="shared" si="3"/>
        <v>0</v>
      </c>
      <c r="J15" s="53" t="e">
        <f t="shared" si="4"/>
        <v>#DIV/0!</v>
      </c>
      <c r="K15" s="53" t="e">
        <f t="shared" si="5"/>
        <v>#DIV/0!</v>
      </c>
      <c r="L15" s="261" t="e">
        <f t="shared" si="6"/>
        <v>#DIV/0!</v>
      </c>
    </row>
    <row r="16" spans="1:12" s="42" customFormat="1" x14ac:dyDescent="0.4">
      <c r="A16" s="70" t="s">
        <v>187</v>
      </c>
      <c r="B16" s="92"/>
      <c r="C16" s="92"/>
      <c r="D16" s="581" t="e">
        <f t="shared" si="0"/>
        <v>#DIV/0!</v>
      </c>
      <c r="E16" s="582">
        <f t="shared" si="1"/>
        <v>0</v>
      </c>
      <c r="F16" s="92"/>
      <c r="G16" s="92"/>
      <c r="H16" s="239" t="e">
        <f t="shared" si="2"/>
        <v>#DIV/0!</v>
      </c>
      <c r="I16" s="267">
        <f t="shared" si="3"/>
        <v>0</v>
      </c>
      <c r="J16" s="53" t="e">
        <f t="shared" si="4"/>
        <v>#DIV/0!</v>
      </c>
      <c r="K16" s="53" t="e">
        <f t="shared" si="5"/>
        <v>#DIV/0!</v>
      </c>
      <c r="L16" s="261" t="e">
        <f t="shared" si="6"/>
        <v>#DIV/0!</v>
      </c>
    </row>
    <row r="17" spans="1:12" x14ac:dyDescent="0.4">
      <c r="A17" s="70" t="s">
        <v>186</v>
      </c>
      <c r="B17" s="91"/>
      <c r="C17" s="91"/>
      <c r="D17" s="588" t="e">
        <f t="shared" si="0"/>
        <v>#DIV/0!</v>
      </c>
      <c r="E17" s="586">
        <f t="shared" si="1"/>
        <v>0</v>
      </c>
      <c r="F17" s="266"/>
      <c r="G17" s="266"/>
      <c r="H17" s="253" t="e">
        <f t="shared" si="2"/>
        <v>#DIV/0!</v>
      </c>
      <c r="I17" s="252">
        <f t="shared" si="3"/>
        <v>0</v>
      </c>
      <c r="J17" s="67" t="e">
        <f t="shared" si="4"/>
        <v>#DIV/0!</v>
      </c>
      <c r="K17" s="67" t="e">
        <f t="shared" si="5"/>
        <v>#DIV/0!</v>
      </c>
      <c r="L17" s="251" t="e">
        <f t="shared" si="6"/>
        <v>#DIV/0!</v>
      </c>
    </row>
    <row r="18" spans="1:12" s="42" customFormat="1" x14ac:dyDescent="0.4">
      <c r="A18" s="277" t="s">
        <v>185</v>
      </c>
      <c r="B18" s="259">
        <f>SUM(B19:B37)</f>
        <v>56183</v>
      </c>
      <c r="C18" s="259">
        <f>SUM(C19:C37)</f>
        <v>46409</v>
      </c>
      <c r="D18" s="587">
        <f t="shared" si="0"/>
        <v>1.2106057014803162</v>
      </c>
      <c r="E18" s="584">
        <f t="shared" si="1"/>
        <v>9774</v>
      </c>
      <c r="F18" s="259">
        <f>SUM(F19:F37)</f>
        <v>85940</v>
      </c>
      <c r="G18" s="259">
        <f>SUM(G19:G37)</f>
        <v>77235</v>
      </c>
      <c r="H18" s="258">
        <f t="shared" si="2"/>
        <v>1.1127079691849551</v>
      </c>
      <c r="I18" s="257">
        <f t="shared" si="3"/>
        <v>8705</v>
      </c>
      <c r="J18" s="256">
        <f t="shared" si="4"/>
        <v>0.65374680009308817</v>
      </c>
      <c r="K18" s="256">
        <f t="shared" si="5"/>
        <v>0.60088042985693013</v>
      </c>
      <c r="L18" s="255">
        <f t="shared" si="6"/>
        <v>5.2866370236158033E-2</v>
      </c>
    </row>
    <row r="19" spans="1:12" x14ac:dyDescent="0.4">
      <c r="A19" s="57" t="s">
        <v>184</v>
      </c>
      <c r="B19" s="94"/>
      <c r="C19" s="94"/>
      <c r="D19" s="583" t="e">
        <f t="shared" si="0"/>
        <v>#DIV/0!</v>
      </c>
      <c r="E19" s="582">
        <f t="shared" si="1"/>
        <v>0</v>
      </c>
      <c r="F19" s="296"/>
      <c r="G19" s="94"/>
      <c r="H19" s="243" t="e">
        <f t="shared" si="2"/>
        <v>#DIV/0!</v>
      </c>
      <c r="I19" s="242">
        <f t="shared" si="3"/>
        <v>0</v>
      </c>
      <c r="J19" s="73" t="e">
        <f t="shared" si="4"/>
        <v>#DIV/0!</v>
      </c>
      <c r="K19" s="73" t="e">
        <f t="shared" si="5"/>
        <v>#DIV/0!</v>
      </c>
      <c r="L19" s="254" t="e">
        <f t="shared" si="6"/>
        <v>#DIV/0!</v>
      </c>
    </row>
    <row r="20" spans="1:12" x14ac:dyDescent="0.4">
      <c r="A20" s="58" t="s">
        <v>244</v>
      </c>
      <c r="B20" s="56">
        <v>9822</v>
      </c>
      <c r="C20" s="92"/>
      <c r="D20" s="581" t="e">
        <f t="shared" si="0"/>
        <v>#DIV/0!</v>
      </c>
      <c r="E20" s="582">
        <f t="shared" si="1"/>
        <v>9822</v>
      </c>
      <c r="F20" s="263">
        <v>13930</v>
      </c>
      <c r="G20" s="92"/>
      <c r="H20" s="239" t="e">
        <f t="shared" si="2"/>
        <v>#DIV/0!</v>
      </c>
      <c r="I20" s="238">
        <f t="shared" si="3"/>
        <v>13930</v>
      </c>
      <c r="J20" s="53">
        <f t="shared" si="4"/>
        <v>0.70509691313711409</v>
      </c>
      <c r="K20" s="53" t="e">
        <f t="shared" si="5"/>
        <v>#DIV/0!</v>
      </c>
      <c r="L20" s="261" t="e">
        <f t="shared" si="6"/>
        <v>#DIV/0!</v>
      </c>
    </row>
    <row r="21" spans="1:12" x14ac:dyDescent="0.4">
      <c r="A21" s="58" t="s">
        <v>183</v>
      </c>
      <c r="B21" s="56">
        <v>17201</v>
      </c>
      <c r="C21" s="56">
        <v>16664</v>
      </c>
      <c r="D21" s="581">
        <f t="shared" si="0"/>
        <v>1.032225156024964</v>
      </c>
      <c r="E21" s="582">
        <f t="shared" si="1"/>
        <v>537</v>
      </c>
      <c r="F21" s="263">
        <v>26975</v>
      </c>
      <c r="G21" s="56">
        <v>27200</v>
      </c>
      <c r="H21" s="239">
        <f t="shared" si="2"/>
        <v>0.99172794117647056</v>
      </c>
      <c r="I21" s="238">
        <f t="shared" si="3"/>
        <v>-225</v>
      </c>
      <c r="J21" s="53">
        <f t="shared" si="4"/>
        <v>0.63766450417052822</v>
      </c>
      <c r="K21" s="53">
        <f t="shared" si="5"/>
        <v>0.61264705882352943</v>
      </c>
      <c r="L21" s="261">
        <f t="shared" si="6"/>
        <v>2.501744534699879E-2</v>
      </c>
    </row>
    <row r="22" spans="1:12" x14ac:dyDescent="0.4">
      <c r="A22" s="58" t="s">
        <v>182</v>
      </c>
      <c r="B22" s="56">
        <v>5422</v>
      </c>
      <c r="C22" s="56">
        <v>4623</v>
      </c>
      <c r="D22" s="581">
        <f t="shared" si="0"/>
        <v>1.172831494700411</v>
      </c>
      <c r="E22" s="582">
        <f t="shared" si="1"/>
        <v>799</v>
      </c>
      <c r="F22" s="263">
        <v>9000</v>
      </c>
      <c r="G22" s="56">
        <v>9150</v>
      </c>
      <c r="H22" s="239">
        <f t="shared" si="2"/>
        <v>0.98360655737704916</v>
      </c>
      <c r="I22" s="238">
        <f t="shared" si="3"/>
        <v>-150</v>
      </c>
      <c r="J22" s="53">
        <f t="shared" si="4"/>
        <v>0.60244444444444445</v>
      </c>
      <c r="K22" s="53">
        <f t="shared" si="5"/>
        <v>0.50524590163934424</v>
      </c>
      <c r="L22" s="261">
        <f t="shared" si="6"/>
        <v>9.7198542805100208E-2</v>
      </c>
    </row>
    <row r="23" spans="1:12" x14ac:dyDescent="0.4">
      <c r="A23" s="58" t="s">
        <v>181</v>
      </c>
      <c r="B23" s="69">
        <v>2707</v>
      </c>
      <c r="C23" s="69">
        <v>2425</v>
      </c>
      <c r="D23" s="588">
        <f t="shared" si="0"/>
        <v>1.1162886597938144</v>
      </c>
      <c r="E23" s="582">
        <f t="shared" si="1"/>
        <v>282</v>
      </c>
      <c r="F23" s="491">
        <v>4370</v>
      </c>
      <c r="G23" s="69">
        <v>4580</v>
      </c>
      <c r="H23" s="253">
        <f t="shared" si="2"/>
        <v>0.95414847161572047</v>
      </c>
      <c r="I23" s="252">
        <f t="shared" si="3"/>
        <v>-210</v>
      </c>
      <c r="J23" s="67">
        <f t="shared" si="4"/>
        <v>0.61945080091533178</v>
      </c>
      <c r="K23" s="67">
        <f t="shared" si="5"/>
        <v>0.52947598253275108</v>
      </c>
      <c r="L23" s="251">
        <f t="shared" si="6"/>
        <v>8.9974818382580701E-2</v>
      </c>
    </row>
    <row r="24" spans="1:12" x14ac:dyDescent="0.4">
      <c r="A24" s="70" t="s">
        <v>180</v>
      </c>
      <c r="B24" s="56"/>
      <c r="C24" s="56"/>
      <c r="D24" s="581" t="e">
        <f t="shared" si="0"/>
        <v>#DIV/0!</v>
      </c>
      <c r="E24" s="582">
        <f t="shared" si="1"/>
        <v>0</v>
      </c>
      <c r="F24" s="263"/>
      <c r="G24" s="56"/>
      <c r="H24" s="239" t="e">
        <f t="shared" si="2"/>
        <v>#DIV/0!</v>
      </c>
      <c r="I24" s="238">
        <f t="shared" si="3"/>
        <v>0</v>
      </c>
      <c r="J24" s="53" t="e">
        <f t="shared" si="4"/>
        <v>#DIV/0!</v>
      </c>
      <c r="K24" s="53" t="e">
        <f t="shared" si="5"/>
        <v>#DIV/0!</v>
      </c>
      <c r="L24" s="261" t="e">
        <f t="shared" si="6"/>
        <v>#DIV/0!</v>
      </c>
    </row>
    <row r="25" spans="1:12" x14ac:dyDescent="0.4">
      <c r="A25" s="70" t="s">
        <v>179</v>
      </c>
      <c r="B25" s="56">
        <v>2107</v>
      </c>
      <c r="C25" s="56">
        <v>2397</v>
      </c>
      <c r="D25" s="581">
        <f t="shared" si="0"/>
        <v>0.87901543596161869</v>
      </c>
      <c r="E25" s="582">
        <f t="shared" si="1"/>
        <v>-290</v>
      </c>
      <c r="F25" s="263">
        <v>4595</v>
      </c>
      <c r="G25" s="56">
        <v>4565</v>
      </c>
      <c r="H25" s="239">
        <f t="shared" si="2"/>
        <v>1.0065717415115005</v>
      </c>
      <c r="I25" s="238">
        <f t="shared" si="3"/>
        <v>30</v>
      </c>
      <c r="J25" s="53">
        <f t="shared" si="4"/>
        <v>0.45854189336235041</v>
      </c>
      <c r="K25" s="53">
        <f t="shared" si="5"/>
        <v>0.52508214676889375</v>
      </c>
      <c r="L25" s="261">
        <f t="shared" si="6"/>
        <v>-6.6540253406543348E-2</v>
      </c>
    </row>
    <row r="26" spans="1:12" s="42" customFormat="1" x14ac:dyDescent="0.4">
      <c r="A26" s="70" t="s">
        <v>178</v>
      </c>
      <c r="B26" s="92"/>
      <c r="C26" s="92"/>
      <c r="D26" s="581" t="e">
        <f t="shared" si="0"/>
        <v>#DIV/0!</v>
      </c>
      <c r="E26" s="580">
        <f t="shared" si="1"/>
        <v>0</v>
      </c>
      <c r="F26" s="92"/>
      <c r="G26" s="92"/>
      <c r="H26" s="239" t="e">
        <f t="shared" si="2"/>
        <v>#DIV/0!</v>
      </c>
      <c r="I26" s="238">
        <f t="shared" si="3"/>
        <v>0</v>
      </c>
      <c r="J26" s="53" t="e">
        <f t="shared" si="4"/>
        <v>#DIV/0!</v>
      </c>
      <c r="K26" s="53" t="e">
        <f t="shared" si="5"/>
        <v>#DIV/0!</v>
      </c>
      <c r="L26" s="261" t="e">
        <f t="shared" si="6"/>
        <v>#DIV/0!</v>
      </c>
    </row>
    <row r="27" spans="1:12" x14ac:dyDescent="0.4">
      <c r="A27" s="58" t="s">
        <v>177</v>
      </c>
      <c r="B27" s="92"/>
      <c r="C27" s="92"/>
      <c r="D27" s="581" t="e">
        <f t="shared" si="0"/>
        <v>#DIV/0!</v>
      </c>
      <c r="E27" s="582">
        <f t="shared" si="1"/>
        <v>0</v>
      </c>
      <c r="F27" s="288"/>
      <c r="G27" s="92"/>
      <c r="H27" s="239" t="e">
        <f t="shared" si="2"/>
        <v>#DIV/0!</v>
      </c>
      <c r="I27" s="238">
        <f t="shared" si="3"/>
        <v>0</v>
      </c>
      <c r="J27" s="53" t="e">
        <f t="shared" si="4"/>
        <v>#DIV/0!</v>
      </c>
      <c r="K27" s="53" t="e">
        <f t="shared" si="5"/>
        <v>#DIV/0!</v>
      </c>
      <c r="L27" s="261" t="e">
        <f t="shared" si="6"/>
        <v>#DIV/0!</v>
      </c>
    </row>
    <row r="28" spans="1:12" x14ac:dyDescent="0.4">
      <c r="A28" s="58" t="s">
        <v>176</v>
      </c>
      <c r="B28" s="92"/>
      <c r="C28" s="56">
        <v>2526</v>
      </c>
      <c r="D28" s="581">
        <f t="shared" si="0"/>
        <v>0</v>
      </c>
      <c r="E28" s="582">
        <f t="shared" si="1"/>
        <v>-2526</v>
      </c>
      <c r="F28" s="288"/>
      <c r="G28" s="56">
        <v>4565</v>
      </c>
      <c r="H28" s="239">
        <f t="shared" si="2"/>
        <v>0</v>
      </c>
      <c r="I28" s="238">
        <f t="shared" si="3"/>
        <v>-4565</v>
      </c>
      <c r="J28" s="53" t="e">
        <f t="shared" si="4"/>
        <v>#DIV/0!</v>
      </c>
      <c r="K28" s="53">
        <f t="shared" si="5"/>
        <v>0.55334063526834609</v>
      </c>
      <c r="L28" s="261" t="e">
        <f t="shared" si="6"/>
        <v>#DIV/0!</v>
      </c>
    </row>
    <row r="29" spans="1:12" x14ac:dyDescent="0.4">
      <c r="A29" s="58" t="s">
        <v>175</v>
      </c>
      <c r="B29" s="93"/>
      <c r="C29" s="112"/>
      <c r="D29" s="581" t="e">
        <f t="shared" si="0"/>
        <v>#DIV/0!</v>
      </c>
      <c r="E29" s="580">
        <f t="shared" si="1"/>
        <v>0</v>
      </c>
      <c r="F29" s="93"/>
      <c r="G29" s="112"/>
      <c r="H29" s="239" t="e">
        <f t="shared" si="2"/>
        <v>#DIV/0!</v>
      </c>
      <c r="I29" s="238">
        <f t="shared" si="3"/>
        <v>0</v>
      </c>
      <c r="J29" s="53" t="e">
        <f t="shared" si="4"/>
        <v>#DIV/0!</v>
      </c>
      <c r="K29" s="53" t="e">
        <f t="shared" si="5"/>
        <v>#DIV/0!</v>
      </c>
      <c r="L29" s="261" t="e">
        <f t="shared" si="6"/>
        <v>#DIV/0!</v>
      </c>
    </row>
    <row r="30" spans="1:12" x14ac:dyDescent="0.4">
      <c r="A30" s="58" t="s">
        <v>174</v>
      </c>
      <c r="B30" s="91"/>
      <c r="C30" s="91"/>
      <c r="D30" s="588" t="e">
        <f t="shared" si="0"/>
        <v>#DIV/0!</v>
      </c>
      <c r="E30" s="582">
        <f t="shared" si="1"/>
        <v>0</v>
      </c>
      <c r="F30" s="266"/>
      <c r="G30" s="91"/>
      <c r="H30" s="253" t="e">
        <f t="shared" si="2"/>
        <v>#DIV/0!</v>
      </c>
      <c r="I30" s="252">
        <f t="shared" si="3"/>
        <v>0</v>
      </c>
      <c r="J30" s="67" t="e">
        <f t="shared" si="4"/>
        <v>#DIV/0!</v>
      </c>
      <c r="K30" s="67" t="e">
        <f t="shared" si="5"/>
        <v>#DIV/0!</v>
      </c>
      <c r="L30" s="251" t="e">
        <f t="shared" si="6"/>
        <v>#DIV/0!</v>
      </c>
    </row>
    <row r="31" spans="1:12" x14ac:dyDescent="0.4">
      <c r="A31" s="70" t="s">
        <v>173</v>
      </c>
      <c r="B31" s="92"/>
      <c r="C31" s="92"/>
      <c r="D31" s="581" t="e">
        <f t="shared" si="0"/>
        <v>#DIV/0!</v>
      </c>
      <c r="E31" s="582">
        <f t="shared" si="1"/>
        <v>0</v>
      </c>
      <c r="F31" s="288"/>
      <c r="G31" s="92"/>
      <c r="H31" s="239" t="e">
        <f t="shared" si="2"/>
        <v>#DIV/0!</v>
      </c>
      <c r="I31" s="238">
        <f t="shared" si="3"/>
        <v>0</v>
      </c>
      <c r="J31" s="53" t="e">
        <f t="shared" si="4"/>
        <v>#DIV/0!</v>
      </c>
      <c r="K31" s="53" t="e">
        <f t="shared" si="5"/>
        <v>#DIV/0!</v>
      </c>
      <c r="L31" s="261" t="e">
        <f t="shared" si="6"/>
        <v>#DIV/0!</v>
      </c>
    </row>
    <row r="32" spans="1:12" x14ac:dyDescent="0.4">
      <c r="A32" s="58" t="s">
        <v>172</v>
      </c>
      <c r="B32" s="56">
        <v>3151</v>
      </c>
      <c r="C32" s="56">
        <v>2817</v>
      </c>
      <c r="D32" s="581">
        <f t="shared" si="0"/>
        <v>1.1185658501952431</v>
      </c>
      <c r="E32" s="582">
        <f t="shared" si="1"/>
        <v>334</v>
      </c>
      <c r="F32" s="263">
        <v>4495</v>
      </c>
      <c r="G32" s="56">
        <v>4550</v>
      </c>
      <c r="H32" s="239">
        <f t="shared" si="2"/>
        <v>0.98791208791208796</v>
      </c>
      <c r="I32" s="238">
        <f t="shared" si="3"/>
        <v>-55</v>
      </c>
      <c r="J32" s="53">
        <f t="shared" si="4"/>
        <v>0.70100111234705231</v>
      </c>
      <c r="K32" s="53">
        <f t="shared" si="5"/>
        <v>0.6191208791208791</v>
      </c>
      <c r="L32" s="261">
        <f t="shared" si="6"/>
        <v>8.1880233226173216E-2</v>
      </c>
    </row>
    <row r="33" spans="1:12" x14ac:dyDescent="0.4">
      <c r="A33" s="70" t="s">
        <v>171</v>
      </c>
      <c r="B33" s="91"/>
      <c r="C33" s="91"/>
      <c r="D33" s="588" t="e">
        <f t="shared" si="0"/>
        <v>#DIV/0!</v>
      </c>
      <c r="E33" s="582">
        <f t="shared" si="1"/>
        <v>0</v>
      </c>
      <c r="F33" s="266"/>
      <c r="G33" s="91"/>
      <c r="H33" s="253" t="e">
        <f t="shared" si="2"/>
        <v>#DIV/0!</v>
      </c>
      <c r="I33" s="252">
        <f t="shared" si="3"/>
        <v>0</v>
      </c>
      <c r="J33" s="67" t="e">
        <f t="shared" si="4"/>
        <v>#DIV/0!</v>
      </c>
      <c r="K33" s="67" t="e">
        <f t="shared" si="5"/>
        <v>#DIV/0!</v>
      </c>
      <c r="L33" s="251" t="e">
        <f t="shared" si="6"/>
        <v>#DIV/0!</v>
      </c>
    </row>
    <row r="34" spans="1:12" x14ac:dyDescent="0.4">
      <c r="A34" s="70" t="s">
        <v>170</v>
      </c>
      <c r="B34" s="69">
        <v>2028</v>
      </c>
      <c r="C34" s="69">
        <v>2444</v>
      </c>
      <c r="D34" s="588">
        <f t="shared" si="0"/>
        <v>0.82978723404255317</v>
      </c>
      <c r="E34" s="582">
        <f t="shared" si="1"/>
        <v>-416</v>
      </c>
      <c r="F34" s="491">
        <v>4495</v>
      </c>
      <c r="G34" s="69">
        <v>4560</v>
      </c>
      <c r="H34" s="253">
        <f t="shared" si="2"/>
        <v>0.98574561403508776</v>
      </c>
      <c r="I34" s="252">
        <f t="shared" si="3"/>
        <v>-65</v>
      </c>
      <c r="J34" s="67">
        <f t="shared" si="4"/>
        <v>0.45116796440489432</v>
      </c>
      <c r="K34" s="67">
        <f t="shared" si="5"/>
        <v>0.53596491228070176</v>
      </c>
      <c r="L34" s="251">
        <f t="shared" si="6"/>
        <v>-8.4796947875807438E-2</v>
      </c>
    </row>
    <row r="35" spans="1:12" x14ac:dyDescent="0.4">
      <c r="A35" s="58" t="s">
        <v>169</v>
      </c>
      <c r="B35" s="92"/>
      <c r="C35" s="92"/>
      <c r="D35" s="581" t="e">
        <f t="shared" si="0"/>
        <v>#DIV/0!</v>
      </c>
      <c r="E35" s="582">
        <f t="shared" si="1"/>
        <v>0</v>
      </c>
      <c r="F35" s="288"/>
      <c r="G35" s="92"/>
      <c r="H35" s="239" t="e">
        <f t="shared" si="2"/>
        <v>#DIV/0!</v>
      </c>
      <c r="I35" s="238">
        <f t="shared" si="3"/>
        <v>0</v>
      </c>
      <c r="J35" s="53" t="e">
        <f t="shared" si="4"/>
        <v>#DIV/0!</v>
      </c>
      <c r="K35" s="53" t="e">
        <f t="shared" si="5"/>
        <v>#DIV/0!</v>
      </c>
      <c r="L35" s="261" t="e">
        <f t="shared" si="6"/>
        <v>#DIV/0!</v>
      </c>
    </row>
    <row r="36" spans="1:12" x14ac:dyDescent="0.4">
      <c r="A36" s="70" t="s">
        <v>89</v>
      </c>
      <c r="B36" s="91"/>
      <c r="C36" s="91"/>
      <c r="D36" s="588" t="e">
        <f t="shared" si="0"/>
        <v>#DIV/0!</v>
      </c>
      <c r="E36" s="582">
        <f t="shared" si="1"/>
        <v>0</v>
      </c>
      <c r="F36" s="266"/>
      <c r="G36" s="91"/>
      <c r="H36" s="253" t="e">
        <f t="shared" si="2"/>
        <v>#DIV/0!</v>
      </c>
      <c r="I36" s="252">
        <f t="shared" si="3"/>
        <v>0</v>
      </c>
      <c r="J36" s="67" t="e">
        <f t="shared" si="4"/>
        <v>#DIV/0!</v>
      </c>
      <c r="K36" s="67" t="e">
        <f t="shared" si="5"/>
        <v>#DIV/0!</v>
      </c>
      <c r="L36" s="251" t="e">
        <f t="shared" si="6"/>
        <v>#DIV/0!</v>
      </c>
    </row>
    <row r="37" spans="1:12" x14ac:dyDescent="0.4">
      <c r="A37" s="51" t="s">
        <v>168</v>
      </c>
      <c r="B37" s="50">
        <v>13745</v>
      </c>
      <c r="C37" s="50">
        <v>12513</v>
      </c>
      <c r="D37" s="588">
        <f t="shared" si="0"/>
        <v>1.0984576040917446</v>
      </c>
      <c r="E37" s="586">
        <f t="shared" si="1"/>
        <v>1232</v>
      </c>
      <c r="F37" s="494">
        <v>18080</v>
      </c>
      <c r="G37" s="50">
        <v>18065</v>
      </c>
      <c r="H37" s="253">
        <f t="shared" si="2"/>
        <v>1.0008303349017438</v>
      </c>
      <c r="I37" s="252">
        <f t="shared" si="3"/>
        <v>15</v>
      </c>
      <c r="J37" s="67">
        <f t="shared" si="4"/>
        <v>0.76023230088495575</v>
      </c>
      <c r="K37" s="67">
        <f t="shared" si="5"/>
        <v>0.69266537503459724</v>
      </c>
      <c r="L37" s="251">
        <f t="shared" si="6"/>
        <v>6.7566925850358506E-2</v>
      </c>
    </row>
    <row r="38" spans="1:12" s="42" customFormat="1" x14ac:dyDescent="0.4">
      <c r="A38" s="277" t="s">
        <v>167</v>
      </c>
      <c r="B38" s="259">
        <f>SUM(B39:B40)</f>
        <v>1571</v>
      </c>
      <c r="C38" s="259">
        <f>SUM(C39:C40)</f>
        <v>1615</v>
      </c>
      <c r="D38" s="587">
        <f t="shared" ref="D38:D69" si="7">+B38/C38</f>
        <v>0.97275541795665632</v>
      </c>
      <c r="E38" s="584">
        <f t="shared" ref="E38:E69" si="8">+B38-C38</f>
        <v>-44</v>
      </c>
      <c r="F38" s="259">
        <f>SUM(F39:F40)</f>
        <v>2599</v>
      </c>
      <c r="G38" s="259">
        <f>SUM(G39:G40)</f>
        <v>2759</v>
      </c>
      <c r="H38" s="258">
        <f t="shared" ref="H38:H69" si="9">+F38/G38</f>
        <v>0.94200797390358826</v>
      </c>
      <c r="I38" s="257">
        <f t="shared" ref="I38:I69" si="10">+F38-G38</f>
        <v>-160</v>
      </c>
      <c r="J38" s="256">
        <f t="shared" ref="J38:J69" si="11">+B38/F38</f>
        <v>0.6044632550981146</v>
      </c>
      <c r="K38" s="256">
        <f t="shared" ref="K38:K69" si="12">+C38/G38</f>
        <v>0.58535701341065605</v>
      </c>
      <c r="L38" s="255">
        <f t="shared" ref="L38:L69" si="13">+J38-K38</f>
        <v>1.9106241687458558E-2</v>
      </c>
    </row>
    <row r="39" spans="1:12" x14ac:dyDescent="0.4">
      <c r="A39" s="57" t="s">
        <v>166</v>
      </c>
      <c r="B39" s="88">
        <v>883</v>
      </c>
      <c r="C39" s="88">
        <v>936</v>
      </c>
      <c r="D39" s="583">
        <f t="shared" si="7"/>
        <v>0.94337606837606836</v>
      </c>
      <c r="E39" s="582">
        <f t="shared" si="8"/>
        <v>-53</v>
      </c>
      <c r="F39" s="265">
        <v>1390</v>
      </c>
      <c r="G39" s="88">
        <v>1539</v>
      </c>
      <c r="H39" s="243">
        <f t="shared" si="9"/>
        <v>0.90318388564002594</v>
      </c>
      <c r="I39" s="242">
        <f t="shared" si="10"/>
        <v>-149</v>
      </c>
      <c r="J39" s="73">
        <f t="shared" si="11"/>
        <v>0.6352517985611511</v>
      </c>
      <c r="K39" s="73">
        <f t="shared" si="12"/>
        <v>0.60818713450292394</v>
      </c>
      <c r="L39" s="254">
        <f t="shared" si="13"/>
        <v>2.7064664058227161E-2</v>
      </c>
    </row>
    <row r="40" spans="1:12" x14ac:dyDescent="0.4">
      <c r="A40" s="58" t="s">
        <v>165</v>
      </c>
      <c r="B40" s="56">
        <v>688</v>
      </c>
      <c r="C40" s="56">
        <v>679</v>
      </c>
      <c r="D40" s="581">
        <f t="shared" si="7"/>
        <v>1.0132547864506627</v>
      </c>
      <c r="E40" s="586">
        <f t="shared" si="8"/>
        <v>9</v>
      </c>
      <c r="F40" s="263">
        <v>1209</v>
      </c>
      <c r="G40" s="56">
        <v>1220</v>
      </c>
      <c r="H40" s="239">
        <f t="shared" si="9"/>
        <v>0.99098360655737705</v>
      </c>
      <c r="I40" s="238">
        <f t="shared" si="10"/>
        <v>-11</v>
      </c>
      <c r="J40" s="53">
        <f t="shared" si="11"/>
        <v>0.56906534325889169</v>
      </c>
      <c r="K40" s="53">
        <f t="shared" si="12"/>
        <v>0.55655737704918029</v>
      </c>
      <c r="L40" s="261">
        <f t="shared" si="13"/>
        <v>1.2507966209711396E-2</v>
      </c>
    </row>
    <row r="41" spans="1:12" s="89" customFormat="1" x14ac:dyDescent="0.4">
      <c r="A41" s="249" t="s">
        <v>88</v>
      </c>
      <c r="B41" s="248">
        <f>B42+B64</f>
        <v>222372</v>
      </c>
      <c r="C41" s="248">
        <f>C42+C64</f>
        <v>206060</v>
      </c>
      <c r="D41" s="585">
        <f t="shared" si="7"/>
        <v>1.0791614092982627</v>
      </c>
      <c r="E41" s="584">
        <f t="shared" si="8"/>
        <v>16312</v>
      </c>
      <c r="F41" s="248">
        <f>F42+F64</f>
        <v>350520</v>
      </c>
      <c r="G41" s="248">
        <f>G42+G64</f>
        <v>342733</v>
      </c>
      <c r="H41" s="247">
        <f t="shared" si="9"/>
        <v>1.0227203099789048</v>
      </c>
      <c r="I41" s="246">
        <f t="shared" si="10"/>
        <v>7787</v>
      </c>
      <c r="J41" s="245">
        <f t="shared" si="11"/>
        <v>0.63440602533378976</v>
      </c>
      <c r="K41" s="245">
        <f t="shared" si="12"/>
        <v>0.6012260272573694</v>
      </c>
      <c r="L41" s="244">
        <f t="shared" si="13"/>
        <v>3.3179998076420358E-2</v>
      </c>
    </row>
    <row r="42" spans="1:12" s="44" customFormat="1" x14ac:dyDescent="0.4">
      <c r="A42" s="277" t="s">
        <v>164</v>
      </c>
      <c r="B42" s="248">
        <f>SUM(B43:B63)</f>
        <v>219517</v>
      </c>
      <c r="C42" s="248">
        <f>SUM(C43:C63)</f>
        <v>203459</v>
      </c>
      <c r="D42" s="585">
        <f t="shared" si="7"/>
        <v>1.0789249922588826</v>
      </c>
      <c r="E42" s="584">
        <f t="shared" si="8"/>
        <v>16058</v>
      </c>
      <c r="F42" s="248">
        <f>SUM(F43:F63)</f>
        <v>345121</v>
      </c>
      <c r="G42" s="248">
        <f>SUM(G43:G63)</f>
        <v>338114</v>
      </c>
      <c r="H42" s="247">
        <f t="shared" si="9"/>
        <v>1.0207237795536417</v>
      </c>
      <c r="I42" s="246">
        <f t="shared" si="10"/>
        <v>7007</v>
      </c>
      <c r="J42" s="245">
        <f t="shared" si="11"/>
        <v>0.63605807818127558</v>
      </c>
      <c r="K42" s="245">
        <f t="shared" si="12"/>
        <v>0.60174674813820195</v>
      </c>
      <c r="L42" s="244">
        <f t="shared" si="13"/>
        <v>3.4311330043073629E-2</v>
      </c>
    </row>
    <row r="43" spans="1:12" x14ac:dyDescent="0.4">
      <c r="A43" s="58" t="s">
        <v>87</v>
      </c>
      <c r="B43" s="56">
        <v>88238</v>
      </c>
      <c r="C43" s="63">
        <v>87289</v>
      </c>
      <c r="D43" s="589">
        <f t="shared" si="7"/>
        <v>1.0108719311711671</v>
      </c>
      <c r="E43" s="582">
        <f t="shared" si="8"/>
        <v>949</v>
      </c>
      <c r="F43" s="308">
        <v>127433</v>
      </c>
      <c r="G43" s="56">
        <v>134366</v>
      </c>
      <c r="H43" s="253">
        <f t="shared" si="9"/>
        <v>0.94840212553771042</v>
      </c>
      <c r="I43" s="238">
        <f t="shared" si="10"/>
        <v>-6933</v>
      </c>
      <c r="J43" s="53">
        <f t="shared" si="11"/>
        <v>0.69242660849230575</v>
      </c>
      <c r="K43" s="53">
        <f t="shared" si="12"/>
        <v>0.6496360686483188</v>
      </c>
      <c r="L43" s="261">
        <f t="shared" si="13"/>
        <v>4.2790539843986952E-2</v>
      </c>
    </row>
    <row r="44" spans="1:12" x14ac:dyDescent="0.4">
      <c r="A44" s="58" t="s">
        <v>163</v>
      </c>
      <c r="B44" s="56">
        <v>10156</v>
      </c>
      <c r="C44" s="56">
        <v>11023</v>
      </c>
      <c r="D44" s="583">
        <f t="shared" si="7"/>
        <v>0.92134627596842966</v>
      </c>
      <c r="E44" s="582">
        <f t="shared" si="8"/>
        <v>-867</v>
      </c>
      <c r="F44" s="263">
        <v>15749</v>
      </c>
      <c r="G44" s="56">
        <v>16796</v>
      </c>
      <c r="H44" s="253">
        <f t="shared" si="9"/>
        <v>0.93766372945939513</v>
      </c>
      <c r="I44" s="238">
        <f t="shared" si="10"/>
        <v>-1047</v>
      </c>
      <c r="J44" s="53">
        <f t="shared" si="11"/>
        <v>0.64486634072004567</v>
      </c>
      <c r="K44" s="53">
        <f t="shared" si="12"/>
        <v>0.65628721124077161</v>
      </c>
      <c r="L44" s="261">
        <f t="shared" si="13"/>
        <v>-1.1420870520725934E-2</v>
      </c>
    </row>
    <row r="45" spans="1:12" x14ac:dyDescent="0.4">
      <c r="A45" s="70" t="s">
        <v>162</v>
      </c>
      <c r="B45" s="56">
        <v>14450</v>
      </c>
      <c r="C45" s="56">
        <v>13204</v>
      </c>
      <c r="D45" s="583">
        <f t="shared" si="7"/>
        <v>1.0943653438352015</v>
      </c>
      <c r="E45" s="582">
        <f t="shared" si="8"/>
        <v>1246</v>
      </c>
      <c r="F45" s="263">
        <v>24544</v>
      </c>
      <c r="G45" s="56">
        <v>22254</v>
      </c>
      <c r="H45" s="253">
        <f t="shared" si="9"/>
        <v>1.1029028489260357</v>
      </c>
      <c r="I45" s="238">
        <f t="shared" si="10"/>
        <v>2290</v>
      </c>
      <c r="J45" s="53">
        <f t="shared" si="11"/>
        <v>0.58873859191655797</v>
      </c>
      <c r="K45" s="53">
        <f t="shared" si="12"/>
        <v>0.59333153590365773</v>
      </c>
      <c r="L45" s="261">
        <f t="shared" si="13"/>
        <v>-4.5929439870997513E-3</v>
      </c>
    </row>
    <row r="46" spans="1:12" x14ac:dyDescent="0.4">
      <c r="A46" s="70" t="s">
        <v>161</v>
      </c>
      <c r="B46" s="56">
        <v>9561</v>
      </c>
      <c r="C46" s="56">
        <v>10747</v>
      </c>
      <c r="D46" s="583">
        <f t="shared" si="7"/>
        <v>0.8896436214757607</v>
      </c>
      <c r="E46" s="582">
        <f t="shared" si="8"/>
        <v>-1186</v>
      </c>
      <c r="F46" s="263">
        <v>19079</v>
      </c>
      <c r="G46" s="56">
        <v>21791</v>
      </c>
      <c r="H46" s="253">
        <f t="shared" si="9"/>
        <v>0.87554494974989672</v>
      </c>
      <c r="I46" s="238">
        <f t="shared" si="10"/>
        <v>-2712</v>
      </c>
      <c r="J46" s="53">
        <f t="shared" si="11"/>
        <v>0.50112689344305261</v>
      </c>
      <c r="K46" s="53">
        <f t="shared" si="12"/>
        <v>0.49318525996971224</v>
      </c>
      <c r="L46" s="261">
        <f t="shared" si="13"/>
        <v>7.9416334733403704E-3</v>
      </c>
    </row>
    <row r="47" spans="1:12" x14ac:dyDescent="0.4">
      <c r="A47" s="58" t="s">
        <v>86</v>
      </c>
      <c r="B47" s="56">
        <v>18626</v>
      </c>
      <c r="C47" s="56">
        <v>14997</v>
      </c>
      <c r="D47" s="583">
        <f t="shared" si="7"/>
        <v>1.2419817296792692</v>
      </c>
      <c r="E47" s="582">
        <f t="shared" si="8"/>
        <v>3629</v>
      </c>
      <c r="F47" s="493">
        <v>25398</v>
      </c>
      <c r="G47" s="56">
        <v>22978</v>
      </c>
      <c r="H47" s="253">
        <f t="shared" si="9"/>
        <v>1.1053181303855861</v>
      </c>
      <c r="I47" s="238">
        <f t="shared" si="10"/>
        <v>2420</v>
      </c>
      <c r="J47" s="53">
        <f t="shared" si="11"/>
        <v>0.73336483187652568</v>
      </c>
      <c r="K47" s="53">
        <f t="shared" si="12"/>
        <v>0.65266776917051095</v>
      </c>
      <c r="L47" s="261">
        <f t="shared" si="13"/>
        <v>8.0697062706014733E-2</v>
      </c>
    </row>
    <row r="48" spans="1:12" x14ac:dyDescent="0.4">
      <c r="A48" s="58" t="s">
        <v>85</v>
      </c>
      <c r="B48" s="56">
        <v>32012</v>
      </c>
      <c r="C48" s="56">
        <v>30362</v>
      </c>
      <c r="D48" s="583">
        <f t="shared" si="7"/>
        <v>1.0543442460970951</v>
      </c>
      <c r="E48" s="582">
        <f t="shared" si="8"/>
        <v>1650</v>
      </c>
      <c r="F48" s="263">
        <v>52249</v>
      </c>
      <c r="G48" s="56">
        <v>53131</v>
      </c>
      <c r="H48" s="253">
        <f t="shared" si="9"/>
        <v>0.98339952193634605</v>
      </c>
      <c r="I48" s="238">
        <f t="shared" si="10"/>
        <v>-882</v>
      </c>
      <c r="J48" s="53">
        <f t="shared" si="11"/>
        <v>0.61268158242263004</v>
      </c>
      <c r="K48" s="53">
        <f t="shared" si="12"/>
        <v>0.57145545914814322</v>
      </c>
      <c r="L48" s="261">
        <f t="shared" si="13"/>
        <v>4.1226123274486826E-2</v>
      </c>
    </row>
    <row r="49" spans="1:12" x14ac:dyDescent="0.4">
      <c r="A49" s="58" t="s">
        <v>160</v>
      </c>
      <c r="B49" s="56">
        <v>4365</v>
      </c>
      <c r="C49" s="56">
        <v>4234</v>
      </c>
      <c r="D49" s="583">
        <f t="shared" si="7"/>
        <v>1.0309400094473311</v>
      </c>
      <c r="E49" s="582">
        <f t="shared" si="8"/>
        <v>131</v>
      </c>
      <c r="F49" s="263">
        <v>8369</v>
      </c>
      <c r="G49" s="56">
        <v>8370</v>
      </c>
      <c r="H49" s="253">
        <f t="shared" si="9"/>
        <v>0.99988052568697727</v>
      </c>
      <c r="I49" s="238">
        <f t="shared" si="10"/>
        <v>-1</v>
      </c>
      <c r="J49" s="53">
        <f t="shared" si="11"/>
        <v>0.5215676902855777</v>
      </c>
      <c r="K49" s="53">
        <f t="shared" si="12"/>
        <v>0.5058542413381123</v>
      </c>
      <c r="L49" s="261">
        <f t="shared" si="13"/>
        <v>1.5713448947465403E-2</v>
      </c>
    </row>
    <row r="50" spans="1:12" x14ac:dyDescent="0.4">
      <c r="A50" s="58" t="s">
        <v>288</v>
      </c>
      <c r="B50" s="56">
        <v>4809</v>
      </c>
      <c r="C50" s="56"/>
      <c r="D50" s="583" t="e">
        <f t="shared" si="7"/>
        <v>#DIV/0!</v>
      </c>
      <c r="E50" s="582">
        <f t="shared" si="8"/>
        <v>4809</v>
      </c>
      <c r="F50" s="493">
        <v>5339</v>
      </c>
      <c r="G50" s="56"/>
      <c r="H50" s="253" t="e">
        <f t="shared" si="9"/>
        <v>#DIV/0!</v>
      </c>
      <c r="I50" s="238">
        <f t="shared" si="10"/>
        <v>5339</v>
      </c>
      <c r="J50" s="53">
        <f t="shared" si="11"/>
        <v>0.90073047387151151</v>
      </c>
      <c r="K50" s="53" t="e">
        <f t="shared" si="12"/>
        <v>#DIV/0!</v>
      </c>
      <c r="L50" s="261" t="e">
        <f t="shared" si="13"/>
        <v>#DIV/0!</v>
      </c>
    </row>
    <row r="51" spans="1:12" x14ac:dyDescent="0.4">
      <c r="A51" s="58" t="s">
        <v>84</v>
      </c>
      <c r="B51" s="56">
        <v>5392</v>
      </c>
      <c r="C51" s="56">
        <v>3971</v>
      </c>
      <c r="D51" s="583">
        <f t="shared" si="7"/>
        <v>1.3578443716947872</v>
      </c>
      <c r="E51" s="582">
        <f t="shared" si="8"/>
        <v>1421</v>
      </c>
      <c r="F51" s="492">
        <v>8234</v>
      </c>
      <c r="G51" s="56">
        <v>5405</v>
      </c>
      <c r="H51" s="253">
        <f t="shared" si="9"/>
        <v>1.5234042553191489</v>
      </c>
      <c r="I51" s="238">
        <f t="shared" si="10"/>
        <v>2829</v>
      </c>
      <c r="J51" s="53">
        <f t="shared" si="11"/>
        <v>0.65484576147680351</v>
      </c>
      <c r="K51" s="53">
        <f t="shared" si="12"/>
        <v>0.73469010175763183</v>
      </c>
      <c r="L51" s="261">
        <f t="shared" si="13"/>
        <v>-7.9844340280828319E-2</v>
      </c>
    </row>
    <row r="52" spans="1:12" s="42" customFormat="1" x14ac:dyDescent="0.4">
      <c r="A52" s="58" t="s">
        <v>159</v>
      </c>
      <c r="B52" s="56">
        <v>1559</v>
      </c>
      <c r="C52" s="88">
        <v>1379</v>
      </c>
      <c r="D52" s="583">
        <f t="shared" si="7"/>
        <v>1.1305293691080494</v>
      </c>
      <c r="E52" s="582">
        <f t="shared" si="8"/>
        <v>180</v>
      </c>
      <c r="F52" s="56">
        <v>3780</v>
      </c>
      <c r="G52" s="56">
        <v>3276</v>
      </c>
      <c r="H52" s="253">
        <f t="shared" si="9"/>
        <v>1.1538461538461537</v>
      </c>
      <c r="I52" s="238">
        <f t="shared" si="10"/>
        <v>504</v>
      </c>
      <c r="J52" s="53">
        <f t="shared" si="11"/>
        <v>0.41243386243386243</v>
      </c>
      <c r="K52" s="53">
        <f t="shared" si="12"/>
        <v>0.42094017094017094</v>
      </c>
      <c r="L52" s="261">
        <f t="shared" si="13"/>
        <v>-8.5063085063085131E-3</v>
      </c>
    </row>
    <row r="53" spans="1:12" x14ac:dyDescent="0.4">
      <c r="A53" s="58" t="s">
        <v>158</v>
      </c>
      <c r="B53" s="56">
        <v>3124</v>
      </c>
      <c r="C53" s="88">
        <v>2523</v>
      </c>
      <c r="D53" s="583">
        <f t="shared" si="7"/>
        <v>1.2382084819659136</v>
      </c>
      <c r="E53" s="582">
        <f t="shared" si="8"/>
        <v>601</v>
      </c>
      <c r="F53" s="491">
        <v>4105</v>
      </c>
      <c r="G53" s="56">
        <v>3720</v>
      </c>
      <c r="H53" s="253">
        <f t="shared" si="9"/>
        <v>1.103494623655914</v>
      </c>
      <c r="I53" s="238">
        <f t="shared" si="10"/>
        <v>385</v>
      </c>
      <c r="J53" s="53">
        <f t="shared" si="11"/>
        <v>0.76102314250913516</v>
      </c>
      <c r="K53" s="53">
        <f t="shared" si="12"/>
        <v>0.6782258064516129</v>
      </c>
      <c r="L53" s="261">
        <f t="shared" si="13"/>
        <v>8.2797336057522264E-2</v>
      </c>
    </row>
    <row r="54" spans="1:12" x14ac:dyDescent="0.4">
      <c r="A54" s="58" t="s">
        <v>83</v>
      </c>
      <c r="B54" s="56">
        <v>5067</v>
      </c>
      <c r="C54" s="56">
        <v>5736</v>
      </c>
      <c r="D54" s="583">
        <f t="shared" si="7"/>
        <v>0.88336820083682011</v>
      </c>
      <c r="E54" s="582">
        <f t="shared" si="8"/>
        <v>-669</v>
      </c>
      <c r="F54" s="491">
        <v>8505</v>
      </c>
      <c r="G54" s="56">
        <v>10500</v>
      </c>
      <c r="H54" s="253">
        <f t="shared" si="9"/>
        <v>0.81</v>
      </c>
      <c r="I54" s="238">
        <f t="shared" si="10"/>
        <v>-1995</v>
      </c>
      <c r="J54" s="53">
        <f t="shared" si="11"/>
        <v>0.59576719576719572</v>
      </c>
      <c r="K54" s="53">
        <f t="shared" si="12"/>
        <v>0.54628571428571426</v>
      </c>
      <c r="L54" s="261">
        <f t="shared" si="13"/>
        <v>4.948148148148146E-2</v>
      </c>
    </row>
    <row r="55" spans="1:12" x14ac:dyDescent="0.4">
      <c r="A55" s="58" t="s">
        <v>82</v>
      </c>
      <c r="B55" s="56">
        <v>3827</v>
      </c>
      <c r="C55" s="56">
        <v>3170</v>
      </c>
      <c r="D55" s="583">
        <f t="shared" si="7"/>
        <v>1.2072555205047319</v>
      </c>
      <c r="E55" s="582">
        <f t="shared" si="8"/>
        <v>657</v>
      </c>
      <c r="F55" s="263">
        <v>8100</v>
      </c>
      <c r="G55" s="56">
        <v>8370</v>
      </c>
      <c r="H55" s="239">
        <f t="shared" si="9"/>
        <v>0.967741935483871</v>
      </c>
      <c r="I55" s="238">
        <f t="shared" si="10"/>
        <v>-270</v>
      </c>
      <c r="J55" s="53">
        <f t="shared" si="11"/>
        <v>0.47246913580246913</v>
      </c>
      <c r="K55" s="53">
        <f t="shared" si="12"/>
        <v>0.37873357228195936</v>
      </c>
      <c r="L55" s="261">
        <f t="shared" si="13"/>
        <v>9.3735563520509768E-2</v>
      </c>
    </row>
    <row r="56" spans="1:12" x14ac:dyDescent="0.4">
      <c r="A56" s="58" t="s">
        <v>157</v>
      </c>
      <c r="B56" s="56">
        <v>2473</v>
      </c>
      <c r="C56" s="56">
        <v>2940</v>
      </c>
      <c r="D56" s="583">
        <f t="shared" si="7"/>
        <v>0.84115646258503396</v>
      </c>
      <c r="E56" s="582">
        <f t="shared" si="8"/>
        <v>-467</v>
      </c>
      <c r="F56" s="263">
        <v>3906</v>
      </c>
      <c r="G56" s="56">
        <v>4626</v>
      </c>
      <c r="H56" s="239">
        <f t="shared" si="9"/>
        <v>0.8443579766536965</v>
      </c>
      <c r="I56" s="238">
        <f t="shared" si="10"/>
        <v>-720</v>
      </c>
      <c r="J56" s="53">
        <f t="shared" si="11"/>
        <v>0.63312852022529442</v>
      </c>
      <c r="K56" s="53">
        <f t="shared" si="12"/>
        <v>0.63553826199740593</v>
      </c>
      <c r="L56" s="261">
        <f t="shared" si="13"/>
        <v>-2.4097417721115066E-3</v>
      </c>
    </row>
    <row r="57" spans="1:12" x14ac:dyDescent="0.4">
      <c r="A57" s="70" t="s">
        <v>81</v>
      </c>
      <c r="B57" s="56">
        <v>2072</v>
      </c>
      <c r="C57" s="69">
        <v>2298</v>
      </c>
      <c r="D57" s="583">
        <f t="shared" si="7"/>
        <v>0.90165361183637949</v>
      </c>
      <c r="E57" s="582">
        <f t="shared" si="8"/>
        <v>-226</v>
      </c>
      <c r="F57" s="263">
        <v>3720</v>
      </c>
      <c r="G57" s="56">
        <v>3764</v>
      </c>
      <c r="H57" s="253">
        <f t="shared" si="9"/>
        <v>0.98831030818278431</v>
      </c>
      <c r="I57" s="238">
        <f t="shared" si="10"/>
        <v>-44</v>
      </c>
      <c r="J57" s="53">
        <f t="shared" si="11"/>
        <v>0.55698924731182797</v>
      </c>
      <c r="K57" s="67">
        <f t="shared" si="12"/>
        <v>0.61052072263549417</v>
      </c>
      <c r="L57" s="251">
        <f t="shared" si="13"/>
        <v>-5.35314753236662E-2</v>
      </c>
    </row>
    <row r="58" spans="1:12" x14ac:dyDescent="0.4">
      <c r="A58" s="58" t="s">
        <v>80</v>
      </c>
      <c r="B58" s="56">
        <v>1654</v>
      </c>
      <c r="C58" s="56">
        <v>1659</v>
      </c>
      <c r="D58" s="583">
        <f t="shared" si="7"/>
        <v>0.99698613622664256</v>
      </c>
      <c r="E58" s="582">
        <f t="shared" si="8"/>
        <v>-5</v>
      </c>
      <c r="F58" s="263">
        <v>3720</v>
      </c>
      <c r="G58" s="56">
        <v>3715</v>
      </c>
      <c r="H58" s="239">
        <f t="shared" si="9"/>
        <v>1.0013458950201883</v>
      </c>
      <c r="I58" s="238">
        <f t="shared" si="10"/>
        <v>5</v>
      </c>
      <c r="J58" s="53">
        <f t="shared" si="11"/>
        <v>0.44462365591397851</v>
      </c>
      <c r="K58" s="53">
        <f t="shared" si="12"/>
        <v>0.44656796769851953</v>
      </c>
      <c r="L58" s="261">
        <f t="shared" si="13"/>
        <v>-1.9443117845410196E-3</v>
      </c>
    </row>
    <row r="59" spans="1:12" x14ac:dyDescent="0.4">
      <c r="A59" s="58" t="s">
        <v>79</v>
      </c>
      <c r="B59" s="56">
        <v>2076</v>
      </c>
      <c r="C59" s="56">
        <v>1960</v>
      </c>
      <c r="D59" s="583">
        <f t="shared" si="7"/>
        <v>1.0591836734693878</v>
      </c>
      <c r="E59" s="582">
        <f t="shared" si="8"/>
        <v>116</v>
      </c>
      <c r="F59" s="263">
        <v>3721</v>
      </c>
      <c r="G59" s="56">
        <v>3716</v>
      </c>
      <c r="H59" s="239">
        <f t="shared" si="9"/>
        <v>1.001345532831001</v>
      </c>
      <c r="I59" s="238">
        <f t="shared" si="10"/>
        <v>5</v>
      </c>
      <c r="J59" s="53">
        <f t="shared" si="11"/>
        <v>0.55791453910239186</v>
      </c>
      <c r="K59" s="53">
        <f t="shared" si="12"/>
        <v>0.527448869752422</v>
      </c>
      <c r="L59" s="261">
        <f t="shared" si="13"/>
        <v>3.0465669349969859E-2</v>
      </c>
    </row>
    <row r="60" spans="1:12" x14ac:dyDescent="0.4">
      <c r="A60" s="58" t="s">
        <v>78</v>
      </c>
      <c r="B60" s="56">
        <v>5939</v>
      </c>
      <c r="C60" s="56">
        <v>5967</v>
      </c>
      <c r="D60" s="583">
        <f t="shared" si="7"/>
        <v>0.9953075247192894</v>
      </c>
      <c r="E60" s="582">
        <f t="shared" si="8"/>
        <v>-28</v>
      </c>
      <c r="F60" s="263">
        <v>12690</v>
      </c>
      <c r="G60" s="56">
        <v>11336</v>
      </c>
      <c r="H60" s="239">
        <f t="shared" si="9"/>
        <v>1.1194424841213833</v>
      </c>
      <c r="I60" s="238">
        <f t="shared" si="10"/>
        <v>1354</v>
      </c>
      <c r="J60" s="53">
        <f t="shared" si="11"/>
        <v>0.46800630417651695</v>
      </c>
      <c r="K60" s="53">
        <f t="shared" si="12"/>
        <v>0.52637614678899081</v>
      </c>
      <c r="L60" s="261">
        <f t="shared" si="13"/>
        <v>-5.8369842612473855E-2</v>
      </c>
    </row>
    <row r="61" spans="1:12" x14ac:dyDescent="0.4">
      <c r="A61" s="70" t="s">
        <v>155</v>
      </c>
      <c r="B61" s="69">
        <v>2071</v>
      </c>
      <c r="C61" s="72"/>
      <c r="D61" s="588" t="e">
        <f t="shared" si="7"/>
        <v>#DIV/0!</v>
      </c>
      <c r="E61" s="586">
        <f t="shared" si="8"/>
        <v>2071</v>
      </c>
      <c r="F61" s="69">
        <v>3720</v>
      </c>
      <c r="G61" s="72"/>
      <c r="H61" s="253" t="e">
        <f t="shared" si="9"/>
        <v>#DIV/0!</v>
      </c>
      <c r="I61" s="252">
        <f t="shared" si="10"/>
        <v>3720</v>
      </c>
      <c r="J61" s="67">
        <f t="shared" si="11"/>
        <v>0.55672043010752692</v>
      </c>
      <c r="K61" s="67" t="e">
        <f t="shared" si="12"/>
        <v>#DIV/0!</v>
      </c>
      <c r="L61" s="251" t="e">
        <f t="shared" si="13"/>
        <v>#DIV/0!</v>
      </c>
    </row>
    <row r="62" spans="1:12" x14ac:dyDescent="0.4">
      <c r="A62" s="70" t="s">
        <v>339</v>
      </c>
      <c r="B62" s="69">
        <v>2046</v>
      </c>
      <c r="C62" s="72"/>
      <c r="D62" s="588" t="e">
        <f t="shared" si="7"/>
        <v>#DIV/0!</v>
      </c>
      <c r="E62" s="586">
        <f t="shared" si="8"/>
        <v>2046</v>
      </c>
      <c r="F62" s="69">
        <v>2760</v>
      </c>
      <c r="G62" s="72"/>
      <c r="H62" s="253" t="e">
        <f t="shared" si="9"/>
        <v>#DIV/0!</v>
      </c>
      <c r="I62" s="252">
        <f t="shared" si="10"/>
        <v>2760</v>
      </c>
      <c r="J62" s="67">
        <f t="shared" si="11"/>
        <v>0.74130434782608701</v>
      </c>
      <c r="K62" s="67" t="e">
        <f t="shared" si="12"/>
        <v>#DIV/0!</v>
      </c>
      <c r="L62" s="251" t="e">
        <f t="shared" si="13"/>
        <v>#DIV/0!</v>
      </c>
    </row>
    <row r="63" spans="1:12" x14ac:dyDescent="0.4">
      <c r="A63" s="51" t="s">
        <v>156</v>
      </c>
      <c r="B63" s="50"/>
      <c r="C63" s="50"/>
      <c r="D63" s="577" t="e">
        <f t="shared" si="7"/>
        <v>#DIV/0!</v>
      </c>
      <c r="E63" s="576">
        <f t="shared" si="8"/>
        <v>0</v>
      </c>
      <c r="F63" s="567"/>
      <c r="G63" s="50"/>
      <c r="H63" s="230" t="e">
        <f t="shared" si="9"/>
        <v>#DIV/0!</v>
      </c>
      <c r="I63" s="229">
        <f t="shared" si="10"/>
        <v>0</v>
      </c>
      <c r="J63" s="47" t="e">
        <f t="shared" si="11"/>
        <v>#DIV/0!</v>
      </c>
      <c r="K63" s="47" t="e">
        <f t="shared" si="12"/>
        <v>#DIV/0!</v>
      </c>
      <c r="L63" s="260" t="e">
        <f t="shared" si="13"/>
        <v>#DIV/0!</v>
      </c>
    </row>
    <row r="64" spans="1:12" s="42" customFormat="1" x14ac:dyDescent="0.4">
      <c r="A64" s="277" t="s">
        <v>154</v>
      </c>
      <c r="B64" s="259">
        <f>SUM(B65:B68)</f>
        <v>2855</v>
      </c>
      <c r="C64" s="259">
        <f>SUM(C65:C68)</f>
        <v>2601</v>
      </c>
      <c r="D64" s="587">
        <f t="shared" si="7"/>
        <v>1.0976547481737793</v>
      </c>
      <c r="E64" s="584">
        <f t="shared" si="8"/>
        <v>254</v>
      </c>
      <c r="F64" s="259">
        <f>SUM(F65:F68)</f>
        <v>5399</v>
      </c>
      <c r="G64" s="259">
        <f>SUM(G65:G68)</f>
        <v>4619</v>
      </c>
      <c r="H64" s="258">
        <f t="shared" si="9"/>
        <v>1.1688677202857762</v>
      </c>
      <c r="I64" s="257">
        <f t="shared" si="10"/>
        <v>780</v>
      </c>
      <c r="J64" s="256">
        <f t="shared" si="11"/>
        <v>0.52880162993146884</v>
      </c>
      <c r="K64" s="256">
        <f t="shared" si="12"/>
        <v>0.56310889802987663</v>
      </c>
      <c r="L64" s="255">
        <f t="shared" si="13"/>
        <v>-3.4307268098407784E-2</v>
      </c>
    </row>
    <row r="65" spans="1:12" x14ac:dyDescent="0.4">
      <c r="A65" s="64" t="s">
        <v>77</v>
      </c>
      <c r="B65" s="80">
        <f>'１月(上旬～中旬)'!B65+'１月(下旬)'!B65</f>
        <v>587</v>
      </c>
      <c r="C65" s="80">
        <f>'１月(上旬～中旬)'!C65+'１月(下旬)'!C65</f>
        <v>569</v>
      </c>
      <c r="D65" s="583">
        <f t="shared" si="7"/>
        <v>1.031634446397188</v>
      </c>
      <c r="E65" s="582">
        <f t="shared" si="8"/>
        <v>18</v>
      </c>
      <c r="F65" s="80">
        <f>'１月(上旬～中旬)'!F65+'１月(下旬)'!F65</f>
        <v>929</v>
      </c>
      <c r="G65" s="80">
        <f>'１月(上旬～中旬)'!G65+'１月(下旬)'!G65</f>
        <v>933</v>
      </c>
      <c r="H65" s="243">
        <f t="shared" si="9"/>
        <v>0.99571275455519825</v>
      </c>
      <c r="I65" s="242">
        <f t="shared" si="10"/>
        <v>-4</v>
      </c>
      <c r="J65" s="73">
        <f t="shared" si="11"/>
        <v>0.63186221743810544</v>
      </c>
      <c r="K65" s="73">
        <f t="shared" si="12"/>
        <v>0.60986066452304399</v>
      </c>
      <c r="L65" s="254">
        <f t="shared" si="13"/>
        <v>2.2001552915061451E-2</v>
      </c>
    </row>
    <row r="66" spans="1:12" x14ac:dyDescent="0.4">
      <c r="A66" s="58" t="s">
        <v>153</v>
      </c>
      <c r="B66" s="80">
        <f>'１月(上旬～中旬)'!B66+'１月(下旬)'!B66</f>
        <v>754</v>
      </c>
      <c r="C66" s="80">
        <f>'１月(上旬～中旬)'!C66+'１月(下旬)'!C66</f>
        <v>515</v>
      </c>
      <c r="D66" s="583">
        <f t="shared" si="7"/>
        <v>1.4640776699029125</v>
      </c>
      <c r="E66" s="582">
        <f t="shared" si="8"/>
        <v>239</v>
      </c>
      <c r="F66" s="80">
        <f>'１月(上旬～中旬)'!F66+'１月(下旬)'!F66</f>
        <v>1674</v>
      </c>
      <c r="G66" s="80">
        <f>'１月(上旬～中旬)'!G66+'１月(下旬)'!G66</f>
        <v>884</v>
      </c>
      <c r="H66" s="243">
        <f t="shared" si="9"/>
        <v>1.8936651583710407</v>
      </c>
      <c r="I66" s="242">
        <f t="shared" si="10"/>
        <v>790</v>
      </c>
      <c r="J66" s="73">
        <f t="shared" si="11"/>
        <v>0.45041816009557945</v>
      </c>
      <c r="K66" s="73">
        <f t="shared" si="12"/>
        <v>0.58257918552036203</v>
      </c>
      <c r="L66" s="254">
        <f t="shared" si="13"/>
        <v>-0.13216102542478259</v>
      </c>
    </row>
    <row r="67" spans="1:12" x14ac:dyDescent="0.4">
      <c r="A67" s="57" t="s">
        <v>152</v>
      </c>
      <c r="B67" s="80">
        <f>'１月(上旬～中旬)'!B67+'１月(下旬)'!B67</f>
        <v>446</v>
      </c>
      <c r="C67" s="80">
        <f>'１月(上旬～中旬)'!C67+'１月(下旬)'!C67</f>
        <v>451</v>
      </c>
      <c r="D67" s="583">
        <f t="shared" si="7"/>
        <v>0.98891352549889133</v>
      </c>
      <c r="E67" s="582">
        <f t="shared" si="8"/>
        <v>-5</v>
      </c>
      <c r="F67" s="80">
        <f>'１月(上旬～中旬)'!F67+'１月(下旬)'!F67</f>
        <v>930</v>
      </c>
      <c r="G67" s="80">
        <f>'１月(上旬～中旬)'!G67+'１月(下旬)'!G67</f>
        <v>931</v>
      </c>
      <c r="H67" s="243">
        <f t="shared" si="9"/>
        <v>0.9989258861439313</v>
      </c>
      <c r="I67" s="242">
        <f t="shared" si="10"/>
        <v>-1</v>
      </c>
      <c r="J67" s="73">
        <f t="shared" si="11"/>
        <v>0.47956989247311826</v>
      </c>
      <c r="K67" s="73">
        <f t="shared" si="12"/>
        <v>0.48442534908700324</v>
      </c>
      <c r="L67" s="254">
        <f t="shared" si="13"/>
        <v>-4.8554566138849786E-3</v>
      </c>
    </row>
    <row r="68" spans="1:12" x14ac:dyDescent="0.4">
      <c r="A68" s="51" t="s">
        <v>151</v>
      </c>
      <c r="B68" s="55">
        <f>'１月(上旬～中旬)'!B68+'１月(下旬)'!B68</f>
        <v>1068</v>
      </c>
      <c r="C68" s="55">
        <f>'１月(上旬～中旬)'!C68+'１月(下旬)'!C68</f>
        <v>1066</v>
      </c>
      <c r="D68" s="581">
        <f t="shared" si="7"/>
        <v>1.00187617260788</v>
      </c>
      <c r="E68" s="586">
        <f t="shared" si="8"/>
        <v>2</v>
      </c>
      <c r="F68" s="55">
        <f>'１月(上旬～中旬)'!F68+'１月(下旬)'!F68</f>
        <v>1866</v>
      </c>
      <c r="G68" s="55">
        <f>'１月(上旬～中旬)'!G68+'１月(下旬)'!G68</f>
        <v>1871</v>
      </c>
      <c r="H68" s="239">
        <f t="shared" si="9"/>
        <v>0.997327632282202</v>
      </c>
      <c r="I68" s="238">
        <f t="shared" si="10"/>
        <v>-5</v>
      </c>
      <c r="J68" s="53">
        <f t="shared" si="11"/>
        <v>0.57234726688102899</v>
      </c>
      <c r="K68" s="53">
        <f t="shared" si="12"/>
        <v>0.569748797434527</v>
      </c>
      <c r="L68" s="261">
        <f t="shared" si="13"/>
        <v>2.5984694465019942E-3</v>
      </c>
    </row>
    <row r="69" spans="1:12" s="42" customFormat="1" x14ac:dyDescent="0.4">
      <c r="A69" s="249" t="s">
        <v>103</v>
      </c>
      <c r="B69" s="248">
        <f>SUM(B70:B77)</f>
        <v>47551</v>
      </c>
      <c r="C69" s="248">
        <f>SUM(C70:C77)</f>
        <v>46878</v>
      </c>
      <c r="D69" s="585">
        <f t="shared" si="7"/>
        <v>1.0143564145228039</v>
      </c>
      <c r="E69" s="584">
        <f t="shared" si="8"/>
        <v>673</v>
      </c>
      <c r="F69" s="248">
        <f>SUM(F70:F77)</f>
        <v>89916</v>
      </c>
      <c r="G69" s="248">
        <f>SUM(G70:G77)</f>
        <v>68499</v>
      </c>
      <c r="H69" s="247">
        <f t="shared" si="9"/>
        <v>1.3126614987080103</v>
      </c>
      <c r="I69" s="246">
        <f t="shared" si="10"/>
        <v>21417</v>
      </c>
      <c r="J69" s="245">
        <f t="shared" si="11"/>
        <v>0.52883802660260693</v>
      </c>
      <c r="K69" s="245">
        <f t="shared" si="12"/>
        <v>0.68436035562562958</v>
      </c>
      <c r="L69" s="244">
        <f t="shared" si="13"/>
        <v>-0.15552232902302265</v>
      </c>
    </row>
    <row r="70" spans="1:12" x14ac:dyDescent="0.4">
      <c r="A70" s="57" t="s">
        <v>150</v>
      </c>
      <c r="B70" s="88">
        <v>14031</v>
      </c>
      <c r="C70" s="88">
        <v>14945</v>
      </c>
      <c r="D70" s="583">
        <f t="shared" ref="D70:D79" si="14">+B70/C70</f>
        <v>0.93884242221478753</v>
      </c>
      <c r="E70" s="582">
        <f t="shared" ref="E70:E79" si="15">+B70-C70</f>
        <v>-914</v>
      </c>
      <c r="F70" s="265">
        <v>18762</v>
      </c>
      <c r="G70" s="265">
        <v>19116</v>
      </c>
      <c r="H70" s="243">
        <f t="shared" ref="H70:H79" si="16">+F70/G70</f>
        <v>0.98148148148148151</v>
      </c>
      <c r="I70" s="242">
        <f t="shared" ref="I70:I79" si="17">+F70-G70</f>
        <v>-354</v>
      </c>
      <c r="J70" s="159">
        <f t="shared" ref="J70:J79" si="18">+B70/F70</f>
        <v>0.74784138151582991</v>
      </c>
      <c r="K70" s="159">
        <f t="shared" ref="K70:K79" si="19">+C70/G70</f>
        <v>0.78180581711655162</v>
      </c>
      <c r="L70" s="241">
        <f t="shared" ref="L70:L79" si="20">+J70-K70</f>
        <v>-3.396443560072171E-2</v>
      </c>
    </row>
    <row r="71" spans="1:12" x14ac:dyDescent="0.4">
      <c r="A71" s="58" t="s">
        <v>149</v>
      </c>
      <c r="B71" s="56">
        <v>5213</v>
      </c>
      <c r="C71" s="56">
        <v>6454</v>
      </c>
      <c r="D71" s="581">
        <f t="shared" si="14"/>
        <v>0.80771614502634026</v>
      </c>
      <c r="E71" s="580">
        <f t="shared" si="15"/>
        <v>-1241</v>
      </c>
      <c r="F71" s="263">
        <v>10797</v>
      </c>
      <c r="G71" s="263">
        <v>10974</v>
      </c>
      <c r="H71" s="239">
        <f t="shared" si="16"/>
        <v>0.9838709677419355</v>
      </c>
      <c r="I71" s="238">
        <f t="shared" si="17"/>
        <v>-177</v>
      </c>
      <c r="J71" s="155">
        <f t="shared" si="18"/>
        <v>0.48281930165786791</v>
      </c>
      <c r="K71" s="155">
        <f t="shared" si="19"/>
        <v>0.58811736832513217</v>
      </c>
      <c r="L71" s="237">
        <f t="shared" si="20"/>
        <v>-0.10529806666726427</v>
      </c>
    </row>
    <row r="72" spans="1:12" s="42" customFormat="1" x14ac:dyDescent="0.4">
      <c r="A72" s="58" t="s">
        <v>148</v>
      </c>
      <c r="B72" s="158">
        <v>9661</v>
      </c>
      <c r="C72" s="570">
        <v>11064</v>
      </c>
      <c r="D72" s="581">
        <f t="shared" si="14"/>
        <v>0.87319233550253073</v>
      </c>
      <c r="E72" s="580">
        <f t="shared" si="15"/>
        <v>-1403</v>
      </c>
      <c r="F72" s="158">
        <v>16461</v>
      </c>
      <c r="G72" s="570">
        <v>16461</v>
      </c>
      <c r="H72" s="239">
        <f t="shared" si="16"/>
        <v>1</v>
      </c>
      <c r="I72" s="238">
        <f t="shared" si="17"/>
        <v>0</v>
      </c>
      <c r="J72" s="155">
        <f t="shared" si="18"/>
        <v>0.58690237531134193</v>
      </c>
      <c r="K72" s="155">
        <f t="shared" si="19"/>
        <v>0.67213413522872245</v>
      </c>
      <c r="L72" s="237">
        <f t="shared" si="20"/>
        <v>-8.5231759917380523E-2</v>
      </c>
    </row>
    <row r="73" spans="1:12" s="42" customFormat="1" x14ac:dyDescent="0.4">
      <c r="A73" s="58" t="s">
        <v>147</v>
      </c>
      <c r="B73" s="158">
        <v>5640</v>
      </c>
      <c r="C73" s="570"/>
      <c r="D73" s="581" t="e">
        <f t="shared" si="14"/>
        <v>#DIV/0!</v>
      </c>
      <c r="E73" s="580">
        <f t="shared" si="15"/>
        <v>5640</v>
      </c>
      <c r="F73" s="158">
        <v>16461</v>
      </c>
      <c r="G73" s="570"/>
      <c r="H73" s="239" t="e">
        <f t="shared" si="16"/>
        <v>#DIV/0!</v>
      </c>
      <c r="I73" s="238">
        <f t="shared" si="17"/>
        <v>16461</v>
      </c>
      <c r="J73" s="155">
        <f t="shared" si="18"/>
        <v>0.34262802988882812</v>
      </c>
      <c r="K73" s="155" t="e">
        <f t="shared" si="19"/>
        <v>#DIV/0!</v>
      </c>
      <c r="L73" s="237" t="e">
        <f t="shared" si="20"/>
        <v>#DIV/0!</v>
      </c>
    </row>
    <row r="74" spans="1:12" s="42" customFormat="1" ht="11.25" customHeight="1" x14ac:dyDescent="0.4">
      <c r="A74" s="58" t="s">
        <v>102</v>
      </c>
      <c r="B74" s="158">
        <v>6525</v>
      </c>
      <c r="C74" s="570">
        <v>8050</v>
      </c>
      <c r="D74" s="581">
        <f t="shared" si="14"/>
        <v>0.81055900621118016</v>
      </c>
      <c r="E74" s="580">
        <f t="shared" si="15"/>
        <v>-1525</v>
      </c>
      <c r="F74" s="158">
        <v>16461</v>
      </c>
      <c r="G74" s="570">
        <v>10974</v>
      </c>
      <c r="H74" s="239">
        <f t="shared" si="16"/>
        <v>1.5</v>
      </c>
      <c r="I74" s="238">
        <f t="shared" si="17"/>
        <v>5487</v>
      </c>
      <c r="J74" s="155">
        <f t="shared" si="18"/>
        <v>0.39639147074904318</v>
      </c>
      <c r="K74" s="155">
        <f t="shared" si="19"/>
        <v>0.73355203207581554</v>
      </c>
      <c r="L74" s="237">
        <f t="shared" si="20"/>
        <v>-0.33716056132677236</v>
      </c>
    </row>
    <row r="75" spans="1:12" s="42" customFormat="1" ht="11.25" customHeight="1" x14ac:dyDescent="0.4">
      <c r="A75" s="58" t="s">
        <v>243</v>
      </c>
      <c r="B75" s="157"/>
      <c r="C75" s="156"/>
      <c r="D75" s="581" t="e">
        <f t="shared" si="14"/>
        <v>#DIV/0!</v>
      </c>
      <c r="E75" s="580">
        <f t="shared" si="15"/>
        <v>0</v>
      </c>
      <c r="F75" s="157"/>
      <c r="G75" s="156"/>
      <c r="H75" s="239" t="e">
        <f t="shared" si="16"/>
        <v>#DIV/0!</v>
      </c>
      <c r="I75" s="238">
        <f t="shared" si="17"/>
        <v>0</v>
      </c>
      <c r="J75" s="155" t="e">
        <f t="shared" si="18"/>
        <v>#DIV/0!</v>
      </c>
      <c r="K75" s="155" t="e">
        <f t="shared" si="19"/>
        <v>#DIV/0!</v>
      </c>
      <c r="L75" s="237" t="e">
        <f t="shared" si="20"/>
        <v>#DIV/0!</v>
      </c>
    </row>
    <row r="76" spans="1:12" s="42" customFormat="1" x14ac:dyDescent="0.4">
      <c r="A76" s="58" t="s">
        <v>242</v>
      </c>
      <c r="B76" s="157"/>
      <c r="C76" s="156"/>
      <c r="D76" s="581" t="e">
        <f t="shared" si="14"/>
        <v>#DIV/0!</v>
      </c>
      <c r="E76" s="580">
        <f t="shared" si="15"/>
        <v>0</v>
      </c>
      <c r="F76" s="157"/>
      <c r="G76" s="156"/>
      <c r="H76" s="239" t="e">
        <f t="shared" si="16"/>
        <v>#DIV/0!</v>
      </c>
      <c r="I76" s="238">
        <f t="shared" si="17"/>
        <v>0</v>
      </c>
      <c r="J76" s="155" t="e">
        <f t="shared" si="18"/>
        <v>#DIV/0!</v>
      </c>
      <c r="K76" s="155" t="e">
        <f t="shared" si="19"/>
        <v>#DIV/0!</v>
      </c>
      <c r="L76" s="237" t="e">
        <f t="shared" si="20"/>
        <v>#DIV/0!</v>
      </c>
    </row>
    <row r="77" spans="1:12" s="42" customFormat="1" x14ac:dyDescent="0.4">
      <c r="A77" s="51" t="s">
        <v>101</v>
      </c>
      <c r="B77" s="154">
        <v>6481</v>
      </c>
      <c r="C77" s="498">
        <v>6365</v>
      </c>
      <c r="D77" s="577">
        <f t="shared" si="14"/>
        <v>1.0182246661429695</v>
      </c>
      <c r="E77" s="576">
        <f t="shared" si="15"/>
        <v>116</v>
      </c>
      <c r="F77" s="154">
        <v>10974</v>
      </c>
      <c r="G77" s="498">
        <v>10974</v>
      </c>
      <c r="H77" s="230">
        <f t="shared" si="16"/>
        <v>1</v>
      </c>
      <c r="I77" s="229">
        <f t="shared" si="17"/>
        <v>0</v>
      </c>
      <c r="J77" s="152">
        <f t="shared" si="18"/>
        <v>0.59057772917805718</v>
      </c>
      <c r="K77" s="152">
        <f t="shared" si="19"/>
        <v>0.58000728995808271</v>
      </c>
      <c r="L77" s="228">
        <f t="shared" si="20"/>
        <v>1.057043921997447E-2</v>
      </c>
    </row>
    <row r="78" spans="1:12" s="42" customFormat="1" x14ac:dyDescent="0.4">
      <c r="A78" s="236" t="s">
        <v>145</v>
      </c>
      <c r="B78" s="235">
        <f>B79</f>
        <v>129</v>
      </c>
      <c r="C78" s="235">
        <f>C79</f>
        <v>121</v>
      </c>
      <c r="D78" s="579">
        <f t="shared" si="14"/>
        <v>1.0661157024793388</v>
      </c>
      <c r="E78" s="578">
        <f t="shared" si="15"/>
        <v>8</v>
      </c>
      <c r="F78" s="235">
        <f>F79</f>
        <v>279</v>
      </c>
      <c r="G78" s="235">
        <f>G79</f>
        <v>252</v>
      </c>
      <c r="H78" s="234">
        <f t="shared" si="16"/>
        <v>1.1071428571428572</v>
      </c>
      <c r="I78" s="233">
        <f t="shared" si="17"/>
        <v>27</v>
      </c>
      <c r="J78" s="232">
        <f t="shared" si="18"/>
        <v>0.46236559139784944</v>
      </c>
      <c r="K78" s="232">
        <f t="shared" si="19"/>
        <v>0.48015873015873017</v>
      </c>
      <c r="L78" s="231">
        <f t="shared" si="20"/>
        <v>-1.7793138760880733E-2</v>
      </c>
    </row>
    <row r="79" spans="1:12" s="42" customFormat="1" x14ac:dyDescent="0.4">
      <c r="A79" s="51" t="s">
        <v>144</v>
      </c>
      <c r="B79" s="153">
        <v>129</v>
      </c>
      <c r="C79" s="498">
        <v>121</v>
      </c>
      <c r="D79" s="577">
        <f t="shared" si="14"/>
        <v>1.0661157024793388</v>
      </c>
      <c r="E79" s="576">
        <f t="shared" si="15"/>
        <v>8</v>
      </c>
      <c r="F79" s="154">
        <v>279</v>
      </c>
      <c r="G79" s="498">
        <v>252</v>
      </c>
      <c r="H79" s="230">
        <f t="shared" si="16"/>
        <v>1.1071428571428572</v>
      </c>
      <c r="I79" s="229">
        <f t="shared" si="17"/>
        <v>27</v>
      </c>
      <c r="J79" s="152">
        <f t="shared" si="18"/>
        <v>0.46236559139784944</v>
      </c>
      <c r="K79" s="152">
        <f t="shared" si="19"/>
        <v>0.48015873015873017</v>
      </c>
      <c r="L79" s="228">
        <f t="shared" si="20"/>
        <v>-1.7793138760880733E-2</v>
      </c>
    </row>
    <row r="80" spans="1:12" x14ac:dyDescent="0.4">
      <c r="A80" s="42" t="s">
        <v>143</v>
      </c>
      <c r="C80" s="45"/>
      <c r="E80" s="43"/>
      <c r="G80" s="45"/>
      <c r="I80" s="43"/>
      <c r="K80" s="45"/>
    </row>
    <row r="81" spans="1:11" x14ac:dyDescent="0.4">
      <c r="A81" s="44" t="s">
        <v>142</v>
      </c>
    </row>
    <row r="82" spans="1:11" x14ac:dyDescent="0.4">
      <c r="A82" s="42" t="s">
        <v>141</v>
      </c>
      <c r="B82" s="43"/>
      <c r="C82" s="43"/>
      <c r="F82" s="43"/>
      <c r="G82" s="43"/>
      <c r="J82" s="43"/>
      <c r="K82" s="43"/>
    </row>
    <row r="83" spans="1:11" x14ac:dyDescent="0.4">
      <c r="A83" s="42" t="s">
        <v>98</v>
      </c>
    </row>
  </sheetData>
  <mergeCells count="13">
    <mergeCell ref="A2:A3"/>
    <mergeCell ref="B4:B5"/>
    <mergeCell ref="C4:C5"/>
    <mergeCell ref="B2:E3"/>
    <mergeCell ref="D4:E4"/>
    <mergeCell ref="F2:I3"/>
    <mergeCell ref="J4:J5"/>
    <mergeCell ref="K4:K5"/>
    <mergeCell ref="J2:L3"/>
    <mergeCell ref="L4:L5"/>
    <mergeCell ref="F4:F5"/>
    <mergeCell ref="G4:G5"/>
    <mergeCell ref="H4:I4"/>
  </mergeCells>
  <phoneticPr fontId="3"/>
  <dataValidations count="1">
    <dataValidation allowBlank="1" showInputMessage="1" showErrorMessage="1" sqref="A2:L84 IW2:JH84 SS2:TD84 ACO2:ACZ84 AMK2:AMV84 AWG2:AWR84 BGC2:BGN84 BPY2:BQJ84 BZU2:CAF84 CJQ2:CKB84 CTM2:CTX84 DDI2:DDT84 DNE2:DNP84 DXA2:DXL84 EGW2:EHH84 EQS2:ERD84 FAO2:FAZ84 FKK2:FKV84 FUG2:FUR84 GEC2:GEN84 GNY2:GOJ84 GXU2:GYF84 HHQ2:HIB84 HRM2:HRX84 IBI2:IBT84 ILE2:ILP84 IVA2:IVL84 JEW2:JFH84 JOS2:JPD84 JYO2:JYZ84 KIK2:KIV84 KSG2:KSR84 LCC2:LCN84 LLY2:LMJ84 LVU2:LWF84 MFQ2:MGB84 MPM2:MPX84 MZI2:MZT84 NJE2:NJP84 NTA2:NTL84 OCW2:ODH84 OMS2:OND84 OWO2:OWZ84 PGK2:PGV84 PQG2:PQR84 QAC2:QAN84 QJY2:QKJ84 QTU2:QUF84 RDQ2:REB84 RNM2:RNX84 RXI2:RXT84 SHE2:SHP84 SRA2:SRL84 TAW2:TBH84 TKS2:TLD84 TUO2:TUZ84 UEK2:UEV84 UOG2:UOR84 UYC2:UYN84 VHY2:VIJ84 VRU2:VSF84 WBQ2:WCB84 WLM2:WLX84 WVI2:WVT84 A65538:L65620 IW65538:JH65620 SS65538:TD65620 ACO65538:ACZ65620 AMK65538:AMV65620 AWG65538:AWR65620 BGC65538:BGN65620 BPY65538:BQJ65620 BZU65538:CAF65620 CJQ65538:CKB65620 CTM65538:CTX65620 DDI65538:DDT65620 DNE65538:DNP65620 DXA65538:DXL65620 EGW65538:EHH65620 EQS65538:ERD65620 FAO65538:FAZ65620 FKK65538:FKV65620 FUG65538:FUR65620 GEC65538:GEN65620 GNY65538:GOJ65620 GXU65538:GYF65620 HHQ65538:HIB65620 HRM65538:HRX65620 IBI65538:IBT65620 ILE65538:ILP65620 IVA65538:IVL65620 JEW65538:JFH65620 JOS65538:JPD65620 JYO65538:JYZ65620 KIK65538:KIV65620 KSG65538:KSR65620 LCC65538:LCN65620 LLY65538:LMJ65620 LVU65538:LWF65620 MFQ65538:MGB65620 MPM65538:MPX65620 MZI65538:MZT65620 NJE65538:NJP65620 NTA65538:NTL65620 OCW65538:ODH65620 OMS65538:OND65620 OWO65538:OWZ65620 PGK65538:PGV65620 PQG65538:PQR65620 QAC65538:QAN65620 QJY65538:QKJ65620 QTU65538:QUF65620 RDQ65538:REB65620 RNM65538:RNX65620 RXI65538:RXT65620 SHE65538:SHP65620 SRA65538:SRL65620 TAW65538:TBH65620 TKS65538:TLD65620 TUO65538:TUZ65620 UEK65538:UEV65620 UOG65538:UOR65620 UYC65538:UYN65620 VHY65538:VIJ65620 VRU65538:VSF65620 WBQ65538:WCB65620 WLM65538:WLX65620 WVI65538:WVT65620 A131074:L131156 IW131074:JH131156 SS131074:TD131156 ACO131074:ACZ131156 AMK131074:AMV131156 AWG131074:AWR131156 BGC131074:BGN131156 BPY131074:BQJ131156 BZU131074:CAF131156 CJQ131074:CKB131156 CTM131074:CTX131156 DDI131074:DDT131156 DNE131074:DNP131156 DXA131074:DXL131156 EGW131074:EHH131156 EQS131074:ERD131156 FAO131074:FAZ131156 FKK131074:FKV131156 FUG131074:FUR131156 GEC131074:GEN131156 GNY131074:GOJ131156 GXU131074:GYF131156 HHQ131074:HIB131156 HRM131074:HRX131156 IBI131074:IBT131156 ILE131074:ILP131156 IVA131074:IVL131156 JEW131074:JFH131156 JOS131074:JPD131156 JYO131074:JYZ131156 KIK131074:KIV131156 KSG131074:KSR131156 LCC131074:LCN131156 LLY131074:LMJ131156 LVU131074:LWF131156 MFQ131074:MGB131156 MPM131074:MPX131156 MZI131074:MZT131156 NJE131074:NJP131156 NTA131074:NTL131156 OCW131074:ODH131156 OMS131074:OND131156 OWO131074:OWZ131156 PGK131074:PGV131156 PQG131074:PQR131156 QAC131074:QAN131156 QJY131074:QKJ131156 QTU131074:QUF131156 RDQ131074:REB131156 RNM131074:RNX131156 RXI131074:RXT131156 SHE131074:SHP131156 SRA131074:SRL131156 TAW131074:TBH131156 TKS131074:TLD131156 TUO131074:TUZ131156 UEK131074:UEV131156 UOG131074:UOR131156 UYC131074:UYN131156 VHY131074:VIJ131156 VRU131074:VSF131156 WBQ131074:WCB131156 WLM131074:WLX131156 WVI131074:WVT131156 A196610:L196692 IW196610:JH196692 SS196610:TD196692 ACO196610:ACZ196692 AMK196610:AMV196692 AWG196610:AWR196692 BGC196610:BGN196692 BPY196610:BQJ196692 BZU196610:CAF196692 CJQ196610:CKB196692 CTM196610:CTX196692 DDI196610:DDT196692 DNE196610:DNP196692 DXA196610:DXL196692 EGW196610:EHH196692 EQS196610:ERD196692 FAO196610:FAZ196692 FKK196610:FKV196692 FUG196610:FUR196692 GEC196610:GEN196692 GNY196610:GOJ196692 GXU196610:GYF196692 HHQ196610:HIB196692 HRM196610:HRX196692 IBI196610:IBT196692 ILE196610:ILP196692 IVA196610:IVL196692 JEW196610:JFH196692 JOS196610:JPD196692 JYO196610:JYZ196692 KIK196610:KIV196692 KSG196610:KSR196692 LCC196610:LCN196692 LLY196610:LMJ196692 LVU196610:LWF196692 MFQ196610:MGB196692 MPM196610:MPX196692 MZI196610:MZT196692 NJE196610:NJP196692 NTA196610:NTL196692 OCW196610:ODH196692 OMS196610:OND196692 OWO196610:OWZ196692 PGK196610:PGV196692 PQG196610:PQR196692 QAC196610:QAN196692 QJY196610:QKJ196692 QTU196610:QUF196692 RDQ196610:REB196692 RNM196610:RNX196692 RXI196610:RXT196692 SHE196610:SHP196692 SRA196610:SRL196692 TAW196610:TBH196692 TKS196610:TLD196692 TUO196610:TUZ196692 UEK196610:UEV196692 UOG196610:UOR196692 UYC196610:UYN196692 VHY196610:VIJ196692 VRU196610:VSF196692 WBQ196610:WCB196692 WLM196610:WLX196692 WVI196610:WVT196692 A262146:L262228 IW262146:JH262228 SS262146:TD262228 ACO262146:ACZ262228 AMK262146:AMV262228 AWG262146:AWR262228 BGC262146:BGN262228 BPY262146:BQJ262228 BZU262146:CAF262228 CJQ262146:CKB262228 CTM262146:CTX262228 DDI262146:DDT262228 DNE262146:DNP262228 DXA262146:DXL262228 EGW262146:EHH262228 EQS262146:ERD262228 FAO262146:FAZ262228 FKK262146:FKV262228 FUG262146:FUR262228 GEC262146:GEN262228 GNY262146:GOJ262228 GXU262146:GYF262228 HHQ262146:HIB262228 HRM262146:HRX262228 IBI262146:IBT262228 ILE262146:ILP262228 IVA262146:IVL262228 JEW262146:JFH262228 JOS262146:JPD262228 JYO262146:JYZ262228 KIK262146:KIV262228 KSG262146:KSR262228 LCC262146:LCN262228 LLY262146:LMJ262228 LVU262146:LWF262228 MFQ262146:MGB262228 MPM262146:MPX262228 MZI262146:MZT262228 NJE262146:NJP262228 NTA262146:NTL262228 OCW262146:ODH262228 OMS262146:OND262228 OWO262146:OWZ262228 PGK262146:PGV262228 PQG262146:PQR262228 QAC262146:QAN262228 QJY262146:QKJ262228 QTU262146:QUF262228 RDQ262146:REB262228 RNM262146:RNX262228 RXI262146:RXT262228 SHE262146:SHP262228 SRA262146:SRL262228 TAW262146:TBH262228 TKS262146:TLD262228 TUO262146:TUZ262228 UEK262146:UEV262228 UOG262146:UOR262228 UYC262146:UYN262228 VHY262146:VIJ262228 VRU262146:VSF262228 WBQ262146:WCB262228 WLM262146:WLX262228 WVI262146:WVT262228 A327682:L327764 IW327682:JH327764 SS327682:TD327764 ACO327682:ACZ327764 AMK327682:AMV327764 AWG327682:AWR327764 BGC327682:BGN327764 BPY327682:BQJ327764 BZU327682:CAF327764 CJQ327682:CKB327764 CTM327682:CTX327764 DDI327682:DDT327764 DNE327682:DNP327764 DXA327682:DXL327764 EGW327682:EHH327764 EQS327682:ERD327764 FAO327682:FAZ327764 FKK327682:FKV327764 FUG327682:FUR327764 GEC327682:GEN327764 GNY327682:GOJ327764 GXU327682:GYF327764 HHQ327682:HIB327764 HRM327682:HRX327764 IBI327682:IBT327764 ILE327682:ILP327764 IVA327682:IVL327764 JEW327682:JFH327764 JOS327682:JPD327764 JYO327682:JYZ327764 KIK327682:KIV327764 KSG327682:KSR327764 LCC327682:LCN327764 LLY327682:LMJ327764 LVU327682:LWF327764 MFQ327682:MGB327764 MPM327682:MPX327764 MZI327682:MZT327764 NJE327682:NJP327764 NTA327682:NTL327764 OCW327682:ODH327764 OMS327682:OND327764 OWO327682:OWZ327764 PGK327682:PGV327764 PQG327682:PQR327764 QAC327682:QAN327764 QJY327682:QKJ327764 QTU327682:QUF327764 RDQ327682:REB327764 RNM327682:RNX327764 RXI327682:RXT327764 SHE327682:SHP327764 SRA327682:SRL327764 TAW327682:TBH327764 TKS327682:TLD327764 TUO327682:TUZ327764 UEK327682:UEV327764 UOG327682:UOR327764 UYC327682:UYN327764 VHY327682:VIJ327764 VRU327682:VSF327764 WBQ327682:WCB327764 WLM327682:WLX327764 WVI327682:WVT327764 A393218:L393300 IW393218:JH393300 SS393218:TD393300 ACO393218:ACZ393300 AMK393218:AMV393300 AWG393218:AWR393300 BGC393218:BGN393300 BPY393218:BQJ393300 BZU393218:CAF393300 CJQ393218:CKB393300 CTM393218:CTX393300 DDI393218:DDT393300 DNE393218:DNP393300 DXA393218:DXL393300 EGW393218:EHH393300 EQS393218:ERD393300 FAO393218:FAZ393300 FKK393218:FKV393300 FUG393218:FUR393300 GEC393218:GEN393300 GNY393218:GOJ393300 GXU393218:GYF393300 HHQ393218:HIB393300 HRM393218:HRX393300 IBI393218:IBT393300 ILE393218:ILP393300 IVA393218:IVL393300 JEW393218:JFH393300 JOS393218:JPD393300 JYO393218:JYZ393300 KIK393218:KIV393300 KSG393218:KSR393300 LCC393218:LCN393300 LLY393218:LMJ393300 LVU393218:LWF393300 MFQ393218:MGB393300 MPM393218:MPX393300 MZI393218:MZT393300 NJE393218:NJP393300 NTA393218:NTL393300 OCW393218:ODH393300 OMS393218:OND393300 OWO393218:OWZ393300 PGK393218:PGV393300 PQG393218:PQR393300 QAC393218:QAN393300 QJY393218:QKJ393300 QTU393218:QUF393300 RDQ393218:REB393300 RNM393218:RNX393300 RXI393218:RXT393300 SHE393218:SHP393300 SRA393218:SRL393300 TAW393218:TBH393300 TKS393218:TLD393300 TUO393218:TUZ393300 UEK393218:UEV393300 UOG393218:UOR393300 UYC393218:UYN393300 VHY393218:VIJ393300 VRU393218:VSF393300 WBQ393218:WCB393300 WLM393218:WLX393300 WVI393218:WVT393300 A458754:L458836 IW458754:JH458836 SS458754:TD458836 ACO458754:ACZ458836 AMK458754:AMV458836 AWG458754:AWR458836 BGC458754:BGN458836 BPY458754:BQJ458836 BZU458754:CAF458836 CJQ458754:CKB458836 CTM458754:CTX458836 DDI458754:DDT458836 DNE458754:DNP458836 DXA458754:DXL458836 EGW458754:EHH458836 EQS458754:ERD458836 FAO458754:FAZ458836 FKK458754:FKV458836 FUG458754:FUR458836 GEC458754:GEN458836 GNY458754:GOJ458836 GXU458754:GYF458836 HHQ458754:HIB458836 HRM458754:HRX458836 IBI458754:IBT458836 ILE458754:ILP458836 IVA458754:IVL458836 JEW458754:JFH458836 JOS458754:JPD458836 JYO458754:JYZ458836 KIK458754:KIV458836 KSG458754:KSR458836 LCC458754:LCN458836 LLY458754:LMJ458836 LVU458754:LWF458836 MFQ458754:MGB458836 MPM458754:MPX458836 MZI458754:MZT458836 NJE458754:NJP458836 NTA458754:NTL458836 OCW458754:ODH458836 OMS458754:OND458836 OWO458754:OWZ458836 PGK458754:PGV458836 PQG458754:PQR458836 QAC458754:QAN458836 QJY458754:QKJ458836 QTU458754:QUF458836 RDQ458754:REB458836 RNM458754:RNX458836 RXI458754:RXT458836 SHE458754:SHP458836 SRA458754:SRL458836 TAW458754:TBH458836 TKS458754:TLD458836 TUO458754:TUZ458836 UEK458754:UEV458836 UOG458754:UOR458836 UYC458754:UYN458836 VHY458754:VIJ458836 VRU458754:VSF458836 WBQ458754:WCB458836 WLM458754:WLX458836 WVI458754:WVT458836 A524290:L524372 IW524290:JH524372 SS524290:TD524372 ACO524290:ACZ524372 AMK524290:AMV524372 AWG524290:AWR524372 BGC524290:BGN524372 BPY524290:BQJ524372 BZU524290:CAF524372 CJQ524290:CKB524372 CTM524290:CTX524372 DDI524290:DDT524372 DNE524290:DNP524372 DXA524290:DXL524372 EGW524290:EHH524372 EQS524290:ERD524372 FAO524290:FAZ524372 FKK524290:FKV524372 FUG524290:FUR524372 GEC524290:GEN524372 GNY524290:GOJ524372 GXU524290:GYF524372 HHQ524290:HIB524372 HRM524290:HRX524372 IBI524290:IBT524372 ILE524290:ILP524372 IVA524290:IVL524372 JEW524290:JFH524372 JOS524290:JPD524372 JYO524290:JYZ524372 KIK524290:KIV524372 KSG524290:KSR524372 LCC524290:LCN524372 LLY524290:LMJ524372 LVU524290:LWF524372 MFQ524290:MGB524372 MPM524290:MPX524372 MZI524290:MZT524372 NJE524290:NJP524372 NTA524290:NTL524372 OCW524290:ODH524372 OMS524290:OND524372 OWO524290:OWZ524372 PGK524290:PGV524372 PQG524290:PQR524372 QAC524290:QAN524372 QJY524290:QKJ524372 QTU524290:QUF524372 RDQ524290:REB524372 RNM524290:RNX524372 RXI524290:RXT524372 SHE524290:SHP524372 SRA524290:SRL524372 TAW524290:TBH524372 TKS524290:TLD524372 TUO524290:TUZ524372 UEK524290:UEV524372 UOG524290:UOR524372 UYC524290:UYN524372 VHY524290:VIJ524372 VRU524290:VSF524372 WBQ524290:WCB524372 WLM524290:WLX524372 WVI524290:WVT524372 A589826:L589908 IW589826:JH589908 SS589826:TD589908 ACO589826:ACZ589908 AMK589826:AMV589908 AWG589826:AWR589908 BGC589826:BGN589908 BPY589826:BQJ589908 BZU589826:CAF589908 CJQ589826:CKB589908 CTM589826:CTX589908 DDI589826:DDT589908 DNE589826:DNP589908 DXA589826:DXL589908 EGW589826:EHH589908 EQS589826:ERD589908 FAO589826:FAZ589908 FKK589826:FKV589908 FUG589826:FUR589908 GEC589826:GEN589908 GNY589826:GOJ589908 GXU589826:GYF589908 HHQ589826:HIB589908 HRM589826:HRX589908 IBI589826:IBT589908 ILE589826:ILP589908 IVA589826:IVL589908 JEW589826:JFH589908 JOS589826:JPD589908 JYO589826:JYZ589908 KIK589826:KIV589908 KSG589826:KSR589908 LCC589826:LCN589908 LLY589826:LMJ589908 LVU589826:LWF589908 MFQ589826:MGB589908 MPM589826:MPX589908 MZI589826:MZT589908 NJE589826:NJP589908 NTA589826:NTL589908 OCW589826:ODH589908 OMS589826:OND589908 OWO589826:OWZ589908 PGK589826:PGV589908 PQG589826:PQR589908 QAC589826:QAN589908 QJY589826:QKJ589908 QTU589826:QUF589908 RDQ589826:REB589908 RNM589826:RNX589908 RXI589826:RXT589908 SHE589826:SHP589908 SRA589826:SRL589908 TAW589826:TBH589908 TKS589826:TLD589908 TUO589826:TUZ589908 UEK589826:UEV589908 UOG589826:UOR589908 UYC589826:UYN589908 VHY589826:VIJ589908 VRU589826:VSF589908 WBQ589826:WCB589908 WLM589826:WLX589908 WVI589826:WVT589908 A655362:L655444 IW655362:JH655444 SS655362:TD655444 ACO655362:ACZ655444 AMK655362:AMV655444 AWG655362:AWR655444 BGC655362:BGN655444 BPY655362:BQJ655444 BZU655362:CAF655444 CJQ655362:CKB655444 CTM655362:CTX655444 DDI655362:DDT655444 DNE655362:DNP655444 DXA655362:DXL655444 EGW655362:EHH655444 EQS655362:ERD655444 FAO655362:FAZ655444 FKK655362:FKV655444 FUG655362:FUR655444 GEC655362:GEN655444 GNY655362:GOJ655444 GXU655362:GYF655444 HHQ655362:HIB655444 HRM655362:HRX655444 IBI655362:IBT655444 ILE655362:ILP655444 IVA655362:IVL655444 JEW655362:JFH655444 JOS655362:JPD655444 JYO655362:JYZ655444 KIK655362:KIV655444 KSG655362:KSR655444 LCC655362:LCN655444 LLY655362:LMJ655444 LVU655362:LWF655444 MFQ655362:MGB655444 MPM655362:MPX655444 MZI655362:MZT655444 NJE655362:NJP655444 NTA655362:NTL655444 OCW655362:ODH655444 OMS655362:OND655444 OWO655362:OWZ655444 PGK655362:PGV655444 PQG655362:PQR655444 QAC655362:QAN655444 QJY655362:QKJ655444 QTU655362:QUF655444 RDQ655362:REB655444 RNM655362:RNX655444 RXI655362:RXT655444 SHE655362:SHP655444 SRA655362:SRL655444 TAW655362:TBH655444 TKS655362:TLD655444 TUO655362:TUZ655444 UEK655362:UEV655444 UOG655362:UOR655444 UYC655362:UYN655444 VHY655362:VIJ655444 VRU655362:VSF655444 WBQ655362:WCB655444 WLM655362:WLX655444 WVI655362:WVT655444 A720898:L720980 IW720898:JH720980 SS720898:TD720980 ACO720898:ACZ720980 AMK720898:AMV720980 AWG720898:AWR720980 BGC720898:BGN720980 BPY720898:BQJ720980 BZU720898:CAF720980 CJQ720898:CKB720980 CTM720898:CTX720980 DDI720898:DDT720980 DNE720898:DNP720980 DXA720898:DXL720980 EGW720898:EHH720980 EQS720898:ERD720980 FAO720898:FAZ720980 FKK720898:FKV720980 FUG720898:FUR720980 GEC720898:GEN720980 GNY720898:GOJ720980 GXU720898:GYF720980 HHQ720898:HIB720980 HRM720898:HRX720980 IBI720898:IBT720980 ILE720898:ILP720980 IVA720898:IVL720980 JEW720898:JFH720980 JOS720898:JPD720980 JYO720898:JYZ720980 KIK720898:KIV720980 KSG720898:KSR720980 LCC720898:LCN720980 LLY720898:LMJ720980 LVU720898:LWF720980 MFQ720898:MGB720980 MPM720898:MPX720980 MZI720898:MZT720980 NJE720898:NJP720980 NTA720898:NTL720980 OCW720898:ODH720980 OMS720898:OND720980 OWO720898:OWZ720980 PGK720898:PGV720980 PQG720898:PQR720980 QAC720898:QAN720980 QJY720898:QKJ720980 QTU720898:QUF720980 RDQ720898:REB720980 RNM720898:RNX720980 RXI720898:RXT720980 SHE720898:SHP720980 SRA720898:SRL720980 TAW720898:TBH720980 TKS720898:TLD720980 TUO720898:TUZ720980 UEK720898:UEV720980 UOG720898:UOR720980 UYC720898:UYN720980 VHY720898:VIJ720980 VRU720898:VSF720980 WBQ720898:WCB720980 WLM720898:WLX720980 WVI720898:WVT720980 A786434:L786516 IW786434:JH786516 SS786434:TD786516 ACO786434:ACZ786516 AMK786434:AMV786516 AWG786434:AWR786516 BGC786434:BGN786516 BPY786434:BQJ786516 BZU786434:CAF786516 CJQ786434:CKB786516 CTM786434:CTX786516 DDI786434:DDT786516 DNE786434:DNP786516 DXA786434:DXL786516 EGW786434:EHH786516 EQS786434:ERD786516 FAO786434:FAZ786516 FKK786434:FKV786516 FUG786434:FUR786516 GEC786434:GEN786516 GNY786434:GOJ786516 GXU786434:GYF786516 HHQ786434:HIB786516 HRM786434:HRX786516 IBI786434:IBT786516 ILE786434:ILP786516 IVA786434:IVL786516 JEW786434:JFH786516 JOS786434:JPD786516 JYO786434:JYZ786516 KIK786434:KIV786516 KSG786434:KSR786516 LCC786434:LCN786516 LLY786434:LMJ786516 LVU786434:LWF786516 MFQ786434:MGB786516 MPM786434:MPX786516 MZI786434:MZT786516 NJE786434:NJP786516 NTA786434:NTL786516 OCW786434:ODH786516 OMS786434:OND786516 OWO786434:OWZ786516 PGK786434:PGV786516 PQG786434:PQR786516 QAC786434:QAN786516 QJY786434:QKJ786516 QTU786434:QUF786516 RDQ786434:REB786516 RNM786434:RNX786516 RXI786434:RXT786516 SHE786434:SHP786516 SRA786434:SRL786516 TAW786434:TBH786516 TKS786434:TLD786516 TUO786434:TUZ786516 UEK786434:UEV786516 UOG786434:UOR786516 UYC786434:UYN786516 VHY786434:VIJ786516 VRU786434:VSF786516 WBQ786434:WCB786516 WLM786434:WLX786516 WVI786434:WVT786516 A851970:L852052 IW851970:JH852052 SS851970:TD852052 ACO851970:ACZ852052 AMK851970:AMV852052 AWG851970:AWR852052 BGC851970:BGN852052 BPY851970:BQJ852052 BZU851970:CAF852052 CJQ851970:CKB852052 CTM851970:CTX852052 DDI851970:DDT852052 DNE851970:DNP852052 DXA851970:DXL852052 EGW851970:EHH852052 EQS851970:ERD852052 FAO851970:FAZ852052 FKK851970:FKV852052 FUG851970:FUR852052 GEC851970:GEN852052 GNY851970:GOJ852052 GXU851970:GYF852052 HHQ851970:HIB852052 HRM851970:HRX852052 IBI851970:IBT852052 ILE851970:ILP852052 IVA851970:IVL852052 JEW851970:JFH852052 JOS851970:JPD852052 JYO851970:JYZ852052 KIK851970:KIV852052 KSG851970:KSR852052 LCC851970:LCN852052 LLY851970:LMJ852052 LVU851970:LWF852052 MFQ851970:MGB852052 MPM851970:MPX852052 MZI851970:MZT852052 NJE851970:NJP852052 NTA851970:NTL852052 OCW851970:ODH852052 OMS851970:OND852052 OWO851970:OWZ852052 PGK851970:PGV852052 PQG851970:PQR852052 QAC851970:QAN852052 QJY851970:QKJ852052 QTU851970:QUF852052 RDQ851970:REB852052 RNM851970:RNX852052 RXI851970:RXT852052 SHE851970:SHP852052 SRA851970:SRL852052 TAW851970:TBH852052 TKS851970:TLD852052 TUO851970:TUZ852052 UEK851970:UEV852052 UOG851970:UOR852052 UYC851970:UYN852052 VHY851970:VIJ852052 VRU851970:VSF852052 WBQ851970:WCB852052 WLM851970:WLX852052 WVI851970:WVT852052 A917506:L917588 IW917506:JH917588 SS917506:TD917588 ACO917506:ACZ917588 AMK917506:AMV917588 AWG917506:AWR917588 BGC917506:BGN917588 BPY917506:BQJ917588 BZU917506:CAF917588 CJQ917506:CKB917588 CTM917506:CTX917588 DDI917506:DDT917588 DNE917506:DNP917588 DXA917506:DXL917588 EGW917506:EHH917588 EQS917506:ERD917588 FAO917506:FAZ917588 FKK917506:FKV917588 FUG917506:FUR917588 GEC917506:GEN917588 GNY917506:GOJ917588 GXU917506:GYF917588 HHQ917506:HIB917588 HRM917506:HRX917588 IBI917506:IBT917588 ILE917506:ILP917588 IVA917506:IVL917588 JEW917506:JFH917588 JOS917506:JPD917588 JYO917506:JYZ917588 KIK917506:KIV917588 KSG917506:KSR917588 LCC917506:LCN917588 LLY917506:LMJ917588 LVU917506:LWF917588 MFQ917506:MGB917588 MPM917506:MPX917588 MZI917506:MZT917588 NJE917506:NJP917588 NTA917506:NTL917588 OCW917506:ODH917588 OMS917506:OND917588 OWO917506:OWZ917588 PGK917506:PGV917588 PQG917506:PQR917588 QAC917506:QAN917588 QJY917506:QKJ917588 QTU917506:QUF917588 RDQ917506:REB917588 RNM917506:RNX917588 RXI917506:RXT917588 SHE917506:SHP917588 SRA917506:SRL917588 TAW917506:TBH917588 TKS917506:TLD917588 TUO917506:TUZ917588 UEK917506:UEV917588 UOG917506:UOR917588 UYC917506:UYN917588 VHY917506:VIJ917588 VRU917506:VSF917588 WBQ917506:WCB917588 WLM917506:WLX917588 WVI917506:WVT917588 A983042:L983124 IW983042:JH983124 SS983042:TD983124 ACO983042:ACZ983124 AMK983042:AMV983124 AWG983042:AWR983124 BGC983042:BGN983124 BPY983042:BQJ983124 BZU983042:CAF983124 CJQ983042:CKB983124 CTM983042:CTX983124 DDI983042:DDT983124 DNE983042:DNP983124 DXA983042:DXL983124 EGW983042:EHH983124 EQS983042:ERD983124 FAO983042:FAZ983124 FKK983042:FKV983124 FUG983042:FUR983124 GEC983042:GEN983124 GNY983042:GOJ983124 GXU983042:GYF983124 HHQ983042:HIB983124 HRM983042:HRX983124 IBI983042:IBT983124 ILE983042:ILP983124 IVA983042:IVL983124 JEW983042:JFH983124 JOS983042:JPD983124 JYO983042:JYZ983124 KIK983042:KIV983124 KSG983042:KSR983124 LCC983042:LCN983124 LLY983042:LMJ983124 LVU983042:LWF983124 MFQ983042:MGB983124 MPM983042:MPX983124 MZI983042:MZT983124 NJE983042:NJP983124 NTA983042:NTL983124 OCW983042:ODH983124 OMS983042:OND983124 OWO983042:OWZ983124 PGK983042:PGV983124 PQG983042:PQR983124 QAC983042:QAN983124 QJY983042:QKJ983124 QTU983042:QUF983124 RDQ983042:REB983124 RNM983042:RNX983124 RXI983042:RXT983124 SHE983042:SHP983124 SRA983042:SRL983124 TAW983042:TBH983124 TKS983042:TLD983124 TUO983042:TUZ983124 UEK983042:UEV983124 UOG983042:UOR983124 UYC983042:UYN983124 VHY983042:VIJ983124 VRU983042:VSF983124 WBQ983042:WCB983124 WLM983042:WLX983124 WVI983042:WVT983124"/>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72"/>
  <sheetViews>
    <sheetView zoomScaleNormal="100" workbookViewId="0">
      <selection sqref="A1:B1"/>
    </sheetView>
  </sheetViews>
  <sheetFormatPr defaultColWidth="15.75" defaultRowHeight="10.5" x14ac:dyDescent="0.4"/>
  <cols>
    <col min="1" max="1" width="23.375" style="42" customWidth="1"/>
    <col min="2" max="3" width="11" style="43" customWidth="1"/>
    <col min="4" max="5" width="11.25" style="42" customWidth="1"/>
    <col min="6" max="7" width="11" style="43" customWidth="1"/>
    <col min="8" max="9" width="11.25" style="42" customWidth="1"/>
    <col min="10" max="11" width="11.25" style="43" customWidth="1"/>
    <col min="12" max="12" width="11.25" style="42" customWidth="1"/>
    <col min="13" max="13" width="9" style="42" customWidth="1"/>
    <col min="14" max="14" width="6.5" style="42" bestFit="1" customWidth="1"/>
    <col min="15" max="16384" width="15.75" style="42"/>
  </cols>
  <sheetData>
    <row r="1" spans="1:12" ht="18.75" x14ac:dyDescent="0.4">
      <c r="A1" s="736" t="str">
        <f>'h24'!A1</f>
        <v>平成24年度</v>
      </c>
      <c r="B1" s="737"/>
      <c r="C1" s="737"/>
      <c r="D1" s="737"/>
      <c r="E1" s="738" t="str">
        <f ca="1">RIGHT(CELL("filename",$A$1),LEN(CELL("filename",$A$1))-FIND("]",CELL("filename",$A$1)))</f>
        <v>１月(上旬)</v>
      </c>
      <c r="F1" s="739" t="s">
        <v>70</v>
      </c>
      <c r="G1" s="740"/>
      <c r="H1" s="740"/>
      <c r="I1" s="741"/>
      <c r="J1" s="740"/>
      <c r="K1" s="740"/>
      <c r="L1" s="741"/>
    </row>
    <row r="2" spans="1:12" x14ac:dyDescent="0.4">
      <c r="A2" s="658"/>
      <c r="B2" s="735" t="s">
        <v>97</v>
      </c>
      <c r="C2" s="733"/>
      <c r="D2" s="733"/>
      <c r="E2" s="734"/>
      <c r="F2" s="735" t="s">
        <v>195</v>
      </c>
      <c r="G2" s="733"/>
      <c r="H2" s="733"/>
      <c r="I2" s="734"/>
      <c r="J2" s="735" t="s">
        <v>194</v>
      </c>
      <c r="K2" s="733"/>
      <c r="L2" s="734"/>
    </row>
    <row r="3" spans="1:12" x14ac:dyDescent="0.4">
      <c r="A3" s="653"/>
      <c r="B3" s="645"/>
      <c r="C3" s="646"/>
      <c r="D3" s="646"/>
      <c r="E3" s="647"/>
      <c r="F3" s="645"/>
      <c r="G3" s="646"/>
      <c r="H3" s="646"/>
      <c r="I3" s="647"/>
      <c r="J3" s="645"/>
      <c r="K3" s="646"/>
      <c r="L3" s="647"/>
    </row>
    <row r="4" spans="1:12" x14ac:dyDescent="0.4">
      <c r="A4" s="653"/>
      <c r="B4" s="659" t="s">
        <v>343</v>
      </c>
      <c r="C4" s="655" t="s">
        <v>342</v>
      </c>
      <c r="D4" s="653" t="s">
        <v>95</v>
      </c>
      <c r="E4" s="653"/>
      <c r="F4" s="649" t="str">
        <f>+B4</f>
        <v>(13'1/1～10)</v>
      </c>
      <c r="G4" s="649" t="str">
        <f>+C4</f>
        <v>(12'1/1～10)</v>
      </c>
      <c r="H4" s="653" t="s">
        <v>95</v>
      </c>
      <c r="I4" s="653"/>
      <c r="J4" s="649" t="str">
        <f>+B4</f>
        <v>(13'1/1～10)</v>
      </c>
      <c r="K4" s="649" t="str">
        <f>+C4</f>
        <v>(12'1/1～10)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92</v>
      </c>
      <c r="B6" s="248">
        <f>+B7+B41</f>
        <v>125198</v>
      </c>
      <c r="C6" s="248">
        <f>+C7+C41</f>
        <v>123115</v>
      </c>
      <c r="D6" s="245">
        <f t="shared" ref="D6:D37" si="0">+B6/C6</f>
        <v>1.0169191406408642</v>
      </c>
      <c r="E6" s="289">
        <f t="shared" ref="E6:E37" si="1">+B6-C6</f>
        <v>2083</v>
      </c>
      <c r="F6" s="248">
        <f>+F7+F41</f>
        <v>199187</v>
      </c>
      <c r="G6" s="248">
        <f>+G7+G41</f>
        <v>206745</v>
      </c>
      <c r="H6" s="245">
        <f t="shared" ref="H6:H37" si="2">+F6/G6</f>
        <v>0.96344288858255334</v>
      </c>
      <c r="I6" s="289">
        <f t="shared" ref="I6:I37" si="3">+F6-G6</f>
        <v>-7558</v>
      </c>
      <c r="J6" s="245">
        <f t="shared" ref="J6:J37" si="4">+B6/F6</f>
        <v>0.6285450355695904</v>
      </c>
      <c r="K6" s="245">
        <f t="shared" ref="K6:K37" si="5">+C6/G6</f>
        <v>0.59549203124622119</v>
      </c>
      <c r="L6" s="283">
        <f t="shared" ref="L6:L37" si="6">+J6-K6</f>
        <v>3.3053004323369217E-2</v>
      </c>
    </row>
    <row r="7" spans="1:12" s="44" customFormat="1" x14ac:dyDescent="0.4">
      <c r="A7" s="249" t="s">
        <v>91</v>
      </c>
      <c r="B7" s="248">
        <f>B8+B18+B38</f>
        <v>55015</v>
      </c>
      <c r="C7" s="248">
        <f>C8+C18+C38</f>
        <v>54396</v>
      </c>
      <c r="D7" s="245">
        <f t="shared" si="0"/>
        <v>1.0113795131995</v>
      </c>
      <c r="E7" s="289">
        <f t="shared" si="1"/>
        <v>619</v>
      </c>
      <c r="F7" s="248">
        <f>F8+F18+F38</f>
        <v>85504</v>
      </c>
      <c r="G7" s="248">
        <f>G8+G18+G38</f>
        <v>93404</v>
      </c>
      <c r="H7" s="245">
        <f t="shared" si="2"/>
        <v>0.91542118110573423</v>
      </c>
      <c r="I7" s="289">
        <f t="shared" si="3"/>
        <v>-7900</v>
      </c>
      <c r="J7" s="245">
        <f t="shared" si="4"/>
        <v>0.64342019086826352</v>
      </c>
      <c r="K7" s="245">
        <f t="shared" si="5"/>
        <v>0.58237334589525069</v>
      </c>
      <c r="L7" s="283">
        <f t="shared" si="6"/>
        <v>6.1046844973012826E-2</v>
      </c>
    </row>
    <row r="8" spans="1:12" x14ac:dyDescent="0.4">
      <c r="A8" s="277" t="s">
        <v>190</v>
      </c>
      <c r="B8" s="259">
        <f>SUM(B9:B17)</f>
        <v>37007</v>
      </c>
      <c r="C8" s="259">
        <f>SUM(C9:C17)</f>
        <v>38643</v>
      </c>
      <c r="D8" s="256">
        <f t="shared" si="0"/>
        <v>0.9576637424630593</v>
      </c>
      <c r="E8" s="281">
        <f t="shared" si="1"/>
        <v>-1636</v>
      </c>
      <c r="F8" s="259">
        <f>SUM(F9:F17)</f>
        <v>56801</v>
      </c>
      <c r="G8" s="259">
        <f>SUM(G9:G17)</f>
        <v>67514</v>
      </c>
      <c r="H8" s="256">
        <f t="shared" si="2"/>
        <v>0.84132179992297895</v>
      </c>
      <c r="I8" s="281">
        <f t="shared" si="3"/>
        <v>-10713</v>
      </c>
      <c r="J8" s="256">
        <f t="shared" si="4"/>
        <v>0.65152021971444163</v>
      </c>
      <c r="K8" s="256">
        <f t="shared" si="5"/>
        <v>0.57237017507479926</v>
      </c>
      <c r="L8" s="280">
        <f t="shared" si="6"/>
        <v>7.915004463964237E-2</v>
      </c>
    </row>
    <row r="9" spans="1:12" x14ac:dyDescent="0.4">
      <c r="A9" s="57" t="s">
        <v>87</v>
      </c>
      <c r="B9" s="88">
        <v>31318</v>
      </c>
      <c r="C9" s="88">
        <v>28083</v>
      </c>
      <c r="D9" s="73">
        <f t="shared" si="0"/>
        <v>1.1151942456290282</v>
      </c>
      <c r="E9" s="81">
        <f t="shared" si="1"/>
        <v>3235</v>
      </c>
      <c r="F9" s="88">
        <v>49386</v>
      </c>
      <c r="G9" s="88">
        <v>52440</v>
      </c>
      <c r="H9" s="73">
        <f t="shared" si="2"/>
        <v>0.94176201372997714</v>
      </c>
      <c r="I9" s="81">
        <f t="shared" si="3"/>
        <v>-3054</v>
      </c>
      <c r="J9" s="73">
        <f t="shared" si="4"/>
        <v>0.63414732920260808</v>
      </c>
      <c r="K9" s="73">
        <f t="shared" si="5"/>
        <v>0.53552631578947374</v>
      </c>
      <c r="L9" s="90">
        <f t="shared" si="6"/>
        <v>9.862101341313434E-2</v>
      </c>
    </row>
    <row r="10" spans="1:12" x14ac:dyDescent="0.4">
      <c r="A10" s="58" t="s">
        <v>90</v>
      </c>
      <c r="B10" s="56">
        <v>4647</v>
      </c>
      <c r="C10" s="56">
        <v>4379</v>
      </c>
      <c r="D10" s="53">
        <f t="shared" si="0"/>
        <v>1.0612011874857272</v>
      </c>
      <c r="E10" s="54">
        <f t="shared" si="1"/>
        <v>268</v>
      </c>
      <c r="F10" s="56">
        <v>6155</v>
      </c>
      <c r="G10" s="56">
        <v>6880</v>
      </c>
      <c r="H10" s="53">
        <f t="shared" si="2"/>
        <v>0.89462209302325579</v>
      </c>
      <c r="I10" s="54">
        <f t="shared" si="3"/>
        <v>-725</v>
      </c>
      <c r="J10" s="53">
        <f t="shared" si="4"/>
        <v>0.75499593826157596</v>
      </c>
      <c r="K10" s="53">
        <f t="shared" si="5"/>
        <v>0.63648255813953492</v>
      </c>
      <c r="L10" s="52">
        <f t="shared" si="6"/>
        <v>0.11851338012204105</v>
      </c>
    </row>
    <row r="11" spans="1:12" x14ac:dyDescent="0.4">
      <c r="A11" s="58" t="s">
        <v>162</v>
      </c>
      <c r="B11" s="602"/>
      <c r="C11" s="56">
        <v>5289</v>
      </c>
      <c r="D11" s="53">
        <f t="shared" si="0"/>
        <v>0</v>
      </c>
      <c r="E11" s="54">
        <f t="shared" si="1"/>
        <v>-5289</v>
      </c>
      <c r="F11" s="602"/>
      <c r="G11" s="56">
        <v>6744</v>
      </c>
      <c r="H11" s="53">
        <f t="shared" si="2"/>
        <v>0</v>
      </c>
      <c r="I11" s="54">
        <f t="shared" si="3"/>
        <v>-6744</v>
      </c>
      <c r="J11" s="53" t="e">
        <f t="shared" si="4"/>
        <v>#DIV/0!</v>
      </c>
      <c r="K11" s="53">
        <f t="shared" si="5"/>
        <v>0.78425266903914592</v>
      </c>
      <c r="L11" s="52" t="e">
        <f t="shared" si="6"/>
        <v>#DIV/0!</v>
      </c>
    </row>
    <row r="12" spans="1:12" x14ac:dyDescent="0.4">
      <c r="A12" s="58" t="s">
        <v>85</v>
      </c>
      <c r="B12" s="92"/>
      <c r="C12" s="56"/>
      <c r="D12" s="53" t="e">
        <f t="shared" si="0"/>
        <v>#DIV/0!</v>
      </c>
      <c r="E12" s="54">
        <f t="shared" si="1"/>
        <v>0</v>
      </c>
      <c r="F12" s="92"/>
      <c r="G12" s="56"/>
      <c r="H12" s="53" t="e">
        <f t="shared" si="2"/>
        <v>#DIV/0!</v>
      </c>
      <c r="I12" s="54">
        <f t="shared" si="3"/>
        <v>0</v>
      </c>
      <c r="J12" s="53" t="e">
        <f t="shared" si="4"/>
        <v>#DIV/0!</v>
      </c>
      <c r="K12" s="53" t="e">
        <f t="shared" si="5"/>
        <v>#DIV/0!</v>
      </c>
      <c r="L12" s="52" t="e">
        <f t="shared" si="6"/>
        <v>#DIV/0!</v>
      </c>
    </row>
    <row r="13" spans="1:12" x14ac:dyDescent="0.4">
      <c r="A13" s="58" t="s">
        <v>86</v>
      </c>
      <c r="B13" s="92"/>
      <c r="C13" s="56"/>
      <c r="D13" s="53" t="e">
        <f t="shared" si="0"/>
        <v>#DIV/0!</v>
      </c>
      <c r="E13" s="54">
        <f t="shared" si="1"/>
        <v>0</v>
      </c>
      <c r="F13" s="92"/>
      <c r="G13" s="56"/>
      <c r="H13" s="53" t="e">
        <f t="shared" si="2"/>
        <v>#DIV/0!</v>
      </c>
      <c r="I13" s="54">
        <f t="shared" si="3"/>
        <v>0</v>
      </c>
      <c r="J13" s="53" t="e">
        <f t="shared" si="4"/>
        <v>#DIV/0!</v>
      </c>
      <c r="K13" s="53" t="e">
        <f t="shared" si="5"/>
        <v>#DIV/0!</v>
      </c>
      <c r="L13" s="52" t="e">
        <f t="shared" si="6"/>
        <v>#DIV/0!</v>
      </c>
    </row>
    <row r="14" spans="1:12" x14ac:dyDescent="0.4">
      <c r="A14" s="64" t="s">
        <v>189</v>
      </c>
      <c r="B14" s="69">
        <v>1042</v>
      </c>
      <c r="C14" s="69">
        <v>892</v>
      </c>
      <c r="D14" s="67">
        <f t="shared" si="0"/>
        <v>1.1681614349775784</v>
      </c>
      <c r="E14" s="68">
        <f t="shared" si="1"/>
        <v>150</v>
      </c>
      <c r="F14" s="69">
        <v>1260</v>
      </c>
      <c r="G14" s="69">
        <v>1450</v>
      </c>
      <c r="H14" s="67">
        <f t="shared" si="2"/>
        <v>0.86896551724137927</v>
      </c>
      <c r="I14" s="68">
        <f t="shared" si="3"/>
        <v>-190</v>
      </c>
      <c r="J14" s="67">
        <f t="shared" si="4"/>
        <v>0.82698412698412693</v>
      </c>
      <c r="K14" s="67">
        <f t="shared" si="5"/>
        <v>0.6151724137931035</v>
      </c>
      <c r="L14" s="66">
        <f t="shared" si="6"/>
        <v>0.21181171319102343</v>
      </c>
    </row>
    <row r="15" spans="1:12" x14ac:dyDescent="0.4">
      <c r="A15" s="58" t="s">
        <v>188</v>
      </c>
      <c r="B15" s="92"/>
      <c r="C15" s="92"/>
      <c r="D15" s="53" t="e">
        <f t="shared" si="0"/>
        <v>#DIV/0!</v>
      </c>
      <c r="E15" s="54">
        <f t="shared" si="1"/>
        <v>0</v>
      </c>
      <c r="F15" s="92"/>
      <c r="G15" s="92"/>
      <c r="H15" s="53" t="e">
        <f t="shared" si="2"/>
        <v>#DIV/0!</v>
      </c>
      <c r="I15" s="54">
        <f t="shared" si="3"/>
        <v>0</v>
      </c>
      <c r="J15" s="53" t="e">
        <f t="shared" si="4"/>
        <v>#DIV/0!</v>
      </c>
      <c r="K15" s="53" t="e">
        <f t="shared" si="5"/>
        <v>#DIV/0!</v>
      </c>
      <c r="L15" s="52" t="e">
        <f t="shared" si="6"/>
        <v>#DIV/0!</v>
      </c>
    </row>
    <row r="16" spans="1:12" x14ac:dyDescent="0.4">
      <c r="A16" s="70" t="s">
        <v>187</v>
      </c>
      <c r="B16" s="92"/>
      <c r="C16" s="92"/>
      <c r="D16" s="95" t="e">
        <f t="shared" si="0"/>
        <v>#DIV/0!</v>
      </c>
      <c r="E16" s="54">
        <f t="shared" si="1"/>
        <v>0</v>
      </c>
      <c r="F16" s="92"/>
      <c r="G16" s="92"/>
      <c r="H16" s="73" t="e">
        <f t="shared" si="2"/>
        <v>#DIV/0!</v>
      </c>
      <c r="I16" s="81">
        <f t="shared" si="3"/>
        <v>0</v>
      </c>
      <c r="J16" s="53" t="e">
        <f t="shared" si="4"/>
        <v>#DIV/0!</v>
      </c>
      <c r="K16" s="53" t="e">
        <f t="shared" si="5"/>
        <v>#DIV/0!</v>
      </c>
      <c r="L16" s="52" t="e">
        <f t="shared" si="6"/>
        <v>#DIV/0!</v>
      </c>
    </row>
    <row r="17" spans="1:12" s="45" customFormat="1" x14ac:dyDescent="0.4">
      <c r="A17" s="70" t="s">
        <v>186</v>
      </c>
      <c r="B17" s="91"/>
      <c r="C17" s="91"/>
      <c r="D17" s="67" t="e">
        <f t="shared" si="0"/>
        <v>#DIV/0!</v>
      </c>
      <c r="E17" s="68">
        <f t="shared" si="1"/>
        <v>0</v>
      </c>
      <c r="F17" s="91"/>
      <c r="G17" s="91"/>
      <c r="H17" s="73" t="e">
        <f t="shared" si="2"/>
        <v>#DIV/0!</v>
      </c>
      <c r="I17" s="68">
        <f t="shared" si="3"/>
        <v>0</v>
      </c>
      <c r="J17" s="67" t="e">
        <f t="shared" si="4"/>
        <v>#DIV/0!</v>
      </c>
      <c r="K17" s="67" t="e">
        <f t="shared" si="5"/>
        <v>#DIV/0!</v>
      </c>
      <c r="L17" s="66" t="e">
        <f t="shared" si="6"/>
        <v>#DIV/0!</v>
      </c>
    </row>
    <row r="18" spans="1:12" x14ac:dyDescent="0.4">
      <c r="A18" s="277" t="s">
        <v>185</v>
      </c>
      <c r="B18" s="259">
        <f>SUM(B19:B37)</f>
        <v>17386</v>
      </c>
      <c r="C18" s="259">
        <f>SUM(C19:C37)</f>
        <v>15059</v>
      </c>
      <c r="D18" s="256">
        <f t="shared" si="0"/>
        <v>1.1545255329039112</v>
      </c>
      <c r="E18" s="281">
        <f t="shared" si="1"/>
        <v>2327</v>
      </c>
      <c r="F18" s="259">
        <f>SUM(F19:F37)</f>
        <v>27890</v>
      </c>
      <c r="G18" s="259">
        <f>SUM(G19:G37)</f>
        <v>25000</v>
      </c>
      <c r="H18" s="256">
        <f t="shared" si="2"/>
        <v>1.1155999999999999</v>
      </c>
      <c r="I18" s="281">
        <f t="shared" si="3"/>
        <v>2890</v>
      </c>
      <c r="J18" s="256">
        <f t="shared" si="4"/>
        <v>0.6233775546790965</v>
      </c>
      <c r="K18" s="256">
        <f t="shared" si="5"/>
        <v>0.60236000000000001</v>
      </c>
      <c r="L18" s="280">
        <f t="shared" si="6"/>
        <v>2.1017554679096495E-2</v>
      </c>
    </row>
    <row r="19" spans="1:12" x14ac:dyDescent="0.4">
      <c r="A19" s="57" t="s">
        <v>184</v>
      </c>
      <c r="B19" s="94"/>
      <c r="C19" s="94"/>
      <c r="D19" s="53" t="e">
        <f t="shared" si="0"/>
        <v>#DIV/0!</v>
      </c>
      <c r="E19" s="54">
        <f t="shared" si="1"/>
        <v>0</v>
      </c>
      <c r="F19" s="94"/>
      <c r="G19" s="94"/>
      <c r="H19" s="73" t="e">
        <f t="shared" si="2"/>
        <v>#DIV/0!</v>
      </c>
      <c r="I19" s="54">
        <f t="shared" si="3"/>
        <v>0</v>
      </c>
      <c r="J19" s="53" t="e">
        <f t="shared" si="4"/>
        <v>#DIV/0!</v>
      </c>
      <c r="K19" s="53" t="e">
        <f t="shared" si="5"/>
        <v>#DIV/0!</v>
      </c>
      <c r="L19" s="90" t="e">
        <f t="shared" si="6"/>
        <v>#DIV/0!</v>
      </c>
    </row>
    <row r="20" spans="1:12" x14ac:dyDescent="0.4">
      <c r="A20" s="58" t="s">
        <v>244</v>
      </c>
      <c r="B20" s="56">
        <v>2995</v>
      </c>
      <c r="C20" s="92"/>
      <c r="D20" s="53" t="e">
        <f t="shared" si="0"/>
        <v>#DIV/0!</v>
      </c>
      <c r="E20" s="54">
        <f t="shared" si="1"/>
        <v>2995</v>
      </c>
      <c r="F20" s="56">
        <v>4690</v>
      </c>
      <c r="G20" s="92"/>
      <c r="H20" s="53" t="e">
        <f t="shared" si="2"/>
        <v>#DIV/0!</v>
      </c>
      <c r="I20" s="54">
        <f t="shared" si="3"/>
        <v>4690</v>
      </c>
      <c r="J20" s="67">
        <f t="shared" si="4"/>
        <v>0.63859275053304909</v>
      </c>
      <c r="K20" s="53" t="e">
        <f t="shared" si="5"/>
        <v>#DIV/0!</v>
      </c>
      <c r="L20" s="52" t="e">
        <f t="shared" si="6"/>
        <v>#DIV/0!</v>
      </c>
    </row>
    <row r="21" spans="1:12" x14ac:dyDescent="0.4">
      <c r="A21" s="58" t="s">
        <v>183</v>
      </c>
      <c r="B21" s="56">
        <v>5136</v>
      </c>
      <c r="C21" s="56">
        <v>5339</v>
      </c>
      <c r="D21" s="53">
        <f t="shared" si="0"/>
        <v>0.96197789848286197</v>
      </c>
      <c r="E21" s="54">
        <f t="shared" si="1"/>
        <v>-203</v>
      </c>
      <c r="F21" s="56">
        <v>8700</v>
      </c>
      <c r="G21" s="56">
        <v>8870</v>
      </c>
      <c r="H21" s="67">
        <f t="shared" si="2"/>
        <v>0.98083427282976321</v>
      </c>
      <c r="I21" s="54">
        <f t="shared" si="3"/>
        <v>-170</v>
      </c>
      <c r="J21" s="53">
        <f t="shared" si="4"/>
        <v>0.59034482758620688</v>
      </c>
      <c r="K21" s="53">
        <f t="shared" si="5"/>
        <v>0.6019165727170237</v>
      </c>
      <c r="L21" s="52">
        <f t="shared" si="6"/>
        <v>-1.1571745130816824E-2</v>
      </c>
    </row>
    <row r="22" spans="1:12" x14ac:dyDescent="0.4">
      <c r="A22" s="58" t="s">
        <v>182</v>
      </c>
      <c r="B22" s="56">
        <v>1885</v>
      </c>
      <c r="C22" s="56">
        <v>1542</v>
      </c>
      <c r="D22" s="53">
        <f t="shared" si="0"/>
        <v>1.2224383916990922</v>
      </c>
      <c r="E22" s="54">
        <f t="shared" si="1"/>
        <v>343</v>
      </c>
      <c r="F22" s="56">
        <v>2965</v>
      </c>
      <c r="G22" s="56">
        <v>2955</v>
      </c>
      <c r="H22" s="53">
        <f t="shared" si="2"/>
        <v>1.0033840947546531</v>
      </c>
      <c r="I22" s="54">
        <f t="shared" si="3"/>
        <v>10</v>
      </c>
      <c r="J22" s="53">
        <f t="shared" si="4"/>
        <v>0.63575042158516015</v>
      </c>
      <c r="K22" s="53">
        <f t="shared" si="5"/>
        <v>0.52182741116751274</v>
      </c>
      <c r="L22" s="52">
        <f t="shared" si="6"/>
        <v>0.11392301041764741</v>
      </c>
    </row>
    <row r="23" spans="1:12" x14ac:dyDescent="0.4">
      <c r="A23" s="58" t="s">
        <v>181</v>
      </c>
      <c r="B23" s="69">
        <v>867</v>
      </c>
      <c r="C23" s="69">
        <v>865</v>
      </c>
      <c r="D23" s="53">
        <f t="shared" si="0"/>
        <v>1.0023121387283238</v>
      </c>
      <c r="E23" s="68">
        <f t="shared" si="1"/>
        <v>2</v>
      </c>
      <c r="F23" s="69">
        <v>1325</v>
      </c>
      <c r="G23" s="69">
        <v>1480</v>
      </c>
      <c r="H23" s="67">
        <f t="shared" si="2"/>
        <v>0.89527027027027029</v>
      </c>
      <c r="I23" s="68">
        <f t="shared" si="3"/>
        <v>-155</v>
      </c>
      <c r="J23" s="67">
        <f t="shared" si="4"/>
        <v>0.65433962264150947</v>
      </c>
      <c r="K23" s="53">
        <f t="shared" si="5"/>
        <v>0.58445945945945943</v>
      </c>
      <c r="L23" s="66">
        <f t="shared" si="6"/>
        <v>6.9880163182050037E-2</v>
      </c>
    </row>
    <row r="24" spans="1:12" x14ac:dyDescent="0.4">
      <c r="A24" s="70" t="s">
        <v>180</v>
      </c>
      <c r="B24" s="56"/>
      <c r="C24" s="56"/>
      <c r="D24" s="53" t="e">
        <f t="shared" si="0"/>
        <v>#DIV/0!</v>
      </c>
      <c r="E24" s="54">
        <f t="shared" si="1"/>
        <v>0</v>
      </c>
      <c r="F24" s="56"/>
      <c r="G24" s="56"/>
      <c r="H24" s="53" t="e">
        <f t="shared" si="2"/>
        <v>#DIV/0!</v>
      </c>
      <c r="I24" s="54">
        <f t="shared" si="3"/>
        <v>0</v>
      </c>
      <c r="J24" s="53" t="e">
        <f t="shared" si="4"/>
        <v>#DIV/0!</v>
      </c>
      <c r="K24" s="53" t="e">
        <f t="shared" si="5"/>
        <v>#DIV/0!</v>
      </c>
      <c r="L24" s="52" t="e">
        <f t="shared" si="6"/>
        <v>#DIV/0!</v>
      </c>
    </row>
    <row r="25" spans="1:12" x14ac:dyDescent="0.4">
      <c r="A25" s="70" t="s">
        <v>179</v>
      </c>
      <c r="B25" s="56">
        <v>835</v>
      </c>
      <c r="C25" s="56">
        <v>851</v>
      </c>
      <c r="D25" s="53">
        <f t="shared" si="0"/>
        <v>0.98119858989424202</v>
      </c>
      <c r="E25" s="54">
        <f t="shared" si="1"/>
        <v>-16</v>
      </c>
      <c r="F25" s="56">
        <v>1485</v>
      </c>
      <c r="G25" s="56">
        <v>1465</v>
      </c>
      <c r="H25" s="53">
        <f t="shared" si="2"/>
        <v>1.0136518771331058</v>
      </c>
      <c r="I25" s="54">
        <f t="shared" si="3"/>
        <v>20</v>
      </c>
      <c r="J25" s="53">
        <f t="shared" si="4"/>
        <v>0.56228956228956228</v>
      </c>
      <c r="K25" s="53">
        <f t="shared" si="5"/>
        <v>0.58088737201365193</v>
      </c>
      <c r="L25" s="52">
        <f t="shared" si="6"/>
        <v>-1.8597809724089642E-2</v>
      </c>
    </row>
    <row r="26" spans="1:12" x14ac:dyDescent="0.4">
      <c r="A26" s="70" t="s">
        <v>178</v>
      </c>
      <c r="B26" s="92"/>
      <c r="C26" s="56"/>
      <c r="D26" s="53" t="e">
        <f t="shared" si="0"/>
        <v>#DIV/0!</v>
      </c>
      <c r="E26" s="54">
        <f t="shared" si="1"/>
        <v>0</v>
      </c>
      <c r="F26" s="92"/>
      <c r="G26" s="56"/>
      <c r="H26" s="53" t="e">
        <f t="shared" si="2"/>
        <v>#DIV/0!</v>
      </c>
      <c r="I26" s="54">
        <f t="shared" si="3"/>
        <v>0</v>
      </c>
      <c r="J26" s="53" t="e">
        <f t="shared" si="4"/>
        <v>#DIV/0!</v>
      </c>
      <c r="K26" s="53" t="e">
        <f t="shared" si="5"/>
        <v>#DIV/0!</v>
      </c>
      <c r="L26" s="52" t="e">
        <f t="shared" si="6"/>
        <v>#DIV/0!</v>
      </c>
    </row>
    <row r="27" spans="1:12" x14ac:dyDescent="0.4">
      <c r="A27" s="58" t="s">
        <v>177</v>
      </c>
      <c r="B27" s="92"/>
      <c r="C27" s="92"/>
      <c r="D27" s="53" t="e">
        <f t="shared" si="0"/>
        <v>#DIV/0!</v>
      </c>
      <c r="E27" s="54">
        <f t="shared" si="1"/>
        <v>0</v>
      </c>
      <c r="F27" s="92"/>
      <c r="G27" s="92"/>
      <c r="H27" s="53" t="e">
        <f t="shared" si="2"/>
        <v>#DIV/0!</v>
      </c>
      <c r="I27" s="54">
        <f t="shared" si="3"/>
        <v>0</v>
      </c>
      <c r="J27" s="53" t="e">
        <f t="shared" si="4"/>
        <v>#DIV/0!</v>
      </c>
      <c r="K27" s="53" t="e">
        <f t="shared" si="5"/>
        <v>#DIV/0!</v>
      </c>
      <c r="L27" s="52" t="e">
        <f t="shared" si="6"/>
        <v>#DIV/0!</v>
      </c>
    </row>
    <row r="28" spans="1:12" x14ac:dyDescent="0.4">
      <c r="A28" s="58" t="s">
        <v>176</v>
      </c>
      <c r="B28" s="94"/>
      <c r="C28" s="88">
        <v>810</v>
      </c>
      <c r="D28" s="53">
        <f t="shared" si="0"/>
        <v>0</v>
      </c>
      <c r="E28" s="54">
        <f t="shared" si="1"/>
        <v>-810</v>
      </c>
      <c r="F28" s="94"/>
      <c r="G28" s="88">
        <v>1475</v>
      </c>
      <c r="H28" s="53">
        <f t="shared" si="2"/>
        <v>0</v>
      </c>
      <c r="I28" s="54">
        <f t="shared" si="3"/>
        <v>-1475</v>
      </c>
      <c r="J28" s="53" t="e">
        <f t="shared" si="4"/>
        <v>#DIV/0!</v>
      </c>
      <c r="K28" s="53">
        <f t="shared" si="5"/>
        <v>0.54915254237288136</v>
      </c>
      <c r="L28" s="52" t="e">
        <f t="shared" si="6"/>
        <v>#DIV/0!</v>
      </c>
    </row>
    <row r="29" spans="1:12" x14ac:dyDescent="0.4">
      <c r="A29" s="58" t="s">
        <v>175</v>
      </c>
      <c r="B29" s="93"/>
      <c r="C29" s="112"/>
      <c r="D29" s="53" t="e">
        <f t="shared" si="0"/>
        <v>#DIV/0!</v>
      </c>
      <c r="E29" s="54">
        <f t="shared" si="1"/>
        <v>0</v>
      </c>
      <c r="F29" s="93"/>
      <c r="G29" s="112"/>
      <c r="H29" s="53" t="e">
        <f t="shared" si="2"/>
        <v>#DIV/0!</v>
      </c>
      <c r="I29" s="54">
        <f t="shared" si="3"/>
        <v>0</v>
      </c>
      <c r="J29" s="53" t="e">
        <f t="shared" si="4"/>
        <v>#DIV/0!</v>
      </c>
      <c r="K29" s="53" t="e">
        <f t="shared" si="5"/>
        <v>#DIV/0!</v>
      </c>
      <c r="L29" s="52" t="e">
        <f t="shared" si="6"/>
        <v>#DIV/0!</v>
      </c>
    </row>
    <row r="30" spans="1:12" x14ac:dyDescent="0.4">
      <c r="A30" s="58" t="s">
        <v>174</v>
      </c>
      <c r="B30" s="91"/>
      <c r="C30" s="91"/>
      <c r="D30" s="53" t="e">
        <f t="shared" si="0"/>
        <v>#DIV/0!</v>
      </c>
      <c r="E30" s="68">
        <f t="shared" si="1"/>
        <v>0</v>
      </c>
      <c r="F30" s="91"/>
      <c r="G30" s="91"/>
      <c r="H30" s="67" t="e">
        <f t="shared" si="2"/>
        <v>#DIV/0!</v>
      </c>
      <c r="I30" s="68">
        <f t="shared" si="3"/>
        <v>0</v>
      </c>
      <c r="J30" s="67" t="e">
        <f t="shared" si="4"/>
        <v>#DIV/0!</v>
      </c>
      <c r="K30" s="53" t="e">
        <f t="shared" si="5"/>
        <v>#DIV/0!</v>
      </c>
      <c r="L30" s="66" t="e">
        <f t="shared" si="6"/>
        <v>#DIV/0!</v>
      </c>
    </row>
    <row r="31" spans="1:12" x14ac:dyDescent="0.4">
      <c r="A31" s="70" t="s">
        <v>173</v>
      </c>
      <c r="B31" s="92"/>
      <c r="C31" s="92"/>
      <c r="D31" s="53" t="e">
        <f t="shared" si="0"/>
        <v>#DIV/0!</v>
      </c>
      <c r="E31" s="54">
        <f t="shared" si="1"/>
        <v>0</v>
      </c>
      <c r="F31" s="92"/>
      <c r="G31" s="92"/>
      <c r="H31" s="53" t="e">
        <f t="shared" si="2"/>
        <v>#DIV/0!</v>
      </c>
      <c r="I31" s="54">
        <f t="shared" si="3"/>
        <v>0</v>
      </c>
      <c r="J31" s="53" t="e">
        <f t="shared" si="4"/>
        <v>#DIV/0!</v>
      </c>
      <c r="K31" s="53" t="e">
        <f t="shared" si="5"/>
        <v>#DIV/0!</v>
      </c>
      <c r="L31" s="52" t="e">
        <f t="shared" si="6"/>
        <v>#DIV/0!</v>
      </c>
    </row>
    <row r="32" spans="1:12" x14ac:dyDescent="0.4">
      <c r="A32" s="58" t="s">
        <v>172</v>
      </c>
      <c r="B32" s="56">
        <v>930</v>
      </c>
      <c r="C32" s="56">
        <v>1086</v>
      </c>
      <c r="D32" s="53">
        <f t="shared" si="0"/>
        <v>0.85635359116022103</v>
      </c>
      <c r="E32" s="54">
        <f t="shared" si="1"/>
        <v>-156</v>
      </c>
      <c r="F32" s="56">
        <v>1450</v>
      </c>
      <c r="G32" s="56">
        <v>1465</v>
      </c>
      <c r="H32" s="53">
        <f t="shared" si="2"/>
        <v>0.98976109215017061</v>
      </c>
      <c r="I32" s="54">
        <f t="shared" si="3"/>
        <v>-15</v>
      </c>
      <c r="J32" s="53">
        <f t="shared" si="4"/>
        <v>0.64137931034482754</v>
      </c>
      <c r="K32" s="53">
        <f t="shared" si="5"/>
        <v>0.74129692832764504</v>
      </c>
      <c r="L32" s="52">
        <f t="shared" si="6"/>
        <v>-9.9917617982817508E-2</v>
      </c>
    </row>
    <row r="33" spans="1:64" x14ac:dyDescent="0.4">
      <c r="A33" s="70" t="s">
        <v>171</v>
      </c>
      <c r="B33" s="91"/>
      <c r="C33" s="91"/>
      <c r="D33" s="53" t="e">
        <f t="shared" si="0"/>
        <v>#DIV/0!</v>
      </c>
      <c r="E33" s="68">
        <f t="shared" si="1"/>
        <v>0</v>
      </c>
      <c r="F33" s="91"/>
      <c r="G33" s="91"/>
      <c r="H33" s="67" t="e">
        <f t="shared" si="2"/>
        <v>#DIV/0!</v>
      </c>
      <c r="I33" s="68">
        <f t="shared" si="3"/>
        <v>0</v>
      </c>
      <c r="J33" s="67" t="e">
        <f t="shared" si="4"/>
        <v>#DIV/0!</v>
      </c>
      <c r="K33" s="53" t="e">
        <f t="shared" si="5"/>
        <v>#DIV/0!</v>
      </c>
      <c r="L33" s="66" t="e">
        <f t="shared" si="6"/>
        <v>#DIV/0!</v>
      </c>
    </row>
    <row r="34" spans="1:64" x14ac:dyDescent="0.4">
      <c r="A34" s="70" t="s">
        <v>170</v>
      </c>
      <c r="B34" s="69">
        <v>775</v>
      </c>
      <c r="C34" s="69">
        <v>925</v>
      </c>
      <c r="D34" s="67">
        <f t="shared" si="0"/>
        <v>0.83783783783783783</v>
      </c>
      <c r="E34" s="68">
        <f t="shared" si="1"/>
        <v>-150</v>
      </c>
      <c r="F34" s="69">
        <v>1450</v>
      </c>
      <c r="G34" s="69">
        <v>1460</v>
      </c>
      <c r="H34" s="67">
        <f t="shared" si="2"/>
        <v>0.99315068493150682</v>
      </c>
      <c r="I34" s="68">
        <f t="shared" si="3"/>
        <v>-10</v>
      </c>
      <c r="J34" s="67">
        <f t="shared" si="4"/>
        <v>0.53448275862068961</v>
      </c>
      <c r="K34" s="67">
        <f t="shared" si="5"/>
        <v>0.63356164383561642</v>
      </c>
      <c r="L34" s="66">
        <f t="shared" si="6"/>
        <v>-9.9078885214926804E-2</v>
      </c>
    </row>
    <row r="35" spans="1:64" x14ac:dyDescent="0.4">
      <c r="A35" s="58" t="s">
        <v>169</v>
      </c>
      <c r="B35" s="92"/>
      <c r="C35" s="92"/>
      <c r="D35" s="53" t="e">
        <f t="shared" si="0"/>
        <v>#DIV/0!</v>
      </c>
      <c r="E35" s="54">
        <f t="shared" si="1"/>
        <v>0</v>
      </c>
      <c r="F35" s="92"/>
      <c r="G35" s="92"/>
      <c r="H35" s="53" t="e">
        <f t="shared" si="2"/>
        <v>#DIV/0!</v>
      </c>
      <c r="I35" s="54">
        <f t="shared" si="3"/>
        <v>0</v>
      </c>
      <c r="J35" s="53" t="e">
        <f t="shared" si="4"/>
        <v>#DIV/0!</v>
      </c>
      <c r="K35" s="53" t="e">
        <f t="shared" si="5"/>
        <v>#DIV/0!</v>
      </c>
      <c r="L35" s="52" t="e">
        <f t="shared" si="6"/>
        <v>#DIV/0!</v>
      </c>
    </row>
    <row r="36" spans="1:64" x14ac:dyDescent="0.4">
      <c r="A36" s="70" t="s">
        <v>89</v>
      </c>
      <c r="B36" s="91"/>
      <c r="C36" s="91"/>
      <c r="D36" s="67" t="e">
        <f t="shared" si="0"/>
        <v>#DIV/0!</v>
      </c>
      <c r="E36" s="68">
        <f t="shared" si="1"/>
        <v>0</v>
      </c>
      <c r="F36" s="91"/>
      <c r="G36" s="91"/>
      <c r="H36" s="67" t="e">
        <f t="shared" si="2"/>
        <v>#DIV/0!</v>
      </c>
      <c r="I36" s="68">
        <f t="shared" si="3"/>
        <v>0</v>
      </c>
      <c r="J36" s="67" t="e">
        <f t="shared" si="4"/>
        <v>#DIV/0!</v>
      </c>
      <c r="K36" s="67" t="e">
        <f t="shared" si="5"/>
        <v>#DIV/0!</v>
      </c>
      <c r="L36" s="66" t="e">
        <f t="shared" si="6"/>
        <v>#DIV/0!</v>
      </c>
    </row>
    <row r="37" spans="1:64" x14ac:dyDescent="0.4">
      <c r="A37" s="51" t="s">
        <v>168</v>
      </c>
      <c r="B37" s="50">
        <v>3963</v>
      </c>
      <c r="C37" s="50">
        <v>3641</v>
      </c>
      <c r="D37" s="67">
        <f t="shared" si="0"/>
        <v>1.0884372425157924</v>
      </c>
      <c r="E37" s="68">
        <f t="shared" si="1"/>
        <v>322</v>
      </c>
      <c r="F37" s="50">
        <v>5825</v>
      </c>
      <c r="G37" s="50">
        <v>5830</v>
      </c>
      <c r="H37" s="67">
        <f t="shared" si="2"/>
        <v>0.99914236706689541</v>
      </c>
      <c r="I37" s="68">
        <f t="shared" si="3"/>
        <v>-5</v>
      </c>
      <c r="J37" s="67">
        <f t="shared" si="4"/>
        <v>0.68034334763948501</v>
      </c>
      <c r="K37" s="67">
        <f t="shared" si="5"/>
        <v>0.62452830188679243</v>
      </c>
      <c r="L37" s="66">
        <f t="shared" si="6"/>
        <v>5.5815045752692583E-2</v>
      </c>
    </row>
    <row r="38" spans="1:64" x14ac:dyDescent="0.4">
      <c r="A38" s="277" t="s">
        <v>167</v>
      </c>
      <c r="B38" s="259">
        <f>SUM(B39:B40)</f>
        <v>622</v>
      </c>
      <c r="C38" s="259">
        <f>SUM(C39:C40)</f>
        <v>694</v>
      </c>
      <c r="D38" s="256">
        <f t="shared" ref="D38:D68" si="7">+B38/C38</f>
        <v>0.89625360230547546</v>
      </c>
      <c r="E38" s="281">
        <f t="shared" ref="E38:E68" si="8">+B38-C38</f>
        <v>-72</v>
      </c>
      <c r="F38" s="259">
        <f>SUM(F39:F40)</f>
        <v>813</v>
      </c>
      <c r="G38" s="259">
        <f>SUM(G39:G40)</f>
        <v>890</v>
      </c>
      <c r="H38" s="256">
        <f t="shared" ref="H38:H62" si="9">+F38/G38</f>
        <v>0.91348314606741576</v>
      </c>
      <c r="I38" s="281">
        <f t="shared" ref="I38:I62" si="10">+F38-G38</f>
        <v>-77</v>
      </c>
      <c r="J38" s="256">
        <f t="shared" ref="J38:J62" si="11">+B38/F38</f>
        <v>0.76506765067650673</v>
      </c>
      <c r="K38" s="256">
        <f t="shared" ref="K38:K62" si="12">+C38/G38</f>
        <v>0.77977528089887638</v>
      </c>
      <c r="L38" s="280">
        <f t="shared" ref="L38:L62" si="13">+J38-K38</f>
        <v>-1.470763022236965E-2</v>
      </c>
    </row>
    <row r="39" spans="1:64" x14ac:dyDescent="0.4">
      <c r="A39" s="57" t="s">
        <v>166</v>
      </c>
      <c r="B39" s="88">
        <v>345</v>
      </c>
      <c r="C39" s="88">
        <v>400</v>
      </c>
      <c r="D39" s="73">
        <f t="shared" si="7"/>
        <v>0.86250000000000004</v>
      </c>
      <c r="E39" s="81">
        <f t="shared" si="8"/>
        <v>-55</v>
      </c>
      <c r="F39" s="88">
        <v>423</v>
      </c>
      <c r="G39" s="88">
        <v>500</v>
      </c>
      <c r="H39" s="73">
        <f t="shared" si="9"/>
        <v>0.84599999999999997</v>
      </c>
      <c r="I39" s="81">
        <f t="shared" si="10"/>
        <v>-77</v>
      </c>
      <c r="J39" s="73">
        <f t="shared" si="11"/>
        <v>0.81560283687943258</v>
      </c>
      <c r="K39" s="73">
        <f t="shared" si="12"/>
        <v>0.8</v>
      </c>
      <c r="L39" s="90">
        <f t="shared" si="13"/>
        <v>1.5602836879432536E-2</v>
      </c>
    </row>
    <row r="40" spans="1:64" x14ac:dyDescent="0.4">
      <c r="A40" s="58" t="s">
        <v>165</v>
      </c>
      <c r="B40" s="56">
        <v>277</v>
      </c>
      <c r="C40" s="56">
        <v>294</v>
      </c>
      <c r="D40" s="53">
        <f t="shared" si="7"/>
        <v>0.94217687074829937</v>
      </c>
      <c r="E40" s="54">
        <f t="shared" si="8"/>
        <v>-17</v>
      </c>
      <c r="F40" s="56">
        <v>390</v>
      </c>
      <c r="G40" s="56">
        <v>390</v>
      </c>
      <c r="H40" s="53">
        <f t="shared" si="9"/>
        <v>1</v>
      </c>
      <c r="I40" s="54">
        <f t="shared" si="10"/>
        <v>0</v>
      </c>
      <c r="J40" s="53">
        <f t="shared" si="11"/>
        <v>0.71025641025641029</v>
      </c>
      <c r="K40" s="53">
        <f t="shared" si="12"/>
        <v>0.75384615384615383</v>
      </c>
      <c r="L40" s="52">
        <f t="shared" si="13"/>
        <v>-4.3589743589743546E-2</v>
      </c>
    </row>
    <row r="41" spans="1:64" s="89" customFormat="1" x14ac:dyDescent="0.4">
      <c r="A41" s="249" t="s">
        <v>88</v>
      </c>
      <c r="B41" s="248">
        <f>B42+B64</f>
        <v>70183</v>
      </c>
      <c r="C41" s="248">
        <f>C42+C64</f>
        <v>68719</v>
      </c>
      <c r="D41" s="245">
        <f t="shared" si="7"/>
        <v>1.0213041516902166</v>
      </c>
      <c r="E41" s="289">
        <f t="shared" si="8"/>
        <v>1464</v>
      </c>
      <c r="F41" s="248">
        <f>F42+F64</f>
        <v>113683</v>
      </c>
      <c r="G41" s="248">
        <f>G42+G64</f>
        <v>113341</v>
      </c>
      <c r="H41" s="245">
        <f t="shared" si="9"/>
        <v>1.0030174429376837</v>
      </c>
      <c r="I41" s="289">
        <f t="shared" si="10"/>
        <v>342</v>
      </c>
      <c r="J41" s="245">
        <f t="shared" si="11"/>
        <v>0.61735703667214969</v>
      </c>
      <c r="K41" s="245">
        <f t="shared" si="12"/>
        <v>0.60630310302538359</v>
      </c>
      <c r="L41" s="283">
        <f t="shared" si="13"/>
        <v>1.1053933646766101E-2</v>
      </c>
    </row>
    <row r="42" spans="1:64" s="44" customFormat="1" x14ac:dyDescent="0.4">
      <c r="A42" s="277" t="s">
        <v>164</v>
      </c>
      <c r="B42" s="248">
        <f>SUM(B43:B63)</f>
        <v>69006</v>
      </c>
      <c r="C42" s="248">
        <f>SUM(C43:C63)</f>
        <v>67615</v>
      </c>
      <c r="D42" s="245">
        <f t="shared" si="7"/>
        <v>1.0205723582045405</v>
      </c>
      <c r="E42" s="289">
        <f t="shared" si="8"/>
        <v>1391</v>
      </c>
      <c r="F42" s="248">
        <f>SUM(F43:F63)</f>
        <v>111937</v>
      </c>
      <c r="G42" s="248">
        <f>SUM(G43:G63)</f>
        <v>111823</v>
      </c>
      <c r="H42" s="245">
        <f t="shared" si="9"/>
        <v>1.0010194682668145</v>
      </c>
      <c r="I42" s="289">
        <f t="shared" si="10"/>
        <v>114</v>
      </c>
      <c r="J42" s="245">
        <f t="shared" si="11"/>
        <v>0.61647176536801951</v>
      </c>
      <c r="K42" s="245">
        <f t="shared" si="12"/>
        <v>0.6046609373742432</v>
      </c>
      <c r="L42" s="283">
        <f t="shared" si="13"/>
        <v>1.1810827993776307E-2</v>
      </c>
    </row>
    <row r="43" spans="1:64" x14ac:dyDescent="0.4">
      <c r="A43" s="58" t="s">
        <v>87</v>
      </c>
      <c r="B43" s="88">
        <v>27530</v>
      </c>
      <c r="C43" s="63">
        <v>29464</v>
      </c>
      <c r="D43" s="60">
        <f t="shared" si="7"/>
        <v>0.93436057561770292</v>
      </c>
      <c r="E43" s="68">
        <f t="shared" si="8"/>
        <v>-1934</v>
      </c>
      <c r="F43" s="63">
        <v>41211</v>
      </c>
      <c r="G43" s="56">
        <v>45404</v>
      </c>
      <c r="H43" s="67">
        <f t="shared" si="9"/>
        <v>0.90765130825477935</v>
      </c>
      <c r="I43" s="77">
        <f t="shared" si="10"/>
        <v>-4193</v>
      </c>
      <c r="J43" s="53">
        <f t="shared" si="11"/>
        <v>0.66802552716507724</v>
      </c>
      <c r="K43" s="53">
        <f t="shared" si="12"/>
        <v>0.64892960972601532</v>
      </c>
      <c r="L43" s="75">
        <f t="shared" si="13"/>
        <v>1.9095917439061916E-2</v>
      </c>
    </row>
    <row r="44" spans="1:64" x14ac:dyDescent="0.4">
      <c r="A44" s="58" t="s">
        <v>163</v>
      </c>
      <c r="B44" s="56">
        <v>3555</v>
      </c>
      <c r="C44" s="146">
        <v>3812</v>
      </c>
      <c r="D44" s="73">
        <f t="shared" si="7"/>
        <v>0.93258132214060863</v>
      </c>
      <c r="E44" s="68">
        <f t="shared" si="8"/>
        <v>-257</v>
      </c>
      <c r="F44" s="56">
        <v>5718</v>
      </c>
      <c r="G44" s="146">
        <v>6220</v>
      </c>
      <c r="H44" s="79">
        <f t="shared" si="9"/>
        <v>0.91929260450160777</v>
      </c>
      <c r="I44" s="77">
        <f t="shared" si="10"/>
        <v>-502</v>
      </c>
      <c r="J44" s="53">
        <f t="shared" si="11"/>
        <v>0.62172088142707238</v>
      </c>
      <c r="K44" s="53">
        <f t="shared" si="12"/>
        <v>0.6128617363344051</v>
      </c>
      <c r="L44" s="75">
        <f t="shared" si="13"/>
        <v>8.8591450926672755E-3</v>
      </c>
    </row>
    <row r="45" spans="1:64" x14ac:dyDescent="0.4">
      <c r="A45" s="70" t="s">
        <v>162</v>
      </c>
      <c r="B45" s="56">
        <v>4701</v>
      </c>
      <c r="C45" s="146">
        <v>4477</v>
      </c>
      <c r="D45" s="76">
        <f t="shared" si="7"/>
        <v>1.0500335045789591</v>
      </c>
      <c r="E45" s="77">
        <f t="shared" si="8"/>
        <v>224</v>
      </c>
      <c r="F45" s="56">
        <v>7818</v>
      </c>
      <c r="G45" s="382">
        <v>7190</v>
      </c>
      <c r="H45" s="79">
        <f t="shared" si="9"/>
        <v>1.0873435326842837</v>
      </c>
      <c r="I45" s="84">
        <f t="shared" si="10"/>
        <v>628</v>
      </c>
      <c r="J45" s="76">
        <f t="shared" si="11"/>
        <v>0.60130468150422101</v>
      </c>
      <c r="K45" s="76">
        <f t="shared" si="12"/>
        <v>0.62267037552155768</v>
      </c>
      <c r="L45" s="86">
        <f t="shared" si="13"/>
        <v>-2.1365694017336678E-2</v>
      </c>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row>
    <row r="46" spans="1:64" s="85" customFormat="1" x14ac:dyDescent="0.4">
      <c r="A46" s="70" t="s">
        <v>161</v>
      </c>
      <c r="B46" s="56">
        <v>3315</v>
      </c>
      <c r="C46" s="148">
        <v>3579</v>
      </c>
      <c r="D46" s="76">
        <f t="shared" si="7"/>
        <v>0.92623637887678123</v>
      </c>
      <c r="E46" s="77">
        <f t="shared" si="8"/>
        <v>-264</v>
      </c>
      <c r="F46" s="56">
        <v>6125</v>
      </c>
      <c r="G46" s="146">
        <v>7060</v>
      </c>
      <c r="H46" s="79">
        <f t="shared" si="9"/>
        <v>0.86756373937677056</v>
      </c>
      <c r="I46" s="84">
        <f t="shared" si="10"/>
        <v>-935</v>
      </c>
      <c r="J46" s="76">
        <f t="shared" si="11"/>
        <v>0.54122448979591842</v>
      </c>
      <c r="K46" s="87">
        <f t="shared" si="12"/>
        <v>0.50694050991501416</v>
      </c>
      <c r="L46" s="86">
        <f t="shared" si="13"/>
        <v>3.4283979880904258E-2</v>
      </c>
    </row>
    <row r="47" spans="1:64" x14ac:dyDescent="0.4">
      <c r="A47" s="58" t="s">
        <v>86</v>
      </c>
      <c r="B47" s="83">
        <v>5720</v>
      </c>
      <c r="C47" s="56">
        <v>4659</v>
      </c>
      <c r="D47" s="78">
        <f t="shared" si="7"/>
        <v>1.2277312728053231</v>
      </c>
      <c r="E47" s="84">
        <f t="shared" si="8"/>
        <v>1061</v>
      </c>
      <c r="F47" s="83">
        <v>9613</v>
      </c>
      <c r="G47" s="56">
        <v>7380</v>
      </c>
      <c r="H47" s="76">
        <f t="shared" si="9"/>
        <v>1.3025745257452574</v>
      </c>
      <c r="I47" s="77">
        <f t="shared" si="10"/>
        <v>2233</v>
      </c>
      <c r="J47" s="76">
        <f t="shared" si="11"/>
        <v>0.59502756683657543</v>
      </c>
      <c r="K47" s="76">
        <f t="shared" si="12"/>
        <v>0.63130081300813012</v>
      </c>
      <c r="L47" s="75">
        <f t="shared" si="13"/>
        <v>-3.6273246171554696E-2</v>
      </c>
    </row>
    <row r="48" spans="1:64" x14ac:dyDescent="0.4">
      <c r="A48" s="58" t="s">
        <v>85</v>
      </c>
      <c r="B48" s="56">
        <v>8221</v>
      </c>
      <c r="C48" s="146">
        <v>8556</v>
      </c>
      <c r="D48" s="78">
        <f t="shared" si="7"/>
        <v>0.96084618980832159</v>
      </c>
      <c r="E48" s="82">
        <f t="shared" si="8"/>
        <v>-335</v>
      </c>
      <c r="F48" s="56">
        <v>15656</v>
      </c>
      <c r="G48" s="144">
        <v>17258</v>
      </c>
      <c r="H48" s="76">
        <f t="shared" si="9"/>
        <v>0.90717348476069071</v>
      </c>
      <c r="I48" s="77">
        <f t="shared" si="10"/>
        <v>-1602</v>
      </c>
      <c r="J48" s="78">
        <f t="shared" si="11"/>
        <v>0.52510219724067453</v>
      </c>
      <c r="K48" s="76">
        <f t="shared" si="12"/>
        <v>0.49577007764515008</v>
      </c>
      <c r="L48" s="75">
        <f t="shared" si="13"/>
        <v>2.9332119595524453E-2</v>
      </c>
    </row>
    <row r="49" spans="1:12" x14ac:dyDescent="0.4">
      <c r="A49" s="58" t="s">
        <v>160</v>
      </c>
      <c r="B49" s="56">
        <v>1881</v>
      </c>
      <c r="C49" s="144">
        <v>1724</v>
      </c>
      <c r="D49" s="73">
        <f t="shared" si="7"/>
        <v>1.0910672853828307</v>
      </c>
      <c r="E49" s="68">
        <f t="shared" si="8"/>
        <v>157</v>
      </c>
      <c r="F49" s="56">
        <v>2699</v>
      </c>
      <c r="G49" s="146">
        <v>2700</v>
      </c>
      <c r="H49" s="67">
        <f t="shared" si="9"/>
        <v>0.99962962962962965</v>
      </c>
      <c r="I49" s="77">
        <f t="shared" si="10"/>
        <v>-1</v>
      </c>
      <c r="J49" s="53">
        <f t="shared" si="11"/>
        <v>0.69692478695813265</v>
      </c>
      <c r="K49" s="53">
        <f t="shared" si="12"/>
        <v>0.63851851851851849</v>
      </c>
      <c r="L49" s="75">
        <f t="shared" si="13"/>
        <v>5.8406268439614162E-2</v>
      </c>
    </row>
    <row r="50" spans="1:12" x14ac:dyDescent="0.4">
      <c r="A50" s="58" t="s">
        <v>288</v>
      </c>
      <c r="B50" s="56">
        <v>1676</v>
      </c>
      <c r="C50" s="602"/>
      <c r="D50" s="73" t="e">
        <f t="shared" si="7"/>
        <v>#DIV/0!</v>
      </c>
      <c r="E50" s="81">
        <f t="shared" si="8"/>
        <v>1676</v>
      </c>
      <c r="F50" s="83">
        <v>1760</v>
      </c>
      <c r="G50" s="602"/>
      <c r="H50" s="67" t="e">
        <f t="shared" si="9"/>
        <v>#DIV/0!</v>
      </c>
      <c r="I50" s="54">
        <f t="shared" si="10"/>
        <v>1760</v>
      </c>
      <c r="J50" s="53">
        <f t="shared" si="11"/>
        <v>0.95227272727272727</v>
      </c>
      <c r="K50" s="53" t="e">
        <f t="shared" si="12"/>
        <v>#DIV/0!</v>
      </c>
      <c r="L50" s="52" t="e">
        <f t="shared" si="13"/>
        <v>#DIV/0!</v>
      </c>
    </row>
    <row r="51" spans="1:12" x14ac:dyDescent="0.4">
      <c r="A51" s="58" t="s">
        <v>84</v>
      </c>
      <c r="B51" s="340">
        <v>1741</v>
      </c>
      <c r="C51" s="56">
        <v>1544</v>
      </c>
      <c r="D51" s="78">
        <f t="shared" si="7"/>
        <v>1.1275906735751295</v>
      </c>
      <c r="E51" s="77">
        <f t="shared" si="8"/>
        <v>197</v>
      </c>
      <c r="F51" s="340">
        <v>2700</v>
      </c>
      <c r="G51" s="56">
        <v>1760</v>
      </c>
      <c r="H51" s="67">
        <f t="shared" si="9"/>
        <v>1.5340909090909092</v>
      </c>
      <c r="I51" s="54">
        <f t="shared" si="10"/>
        <v>940</v>
      </c>
      <c r="J51" s="53">
        <f t="shared" si="11"/>
        <v>0.64481481481481484</v>
      </c>
      <c r="K51" s="76">
        <f t="shared" si="12"/>
        <v>0.87727272727272732</v>
      </c>
      <c r="L51" s="75">
        <f t="shared" si="13"/>
        <v>-0.23245791245791247</v>
      </c>
    </row>
    <row r="52" spans="1:12" x14ac:dyDescent="0.4">
      <c r="A52" s="58" t="s">
        <v>159</v>
      </c>
      <c r="B52" s="56">
        <v>502</v>
      </c>
      <c r="C52" s="88">
        <v>511</v>
      </c>
      <c r="D52" s="73">
        <f t="shared" si="7"/>
        <v>0.98238747553816042</v>
      </c>
      <c r="E52" s="68">
        <f t="shared" si="8"/>
        <v>-9</v>
      </c>
      <c r="F52" s="56">
        <v>1134</v>
      </c>
      <c r="G52" s="88">
        <v>1134</v>
      </c>
      <c r="H52" s="67">
        <f t="shared" si="9"/>
        <v>1</v>
      </c>
      <c r="I52" s="54">
        <f t="shared" si="10"/>
        <v>0</v>
      </c>
      <c r="J52" s="53">
        <f t="shared" si="11"/>
        <v>0.44268077601410932</v>
      </c>
      <c r="K52" s="53">
        <f t="shared" si="12"/>
        <v>0.45061728395061729</v>
      </c>
      <c r="L52" s="52">
        <f t="shared" si="13"/>
        <v>-7.9365079365079638E-3</v>
      </c>
    </row>
    <row r="53" spans="1:12" x14ac:dyDescent="0.4">
      <c r="A53" s="58" t="s">
        <v>158</v>
      </c>
      <c r="B53" s="69">
        <v>1023</v>
      </c>
      <c r="C53" s="88">
        <v>851</v>
      </c>
      <c r="D53" s="78">
        <f t="shared" si="7"/>
        <v>1.2021151586368977</v>
      </c>
      <c r="E53" s="77">
        <f t="shared" si="8"/>
        <v>172</v>
      </c>
      <c r="F53" s="69">
        <v>1529</v>
      </c>
      <c r="G53" s="146">
        <v>1200</v>
      </c>
      <c r="H53" s="67">
        <f t="shared" si="9"/>
        <v>1.2741666666666667</v>
      </c>
      <c r="I53" s="54">
        <f t="shared" si="10"/>
        <v>329</v>
      </c>
      <c r="J53" s="53">
        <f t="shared" si="11"/>
        <v>0.6690647482014388</v>
      </c>
      <c r="K53" s="76">
        <f t="shared" si="12"/>
        <v>0.70916666666666661</v>
      </c>
      <c r="L53" s="75">
        <f t="shared" si="13"/>
        <v>-4.0101918465227815E-2</v>
      </c>
    </row>
    <row r="54" spans="1:12" x14ac:dyDescent="0.4">
      <c r="A54" s="58" t="s">
        <v>83</v>
      </c>
      <c r="B54" s="69">
        <v>1633</v>
      </c>
      <c r="C54" s="56">
        <v>1770</v>
      </c>
      <c r="D54" s="73">
        <f t="shared" si="7"/>
        <v>0.92259887005649721</v>
      </c>
      <c r="E54" s="68">
        <f t="shared" si="8"/>
        <v>-137</v>
      </c>
      <c r="F54" s="69">
        <v>2700</v>
      </c>
      <c r="G54" s="56">
        <v>3320</v>
      </c>
      <c r="H54" s="67">
        <f t="shared" si="9"/>
        <v>0.81325301204819278</v>
      </c>
      <c r="I54" s="54">
        <f t="shared" si="10"/>
        <v>-620</v>
      </c>
      <c r="J54" s="53">
        <f t="shared" si="11"/>
        <v>0.60481481481481481</v>
      </c>
      <c r="K54" s="53">
        <f t="shared" si="12"/>
        <v>0.5331325301204819</v>
      </c>
      <c r="L54" s="52">
        <f t="shared" si="13"/>
        <v>7.168228469433291E-2</v>
      </c>
    </row>
    <row r="55" spans="1:12" x14ac:dyDescent="0.4">
      <c r="A55" s="58" t="s">
        <v>82</v>
      </c>
      <c r="B55" s="56">
        <v>1137</v>
      </c>
      <c r="C55" s="56">
        <v>1184</v>
      </c>
      <c r="D55" s="73">
        <f t="shared" si="7"/>
        <v>0.96030405405405406</v>
      </c>
      <c r="E55" s="54">
        <f t="shared" si="8"/>
        <v>-47</v>
      </c>
      <c r="F55" s="56">
        <v>2700</v>
      </c>
      <c r="G55" s="56">
        <v>2700</v>
      </c>
      <c r="H55" s="53">
        <f t="shared" si="9"/>
        <v>1</v>
      </c>
      <c r="I55" s="54">
        <f t="shared" si="10"/>
        <v>0</v>
      </c>
      <c r="J55" s="53">
        <f t="shared" si="11"/>
        <v>0.4211111111111111</v>
      </c>
      <c r="K55" s="53">
        <f t="shared" si="12"/>
        <v>0.43851851851851853</v>
      </c>
      <c r="L55" s="52">
        <f t="shared" si="13"/>
        <v>-1.7407407407407427E-2</v>
      </c>
    </row>
    <row r="56" spans="1:12" x14ac:dyDescent="0.4">
      <c r="A56" s="58" t="s">
        <v>157</v>
      </c>
      <c r="B56" s="56">
        <v>846</v>
      </c>
      <c r="C56" s="56">
        <v>905</v>
      </c>
      <c r="D56" s="73">
        <f t="shared" si="7"/>
        <v>0.93480662983425411</v>
      </c>
      <c r="E56" s="54">
        <f t="shared" si="8"/>
        <v>-59</v>
      </c>
      <c r="F56" s="56">
        <v>1260</v>
      </c>
      <c r="G56" s="56">
        <v>1260</v>
      </c>
      <c r="H56" s="53">
        <f t="shared" si="9"/>
        <v>1</v>
      </c>
      <c r="I56" s="54">
        <f t="shared" si="10"/>
        <v>0</v>
      </c>
      <c r="J56" s="53">
        <f t="shared" si="11"/>
        <v>0.67142857142857137</v>
      </c>
      <c r="K56" s="53">
        <f t="shared" si="12"/>
        <v>0.71825396825396826</v>
      </c>
      <c r="L56" s="52">
        <f t="shared" si="13"/>
        <v>-4.6825396825396881E-2</v>
      </c>
    </row>
    <row r="57" spans="1:12" x14ac:dyDescent="0.4">
      <c r="A57" s="70" t="s">
        <v>81</v>
      </c>
      <c r="B57" s="56">
        <v>799</v>
      </c>
      <c r="C57" s="69">
        <v>776</v>
      </c>
      <c r="D57" s="73">
        <f t="shared" si="7"/>
        <v>1.0296391752577319</v>
      </c>
      <c r="E57" s="68">
        <f t="shared" si="8"/>
        <v>23</v>
      </c>
      <c r="F57" s="56">
        <v>1200</v>
      </c>
      <c r="G57" s="69">
        <v>1200</v>
      </c>
      <c r="H57" s="67">
        <f t="shared" si="9"/>
        <v>1</v>
      </c>
      <c r="I57" s="54">
        <f t="shared" si="10"/>
        <v>0</v>
      </c>
      <c r="J57" s="53">
        <f t="shared" si="11"/>
        <v>0.66583333333333339</v>
      </c>
      <c r="K57" s="67">
        <f t="shared" si="12"/>
        <v>0.64666666666666661</v>
      </c>
      <c r="L57" s="66">
        <f t="shared" si="13"/>
        <v>1.9166666666666776E-2</v>
      </c>
    </row>
    <row r="58" spans="1:12" x14ac:dyDescent="0.4">
      <c r="A58" s="58" t="s">
        <v>80</v>
      </c>
      <c r="B58" s="56">
        <v>632</v>
      </c>
      <c r="C58" s="56">
        <v>683</v>
      </c>
      <c r="D58" s="73">
        <f t="shared" si="7"/>
        <v>0.92532942898975112</v>
      </c>
      <c r="E58" s="54">
        <f t="shared" si="8"/>
        <v>-51</v>
      </c>
      <c r="F58" s="56">
        <v>1200</v>
      </c>
      <c r="G58" s="56">
        <v>1200</v>
      </c>
      <c r="H58" s="53">
        <f t="shared" si="9"/>
        <v>1</v>
      </c>
      <c r="I58" s="54">
        <f t="shared" si="10"/>
        <v>0</v>
      </c>
      <c r="J58" s="53">
        <f t="shared" si="11"/>
        <v>0.52666666666666662</v>
      </c>
      <c r="K58" s="53">
        <f t="shared" si="12"/>
        <v>0.56916666666666671</v>
      </c>
      <c r="L58" s="52">
        <f t="shared" si="13"/>
        <v>-4.2500000000000093E-2</v>
      </c>
    </row>
    <row r="59" spans="1:12" x14ac:dyDescent="0.4">
      <c r="A59" s="58" t="s">
        <v>79</v>
      </c>
      <c r="B59" s="69">
        <v>766</v>
      </c>
      <c r="C59" s="69">
        <v>813</v>
      </c>
      <c r="D59" s="53">
        <f t="shared" si="7"/>
        <v>0.94218942189421895</v>
      </c>
      <c r="E59" s="68">
        <f t="shared" si="8"/>
        <v>-47</v>
      </c>
      <c r="F59" s="69">
        <v>1200</v>
      </c>
      <c r="G59" s="69">
        <v>1195</v>
      </c>
      <c r="H59" s="67">
        <f t="shared" si="9"/>
        <v>1.00418410041841</v>
      </c>
      <c r="I59" s="68">
        <f t="shared" si="10"/>
        <v>5</v>
      </c>
      <c r="J59" s="67">
        <f t="shared" si="11"/>
        <v>0.63833333333333331</v>
      </c>
      <c r="K59" s="67">
        <f t="shared" si="12"/>
        <v>0.68033472803347284</v>
      </c>
      <c r="L59" s="66">
        <f t="shared" si="13"/>
        <v>-4.2001394700139527E-2</v>
      </c>
    </row>
    <row r="60" spans="1:12" x14ac:dyDescent="0.4">
      <c r="A60" s="58" t="s">
        <v>78</v>
      </c>
      <c r="B60" s="56">
        <v>2299</v>
      </c>
      <c r="C60" s="56">
        <v>2307</v>
      </c>
      <c r="D60" s="53">
        <f t="shared" si="7"/>
        <v>0.99653229302123969</v>
      </c>
      <c r="E60" s="54">
        <f t="shared" si="8"/>
        <v>-8</v>
      </c>
      <c r="F60" s="56">
        <v>4154</v>
      </c>
      <c r="G60" s="56">
        <v>3642</v>
      </c>
      <c r="H60" s="53">
        <f t="shared" si="9"/>
        <v>1.1405820977484897</v>
      </c>
      <c r="I60" s="54">
        <f t="shared" si="10"/>
        <v>512</v>
      </c>
      <c r="J60" s="53">
        <f t="shared" si="11"/>
        <v>0.55344246509388539</v>
      </c>
      <c r="K60" s="53">
        <f t="shared" si="12"/>
        <v>0.63344316309719939</v>
      </c>
      <c r="L60" s="52">
        <f t="shared" si="13"/>
        <v>-8.0000698003313997E-2</v>
      </c>
    </row>
    <row r="61" spans="1:12" x14ac:dyDescent="0.4">
      <c r="A61" s="70" t="s">
        <v>155</v>
      </c>
      <c r="B61" s="69">
        <v>760</v>
      </c>
      <c r="C61" s="604"/>
      <c r="D61" s="67" t="e">
        <f t="shared" si="7"/>
        <v>#DIV/0!</v>
      </c>
      <c r="E61" s="68">
        <f t="shared" si="8"/>
        <v>760</v>
      </c>
      <c r="F61" s="69">
        <v>1200</v>
      </c>
      <c r="G61" s="604"/>
      <c r="H61" s="67" t="e">
        <f t="shared" si="9"/>
        <v>#DIV/0!</v>
      </c>
      <c r="I61" s="68">
        <f t="shared" si="10"/>
        <v>1200</v>
      </c>
      <c r="J61" s="67">
        <f t="shared" si="11"/>
        <v>0.6333333333333333</v>
      </c>
      <c r="K61" s="67" t="e">
        <f t="shared" si="12"/>
        <v>#DIV/0!</v>
      </c>
      <c r="L61" s="66" t="e">
        <f t="shared" si="13"/>
        <v>#DIV/0!</v>
      </c>
    </row>
    <row r="62" spans="1:12" x14ac:dyDescent="0.4">
      <c r="A62" s="70" t="s">
        <v>339</v>
      </c>
      <c r="B62" s="69">
        <v>269</v>
      </c>
      <c r="C62" s="604"/>
      <c r="D62" s="67" t="e">
        <f t="shared" si="7"/>
        <v>#DIV/0!</v>
      </c>
      <c r="E62" s="68">
        <f t="shared" si="8"/>
        <v>269</v>
      </c>
      <c r="F62" s="69">
        <v>360</v>
      </c>
      <c r="G62" s="604"/>
      <c r="H62" s="67" t="e">
        <f t="shared" si="9"/>
        <v>#DIV/0!</v>
      </c>
      <c r="I62" s="68">
        <f t="shared" si="10"/>
        <v>360</v>
      </c>
      <c r="J62" s="67">
        <f t="shared" si="11"/>
        <v>0.74722222222222223</v>
      </c>
      <c r="K62" s="67" t="e">
        <f t="shared" si="12"/>
        <v>#DIV/0!</v>
      </c>
      <c r="L62" s="66" t="e">
        <f t="shared" si="13"/>
        <v>#DIV/0!</v>
      </c>
    </row>
    <row r="63" spans="1:12" x14ac:dyDescent="0.4">
      <c r="A63" s="51" t="s">
        <v>156</v>
      </c>
      <c r="B63" s="65"/>
      <c r="C63" s="65"/>
      <c r="D63" s="47" t="e">
        <f t="shared" si="7"/>
        <v>#DIV/0!</v>
      </c>
      <c r="E63" s="48">
        <f t="shared" si="8"/>
        <v>0</v>
      </c>
      <c r="F63" s="65"/>
      <c r="G63" s="603"/>
      <c r="H63" s="47"/>
      <c r="I63" s="48"/>
      <c r="J63" s="47"/>
      <c r="K63" s="47" t="e">
        <f t="shared" ref="K63:K68" si="14">+C63/G63</f>
        <v>#DIV/0!</v>
      </c>
      <c r="L63" s="46"/>
    </row>
    <row r="64" spans="1:12" s="45" customFormat="1" x14ac:dyDescent="0.4">
      <c r="A64" s="277" t="s">
        <v>154</v>
      </c>
      <c r="B64" s="259">
        <f>SUM(B65:B68)</f>
        <v>1177</v>
      </c>
      <c r="C64" s="259">
        <f>SUM(C65:C68)</f>
        <v>1104</v>
      </c>
      <c r="D64" s="256">
        <f t="shared" si="7"/>
        <v>1.0661231884057971</v>
      </c>
      <c r="E64" s="281">
        <f t="shared" si="8"/>
        <v>73</v>
      </c>
      <c r="F64" s="259">
        <f>SUM(F65:F68)</f>
        <v>1746</v>
      </c>
      <c r="G64" s="259">
        <f>SUM(G65:G68)</f>
        <v>1518</v>
      </c>
      <c r="H64" s="256">
        <f>+F64/G64</f>
        <v>1.150197628458498</v>
      </c>
      <c r="I64" s="281">
        <f>+F64-G64</f>
        <v>228</v>
      </c>
      <c r="J64" s="256">
        <f>+B64/F64</f>
        <v>0.67411225658648344</v>
      </c>
      <c r="K64" s="256">
        <f t="shared" si="14"/>
        <v>0.72727272727272729</v>
      </c>
      <c r="L64" s="280">
        <f>+J64-K64</f>
        <v>-5.3160470686243855E-2</v>
      </c>
    </row>
    <row r="65" spans="1:12" s="45" customFormat="1" x14ac:dyDescent="0.4">
      <c r="A65" s="64" t="s">
        <v>77</v>
      </c>
      <c r="B65" s="63">
        <v>210</v>
      </c>
      <c r="C65" s="63">
        <v>238</v>
      </c>
      <c r="D65" s="60">
        <f t="shared" si="7"/>
        <v>0.88235294117647056</v>
      </c>
      <c r="E65" s="61">
        <f t="shared" si="8"/>
        <v>-28</v>
      </c>
      <c r="F65" s="63">
        <v>300</v>
      </c>
      <c r="G65" s="63">
        <v>304</v>
      </c>
      <c r="H65" s="60">
        <f>+F65/G65</f>
        <v>0.98684210526315785</v>
      </c>
      <c r="I65" s="61">
        <f>+F65-G65</f>
        <v>-4</v>
      </c>
      <c r="J65" s="60">
        <f>+B65/F65</f>
        <v>0.7</v>
      </c>
      <c r="K65" s="60">
        <f t="shared" si="14"/>
        <v>0.78289473684210531</v>
      </c>
      <c r="L65" s="59">
        <f>+J65-K65</f>
        <v>-8.2894736842105354E-2</v>
      </c>
    </row>
    <row r="66" spans="1:12" s="45" customFormat="1" x14ac:dyDescent="0.4">
      <c r="A66" s="58" t="s">
        <v>153</v>
      </c>
      <c r="B66" s="56">
        <v>345</v>
      </c>
      <c r="C66" s="56">
        <v>222</v>
      </c>
      <c r="D66" s="53">
        <f t="shared" si="7"/>
        <v>1.5540540540540539</v>
      </c>
      <c r="E66" s="54">
        <f t="shared" si="8"/>
        <v>123</v>
      </c>
      <c r="F66" s="56">
        <v>540</v>
      </c>
      <c r="G66" s="56">
        <v>299</v>
      </c>
      <c r="H66" s="53">
        <f>+F66/G66</f>
        <v>1.806020066889632</v>
      </c>
      <c r="I66" s="54">
        <f>+F66-G66</f>
        <v>241</v>
      </c>
      <c r="J66" s="53">
        <f>+B66/F66</f>
        <v>0.63888888888888884</v>
      </c>
      <c r="K66" s="53">
        <f t="shared" si="14"/>
        <v>0.74247491638795982</v>
      </c>
      <c r="L66" s="52">
        <f>+J66-K66</f>
        <v>-0.10358602749907098</v>
      </c>
    </row>
    <row r="67" spans="1:12" s="45" customFormat="1" x14ac:dyDescent="0.4">
      <c r="A67" s="57" t="s">
        <v>152</v>
      </c>
      <c r="B67" s="56">
        <v>179</v>
      </c>
      <c r="C67" s="56">
        <v>172</v>
      </c>
      <c r="D67" s="53">
        <f t="shared" si="7"/>
        <v>1.0406976744186047</v>
      </c>
      <c r="E67" s="54">
        <f t="shared" si="8"/>
        <v>7</v>
      </c>
      <c r="F67" s="56">
        <v>300</v>
      </c>
      <c r="G67" s="56">
        <v>299</v>
      </c>
      <c r="H67" s="53">
        <f>+F67/G67</f>
        <v>1.0033444816053512</v>
      </c>
      <c r="I67" s="54">
        <f>+F67-G67</f>
        <v>1</v>
      </c>
      <c r="J67" s="53">
        <f>+B67/F67</f>
        <v>0.59666666666666668</v>
      </c>
      <c r="K67" s="53">
        <f t="shared" si="14"/>
        <v>0.57525083612040129</v>
      </c>
      <c r="L67" s="52">
        <f>+J67-K67</f>
        <v>2.1415830546265391E-2</v>
      </c>
    </row>
    <row r="68" spans="1:12" s="45" customFormat="1" x14ac:dyDescent="0.4">
      <c r="A68" s="51" t="s">
        <v>151</v>
      </c>
      <c r="B68" s="50">
        <v>443</v>
      </c>
      <c r="C68" s="50">
        <v>472</v>
      </c>
      <c r="D68" s="47">
        <f t="shared" si="7"/>
        <v>0.93855932203389836</v>
      </c>
      <c r="E68" s="48">
        <f t="shared" si="8"/>
        <v>-29</v>
      </c>
      <c r="F68" s="50">
        <v>606</v>
      </c>
      <c r="G68" s="50">
        <v>616</v>
      </c>
      <c r="H68" s="47">
        <f>+F68/G68</f>
        <v>0.98376623376623373</v>
      </c>
      <c r="I68" s="48">
        <f>+F68-G68</f>
        <v>-10</v>
      </c>
      <c r="J68" s="47">
        <f>+B68/F68</f>
        <v>0.73102310231023104</v>
      </c>
      <c r="K68" s="47">
        <f t="shared" si="14"/>
        <v>0.76623376623376627</v>
      </c>
      <c r="L68" s="46">
        <f>+J68-K68</f>
        <v>-3.5210663923535224E-2</v>
      </c>
    </row>
    <row r="69" spans="1:12" x14ac:dyDescent="0.4">
      <c r="A69" s="42" t="s">
        <v>143</v>
      </c>
      <c r="C69" s="42"/>
      <c r="E69" s="43"/>
      <c r="G69" s="42"/>
      <c r="I69" s="43"/>
      <c r="K69" s="42"/>
    </row>
    <row r="70" spans="1:12" x14ac:dyDescent="0.4">
      <c r="A70" s="44" t="s">
        <v>142</v>
      </c>
      <c r="C70" s="42"/>
      <c r="E70" s="43"/>
      <c r="G70" s="42"/>
      <c r="I70" s="43"/>
      <c r="K70" s="42"/>
    </row>
    <row r="71" spans="1:12" x14ac:dyDescent="0.4">
      <c r="A71" s="42" t="s">
        <v>141</v>
      </c>
    </row>
    <row r="72" spans="1:12" x14ac:dyDescent="0.4">
      <c r="A72" s="42" t="s">
        <v>196</v>
      </c>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dataValidations count="1">
    <dataValidation allowBlank="1" showInputMessage="1" showErrorMessage="1" sqref="B6:L68 IX6:JH68 ST6:TD68 ACP6:ACZ68 AML6:AMV68 AWH6:AWR68 BGD6:BGN68 BPZ6:BQJ68 BZV6:CAF68 CJR6:CKB68 CTN6:CTX68 DDJ6:DDT68 DNF6:DNP68 DXB6:DXL68 EGX6:EHH68 EQT6:ERD68 FAP6:FAZ68 FKL6:FKV68 FUH6:FUR68 GED6:GEN68 GNZ6:GOJ68 GXV6:GYF68 HHR6:HIB68 HRN6:HRX68 IBJ6:IBT68 ILF6:ILP68 IVB6:IVL68 JEX6:JFH68 JOT6:JPD68 JYP6:JYZ68 KIL6:KIV68 KSH6:KSR68 LCD6:LCN68 LLZ6:LMJ68 LVV6:LWF68 MFR6:MGB68 MPN6:MPX68 MZJ6:MZT68 NJF6:NJP68 NTB6:NTL68 OCX6:ODH68 OMT6:OND68 OWP6:OWZ68 PGL6:PGV68 PQH6:PQR68 QAD6:QAN68 QJZ6:QKJ68 QTV6:QUF68 RDR6:REB68 RNN6:RNX68 RXJ6:RXT68 SHF6:SHP68 SRB6:SRL68 TAX6:TBH68 TKT6:TLD68 TUP6:TUZ68 UEL6:UEV68 UOH6:UOR68 UYD6:UYN68 VHZ6:VIJ68 VRV6:VSF68 WBR6:WCB68 WLN6:WLX68 WVJ6:WVT68 B65542:L65604 IX65542:JH65604 ST65542:TD65604 ACP65542:ACZ65604 AML65542:AMV65604 AWH65542:AWR65604 BGD65542:BGN65604 BPZ65542:BQJ65604 BZV65542:CAF65604 CJR65542:CKB65604 CTN65542:CTX65604 DDJ65542:DDT65604 DNF65542:DNP65604 DXB65542:DXL65604 EGX65542:EHH65604 EQT65542:ERD65604 FAP65542:FAZ65604 FKL65542:FKV65604 FUH65542:FUR65604 GED65542:GEN65604 GNZ65542:GOJ65604 GXV65542:GYF65604 HHR65542:HIB65604 HRN65542:HRX65604 IBJ65542:IBT65604 ILF65542:ILP65604 IVB65542:IVL65604 JEX65542:JFH65604 JOT65542:JPD65604 JYP65542:JYZ65604 KIL65542:KIV65604 KSH65542:KSR65604 LCD65542:LCN65604 LLZ65542:LMJ65604 LVV65542:LWF65604 MFR65542:MGB65604 MPN65542:MPX65604 MZJ65542:MZT65604 NJF65542:NJP65604 NTB65542:NTL65604 OCX65542:ODH65604 OMT65542:OND65604 OWP65542:OWZ65604 PGL65542:PGV65604 PQH65542:PQR65604 QAD65542:QAN65604 QJZ65542:QKJ65604 QTV65542:QUF65604 RDR65542:REB65604 RNN65542:RNX65604 RXJ65542:RXT65604 SHF65542:SHP65604 SRB65542:SRL65604 TAX65542:TBH65604 TKT65542:TLD65604 TUP65542:TUZ65604 UEL65542:UEV65604 UOH65542:UOR65604 UYD65542:UYN65604 VHZ65542:VIJ65604 VRV65542:VSF65604 WBR65542:WCB65604 WLN65542:WLX65604 WVJ65542:WVT65604 B131078:L131140 IX131078:JH131140 ST131078:TD131140 ACP131078:ACZ131140 AML131078:AMV131140 AWH131078:AWR131140 BGD131078:BGN131140 BPZ131078:BQJ131140 BZV131078:CAF131140 CJR131078:CKB131140 CTN131078:CTX131140 DDJ131078:DDT131140 DNF131078:DNP131140 DXB131078:DXL131140 EGX131078:EHH131140 EQT131078:ERD131140 FAP131078:FAZ131140 FKL131078:FKV131140 FUH131078:FUR131140 GED131078:GEN131140 GNZ131078:GOJ131140 GXV131078:GYF131140 HHR131078:HIB131140 HRN131078:HRX131140 IBJ131078:IBT131140 ILF131078:ILP131140 IVB131078:IVL131140 JEX131078:JFH131140 JOT131078:JPD131140 JYP131078:JYZ131140 KIL131078:KIV131140 KSH131078:KSR131140 LCD131078:LCN131140 LLZ131078:LMJ131140 LVV131078:LWF131140 MFR131078:MGB131140 MPN131078:MPX131140 MZJ131078:MZT131140 NJF131078:NJP131140 NTB131078:NTL131140 OCX131078:ODH131140 OMT131078:OND131140 OWP131078:OWZ131140 PGL131078:PGV131140 PQH131078:PQR131140 QAD131078:QAN131140 QJZ131078:QKJ131140 QTV131078:QUF131140 RDR131078:REB131140 RNN131078:RNX131140 RXJ131078:RXT131140 SHF131078:SHP131140 SRB131078:SRL131140 TAX131078:TBH131140 TKT131078:TLD131140 TUP131078:TUZ131140 UEL131078:UEV131140 UOH131078:UOR131140 UYD131078:UYN131140 VHZ131078:VIJ131140 VRV131078:VSF131140 WBR131078:WCB131140 WLN131078:WLX131140 WVJ131078:WVT131140 B196614:L196676 IX196614:JH196676 ST196614:TD196676 ACP196614:ACZ196676 AML196614:AMV196676 AWH196614:AWR196676 BGD196614:BGN196676 BPZ196614:BQJ196676 BZV196614:CAF196676 CJR196614:CKB196676 CTN196614:CTX196676 DDJ196614:DDT196676 DNF196614:DNP196676 DXB196614:DXL196676 EGX196614:EHH196676 EQT196614:ERD196676 FAP196614:FAZ196676 FKL196614:FKV196676 FUH196614:FUR196676 GED196614:GEN196676 GNZ196614:GOJ196676 GXV196614:GYF196676 HHR196614:HIB196676 HRN196614:HRX196676 IBJ196614:IBT196676 ILF196614:ILP196676 IVB196614:IVL196676 JEX196614:JFH196676 JOT196614:JPD196676 JYP196614:JYZ196676 KIL196614:KIV196676 KSH196614:KSR196676 LCD196614:LCN196676 LLZ196614:LMJ196676 LVV196614:LWF196676 MFR196614:MGB196676 MPN196614:MPX196676 MZJ196614:MZT196676 NJF196614:NJP196676 NTB196614:NTL196676 OCX196614:ODH196676 OMT196614:OND196676 OWP196614:OWZ196676 PGL196614:PGV196676 PQH196614:PQR196676 QAD196614:QAN196676 QJZ196614:QKJ196676 QTV196614:QUF196676 RDR196614:REB196676 RNN196614:RNX196676 RXJ196614:RXT196676 SHF196614:SHP196676 SRB196614:SRL196676 TAX196614:TBH196676 TKT196614:TLD196676 TUP196614:TUZ196676 UEL196614:UEV196676 UOH196614:UOR196676 UYD196614:UYN196676 VHZ196614:VIJ196676 VRV196614:VSF196676 WBR196614:WCB196676 WLN196614:WLX196676 WVJ196614:WVT196676 B262150:L262212 IX262150:JH262212 ST262150:TD262212 ACP262150:ACZ262212 AML262150:AMV262212 AWH262150:AWR262212 BGD262150:BGN262212 BPZ262150:BQJ262212 BZV262150:CAF262212 CJR262150:CKB262212 CTN262150:CTX262212 DDJ262150:DDT262212 DNF262150:DNP262212 DXB262150:DXL262212 EGX262150:EHH262212 EQT262150:ERD262212 FAP262150:FAZ262212 FKL262150:FKV262212 FUH262150:FUR262212 GED262150:GEN262212 GNZ262150:GOJ262212 GXV262150:GYF262212 HHR262150:HIB262212 HRN262150:HRX262212 IBJ262150:IBT262212 ILF262150:ILP262212 IVB262150:IVL262212 JEX262150:JFH262212 JOT262150:JPD262212 JYP262150:JYZ262212 KIL262150:KIV262212 KSH262150:KSR262212 LCD262150:LCN262212 LLZ262150:LMJ262212 LVV262150:LWF262212 MFR262150:MGB262212 MPN262150:MPX262212 MZJ262150:MZT262212 NJF262150:NJP262212 NTB262150:NTL262212 OCX262150:ODH262212 OMT262150:OND262212 OWP262150:OWZ262212 PGL262150:PGV262212 PQH262150:PQR262212 QAD262150:QAN262212 QJZ262150:QKJ262212 QTV262150:QUF262212 RDR262150:REB262212 RNN262150:RNX262212 RXJ262150:RXT262212 SHF262150:SHP262212 SRB262150:SRL262212 TAX262150:TBH262212 TKT262150:TLD262212 TUP262150:TUZ262212 UEL262150:UEV262212 UOH262150:UOR262212 UYD262150:UYN262212 VHZ262150:VIJ262212 VRV262150:VSF262212 WBR262150:WCB262212 WLN262150:WLX262212 WVJ262150:WVT262212 B327686:L327748 IX327686:JH327748 ST327686:TD327748 ACP327686:ACZ327748 AML327686:AMV327748 AWH327686:AWR327748 BGD327686:BGN327748 BPZ327686:BQJ327748 BZV327686:CAF327748 CJR327686:CKB327748 CTN327686:CTX327748 DDJ327686:DDT327748 DNF327686:DNP327748 DXB327686:DXL327748 EGX327686:EHH327748 EQT327686:ERD327748 FAP327686:FAZ327748 FKL327686:FKV327748 FUH327686:FUR327748 GED327686:GEN327748 GNZ327686:GOJ327748 GXV327686:GYF327748 HHR327686:HIB327748 HRN327686:HRX327748 IBJ327686:IBT327748 ILF327686:ILP327748 IVB327686:IVL327748 JEX327686:JFH327748 JOT327686:JPD327748 JYP327686:JYZ327748 KIL327686:KIV327748 KSH327686:KSR327748 LCD327686:LCN327748 LLZ327686:LMJ327748 LVV327686:LWF327748 MFR327686:MGB327748 MPN327686:MPX327748 MZJ327686:MZT327748 NJF327686:NJP327748 NTB327686:NTL327748 OCX327686:ODH327748 OMT327686:OND327748 OWP327686:OWZ327748 PGL327686:PGV327748 PQH327686:PQR327748 QAD327686:QAN327748 QJZ327686:QKJ327748 QTV327686:QUF327748 RDR327686:REB327748 RNN327686:RNX327748 RXJ327686:RXT327748 SHF327686:SHP327748 SRB327686:SRL327748 TAX327686:TBH327748 TKT327686:TLD327748 TUP327686:TUZ327748 UEL327686:UEV327748 UOH327686:UOR327748 UYD327686:UYN327748 VHZ327686:VIJ327748 VRV327686:VSF327748 WBR327686:WCB327748 WLN327686:WLX327748 WVJ327686:WVT327748 B393222:L393284 IX393222:JH393284 ST393222:TD393284 ACP393222:ACZ393284 AML393222:AMV393284 AWH393222:AWR393284 BGD393222:BGN393284 BPZ393222:BQJ393284 BZV393222:CAF393284 CJR393222:CKB393284 CTN393222:CTX393284 DDJ393222:DDT393284 DNF393222:DNP393284 DXB393222:DXL393284 EGX393222:EHH393284 EQT393222:ERD393284 FAP393222:FAZ393284 FKL393222:FKV393284 FUH393222:FUR393284 GED393222:GEN393284 GNZ393222:GOJ393284 GXV393222:GYF393284 HHR393222:HIB393284 HRN393222:HRX393284 IBJ393222:IBT393284 ILF393222:ILP393284 IVB393222:IVL393284 JEX393222:JFH393284 JOT393222:JPD393284 JYP393222:JYZ393284 KIL393222:KIV393284 KSH393222:KSR393284 LCD393222:LCN393284 LLZ393222:LMJ393284 LVV393222:LWF393284 MFR393222:MGB393284 MPN393222:MPX393284 MZJ393222:MZT393284 NJF393222:NJP393284 NTB393222:NTL393284 OCX393222:ODH393284 OMT393222:OND393284 OWP393222:OWZ393284 PGL393222:PGV393284 PQH393222:PQR393284 QAD393222:QAN393284 QJZ393222:QKJ393284 QTV393222:QUF393284 RDR393222:REB393284 RNN393222:RNX393284 RXJ393222:RXT393284 SHF393222:SHP393284 SRB393222:SRL393284 TAX393222:TBH393284 TKT393222:TLD393284 TUP393222:TUZ393284 UEL393222:UEV393284 UOH393222:UOR393284 UYD393222:UYN393284 VHZ393222:VIJ393284 VRV393222:VSF393284 WBR393222:WCB393284 WLN393222:WLX393284 WVJ393222:WVT393284 B458758:L458820 IX458758:JH458820 ST458758:TD458820 ACP458758:ACZ458820 AML458758:AMV458820 AWH458758:AWR458820 BGD458758:BGN458820 BPZ458758:BQJ458820 BZV458758:CAF458820 CJR458758:CKB458820 CTN458758:CTX458820 DDJ458758:DDT458820 DNF458758:DNP458820 DXB458758:DXL458820 EGX458758:EHH458820 EQT458758:ERD458820 FAP458758:FAZ458820 FKL458758:FKV458820 FUH458758:FUR458820 GED458758:GEN458820 GNZ458758:GOJ458820 GXV458758:GYF458820 HHR458758:HIB458820 HRN458758:HRX458820 IBJ458758:IBT458820 ILF458758:ILP458820 IVB458758:IVL458820 JEX458758:JFH458820 JOT458758:JPD458820 JYP458758:JYZ458820 KIL458758:KIV458820 KSH458758:KSR458820 LCD458758:LCN458820 LLZ458758:LMJ458820 LVV458758:LWF458820 MFR458758:MGB458820 MPN458758:MPX458820 MZJ458758:MZT458820 NJF458758:NJP458820 NTB458758:NTL458820 OCX458758:ODH458820 OMT458758:OND458820 OWP458758:OWZ458820 PGL458758:PGV458820 PQH458758:PQR458820 QAD458758:QAN458820 QJZ458758:QKJ458820 QTV458758:QUF458820 RDR458758:REB458820 RNN458758:RNX458820 RXJ458758:RXT458820 SHF458758:SHP458820 SRB458758:SRL458820 TAX458758:TBH458820 TKT458758:TLD458820 TUP458758:TUZ458820 UEL458758:UEV458820 UOH458758:UOR458820 UYD458758:UYN458820 VHZ458758:VIJ458820 VRV458758:VSF458820 WBR458758:WCB458820 WLN458758:WLX458820 WVJ458758:WVT458820 B524294:L524356 IX524294:JH524356 ST524294:TD524356 ACP524294:ACZ524356 AML524294:AMV524356 AWH524294:AWR524356 BGD524294:BGN524356 BPZ524294:BQJ524356 BZV524294:CAF524356 CJR524294:CKB524356 CTN524294:CTX524356 DDJ524294:DDT524356 DNF524294:DNP524356 DXB524294:DXL524356 EGX524294:EHH524356 EQT524294:ERD524356 FAP524294:FAZ524356 FKL524294:FKV524356 FUH524294:FUR524356 GED524294:GEN524356 GNZ524294:GOJ524356 GXV524294:GYF524356 HHR524294:HIB524356 HRN524294:HRX524356 IBJ524294:IBT524356 ILF524294:ILP524356 IVB524294:IVL524356 JEX524294:JFH524356 JOT524294:JPD524356 JYP524294:JYZ524356 KIL524294:KIV524356 KSH524294:KSR524356 LCD524294:LCN524356 LLZ524294:LMJ524356 LVV524294:LWF524356 MFR524294:MGB524356 MPN524294:MPX524356 MZJ524294:MZT524356 NJF524294:NJP524356 NTB524294:NTL524356 OCX524294:ODH524356 OMT524294:OND524356 OWP524294:OWZ524356 PGL524294:PGV524356 PQH524294:PQR524356 QAD524294:QAN524356 QJZ524294:QKJ524356 QTV524294:QUF524356 RDR524294:REB524356 RNN524294:RNX524356 RXJ524294:RXT524356 SHF524294:SHP524356 SRB524294:SRL524356 TAX524294:TBH524356 TKT524294:TLD524356 TUP524294:TUZ524356 UEL524294:UEV524356 UOH524294:UOR524356 UYD524294:UYN524356 VHZ524294:VIJ524356 VRV524294:VSF524356 WBR524294:WCB524356 WLN524294:WLX524356 WVJ524294:WVT524356 B589830:L589892 IX589830:JH589892 ST589830:TD589892 ACP589830:ACZ589892 AML589830:AMV589892 AWH589830:AWR589892 BGD589830:BGN589892 BPZ589830:BQJ589892 BZV589830:CAF589892 CJR589830:CKB589892 CTN589830:CTX589892 DDJ589830:DDT589892 DNF589830:DNP589892 DXB589830:DXL589892 EGX589830:EHH589892 EQT589830:ERD589892 FAP589830:FAZ589892 FKL589830:FKV589892 FUH589830:FUR589892 GED589830:GEN589892 GNZ589830:GOJ589892 GXV589830:GYF589892 HHR589830:HIB589892 HRN589830:HRX589892 IBJ589830:IBT589892 ILF589830:ILP589892 IVB589830:IVL589892 JEX589830:JFH589892 JOT589830:JPD589892 JYP589830:JYZ589892 KIL589830:KIV589892 KSH589830:KSR589892 LCD589830:LCN589892 LLZ589830:LMJ589892 LVV589830:LWF589892 MFR589830:MGB589892 MPN589830:MPX589892 MZJ589830:MZT589892 NJF589830:NJP589892 NTB589830:NTL589892 OCX589830:ODH589892 OMT589830:OND589892 OWP589830:OWZ589892 PGL589830:PGV589892 PQH589830:PQR589892 QAD589830:QAN589892 QJZ589830:QKJ589892 QTV589830:QUF589892 RDR589830:REB589892 RNN589830:RNX589892 RXJ589830:RXT589892 SHF589830:SHP589892 SRB589830:SRL589892 TAX589830:TBH589892 TKT589830:TLD589892 TUP589830:TUZ589892 UEL589830:UEV589892 UOH589830:UOR589892 UYD589830:UYN589892 VHZ589830:VIJ589892 VRV589830:VSF589892 WBR589830:WCB589892 WLN589830:WLX589892 WVJ589830:WVT589892 B655366:L655428 IX655366:JH655428 ST655366:TD655428 ACP655366:ACZ655428 AML655366:AMV655428 AWH655366:AWR655428 BGD655366:BGN655428 BPZ655366:BQJ655428 BZV655366:CAF655428 CJR655366:CKB655428 CTN655366:CTX655428 DDJ655366:DDT655428 DNF655366:DNP655428 DXB655366:DXL655428 EGX655366:EHH655428 EQT655366:ERD655428 FAP655366:FAZ655428 FKL655366:FKV655428 FUH655366:FUR655428 GED655366:GEN655428 GNZ655366:GOJ655428 GXV655366:GYF655428 HHR655366:HIB655428 HRN655366:HRX655428 IBJ655366:IBT655428 ILF655366:ILP655428 IVB655366:IVL655428 JEX655366:JFH655428 JOT655366:JPD655428 JYP655366:JYZ655428 KIL655366:KIV655428 KSH655366:KSR655428 LCD655366:LCN655428 LLZ655366:LMJ655428 LVV655366:LWF655428 MFR655366:MGB655428 MPN655366:MPX655428 MZJ655366:MZT655428 NJF655366:NJP655428 NTB655366:NTL655428 OCX655366:ODH655428 OMT655366:OND655428 OWP655366:OWZ655428 PGL655366:PGV655428 PQH655366:PQR655428 QAD655366:QAN655428 QJZ655366:QKJ655428 QTV655366:QUF655428 RDR655366:REB655428 RNN655366:RNX655428 RXJ655366:RXT655428 SHF655366:SHP655428 SRB655366:SRL655428 TAX655366:TBH655428 TKT655366:TLD655428 TUP655366:TUZ655428 UEL655366:UEV655428 UOH655366:UOR655428 UYD655366:UYN655428 VHZ655366:VIJ655428 VRV655366:VSF655428 WBR655366:WCB655428 WLN655366:WLX655428 WVJ655366:WVT655428 B720902:L720964 IX720902:JH720964 ST720902:TD720964 ACP720902:ACZ720964 AML720902:AMV720964 AWH720902:AWR720964 BGD720902:BGN720964 BPZ720902:BQJ720964 BZV720902:CAF720964 CJR720902:CKB720964 CTN720902:CTX720964 DDJ720902:DDT720964 DNF720902:DNP720964 DXB720902:DXL720964 EGX720902:EHH720964 EQT720902:ERD720964 FAP720902:FAZ720964 FKL720902:FKV720964 FUH720902:FUR720964 GED720902:GEN720964 GNZ720902:GOJ720964 GXV720902:GYF720964 HHR720902:HIB720964 HRN720902:HRX720964 IBJ720902:IBT720964 ILF720902:ILP720964 IVB720902:IVL720964 JEX720902:JFH720964 JOT720902:JPD720964 JYP720902:JYZ720964 KIL720902:KIV720964 KSH720902:KSR720964 LCD720902:LCN720964 LLZ720902:LMJ720964 LVV720902:LWF720964 MFR720902:MGB720964 MPN720902:MPX720964 MZJ720902:MZT720964 NJF720902:NJP720964 NTB720902:NTL720964 OCX720902:ODH720964 OMT720902:OND720964 OWP720902:OWZ720964 PGL720902:PGV720964 PQH720902:PQR720964 QAD720902:QAN720964 QJZ720902:QKJ720964 QTV720902:QUF720964 RDR720902:REB720964 RNN720902:RNX720964 RXJ720902:RXT720964 SHF720902:SHP720964 SRB720902:SRL720964 TAX720902:TBH720964 TKT720902:TLD720964 TUP720902:TUZ720964 UEL720902:UEV720964 UOH720902:UOR720964 UYD720902:UYN720964 VHZ720902:VIJ720964 VRV720902:VSF720964 WBR720902:WCB720964 WLN720902:WLX720964 WVJ720902:WVT720964 B786438:L786500 IX786438:JH786500 ST786438:TD786500 ACP786438:ACZ786500 AML786438:AMV786500 AWH786438:AWR786500 BGD786438:BGN786500 BPZ786438:BQJ786500 BZV786438:CAF786500 CJR786438:CKB786500 CTN786438:CTX786500 DDJ786438:DDT786500 DNF786438:DNP786500 DXB786438:DXL786500 EGX786438:EHH786500 EQT786438:ERD786500 FAP786438:FAZ786500 FKL786438:FKV786500 FUH786438:FUR786500 GED786438:GEN786500 GNZ786438:GOJ786500 GXV786438:GYF786500 HHR786438:HIB786500 HRN786438:HRX786500 IBJ786438:IBT786500 ILF786438:ILP786500 IVB786438:IVL786500 JEX786438:JFH786500 JOT786438:JPD786500 JYP786438:JYZ786500 KIL786438:KIV786500 KSH786438:KSR786500 LCD786438:LCN786500 LLZ786438:LMJ786500 LVV786438:LWF786500 MFR786438:MGB786500 MPN786438:MPX786500 MZJ786438:MZT786500 NJF786438:NJP786500 NTB786438:NTL786500 OCX786438:ODH786500 OMT786438:OND786500 OWP786438:OWZ786500 PGL786438:PGV786500 PQH786438:PQR786500 QAD786438:QAN786500 QJZ786438:QKJ786500 QTV786438:QUF786500 RDR786438:REB786500 RNN786438:RNX786500 RXJ786438:RXT786500 SHF786438:SHP786500 SRB786438:SRL786500 TAX786438:TBH786500 TKT786438:TLD786500 TUP786438:TUZ786500 UEL786438:UEV786500 UOH786438:UOR786500 UYD786438:UYN786500 VHZ786438:VIJ786500 VRV786438:VSF786500 WBR786438:WCB786500 WLN786438:WLX786500 WVJ786438:WVT786500 B851974:L852036 IX851974:JH852036 ST851974:TD852036 ACP851974:ACZ852036 AML851974:AMV852036 AWH851974:AWR852036 BGD851974:BGN852036 BPZ851974:BQJ852036 BZV851974:CAF852036 CJR851974:CKB852036 CTN851974:CTX852036 DDJ851974:DDT852036 DNF851974:DNP852036 DXB851974:DXL852036 EGX851974:EHH852036 EQT851974:ERD852036 FAP851974:FAZ852036 FKL851974:FKV852036 FUH851974:FUR852036 GED851974:GEN852036 GNZ851974:GOJ852036 GXV851974:GYF852036 HHR851974:HIB852036 HRN851974:HRX852036 IBJ851974:IBT852036 ILF851974:ILP852036 IVB851974:IVL852036 JEX851974:JFH852036 JOT851974:JPD852036 JYP851974:JYZ852036 KIL851974:KIV852036 KSH851974:KSR852036 LCD851974:LCN852036 LLZ851974:LMJ852036 LVV851974:LWF852036 MFR851974:MGB852036 MPN851974:MPX852036 MZJ851974:MZT852036 NJF851974:NJP852036 NTB851974:NTL852036 OCX851974:ODH852036 OMT851974:OND852036 OWP851974:OWZ852036 PGL851974:PGV852036 PQH851974:PQR852036 QAD851974:QAN852036 QJZ851974:QKJ852036 QTV851974:QUF852036 RDR851974:REB852036 RNN851974:RNX852036 RXJ851974:RXT852036 SHF851974:SHP852036 SRB851974:SRL852036 TAX851974:TBH852036 TKT851974:TLD852036 TUP851974:TUZ852036 UEL851974:UEV852036 UOH851974:UOR852036 UYD851974:UYN852036 VHZ851974:VIJ852036 VRV851974:VSF852036 WBR851974:WCB852036 WLN851974:WLX852036 WVJ851974:WVT852036 B917510:L917572 IX917510:JH917572 ST917510:TD917572 ACP917510:ACZ917572 AML917510:AMV917572 AWH917510:AWR917572 BGD917510:BGN917572 BPZ917510:BQJ917572 BZV917510:CAF917572 CJR917510:CKB917572 CTN917510:CTX917572 DDJ917510:DDT917572 DNF917510:DNP917572 DXB917510:DXL917572 EGX917510:EHH917572 EQT917510:ERD917572 FAP917510:FAZ917572 FKL917510:FKV917572 FUH917510:FUR917572 GED917510:GEN917572 GNZ917510:GOJ917572 GXV917510:GYF917572 HHR917510:HIB917572 HRN917510:HRX917572 IBJ917510:IBT917572 ILF917510:ILP917572 IVB917510:IVL917572 JEX917510:JFH917572 JOT917510:JPD917572 JYP917510:JYZ917572 KIL917510:KIV917572 KSH917510:KSR917572 LCD917510:LCN917572 LLZ917510:LMJ917572 LVV917510:LWF917572 MFR917510:MGB917572 MPN917510:MPX917572 MZJ917510:MZT917572 NJF917510:NJP917572 NTB917510:NTL917572 OCX917510:ODH917572 OMT917510:OND917572 OWP917510:OWZ917572 PGL917510:PGV917572 PQH917510:PQR917572 QAD917510:QAN917572 QJZ917510:QKJ917572 QTV917510:QUF917572 RDR917510:REB917572 RNN917510:RNX917572 RXJ917510:RXT917572 SHF917510:SHP917572 SRB917510:SRL917572 TAX917510:TBH917572 TKT917510:TLD917572 TUP917510:TUZ917572 UEL917510:UEV917572 UOH917510:UOR917572 UYD917510:UYN917572 VHZ917510:VIJ917572 VRV917510:VSF917572 WBR917510:WCB917572 WLN917510:WLX917572 WVJ917510:WVT917572 B983046:L983108 IX983046:JH983108 ST983046:TD983108 ACP983046:ACZ983108 AML983046:AMV983108 AWH983046:AWR983108 BGD983046:BGN983108 BPZ983046:BQJ983108 BZV983046:CAF983108 CJR983046:CKB983108 CTN983046:CTX983108 DDJ983046:DDT983108 DNF983046:DNP983108 DXB983046:DXL983108 EGX983046:EHH983108 EQT983046:ERD983108 FAP983046:FAZ983108 FKL983046:FKV983108 FUH983046:FUR983108 GED983046:GEN983108 GNZ983046:GOJ983108 GXV983046:GYF983108 HHR983046:HIB983108 HRN983046:HRX983108 IBJ983046:IBT983108 ILF983046:ILP983108 IVB983046:IVL983108 JEX983046:JFH983108 JOT983046:JPD983108 JYP983046:JYZ983108 KIL983046:KIV983108 KSH983046:KSR983108 LCD983046:LCN983108 LLZ983046:LMJ983108 LVV983046:LWF983108 MFR983046:MGB983108 MPN983046:MPX983108 MZJ983046:MZT983108 NJF983046:NJP983108 NTB983046:NTL983108 OCX983046:ODH983108 OMT983046:OND983108 OWP983046:OWZ983108 PGL983046:PGV983108 PQH983046:PQR983108 QAD983046:QAN983108 QJZ983046:QKJ983108 QTV983046:QUF983108 RDR983046:REB983108 RNN983046:RNX983108 RXJ983046:RXT983108 SHF983046:SHP983108 SRB983046:SRL983108 TAX983046:TBH983108 TKT983046:TLD983108 TUP983046:TUZ983108 UEL983046:UEV983108 UOH983046:UOR983108 UYD983046:UYN983108 VHZ983046:VIJ983108 VRV983046:VSF983108 WBR983046:WCB983108 WLN983046:WLX983108 WVJ983046:WVT983108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2"/>
  <sheetViews>
    <sheetView zoomScaleNormal="100" workbookViewId="0">
      <selection sqref="A1:B1"/>
    </sheetView>
  </sheetViews>
  <sheetFormatPr defaultColWidth="15.75" defaultRowHeight="10.5" x14ac:dyDescent="0.4"/>
  <cols>
    <col min="1" max="1" width="23.375" style="42" customWidth="1"/>
    <col min="2" max="3" width="11" style="98"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１月(中旬)</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s="42" customFormat="1" x14ac:dyDescent="0.4">
      <c r="A4" s="653"/>
      <c r="B4" s="659" t="s">
        <v>344</v>
      </c>
      <c r="C4" s="655" t="s">
        <v>326</v>
      </c>
      <c r="D4" s="653" t="s">
        <v>95</v>
      </c>
      <c r="E4" s="653"/>
      <c r="F4" s="649" t="str">
        <f>+B4</f>
        <v>(13'1/11～20)</v>
      </c>
      <c r="G4" s="649" t="str">
        <f>+C4</f>
        <v>(12'12/11～20)</v>
      </c>
      <c r="H4" s="653" t="s">
        <v>95</v>
      </c>
      <c r="I4" s="653"/>
      <c r="J4" s="649" t="str">
        <f>+B4</f>
        <v>(13'1/11～20)</v>
      </c>
      <c r="K4" s="649" t="str">
        <f>+C4</f>
        <v>(12'12/11～20)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92</v>
      </c>
      <c r="B6" s="292">
        <f>+B7+B41</f>
        <v>121980</v>
      </c>
      <c r="C6" s="292">
        <f>+C7+C41</f>
        <v>109563</v>
      </c>
      <c r="D6" s="297">
        <f t="shared" ref="D6:D37" si="0">+B6/C6</f>
        <v>1.1133320555296953</v>
      </c>
      <c r="E6" s="298">
        <f t="shared" ref="E6:E37" si="1">+B6-C6</f>
        <v>12417</v>
      </c>
      <c r="F6" s="292">
        <f>+F7+F41</f>
        <v>187098</v>
      </c>
      <c r="G6" s="292">
        <f>+G7+G41</f>
        <v>199177</v>
      </c>
      <c r="H6" s="297">
        <f t="shared" ref="H6:H37" si="2">+F6/G6</f>
        <v>0.93935544766715029</v>
      </c>
      <c r="I6" s="298">
        <f t="shared" ref="I6:I37" si="3">+F6-G6</f>
        <v>-12079</v>
      </c>
      <c r="J6" s="297">
        <f t="shared" ref="J6:J37" si="4">+B6/F6</f>
        <v>0.6519577975178783</v>
      </c>
      <c r="K6" s="297">
        <f t="shared" ref="K6:K37" si="5">+C6/G6</f>
        <v>0.55007857332924981</v>
      </c>
      <c r="L6" s="291">
        <f t="shared" ref="L6:L37" si="6">+J6-K6</f>
        <v>0.10187922418862849</v>
      </c>
    </row>
    <row r="7" spans="1:12" s="44" customFormat="1" x14ac:dyDescent="0.4">
      <c r="A7" s="249" t="s">
        <v>91</v>
      </c>
      <c r="B7" s="292">
        <f>+B8+B18+B38</f>
        <v>52170</v>
      </c>
      <c r="C7" s="292">
        <f>+C8+C18+C38</f>
        <v>49867</v>
      </c>
      <c r="D7" s="297">
        <f t="shared" si="0"/>
        <v>1.0461828463713478</v>
      </c>
      <c r="E7" s="298">
        <f t="shared" si="1"/>
        <v>2303</v>
      </c>
      <c r="F7" s="292">
        <f>+F8+F18+F38</f>
        <v>78345</v>
      </c>
      <c r="G7" s="292">
        <f>+G8+G18+G38</f>
        <v>90144</v>
      </c>
      <c r="H7" s="297">
        <f t="shared" si="2"/>
        <v>0.86910942492012777</v>
      </c>
      <c r="I7" s="298">
        <f t="shared" si="3"/>
        <v>-11799</v>
      </c>
      <c r="J7" s="297">
        <f t="shared" si="4"/>
        <v>0.66590082328163891</v>
      </c>
      <c r="K7" s="297">
        <f t="shared" si="5"/>
        <v>0.55319266950656731</v>
      </c>
      <c r="L7" s="291">
        <f t="shared" si="6"/>
        <v>0.1127081537750716</v>
      </c>
    </row>
    <row r="8" spans="1:12" x14ac:dyDescent="0.4">
      <c r="A8" s="277" t="s">
        <v>190</v>
      </c>
      <c r="B8" s="290">
        <f>SUM(B9:B17)</f>
        <v>34155</v>
      </c>
      <c r="C8" s="290">
        <f>SUM(C9:C17)</f>
        <v>36557</v>
      </c>
      <c r="D8" s="294">
        <f t="shared" si="0"/>
        <v>0.93429438958339028</v>
      </c>
      <c r="E8" s="605">
        <f t="shared" si="1"/>
        <v>-2402</v>
      </c>
      <c r="F8" s="290">
        <f>SUM(F9:F17)</f>
        <v>49952</v>
      </c>
      <c r="G8" s="290">
        <f>SUM(G9:G17)</f>
        <v>64384</v>
      </c>
      <c r="H8" s="294">
        <f t="shared" si="2"/>
        <v>0.77584493041749503</v>
      </c>
      <c r="I8" s="605">
        <f t="shared" si="3"/>
        <v>-14432</v>
      </c>
      <c r="J8" s="294">
        <f t="shared" si="4"/>
        <v>0.68375640614990396</v>
      </c>
      <c r="K8" s="294">
        <f t="shared" si="5"/>
        <v>0.56779634691848901</v>
      </c>
      <c r="L8" s="293">
        <f t="shared" si="6"/>
        <v>0.11596005923141495</v>
      </c>
    </row>
    <row r="9" spans="1:12" x14ac:dyDescent="0.4">
      <c r="A9" s="57" t="s">
        <v>87</v>
      </c>
      <c r="B9" s="609">
        <v>29642</v>
      </c>
      <c r="C9" s="129">
        <v>28307</v>
      </c>
      <c r="D9" s="121">
        <f t="shared" si="0"/>
        <v>1.0471614794927049</v>
      </c>
      <c r="E9" s="125">
        <f t="shared" si="1"/>
        <v>1335</v>
      </c>
      <c r="F9" s="609">
        <v>43557</v>
      </c>
      <c r="G9" s="129">
        <v>52234</v>
      </c>
      <c r="H9" s="121">
        <f t="shared" si="2"/>
        <v>0.83388214572883568</v>
      </c>
      <c r="I9" s="125">
        <f t="shared" si="3"/>
        <v>-8677</v>
      </c>
      <c r="J9" s="121">
        <f t="shared" si="4"/>
        <v>0.68053355373418734</v>
      </c>
      <c r="K9" s="121">
        <f t="shared" si="5"/>
        <v>0.54192671440058204</v>
      </c>
      <c r="L9" s="130">
        <f t="shared" si="6"/>
        <v>0.13860683933360529</v>
      </c>
    </row>
    <row r="10" spans="1:12" x14ac:dyDescent="0.4">
      <c r="A10" s="58" t="s">
        <v>90</v>
      </c>
      <c r="B10" s="609">
        <v>3596</v>
      </c>
      <c r="C10" s="129">
        <v>3712</v>
      </c>
      <c r="D10" s="104">
        <f t="shared" si="0"/>
        <v>0.96875</v>
      </c>
      <c r="E10" s="105">
        <f t="shared" si="1"/>
        <v>-116</v>
      </c>
      <c r="F10" s="609">
        <v>5000</v>
      </c>
      <c r="G10" s="129">
        <v>5000</v>
      </c>
      <c r="H10" s="104">
        <f t="shared" si="2"/>
        <v>1</v>
      </c>
      <c r="I10" s="105">
        <f t="shared" si="3"/>
        <v>0</v>
      </c>
      <c r="J10" s="104">
        <f t="shared" si="4"/>
        <v>0.71919999999999995</v>
      </c>
      <c r="K10" s="104">
        <f t="shared" si="5"/>
        <v>0.74239999999999995</v>
      </c>
      <c r="L10" s="103">
        <f t="shared" si="6"/>
        <v>-2.3199999999999998E-2</v>
      </c>
    </row>
    <row r="11" spans="1:12" s="42" customFormat="1" x14ac:dyDescent="0.4">
      <c r="A11" s="58" t="s">
        <v>162</v>
      </c>
      <c r="B11" s="609">
        <v>242</v>
      </c>
      <c r="C11" s="129">
        <v>3961</v>
      </c>
      <c r="D11" s="104">
        <f t="shared" si="0"/>
        <v>6.1095682908356479E-2</v>
      </c>
      <c r="E11" s="105">
        <f t="shared" si="1"/>
        <v>-3719</v>
      </c>
      <c r="F11" s="609">
        <v>261</v>
      </c>
      <c r="G11" s="129">
        <v>5700</v>
      </c>
      <c r="H11" s="104">
        <f t="shared" si="2"/>
        <v>4.5789473684210526E-2</v>
      </c>
      <c r="I11" s="105">
        <f t="shared" si="3"/>
        <v>-5439</v>
      </c>
      <c r="J11" s="104">
        <f t="shared" si="4"/>
        <v>0.92720306513409967</v>
      </c>
      <c r="K11" s="104">
        <f t="shared" si="5"/>
        <v>0.69491228070175437</v>
      </c>
      <c r="L11" s="103">
        <f t="shared" si="6"/>
        <v>0.2322907844323453</v>
      </c>
    </row>
    <row r="12" spans="1:12" s="42" customFormat="1" x14ac:dyDescent="0.4">
      <c r="A12" s="58" t="s">
        <v>85</v>
      </c>
      <c r="B12" s="608"/>
      <c r="C12" s="129"/>
      <c r="D12" s="104" t="e">
        <f t="shared" si="0"/>
        <v>#DIV/0!</v>
      </c>
      <c r="E12" s="105">
        <f t="shared" si="1"/>
        <v>0</v>
      </c>
      <c r="F12" s="608"/>
      <c r="G12" s="129"/>
      <c r="H12" s="104" t="e">
        <f t="shared" si="2"/>
        <v>#DIV/0!</v>
      </c>
      <c r="I12" s="105">
        <f t="shared" si="3"/>
        <v>0</v>
      </c>
      <c r="J12" s="104" t="e">
        <f t="shared" si="4"/>
        <v>#DIV/0!</v>
      </c>
      <c r="K12" s="104" t="e">
        <f t="shared" si="5"/>
        <v>#DIV/0!</v>
      </c>
      <c r="L12" s="103" t="e">
        <f t="shared" si="6"/>
        <v>#DIV/0!</v>
      </c>
    </row>
    <row r="13" spans="1:12" s="42" customFormat="1" x14ac:dyDescent="0.4">
      <c r="A13" s="58" t="s">
        <v>86</v>
      </c>
      <c r="B13" s="608"/>
      <c r="C13" s="129"/>
      <c r="D13" s="104" t="e">
        <f t="shared" si="0"/>
        <v>#DIV/0!</v>
      </c>
      <c r="E13" s="105">
        <f t="shared" si="1"/>
        <v>0</v>
      </c>
      <c r="F13" s="608"/>
      <c r="G13" s="129"/>
      <c r="H13" s="104" t="e">
        <f t="shared" si="2"/>
        <v>#DIV/0!</v>
      </c>
      <c r="I13" s="105">
        <f t="shared" si="3"/>
        <v>0</v>
      </c>
      <c r="J13" s="104" t="e">
        <f t="shared" si="4"/>
        <v>#DIV/0!</v>
      </c>
      <c r="K13" s="104" t="e">
        <f t="shared" si="5"/>
        <v>#DIV/0!</v>
      </c>
      <c r="L13" s="103" t="e">
        <f t="shared" si="6"/>
        <v>#DIV/0!</v>
      </c>
    </row>
    <row r="14" spans="1:12" x14ac:dyDescent="0.4">
      <c r="A14" s="64" t="s">
        <v>189</v>
      </c>
      <c r="B14" s="607">
        <v>675</v>
      </c>
      <c r="C14" s="106">
        <v>577</v>
      </c>
      <c r="D14" s="115">
        <f t="shared" si="0"/>
        <v>1.1698440207972269</v>
      </c>
      <c r="E14" s="116">
        <f t="shared" si="1"/>
        <v>98</v>
      </c>
      <c r="F14" s="607">
        <v>1134</v>
      </c>
      <c r="G14" s="106">
        <v>1450</v>
      </c>
      <c r="H14" s="115">
        <f t="shared" si="2"/>
        <v>0.78206896551724137</v>
      </c>
      <c r="I14" s="116">
        <f t="shared" si="3"/>
        <v>-316</v>
      </c>
      <c r="J14" s="115">
        <f t="shared" si="4"/>
        <v>0.59523809523809523</v>
      </c>
      <c r="K14" s="115">
        <f t="shared" si="5"/>
        <v>0.39793103448275863</v>
      </c>
      <c r="L14" s="114">
        <f t="shared" si="6"/>
        <v>0.19730706075533661</v>
      </c>
    </row>
    <row r="15" spans="1:12" x14ac:dyDescent="0.4">
      <c r="A15" s="58" t="s">
        <v>188</v>
      </c>
      <c r="B15" s="132"/>
      <c r="C15" s="132"/>
      <c r="D15" s="104" t="e">
        <f t="shared" si="0"/>
        <v>#DIV/0!</v>
      </c>
      <c r="E15" s="105">
        <f t="shared" si="1"/>
        <v>0</v>
      </c>
      <c r="F15" s="132"/>
      <c r="G15" s="132"/>
      <c r="H15" s="104" t="e">
        <f t="shared" si="2"/>
        <v>#DIV/0!</v>
      </c>
      <c r="I15" s="105">
        <f t="shared" si="3"/>
        <v>0</v>
      </c>
      <c r="J15" s="104" t="e">
        <f t="shared" si="4"/>
        <v>#DIV/0!</v>
      </c>
      <c r="K15" s="104" t="e">
        <f t="shared" si="5"/>
        <v>#DIV/0!</v>
      </c>
      <c r="L15" s="103" t="e">
        <f t="shared" si="6"/>
        <v>#DIV/0!</v>
      </c>
    </row>
    <row r="16" spans="1:12" x14ac:dyDescent="0.4">
      <c r="A16" s="70" t="s">
        <v>187</v>
      </c>
      <c r="B16" s="135"/>
      <c r="C16" s="135"/>
      <c r="D16" s="104" t="e">
        <f t="shared" si="0"/>
        <v>#DIV/0!</v>
      </c>
      <c r="E16" s="105">
        <f t="shared" si="1"/>
        <v>0</v>
      </c>
      <c r="F16" s="135"/>
      <c r="G16" s="135"/>
      <c r="H16" s="121" t="e">
        <f t="shared" si="2"/>
        <v>#DIV/0!</v>
      </c>
      <c r="I16" s="125">
        <f t="shared" si="3"/>
        <v>0</v>
      </c>
      <c r="J16" s="110" t="e">
        <f t="shared" si="4"/>
        <v>#DIV/0!</v>
      </c>
      <c r="K16" s="110" t="e">
        <f t="shared" si="5"/>
        <v>#DIV/0!</v>
      </c>
      <c r="L16" s="114" t="e">
        <f t="shared" si="6"/>
        <v>#DIV/0!</v>
      </c>
    </row>
    <row r="17" spans="1:12" x14ac:dyDescent="0.4">
      <c r="A17" s="70" t="s">
        <v>186</v>
      </c>
      <c r="B17" s="134"/>
      <c r="C17" s="134"/>
      <c r="D17" s="110" t="e">
        <f t="shared" si="0"/>
        <v>#DIV/0!</v>
      </c>
      <c r="E17" s="116">
        <f t="shared" si="1"/>
        <v>0</v>
      </c>
      <c r="F17" s="134"/>
      <c r="G17" s="134"/>
      <c r="H17" s="110" t="e">
        <f t="shared" si="2"/>
        <v>#DIV/0!</v>
      </c>
      <c r="I17" s="111">
        <f t="shared" si="3"/>
        <v>0</v>
      </c>
      <c r="J17" s="115" t="e">
        <f t="shared" si="4"/>
        <v>#DIV/0!</v>
      </c>
      <c r="K17" s="115" t="e">
        <f t="shared" si="5"/>
        <v>#DIV/0!</v>
      </c>
      <c r="L17" s="114" t="e">
        <f t="shared" si="6"/>
        <v>#DIV/0!</v>
      </c>
    </row>
    <row r="18" spans="1:12" x14ac:dyDescent="0.4">
      <c r="A18" s="277" t="s">
        <v>185</v>
      </c>
      <c r="B18" s="290">
        <f>SUM(B19:B37)</f>
        <v>17513</v>
      </c>
      <c r="C18" s="290">
        <f>SUM(C19:C37)</f>
        <v>12912</v>
      </c>
      <c r="D18" s="294">
        <f t="shared" si="0"/>
        <v>1.3563351920693929</v>
      </c>
      <c r="E18" s="605">
        <f t="shared" si="1"/>
        <v>4601</v>
      </c>
      <c r="F18" s="290">
        <f>SUM(F19:F37)</f>
        <v>27575</v>
      </c>
      <c r="G18" s="290">
        <f>SUM(G19:G37)</f>
        <v>24870</v>
      </c>
      <c r="H18" s="294">
        <f t="shared" si="2"/>
        <v>1.1087655810213108</v>
      </c>
      <c r="I18" s="605">
        <f t="shared" si="3"/>
        <v>2705</v>
      </c>
      <c r="J18" s="294">
        <f t="shared" si="4"/>
        <v>0.63510426110607432</v>
      </c>
      <c r="K18" s="294">
        <f t="shared" si="5"/>
        <v>0.51917973462002409</v>
      </c>
      <c r="L18" s="293">
        <f t="shared" si="6"/>
        <v>0.11592452648605023</v>
      </c>
    </row>
    <row r="19" spans="1:12" x14ac:dyDescent="0.4">
      <c r="A19" s="57" t="s">
        <v>184</v>
      </c>
      <c r="B19" s="132"/>
      <c r="C19" s="135"/>
      <c r="D19" s="121" t="e">
        <f t="shared" si="0"/>
        <v>#DIV/0!</v>
      </c>
      <c r="E19" s="125">
        <f t="shared" si="1"/>
        <v>0</v>
      </c>
      <c r="F19" s="135"/>
      <c r="G19" s="135"/>
      <c r="H19" s="121" t="e">
        <f t="shared" si="2"/>
        <v>#DIV/0!</v>
      </c>
      <c r="I19" s="125">
        <f t="shared" si="3"/>
        <v>0</v>
      </c>
      <c r="J19" s="121" t="e">
        <f t="shared" si="4"/>
        <v>#DIV/0!</v>
      </c>
      <c r="K19" s="121" t="e">
        <f t="shared" si="5"/>
        <v>#DIV/0!</v>
      </c>
      <c r="L19" s="130" t="e">
        <f t="shared" si="6"/>
        <v>#DIV/0!</v>
      </c>
    </row>
    <row r="20" spans="1:12" x14ac:dyDescent="0.4">
      <c r="A20" s="58" t="s">
        <v>244</v>
      </c>
      <c r="B20" s="606">
        <v>3090</v>
      </c>
      <c r="C20" s="129"/>
      <c r="D20" s="104" t="e">
        <f t="shared" si="0"/>
        <v>#DIV/0!</v>
      </c>
      <c r="E20" s="105">
        <f t="shared" si="1"/>
        <v>3090</v>
      </c>
      <c r="F20" s="129">
        <v>4390</v>
      </c>
      <c r="G20" s="129"/>
      <c r="H20" s="104" t="e">
        <f t="shared" si="2"/>
        <v>#DIV/0!</v>
      </c>
      <c r="I20" s="105">
        <f t="shared" si="3"/>
        <v>4390</v>
      </c>
      <c r="J20" s="104">
        <f t="shared" si="4"/>
        <v>0.70387243735763094</v>
      </c>
      <c r="K20" s="104" t="e">
        <f t="shared" si="5"/>
        <v>#DIV/0!</v>
      </c>
      <c r="L20" s="103" t="e">
        <f t="shared" si="6"/>
        <v>#DIV/0!</v>
      </c>
    </row>
    <row r="21" spans="1:12" x14ac:dyDescent="0.4">
      <c r="A21" s="58" t="s">
        <v>183</v>
      </c>
      <c r="B21" s="108">
        <v>5334</v>
      </c>
      <c r="C21" s="129">
        <v>4974</v>
      </c>
      <c r="D21" s="104">
        <f t="shared" si="0"/>
        <v>1.0723763570566949</v>
      </c>
      <c r="E21" s="105">
        <f t="shared" si="1"/>
        <v>360</v>
      </c>
      <c r="F21" s="129">
        <v>8705</v>
      </c>
      <c r="G21" s="129">
        <v>8730</v>
      </c>
      <c r="H21" s="104">
        <f t="shared" si="2"/>
        <v>0.99713631156930127</v>
      </c>
      <c r="I21" s="105">
        <f t="shared" si="3"/>
        <v>-25</v>
      </c>
      <c r="J21" s="104">
        <f t="shared" si="4"/>
        <v>0.61275129236071224</v>
      </c>
      <c r="K21" s="104">
        <f t="shared" si="5"/>
        <v>0.56975945017182128</v>
      </c>
      <c r="L21" s="103">
        <f t="shared" si="6"/>
        <v>4.2991842188890961E-2</v>
      </c>
    </row>
    <row r="22" spans="1:12" x14ac:dyDescent="0.4">
      <c r="A22" s="58" t="s">
        <v>182</v>
      </c>
      <c r="B22" s="108">
        <v>1469</v>
      </c>
      <c r="C22" s="129">
        <v>1194</v>
      </c>
      <c r="D22" s="104">
        <f t="shared" si="0"/>
        <v>1.2303182579564489</v>
      </c>
      <c r="E22" s="105">
        <f t="shared" si="1"/>
        <v>275</v>
      </c>
      <c r="F22" s="129">
        <v>2800</v>
      </c>
      <c r="G22" s="129">
        <v>2955</v>
      </c>
      <c r="H22" s="104">
        <f t="shared" si="2"/>
        <v>0.94754653130287647</v>
      </c>
      <c r="I22" s="105">
        <f t="shared" si="3"/>
        <v>-155</v>
      </c>
      <c r="J22" s="104">
        <f t="shared" si="4"/>
        <v>0.52464285714285719</v>
      </c>
      <c r="K22" s="104">
        <f t="shared" si="5"/>
        <v>0.40406091370558378</v>
      </c>
      <c r="L22" s="103">
        <f t="shared" si="6"/>
        <v>0.12058194343727341</v>
      </c>
    </row>
    <row r="23" spans="1:12" x14ac:dyDescent="0.4">
      <c r="A23" s="58" t="s">
        <v>181</v>
      </c>
      <c r="B23" s="133">
        <v>745</v>
      </c>
      <c r="C23" s="129">
        <v>584</v>
      </c>
      <c r="D23" s="115">
        <f t="shared" si="0"/>
        <v>1.2756849315068493</v>
      </c>
      <c r="E23" s="116">
        <f t="shared" si="1"/>
        <v>161</v>
      </c>
      <c r="F23" s="129">
        <v>1450</v>
      </c>
      <c r="G23" s="129">
        <v>1480</v>
      </c>
      <c r="H23" s="115">
        <f t="shared" si="2"/>
        <v>0.97972972972972971</v>
      </c>
      <c r="I23" s="116">
        <f t="shared" si="3"/>
        <v>-30</v>
      </c>
      <c r="J23" s="115">
        <f t="shared" si="4"/>
        <v>0.51379310344827589</v>
      </c>
      <c r="K23" s="115">
        <f t="shared" si="5"/>
        <v>0.39459459459459462</v>
      </c>
      <c r="L23" s="114">
        <f t="shared" si="6"/>
        <v>0.11919850885368127</v>
      </c>
    </row>
    <row r="24" spans="1:12" s="42" customFormat="1" x14ac:dyDescent="0.4">
      <c r="A24" s="70" t="s">
        <v>180</v>
      </c>
      <c r="B24" s="108"/>
      <c r="C24" s="129"/>
      <c r="D24" s="104" t="e">
        <f t="shared" si="0"/>
        <v>#DIV/0!</v>
      </c>
      <c r="E24" s="105">
        <f t="shared" si="1"/>
        <v>0</v>
      </c>
      <c r="F24" s="129"/>
      <c r="G24" s="129"/>
      <c r="H24" s="104" t="e">
        <f t="shared" si="2"/>
        <v>#DIV/0!</v>
      </c>
      <c r="I24" s="105">
        <f t="shared" si="3"/>
        <v>0</v>
      </c>
      <c r="J24" s="104" t="e">
        <f t="shared" si="4"/>
        <v>#DIV/0!</v>
      </c>
      <c r="K24" s="104" t="e">
        <f t="shared" si="5"/>
        <v>#DIV/0!</v>
      </c>
      <c r="L24" s="103" t="e">
        <f t="shared" si="6"/>
        <v>#DIV/0!</v>
      </c>
    </row>
    <row r="25" spans="1:12" x14ac:dyDescent="0.4">
      <c r="A25" s="70" t="s">
        <v>179</v>
      </c>
      <c r="B25" s="137">
        <v>587</v>
      </c>
      <c r="C25" s="129">
        <v>648</v>
      </c>
      <c r="D25" s="104">
        <f t="shared" si="0"/>
        <v>0.90586419753086422</v>
      </c>
      <c r="E25" s="105">
        <f t="shared" si="1"/>
        <v>-61</v>
      </c>
      <c r="F25" s="129">
        <v>1490</v>
      </c>
      <c r="G25" s="129">
        <v>1475</v>
      </c>
      <c r="H25" s="104">
        <f t="shared" si="2"/>
        <v>1.0101694915254238</v>
      </c>
      <c r="I25" s="105">
        <f t="shared" si="3"/>
        <v>15</v>
      </c>
      <c r="J25" s="104">
        <f t="shared" si="4"/>
        <v>0.39395973154362418</v>
      </c>
      <c r="K25" s="104">
        <f t="shared" si="5"/>
        <v>0.4393220338983051</v>
      </c>
      <c r="L25" s="103">
        <f t="shared" si="6"/>
        <v>-4.5362302354680917E-2</v>
      </c>
    </row>
    <row r="26" spans="1:12" s="42" customFormat="1" x14ac:dyDescent="0.4">
      <c r="A26" s="70" t="s">
        <v>178</v>
      </c>
      <c r="B26" s="136"/>
      <c r="C26" s="108"/>
      <c r="D26" s="104" t="e">
        <f t="shared" si="0"/>
        <v>#DIV/0!</v>
      </c>
      <c r="E26" s="105">
        <f t="shared" si="1"/>
        <v>0</v>
      </c>
      <c r="F26" s="132"/>
      <c r="G26" s="108"/>
      <c r="H26" s="104" t="e">
        <f t="shared" si="2"/>
        <v>#DIV/0!</v>
      </c>
      <c r="I26" s="105">
        <f t="shared" si="3"/>
        <v>0</v>
      </c>
      <c r="J26" s="104" t="e">
        <f t="shared" si="4"/>
        <v>#DIV/0!</v>
      </c>
      <c r="K26" s="104" t="e">
        <f t="shared" si="5"/>
        <v>#DIV/0!</v>
      </c>
      <c r="L26" s="103" t="e">
        <f t="shared" si="6"/>
        <v>#DIV/0!</v>
      </c>
    </row>
    <row r="27" spans="1:12" x14ac:dyDescent="0.4">
      <c r="A27" s="58" t="s">
        <v>177</v>
      </c>
      <c r="B27" s="132"/>
      <c r="C27" s="135"/>
      <c r="D27" s="104" t="e">
        <f t="shared" si="0"/>
        <v>#DIV/0!</v>
      </c>
      <c r="E27" s="105">
        <f t="shared" si="1"/>
        <v>0</v>
      </c>
      <c r="F27" s="135"/>
      <c r="G27" s="135"/>
      <c r="H27" s="104" t="e">
        <f t="shared" si="2"/>
        <v>#DIV/0!</v>
      </c>
      <c r="I27" s="105">
        <f t="shared" si="3"/>
        <v>0</v>
      </c>
      <c r="J27" s="104" t="e">
        <f t="shared" si="4"/>
        <v>#DIV/0!</v>
      </c>
      <c r="K27" s="104" t="e">
        <f t="shared" si="5"/>
        <v>#DIV/0!</v>
      </c>
      <c r="L27" s="103" t="e">
        <f t="shared" si="6"/>
        <v>#DIV/0!</v>
      </c>
    </row>
    <row r="28" spans="1:12" x14ac:dyDescent="0.4">
      <c r="A28" s="58" t="s">
        <v>176</v>
      </c>
      <c r="B28" s="135"/>
      <c r="C28" s="129">
        <v>662</v>
      </c>
      <c r="D28" s="104">
        <f t="shared" si="0"/>
        <v>0</v>
      </c>
      <c r="E28" s="105">
        <f t="shared" si="1"/>
        <v>-662</v>
      </c>
      <c r="F28" s="129"/>
      <c r="G28" s="129">
        <v>1470</v>
      </c>
      <c r="H28" s="104">
        <f t="shared" si="2"/>
        <v>0</v>
      </c>
      <c r="I28" s="105">
        <f t="shared" si="3"/>
        <v>-1470</v>
      </c>
      <c r="J28" s="104" t="e">
        <f t="shared" si="4"/>
        <v>#DIV/0!</v>
      </c>
      <c r="K28" s="104">
        <f t="shared" si="5"/>
        <v>0.45034013605442175</v>
      </c>
      <c r="L28" s="103" t="e">
        <f t="shared" si="6"/>
        <v>#DIV/0!</v>
      </c>
    </row>
    <row r="29" spans="1:12" x14ac:dyDescent="0.4">
      <c r="A29" s="58" t="s">
        <v>175</v>
      </c>
      <c r="B29" s="134"/>
      <c r="C29" s="135"/>
      <c r="D29" s="104" t="e">
        <f t="shared" si="0"/>
        <v>#DIV/0!</v>
      </c>
      <c r="E29" s="105">
        <f t="shared" si="1"/>
        <v>0</v>
      </c>
      <c r="F29" s="135"/>
      <c r="G29" s="135"/>
      <c r="H29" s="104" t="e">
        <f t="shared" si="2"/>
        <v>#DIV/0!</v>
      </c>
      <c r="I29" s="105">
        <f t="shared" si="3"/>
        <v>0</v>
      </c>
      <c r="J29" s="104" t="e">
        <f t="shared" si="4"/>
        <v>#DIV/0!</v>
      </c>
      <c r="K29" s="104" t="e">
        <f t="shared" si="5"/>
        <v>#DIV/0!</v>
      </c>
      <c r="L29" s="103" t="e">
        <f t="shared" si="6"/>
        <v>#DIV/0!</v>
      </c>
    </row>
    <row r="30" spans="1:12" x14ac:dyDescent="0.4">
      <c r="A30" s="58" t="s">
        <v>174</v>
      </c>
      <c r="B30" s="131"/>
      <c r="C30" s="135"/>
      <c r="D30" s="115" t="e">
        <f t="shared" si="0"/>
        <v>#DIV/0!</v>
      </c>
      <c r="E30" s="116">
        <f t="shared" si="1"/>
        <v>0</v>
      </c>
      <c r="F30" s="135"/>
      <c r="G30" s="135"/>
      <c r="H30" s="115" t="e">
        <f t="shared" si="2"/>
        <v>#DIV/0!</v>
      </c>
      <c r="I30" s="116">
        <f t="shared" si="3"/>
        <v>0</v>
      </c>
      <c r="J30" s="115" t="e">
        <f t="shared" si="4"/>
        <v>#DIV/0!</v>
      </c>
      <c r="K30" s="115" t="e">
        <f t="shared" si="5"/>
        <v>#DIV/0!</v>
      </c>
      <c r="L30" s="114" t="e">
        <f t="shared" si="6"/>
        <v>#DIV/0!</v>
      </c>
    </row>
    <row r="31" spans="1:12" x14ac:dyDescent="0.4">
      <c r="A31" s="70" t="s">
        <v>173</v>
      </c>
      <c r="B31" s="132"/>
      <c r="C31" s="135"/>
      <c r="D31" s="104" t="e">
        <f t="shared" si="0"/>
        <v>#DIV/0!</v>
      </c>
      <c r="E31" s="105">
        <f t="shared" si="1"/>
        <v>0</v>
      </c>
      <c r="F31" s="135"/>
      <c r="G31" s="135"/>
      <c r="H31" s="104" t="e">
        <f t="shared" si="2"/>
        <v>#DIV/0!</v>
      </c>
      <c r="I31" s="105">
        <f t="shared" si="3"/>
        <v>0</v>
      </c>
      <c r="J31" s="104" t="e">
        <f t="shared" si="4"/>
        <v>#DIV/0!</v>
      </c>
      <c r="K31" s="104" t="e">
        <f t="shared" si="5"/>
        <v>#DIV/0!</v>
      </c>
      <c r="L31" s="103" t="e">
        <f t="shared" si="6"/>
        <v>#DIV/0!</v>
      </c>
    </row>
    <row r="32" spans="1:12" x14ac:dyDescent="0.4">
      <c r="A32" s="58" t="s">
        <v>172</v>
      </c>
      <c r="B32" s="108">
        <v>961</v>
      </c>
      <c r="C32" s="129">
        <v>677</v>
      </c>
      <c r="D32" s="104">
        <f t="shared" si="0"/>
        <v>1.4194977843426884</v>
      </c>
      <c r="E32" s="105">
        <f t="shared" si="1"/>
        <v>284</v>
      </c>
      <c r="F32" s="129">
        <v>1450</v>
      </c>
      <c r="G32" s="129">
        <v>1455</v>
      </c>
      <c r="H32" s="104">
        <f t="shared" si="2"/>
        <v>0.99656357388316152</v>
      </c>
      <c r="I32" s="105">
        <f t="shared" si="3"/>
        <v>-5</v>
      </c>
      <c r="J32" s="104">
        <f t="shared" si="4"/>
        <v>0.66275862068965519</v>
      </c>
      <c r="K32" s="104">
        <f t="shared" si="5"/>
        <v>0.46529209621993128</v>
      </c>
      <c r="L32" s="103">
        <f t="shared" si="6"/>
        <v>0.1974665244697239</v>
      </c>
    </row>
    <row r="33" spans="1:12" x14ac:dyDescent="0.4">
      <c r="A33" s="70" t="s">
        <v>171</v>
      </c>
      <c r="B33" s="131"/>
      <c r="C33" s="135"/>
      <c r="D33" s="115" t="e">
        <f t="shared" si="0"/>
        <v>#DIV/0!</v>
      </c>
      <c r="E33" s="116">
        <f t="shared" si="1"/>
        <v>0</v>
      </c>
      <c r="F33" s="135"/>
      <c r="G33" s="135"/>
      <c r="H33" s="115" t="e">
        <f t="shared" si="2"/>
        <v>#DIV/0!</v>
      </c>
      <c r="I33" s="116">
        <f t="shared" si="3"/>
        <v>0</v>
      </c>
      <c r="J33" s="115" t="e">
        <f t="shared" si="4"/>
        <v>#DIV/0!</v>
      </c>
      <c r="K33" s="115" t="e">
        <f t="shared" si="5"/>
        <v>#DIV/0!</v>
      </c>
      <c r="L33" s="114" t="e">
        <f t="shared" si="6"/>
        <v>#DIV/0!</v>
      </c>
    </row>
    <row r="34" spans="1:12" x14ac:dyDescent="0.4">
      <c r="A34" s="70" t="s">
        <v>170</v>
      </c>
      <c r="B34" s="133">
        <v>658</v>
      </c>
      <c r="C34" s="106">
        <v>675</v>
      </c>
      <c r="D34" s="115">
        <f t="shared" si="0"/>
        <v>0.9748148148148148</v>
      </c>
      <c r="E34" s="116">
        <f t="shared" si="1"/>
        <v>-17</v>
      </c>
      <c r="F34" s="106">
        <v>1450</v>
      </c>
      <c r="G34" s="106">
        <v>1470</v>
      </c>
      <c r="H34" s="115">
        <f t="shared" si="2"/>
        <v>0.98639455782312924</v>
      </c>
      <c r="I34" s="116">
        <f t="shared" si="3"/>
        <v>-20</v>
      </c>
      <c r="J34" s="115">
        <f t="shared" si="4"/>
        <v>0.45379310344827584</v>
      </c>
      <c r="K34" s="115">
        <f t="shared" si="5"/>
        <v>0.45918367346938777</v>
      </c>
      <c r="L34" s="114">
        <f t="shared" si="6"/>
        <v>-5.390570021111929E-3</v>
      </c>
    </row>
    <row r="35" spans="1:12" x14ac:dyDescent="0.4">
      <c r="A35" s="58" t="s">
        <v>169</v>
      </c>
      <c r="B35" s="132"/>
      <c r="C35" s="132"/>
      <c r="D35" s="104" t="e">
        <f t="shared" si="0"/>
        <v>#DIV/0!</v>
      </c>
      <c r="E35" s="105">
        <f t="shared" si="1"/>
        <v>0</v>
      </c>
      <c r="F35" s="132"/>
      <c r="G35" s="132"/>
      <c r="H35" s="104" t="e">
        <f t="shared" si="2"/>
        <v>#DIV/0!</v>
      </c>
      <c r="I35" s="105">
        <f t="shared" si="3"/>
        <v>0</v>
      </c>
      <c r="J35" s="104" t="e">
        <f t="shared" si="4"/>
        <v>#DIV/0!</v>
      </c>
      <c r="K35" s="104" t="e">
        <f t="shared" si="5"/>
        <v>#DIV/0!</v>
      </c>
      <c r="L35" s="103" t="e">
        <f t="shared" si="6"/>
        <v>#DIV/0!</v>
      </c>
    </row>
    <row r="36" spans="1:12" x14ac:dyDescent="0.4">
      <c r="A36" s="70" t="s">
        <v>89</v>
      </c>
      <c r="B36" s="131"/>
      <c r="C36" s="134"/>
      <c r="D36" s="115" t="e">
        <f t="shared" si="0"/>
        <v>#DIV/0!</v>
      </c>
      <c r="E36" s="116">
        <f t="shared" si="1"/>
        <v>0</v>
      </c>
      <c r="F36" s="134"/>
      <c r="G36" s="134"/>
      <c r="H36" s="115" t="e">
        <f t="shared" si="2"/>
        <v>#DIV/0!</v>
      </c>
      <c r="I36" s="116">
        <f t="shared" si="3"/>
        <v>0</v>
      </c>
      <c r="J36" s="115" t="e">
        <f t="shared" si="4"/>
        <v>#DIV/0!</v>
      </c>
      <c r="K36" s="115" t="e">
        <f t="shared" si="5"/>
        <v>#DIV/0!</v>
      </c>
      <c r="L36" s="114" t="e">
        <f t="shared" si="6"/>
        <v>#DIV/0!</v>
      </c>
    </row>
    <row r="37" spans="1:12" x14ac:dyDescent="0.4">
      <c r="A37" s="51" t="s">
        <v>168</v>
      </c>
      <c r="B37" s="102">
        <v>4669</v>
      </c>
      <c r="C37" s="102">
        <v>3498</v>
      </c>
      <c r="D37" s="115">
        <f t="shared" si="0"/>
        <v>1.3347627215551743</v>
      </c>
      <c r="E37" s="116">
        <f t="shared" si="1"/>
        <v>1171</v>
      </c>
      <c r="F37" s="102">
        <v>5840</v>
      </c>
      <c r="G37" s="102">
        <v>5835</v>
      </c>
      <c r="H37" s="115">
        <f t="shared" si="2"/>
        <v>1.0008568980291346</v>
      </c>
      <c r="I37" s="116">
        <f t="shared" si="3"/>
        <v>5</v>
      </c>
      <c r="J37" s="115">
        <f t="shared" si="4"/>
        <v>0.79948630136986298</v>
      </c>
      <c r="K37" s="115">
        <f t="shared" si="5"/>
        <v>0.59948586118251923</v>
      </c>
      <c r="L37" s="114">
        <f t="shared" si="6"/>
        <v>0.20000044018734375</v>
      </c>
    </row>
    <row r="38" spans="1:12" x14ac:dyDescent="0.4">
      <c r="A38" s="277" t="s">
        <v>167</v>
      </c>
      <c r="B38" s="290">
        <f>SUM(B39:B40)</f>
        <v>502</v>
      </c>
      <c r="C38" s="290">
        <f>SUM(C39:C40)</f>
        <v>398</v>
      </c>
      <c r="D38" s="294">
        <f t="shared" ref="D38:D68" si="7">+B38/C38</f>
        <v>1.2613065326633166</v>
      </c>
      <c r="E38" s="605">
        <f t="shared" ref="E38:E68" si="8">+B38-C38</f>
        <v>104</v>
      </c>
      <c r="F38" s="290">
        <f>SUM(F39:F40)</f>
        <v>818</v>
      </c>
      <c r="G38" s="290">
        <f>SUM(G39:G40)</f>
        <v>890</v>
      </c>
      <c r="H38" s="294">
        <f t="shared" ref="H38:H68" si="9">+F38/G38</f>
        <v>0.91910112359550566</v>
      </c>
      <c r="I38" s="605">
        <f t="shared" ref="I38:I68" si="10">+F38-G38</f>
        <v>-72</v>
      </c>
      <c r="J38" s="294">
        <f t="shared" ref="J38:J68" si="11">+B38/F38</f>
        <v>0.61369193154034229</v>
      </c>
      <c r="K38" s="294">
        <f t="shared" ref="K38:K68" si="12">+C38/G38</f>
        <v>0.44719101123595506</v>
      </c>
      <c r="L38" s="293">
        <f t="shared" ref="L38:L68" si="13">+J38-K38</f>
        <v>0.16650092030438723</v>
      </c>
    </row>
    <row r="39" spans="1:12" x14ac:dyDescent="0.4">
      <c r="A39" s="57" t="s">
        <v>166</v>
      </c>
      <c r="B39" s="129">
        <v>251</v>
      </c>
      <c r="C39" s="129">
        <v>238</v>
      </c>
      <c r="D39" s="121">
        <f t="shared" si="7"/>
        <v>1.0546218487394958</v>
      </c>
      <c r="E39" s="125">
        <f t="shared" si="8"/>
        <v>13</v>
      </c>
      <c r="F39" s="129">
        <v>428</v>
      </c>
      <c r="G39" s="129">
        <v>500</v>
      </c>
      <c r="H39" s="121">
        <f t="shared" si="9"/>
        <v>0.85599999999999998</v>
      </c>
      <c r="I39" s="125">
        <f t="shared" si="10"/>
        <v>-72</v>
      </c>
      <c r="J39" s="121">
        <f t="shared" si="11"/>
        <v>0.58644859813084116</v>
      </c>
      <c r="K39" s="121">
        <f t="shared" si="12"/>
        <v>0.47599999999999998</v>
      </c>
      <c r="L39" s="130">
        <f t="shared" si="13"/>
        <v>0.11044859813084118</v>
      </c>
    </row>
    <row r="40" spans="1:12" x14ac:dyDescent="0.4">
      <c r="A40" s="58" t="s">
        <v>165</v>
      </c>
      <c r="B40" s="129">
        <v>251</v>
      </c>
      <c r="C40" s="129">
        <v>160</v>
      </c>
      <c r="D40" s="104">
        <f t="shared" si="7"/>
        <v>1.5687500000000001</v>
      </c>
      <c r="E40" s="105">
        <f t="shared" si="8"/>
        <v>91</v>
      </c>
      <c r="F40" s="129">
        <v>390</v>
      </c>
      <c r="G40" s="129">
        <v>390</v>
      </c>
      <c r="H40" s="104">
        <f t="shared" si="9"/>
        <v>1</v>
      </c>
      <c r="I40" s="105">
        <f t="shared" si="10"/>
        <v>0</v>
      </c>
      <c r="J40" s="104">
        <f t="shared" si="11"/>
        <v>0.64358974358974363</v>
      </c>
      <c r="K40" s="104">
        <f t="shared" si="12"/>
        <v>0.41025641025641024</v>
      </c>
      <c r="L40" s="103">
        <f t="shared" si="13"/>
        <v>0.23333333333333339</v>
      </c>
    </row>
    <row r="41" spans="1:12" s="89" customFormat="1" x14ac:dyDescent="0.4">
      <c r="A41" s="249" t="s">
        <v>88</v>
      </c>
      <c r="B41" s="292">
        <f>B42+B64</f>
        <v>69810</v>
      </c>
      <c r="C41" s="292">
        <f>C42+C64</f>
        <v>59696</v>
      </c>
      <c r="D41" s="297">
        <f t="shared" si="7"/>
        <v>1.1694250871080138</v>
      </c>
      <c r="E41" s="298">
        <f t="shared" si="8"/>
        <v>10114</v>
      </c>
      <c r="F41" s="292">
        <f>F42+F64</f>
        <v>108753</v>
      </c>
      <c r="G41" s="292">
        <f>G42+G64</f>
        <v>109033</v>
      </c>
      <c r="H41" s="297">
        <f t="shared" si="9"/>
        <v>0.99743197013748131</v>
      </c>
      <c r="I41" s="298">
        <f t="shared" si="10"/>
        <v>-280</v>
      </c>
      <c r="J41" s="297">
        <f t="shared" si="11"/>
        <v>0.6419133265289233</v>
      </c>
      <c r="K41" s="297">
        <f t="shared" si="12"/>
        <v>0.54750396668898405</v>
      </c>
      <c r="L41" s="291">
        <f t="shared" si="13"/>
        <v>9.4409359839939255E-2</v>
      </c>
    </row>
    <row r="42" spans="1:12" s="89" customFormat="1" x14ac:dyDescent="0.4">
      <c r="A42" s="277" t="s">
        <v>164</v>
      </c>
      <c r="B42" s="292">
        <f>SUM(B43:B63)</f>
        <v>68962</v>
      </c>
      <c r="C42" s="292">
        <f>SUM(C43:C63)</f>
        <v>58977</v>
      </c>
      <c r="D42" s="297">
        <f t="shared" si="7"/>
        <v>1.1693032877223324</v>
      </c>
      <c r="E42" s="298">
        <f t="shared" si="8"/>
        <v>9985</v>
      </c>
      <c r="F42" s="292">
        <f>SUM(F43:F63)</f>
        <v>107014</v>
      </c>
      <c r="G42" s="292">
        <f>SUM(G43:G63)</f>
        <v>107552</v>
      </c>
      <c r="H42" s="297">
        <f t="shared" si="9"/>
        <v>0.99499776852127342</v>
      </c>
      <c r="I42" s="298">
        <f t="shared" si="10"/>
        <v>-538</v>
      </c>
      <c r="J42" s="297">
        <f t="shared" si="11"/>
        <v>0.64442035621507465</v>
      </c>
      <c r="K42" s="297">
        <f t="shared" si="12"/>
        <v>0.54835800357036601</v>
      </c>
      <c r="L42" s="291">
        <f t="shared" si="13"/>
        <v>9.6062352644708637E-2</v>
      </c>
    </row>
    <row r="43" spans="1:12" x14ac:dyDescent="0.4">
      <c r="A43" s="58" t="s">
        <v>87</v>
      </c>
      <c r="B43" s="127">
        <f>'１月(上旬～中旬)'!B43-'１月(上旬)'!B43</f>
        <v>28945</v>
      </c>
      <c r="C43" s="127">
        <f>'１月(上旬～中旬)'!C43-'１月(上旬)'!C43</f>
        <v>26287</v>
      </c>
      <c r="D43" s="128">
        <f t="shared" si="7"/>
        <v>1.1011146193936165</v>
      </c>
      <c r="E43" s="116">
        <f t="shared" si="8"/>
        <v>2658</v>
      </c>
      <c r="F43" s="127">
        <f>'１月(上旬～中旬)'!F43-'１月(上旬)'!F43</f>
        <v>40066</v>
      </c>
      <c r="G43" s="127">
        <f>'１月(上旬～中旬)'!G43-'１月(上旬)'!G43</f>
        <v>42390</v>
      </c>
      <c r="H43" s="115">
        <f t="shared" si="9"/>
        <v>0.94517574899740509</v>
      </c>
      <c r="I43" s="116">
        <f t="shared" si="10"/>
        <v>-2324</v>
      </c>
      <c r="J43" s="115">
        <f t="shared" si="11"/>
        <v>0.7224329855738032</v>
      </c>
      <c r="K43" s="115">
        <f t="shared" si="12"/>
        <v>0.62012267044114178</v>
      </c>
      <c r="L43" s="114">
        <f t="shared" si="13"/>
        <v>0.10231031513266142</v>
      </c>
    </row>
    <row r="44" spans="1:12" x14ac:dyDescent="0.4">
      <c r="A44" s="58" t="s">
        <v>163</v>
      </c>
      <c r="B44" s="120">
        <f>'１月(上旬～中旬)'!B44-'１月(上旬)'!B44</f>
        <v>2683</v>
      </c>
      <c r="C44" s="120">
        <f>'１月(上旬～中旬)'!C44-'１月(上旬)'!C44</f>
        <v>2818</v>
      </c>
      <c r="D44" s="104">
        <f t="shared" si="7"/>
        <v>0.95209368346344925</v>
      </c>
      <c r="E44" s="105">
        <f t="shared" si="8"/>
        <v>-135</v>
      </c>
      <c r="F44" s="120">
        <f>'１月(上旬～中旬)'!F44-'１月(上旬)'!F44</f>
        <v>4813</v>
      </c>
      <c r="G44" s="120">
        <f>'１月(上旬～中旬)'!G44-'１月(上旬)'!G44</f>
        <v>4922</v>
      </c>
      <c r="H44" s="122">
        <f t="shared" si="9"/>
        <v>0.97785453067858596</v>
      </c>
      <c r="I44" s="105">
        <f t="shared" si="10"/>
        <v>-109</v>
      </c>
      <c r="J44" s="104">
        <f t="shared" si="11"/>
        <v>0.5574485767712446</v>
      </c>
      <c r="K44" s="104">
        <f t="shared" si="12"/>
        <v>0.57253149126371394</v>
      </c>
      <c r="L44" s="103">
        <f t="shared" si="13"/>
        <v>-1.5082914492469346E-2</v>
      </c>
    </row>
    <row r="45" spans="1:12" x14ac:dyDescent="0.4">
      <c r="A45" s="70" t="s">
        <v>162</v>
      </c>
      <c r="B45" s="120">
        <f>'１月(上旬～中旬)'!B45-'１月(上旬)'!B45</f>
        <v>4434</v>
      </c>
      <c r="C45" s="120">
        <f>'１月(上旬～中旬)'!C45-'１月(上旬)'!C45</f>
        <v>3364</v>
      </c>
      <c r="D45" s="119">
        <f t="shared" si="7"/>
        <v>1.3180737217598097</v>
      </c>
      <c r="E45" s="126">
        <f t="shared" si="8"/>
        <v>1070</v>
      </c>
      <c r="F45" s="120">
        <f>'１月(上旬～中旬)'!F45-'１月(上旬)'!F45</f>
        <v>7910</v>
      </c>
      <c r="G45" s="120">
        <f>'１月(上旬～中旬)'!G45-'１月(上旬)'!G45</f>
        <v>7114</v>
      </c>
      <c r="H45" s="122">
        <f t="shared" si="9"/>
        <v>1.1118920438571831</v>
      </c>
      <c r="I45" s="105">
        <f t="shared" si="10"/>
        <v>796</v>
      </c>
      <c r="J45" s="104">
        <f t="shared" si="11"/>
        <v>0.56055625790139063</v>
      </c>
      <c r="K45" s="104">
        <f t="shared" si="12"/>
        <v>0.47287039640146189</v>
      </c>
      <c r="L45" s="103">
        <f t="shared" si="13"/>
        <v>8.7685861499928741E-2</v>
      </c>
    </row>
    <row r="46" spans="1:12" x14ac:dyDescent="0.4">
      <c r="A46" s="70" t="s">
        <v>161</v>
      </c>
      <c r="B46" s="120">
        <f>'１月(上旬～中旬)'!B46-'１月(上旬)'!B46</f>
        <v>2890</v>
      </c>
      <c r="C46" s="120">
        <f>'１月(上旬～中旬)'!C46-'１月(上旬)'!C46</f>
        <v>3084</v>
      </c>
      <c r="D46" s="119">
        <f t="shared" si="7"/>
        <v>0.937094682230869</v>
      </c>
      <c r="E46" s="126">
        <f t="shared" si="8"/>
        <v>-194</v>
      </c>
      <c r="F46" s="120">
        <f>'１月(上旬～中旬)'!F46-'１月(上旬)'!F46</f>
        <v>6228</v>
      </c>
      <c r="G46" s="120">
        <f>'１月(上旬～中旬)'!G46-'１月(上旬)'!G46</f>
        <v>7060</v>
      </c>
      <c r="H46" s="122">
        <f t="shared" si="9"/>
        <v>0.88215297450424934</v>
      </c>
      <c r="I46" s="105">
        <f t="shared" si="10"/>
        <v>-832</v>
      </c>
      <c r="J46" s="104">
        <f t="shared" si="11"/>
        <v>0.46403339755940914</v>
      </c>
      <c r="K46" s="104">
        <f t="shared" si="12"/>
        <v>0.4368271954674221</v>
      </c>
      <c r="L46" s="103">
        <f t="shared" si="13"/>
        <v>2.7206202091987042E-2</v>
      </c>
    </row>
    <row r="47" spans="1:12" x14ac:dyDescent="0.4">
      <c r="A47" s="58" t="s">
        <v>86</v>
      </c>
      <c r="B47" s="120">
        <f>'１月(上旬～中旬)'!B47-'１月(上旬)'!B47</f>
        <v>5608</v>
      </c>
      <c r="C47" s="120">
        <f>'１月(上旬～中旬)'!C47-'１月(上旬)'!C47</f>
        <v>3978</v>
      </c>
      <c r="D47" s="119">
        <f t="shared" si="7"/>
        <v>1.4097536450477628</v>
      </c>
      <c r="E47" s="116">
        <f t="shared" si="8"/>
        <v>1630</v>
      </c>
      <c r="F47" s="120">
        <f>'１月(上旬～中旬)'!F47-'１月(上旬)'!F47</f>
        <v>6691</v>
      </c>
      <c r="G47" s="120">
        <f>'１月(上旬～中旬)'!G47-'１月(上旬)'!G47</f>
        <v>7523</v>
      </c>
      <c r="H47" s="122">
        <f t="shared" si="9"/>
        <v>0.88940582214542074</v>
      </c>
      <c r="I47" s="105">
        <f t="shared" si="10"/>
        <v>-832</v>
      </c>
      <c r="J47" s="104">
        <f t="shared" si="11"/>
        <v>0.83814078613062326</v>
      </c>
      <c r="K47" s="104">
        <f t="shared" si="12"/>
        <v>0.52877841286720728</v>
      </c>
      <c r="L47" s="103">
        <f t="shared" si="13"/>
        <v>0.30936237326341598</v>
      </c>
    </row>
    <row r="48" spans="1:12" x14ac:dyDescent="0.4">
      <c r="A48" s="58" t="s">
        <v>85</v>
      </c>
      <c r="B48" s="120">
        <f>'１月(上旬～中旬)'!B48-'１月(上旬)'!B48</f>
        <v>9898</v>
      </c>
      <c r="C48" s="120">
        <f>'１月(上旬～中旬)'!C48-'１月(上旬)'!C48</f>
        <v>9438</v>
      </c>
      <c r="D48" s="119">
        <f t="shared" si="7"/>
        <v>1.0487391396482306</v>
      </c>
      <c r="E48" s="126">
        <f t="shared" si="8"/>
        <v>460</v>
      </c>
      <c r="F48" s="120">
        <f>'１月(上旬～中旬)'!F48-'１月(上旬)'!F48</f>
        <v>17300</v>
      </c>
      <c r="G48" s="120">
        <f>'１月(上旬～中旬)'!G48-'１月(上旬)'!G48</f>
        <v>16977</v>
      </c>
      <c r="H48" s="122">
        <f t="shared" si="9"/>
        <v>1.0190257407080168</v>
      </c>
      <c r="I48" s="105">
        <f t="shared" si="10"/>
        <v>323</v>
      </c>
      <c r="J48" s="104">
        <f t="shared" si="11"/>
        <v>0.57213872832369939</v>
      </c>
      <c r="K48" s="104">
        <f t="shared" si="12"/>
        <v>0.55592860929492838</v>
      </c>
      <c r="L48" s="103">
        <f t="shared" si="13"/>
        <v>1.6210119028771008E-2</v>
      </c>
    </row>
    <row r="49" spans="1:12" x14ac:dyDescent="0.4">
      <c r="A49" s="58" t="s">
        <v>160</v>
      </c>
      <c r="B49" s="120">
        <f>'１月(上旬～中旬)'!B49-'１月(上旬)'!B49</f>
        <v>1382</v>
      </c>
      <c r="C49" s="120">
        <f>'１月(上旬～中旬)'!C49-'１月(上旬)'!C49</f>
        <v>1346</v>
      </c>
      <c r="D49" s="104">
        <f t="shared" si="7"/>
        <v>1.026745913818722</v>
      </c>
      <c r="E49" s="105">
        <f t="shared" si="8"/>
        <v>36</v>
      </c>
      <c r="F49" s="120">
        <f>'１月(上旬～中旬)'!F49-'１月(上旬)'!F49</f>
        <v>2700</v>
      </c>
      <c r="G49" s="120">
        <f>'１月(上旬～中旬)'!G49-'１月(上旬)'!G49</f>
        <v>2700</v>
      </c>
      <c r="H49" s="104">
        <f t="shared" si="9"/>
        <v>1</v>
      </c>
      <c r="I49" s="105">
        <f t="shared" si="10"/>
        <v>0</v>
      </c>
      <c r="J49" s="104">
        <f t="shared" si="11"/>
        <v>0.51185185185185189</v>
      </c>
      <c r="K49" s="104">
        <f t="shared" si="12"/>
        <v>0.49851851851851853</v>
      </c>
      <c r="L49" s="103">
        <f t="shared" si="13"/>
        <v>1.3333333333333364E-2</v>
      </c>
    </row>
    <row r="50" spans="1:12" s="42" customFormat="1" x14ac:dyDescent="0.4">
      <c r="A50" s="58" t="s">
        <v>288</v>
      </c>
      <c r="B50" s="120">
        <f>'１月(上旬～中旬)'!B50-'１月(上旬)'!B50</f>
        <v>1566</v>
      </c>
      <c r="C50" s="108"/>
      <c r="D50" s="121" t="e">
        <f t="shared" si="7"/>
        <v>#DIV/0!</v>
      </c>
      <c r="E50" s="125">
        <f t="shared" si="8"/>
        <v>1566</v>
      </c>
      <c r="F50" s="124"/>
      <c r="G50" s="108"/>
      <c r="H50" s="115" t="e">
        <f t="shared" si="9"/>
        <v>#DIV/0!</v>
      </c>
      <c r="I50" s="105">
        <f t="shared" si="10"/>
        <v>0</v>
      </c>
      <c r="J50" s="104" t="e">
        <f t="shared" si="11"/>
        <v>#DIV/0!</v>
      </c>
      <c r="K50" s="104" t="e">
        <f t="shared" si="12"/>
        <v>#DIV/0!</v>
      </c>
      <c r="L50" s="103" t="e">
        <f t="shared" si="13"/>
        <v>#DIV/0!</v>
      </c>
    </row>
    <row r="51" spans="1:12" x14ac:dyDescent="0.4">
      <c r="A51" s="58" t="s">
        <v>84</v>
      </c>
      <c r="B51" s="120">
        <f>'１月(上旬～中旬)'!B51-'１月(上旬)'!B51</f>
        <v>1591</v>
      </c>
      <c r="C51" s="120">
        <f>'１月(上旬～中旬)'!C51-'１月(上旬)'!C51</f>
        <v>1152</v>
      </c>
      <c r="D51" s="119">
        <f t="shared" si="7"/>
        <v>1.3810763888888888</v>
      </c>
      <c r="E51" s="116">
        <f t="shared" si="8"/>
        <v>439</v>
      </c>
      <c r="F51" s="120">
        <f>'１月(上旬～中旬)'!F51-'１月(上旬)'!F51</f>
        <v>2565</v>
      </c>
      <c r="G51" s="120">
        <f>'１月(上旬～中旬)'!G51-'１月(上旬)'!G51</f>
        <v>1710</v>
      </c>
      <c r="H51" s="118">
        <f t="shared" si="9"/>
        <v>1.5</v>
      </c>
      <c r="I51" s="105">
        <f t="shared" si="10"/>
        <v>855</v>
      </c>
      <c r="J51" s="104">
        <f t="shared" si="11"/>
        <v>0.62027290448343075</v>
      </c>
      <c r="K51" s="104">
        <f t="shared" si="12"/>
        <v>0.67368421052631577</v>
      </c>
      <c r="L51" s="103">
        <f t="shared" si="13"/>
        <v>-5.3411306042885021E-2</v>
      </c>
    </row>
    <row r="52" spans="1:12" x14ac:dyDescent="0.4">
      <c r="A52" s="58" t="s">
        <v>159</v>
      </c>
      <c r="B52" s="120">
        <f>'１月(上旬～中旬)'!B52-'１月(上旬)'!B52</f>
        <v>563</v>
      </c>
      <c r="C52" s="120">
        <f>'１月(上旬～中旬)'!C52-'１月(上旬)'!C52</f>
        <v>256</v>
      </c>
      <c r="D52" s="119">
        <f t="shared" si="7"/>
        <v>2.19921875</v>
      </c>
      <c r="E52" s="116">
        <f t="shared" si="8"/>
        <v>307</v>
      </c>
      <c r="F52" s="120">
        <f>'１月(上旬～中旬)'!F52-'１月(上旬)'!F52</f>
        <v>1260</v>
      </c>
      <c r="G52" s="120">
        <f>'１月(上旬～中旬)'!G52-'１月(上旬)'!G52</f>
        <v>1008</v>
      </c>
      <c r="H52" s="123">
        <f t="shared" si="9"/>
        <v>1.25</v>
      </c>
      <c r="I52" s="105">
        <f t="shared" si="10"/>
        <v>252</v>
      </c>
      <c r="J52" s="104">
        <f t="shared" si="11"/>
        <v>0.44682539682539685</v>
      </c>
      <c r="K52" s="104">
        <f t="shared" si="12"/>
        <v>0.25396825396825395</v>
      </c>
      <c r="L52" s="103">
        <f t="shared" si="13"/>
        <v>0.19285714285714289</v>
      </c>
    </row>
    <row r="53" spans="1:12" x14ac:dyDescent="0.4">
      <c r="A53" s="58" t="s">
        <v>158</v>
      </c>
      <c r="B53" s="120">
        <f>'１月(上旬～中旬)'!B53-'１月(上旬)'!B53</f>
        <v>978</v>
      </c>
      <c r="C53" s="120">
        <f>'１月(上旬～中旬)'!C53-'１月(上旬)'!C53</f>
        <v>734</v>
      </c>
      <c r="D53" s="119">
        <f t="shared" si="7"/>
        <v>1.332425068119891</v>
      </c>
      <c r="E53" s="116">
        <f t="shared" si="8"/>
        <v>244</v>
      </c>
      <c r="F53" s="120">
        <f>'１月(上旬～中旬)'!F53-'１月(上旬)'!F53</f>
        <v>1200</v>
      </c>
      <c r="G53" s="120">
        <f>'１月(上旬～中旬)'!G53-'１月(上旬)'!G53</f>
        <v>1200</v>
      </c>
      <c r="H53" s="118">
        <f t="shared" si="9"/>
        <v>1</v>
      </c>
      <c r="I53" s="105">
        <f t="shared" si="10"/>
        <v>0</v>
      </c>
      <c r="J53" s="104">
        <f t="shared" si="11"/>
        <v>0.81499999999999995</v>
      </c>
      <c r="K53" s="104">
        <f t="shared" si="12"/>
        <v>0.61166666666666669</v>
      </c>
      <c r="L53" s="103">
        <f t="shared" si="13"/>
        <v>0.20333333333333325</v>
      </c>
    </row>
    <row r="54" spans="1:12" x14ac:dyDescent="0.4">
      <c r="A54" s="58" t="s">
        <v>83</v>
      </c>
      <c r="B54" s="120">
        <f>'１月(上旬～中旬)'!B54-'１月(上旬)'!B54</f>
        <v>1461</v>
      </c>
      <c r="C54" s="120">
        <f>'１月(上旬～中旬)'!C54-'１月(上旬)'!C54</f>
        <v>1662</v>
      </c>
      <c r="D54" s="119">
        <f t="shared" si="7"/>
        <v>0.87906137184115518</v>
      </c>
      <c r="E54" s="116">
        <f t="shared" si="8"/>
        <v>-201</v>
      </c>
      <c r="F54" s="120">
        <f>'１月(上旬～中旬)'!F54-'１月(上旬)'!F54</f>
        <v>2700</v>
      </c>
      <c r="G54" s="120">
        <f>'１月(上旬～中旬)'!G54-'１月(上旬)'!G54</f>
        <v>3424</v>
      </c>
      <c r="H54" s="122">
        <f t="shared" si="9"/>
        <v>0.78855140186915884</v>
      </c>
      <c r="I54" s="105">
        <f t="shared" si="10"/>
        <v>-724</v>
      </c>
      <c r="J54" s="104">
        <f t="shared" si="11"/>
        <v>0.5411111111111111</v>
      </c>
      <c r="K54" s="104">
        <f t="shared" si="12"/>
        <v>0.48539719626168226</v>
      </c>
      <c r="L54" s="103">
        <f t="shared" si="13"/>
        <v>5.5713914849428836E-2</v>
      </c>
    </row>
    <row r="55" spans="1:12" x14ac:dyDescent="0.4">
      <c r="A55" s="58" t="s">
        <v>82</v>
      </c>
      <c r="B55" s="120">
        <f>'１月(上旬～中旬)'!B55-'１月(上旬)'!B55</f>
        <v>1321</v>
      </c>
      <c r="C55" s="120">
        <f>'１月(上旬～中旬)'!C55-'１月(上旬)'!C55</f>
        <v>853</v>
      </c>
      <c r="D55" s="119">
        <f t="shared" si="7"/>
        <v>1.548651817116061</v>
      </c>
      <c r="E55" s="105">
        <f t="shared" si="8"/>
        <v>468</v>
      </c>
      <c r="F55" s="120">
        <f>'１月(上旬～中旬)'!F55-'１月(上旬)'!F55</f>
        <v>2430</v>
      </c>
      <c r="G55" s="120">
        <f>'１月(上旬～中旬)'!G55-'１月(上旬)'!G55</f>
        <v>2700</v>
      </c>
      <c r="H55" s="118">
        <f t="shared" si="9"/>
        <v>0.9</v>
      </c>
      <c r="I55" s="105">
        <f t="shared" si="10"/>
        <v>-270</v>
      </c>
      <c r="J55" s="104">
        <f t="shared" si="11"/>
        <v>0.54362139917695473</v>
      </c>
      <c r="K55" s="104">
        <f t="shared" si="12"/>
        <v>0.31592592592592594</v>
      </c>
      <c r="L55" s="103">
        <f t="shared" si="13"/>
        <v>0.22769547325102879</v>
      </c>
    </row>
    <row r="56" spans="1:12" x14ac:dyDescent="0.4">
      <c r="A56" s="58" t="s">
        <v>157</v>
      </c>
      <c r="B56" s="120">
        <f>'１月(上旬～中旬)'!B56-'１月(上旬)'!B56</f>
        <v>842</v>
      </c>
      <c r="C56" s="120">
        <f>'１月(上旬～中旬)'!C56-'１月(上旬)'!C56</f>
        <v>861</v>
      </c>
      <c r="D56" s="119">
        <f t="shared" si="7"/>
        <v>0.97793263646922179</v>
      </c>
      <c r="E56" s="105">
        <f t="shared" si="8"/>
        <v>-19</v>
      </c>
      <c r="F56" s="120">
        <f>'１月(上旬～中旬)'!F56-'１月(上旬)'!F56</f>
        <v>1260</v>
      </c>
      <c r="G56" s="120">
        <f>'１月(上旬～中旬)'!G56-'１月(上旬)'!G56</f>
        <v>1548</v>
      </c>
      <c r="H56" s="118">
        <f t="shared" si="9"/>
        <v>0.81395348837209303</v>
      </c>
      <c r="I56" s="105">
        <f t="shared" si="10"/>
        <v>-288</v>
      </c>
      <c r="J56" s="104">
        <f t="shared" si="11"/>
        <v>0.66825396825396821</v>
      </c>
      <c r="K56" s="104">
        <f t="shared" si="12"/>
        <v>0.55620155038759689</v>
      </c>
      <c r="L56" s="103">
        <f t="shared" si="13"/>
        <v>0.11205241786637132</v>
      </c>
    </row>
    <row r="57" spans="1:12" x14ac:dyDescent="0.4">
      <c r="A57" s="70" t="s">
        <v>81</v>
      </c>
      <c r="B57" s="120">
        <f>'１月(上旬～中旬)'!B57-'１月(上旬)'!B57</f>
        <v>587</v>
      </c>
      <c r="C57" s="120">
        <f>'１月(上旬～中旬)'!C57-'１月(上旬)'!C57</f>
        <v>605</v>
      </c>
      <c r="D57" s="119">
        <f t="shared" si="7"/>
        <v>0.97024793388429753</v>
      </c>
      <c r="E57" s="116">
        <f t="shared" si="8"/>
        <v>-18</v>
      </c>
      <c r="F57" s="120">
        <f>'１月(上旬～中旬)'!F57-'１月(上旬)'!F57</f>
        <v>1200</v>
      </c>
      <c r="G57" s="120">
        <f>'１月(上旬～中旬)'!G57-'１月(上旬)'!G57</f>
        <v>1225</v>
      </c>
      <c r="H57" s="122">
        <f t="shared" si="9"/>
        <v>0.97959183673469385</v>
      </c>
      <c r="I57" s="105">
        <f t="shared" si="10"/>
        <v>-25</v>
      </c>
      <c r="J57" s="104">
        <f t="shared" si="11"/>
        <v>0.48916666666666669</v>
      </c>
      <c r="K57" s="115">
        <f t="shared" si="12"/>
        <v>0.49387755102040815</v>
      </c>
      <c r="L57" s="114">
        <f t="shared" si="13"/>
        <v>-4.7108843537414513E-3</v>
      </c>
    </row>
    <row r="58" spans="1:12" x14ac:dyDescent="0.4">
      <c r="A58" s="58" t="s">
        <v>80</v>
      </c>
      <c r="B58" s="120">
        <f>'１月(上旬～中旬)'!B58-'１月(上旬)'!B58</f>
        <v>487</v>
      </c>
      <c r="C58" s="120">
        <f>'１月(上旬～中旬)'!C58-'１月(上旬)'!C58</f>
        <v>384</v>
      </c>
      <c r="D58" s="121">
        <f t="shared" si="7"/>
        <v>1.2682291666666667</v>
      </c>
      <c r="E58" s="105">
        <f t="shared" si="8"/>
        <v>103</v>
      </c>
      <c r="F58" s="120">
        <f>'１月(上旬～中旬)'!F58-'１月(上旬)'!F58</f>
        <v>1200</v>
      </c>
      <c r="G58" s="120">
        <f>'１月(上旬～中旬)'!G58-'１月(上旬)'!G58</f>
        <v>1195</v>
      </c>
      <c r="H58" s="104">
        <f t="shared" si="9"/>
        <v>1.00418410041841</v>
      </c>
      <c r="I58" s="105">
        <f t="shared" si="10"/>
        <v>5</v>
      </c>
      <c r="J58" s="104">
        <f t="shared" si="11"/>
        <v>0.40583333333333332</v>
      </c>
      <c r="K58" s="104">
        <f t="shared" si="12"/>
        <v>0.32133891213389121</v>
      </c>
      <c r="L58" s="103">
        <f t="shared" si="13"/>
        <v>8.4494421199442116E-2</v>
      </c>
    </row>
    <row r="59" spans="1:12" x14ac:dyDescent="0.4">
      <c r="A59" s="58" t="s">
        <v>79</v>
      </c>
      <c r="B59" s="120">
        <f>'１月(上旬～中旬)'!B59-'１月(上旬)'!B59</f>
        <v>662</v>
      </c>
      <c r="C59" s="120">
        <f>'１月(上旬～中旬)'!C59-'１月(上旬)'!C59</f>
        <v>517</v>
      </c>
      <c r="D59" s="121">
        <f t="shared" si="7"/>
        <v>1.2804642166344293</v>
      </c>
      <c r="E59" s="105">
        <f t="shared" si="8"/>
        <v>145</v>
      </c>
      <c r="F59" s="120">
        <f>'１月(上旬～中旬)'!F59-'１月(上旬)'!F59</f>
        <v>1201</v>
      </c>
      <c r="G59" s="120">
        <f>'１月(上旬～中旬)'!G59-'１月(上旬)'!G59</f>
        <v>1195</v>
      </c>
      <c r="H59" s="104">
        <f t="shared" si="9"/>
        <v>1.0050209205020921</v>
      </c>
      <c r="I59" s="105">
        <f t="shared" si="10"/>
        <v>6</v>
      </c>
      <c r="J59" s="104">
        <f t="shared" si="11"/>
        <v>0.55120732722731058</v>
      </c>
      <c r="K59" s="104">
        <f t="shared" si="12"/>
        <v>0.43263598326359831</v>
      </c>
      <c r="L59" s="103">
        <f t="shared" si="13"/>
        <v>0.11857134396371227</v>
      </c>
    </row>
    <row r="60" spans="1:12" x14ac:dyDescent="0.4">
      <c r="A60" s="58" t="s">
        <v>78</v>
      </c>
      <c r="B60" s="120">
        <f>'１月(上旬～中旬)'!B60-'１月(上旬)'!B60</f>
        <v>1786</v>
      </c>
      <c r="C60" s="120">
        <f>'１月(上旬～中旬)'!C60-'１月(上旬)'!C60</f>
        <v>1638</v>
      </c>
      <c r="D60" s="119">
        <f t="shared" si="7"/>
        <v>1.0903540903540903</v>
      </c>
      <c r="E60" s="105">
        <f t="shared" si="8"/>
        <v>148</v>
      </c>
      <c r="F60" s="120">
        <f>'１月(上旬～中旬)'!F60-'１月(上旬)'!F60</f>
        <v>4010</v>
      </c>
      <c r="G60" s="120">
        <f>'１月(上旬～中旬)'!G60-'１月(上旬)'!G60</f>
        <v>3661</v>
      </c>
      <c r="H60" s="118">
        <f t="shared" si="9"/>
        <v>1.0953291450423381</v>
      </c>
      <c r="I60" s="105">
        <f t="shared" si="10"/>
        <v>349</v>
      </c>
      <c r="J60" s="104">
        <f t="shared" si="11"/>
        <v>0.44538653366583542</v>
      </c>
      <c r="K60" s="104">
        <f t="shared" si="12"/>
        <v>0.44741873804971322</v>
      </c>
      <c r="L60" s="103">
        <f t="shared" si="13"/>
        <v>-2.0322043838778003E-3</v>
      </c>
    </row>
    <row r="61" spans="1:12" x14ac:dyDescent="0.4">
      <c r="A61" s="70" t="s">
        <v>155</v>
      </c>
      <c r="B61" s="117">
        <f>'１月(上旬～中旬)'!B61-'１月(上旬)'!B61</f>
        <v>592</v>
      </c>
      <c r="C61" s="117">
        <f>'１月(上旬～中旬)'!C61-'１月(上旬)'!C61</f>
        <v>0</v>
      </c>
      <c r="D61" s="115" t="e">
        <f t="shared" si="7"/>
        <v>#DIV/0!</v>
      </c>
      <c r="E61" s="116">
        <f t="shared" si="8"/>
        <v>592</v>
      </c>
      <c r="F61" s="117">
        <f>'１月(上旬～中旬)'!F61-'１月(上旬)'!F61</f>
        <v>1200</v>
      </c>
      <c r="G61" s="117">
        <f>'１月(上旬～中旬)'!G61-'１月(上旬)'!G61</f>
        <v>0</v>
      </c>
      <c r="H61" s="115" t="e">
        <f t="shared" si="9"/>
        <v>#DIV/0!</v>
      </c>
      <c r="I61" s="116">
        <f t="shared" si="10"/>
        <v>1200</v>
      </c>
      <c r="J61" s="115">
        <f t="shared" si="11"/>
        <v>0.49333333333333335</v>
      </c>
      <c r="K61" s="115" t="e">
        <f t="shared" si="12"/>
        <v>#DIV/0!</v>
      </c>
      <c r="L61" s="114" t="e">
        <f t="shared" si="13"/>
        <v>#DIV/0!</v>
      </c>
    </row>
    <row r="62" spans="1:12" s="42" customFormat="1" x14ac:dyDescent="0.4">
      <c r="A62" s="70" t="s">
        <v>339</v>
      </c>
      <c r="B62" s="117">
        <f>'１月(上旬～中旬)'!B62-'１月(上旬)'!B62</f>
        <v>686</v>
      </c>
      <c r="C62" s="117">
        <f>'１月(上旬～中旬)'!C62-'１月(上旬)'!C62</f>
        <v>0</v>
      </c>
      <c r="D62" s="115" t="e">
        <f t="shared" si="7"/>
        <v>#DIV/0!</v>
      </c>
      <c r="E62" s="116">
        <f t="shared" si="8"/>
        <v>686</v>
      </c>
      <c r="F62" s="117">
        <f>'１月(上旬～中旬)'!F62-'１月(上旬)'!F62</f>
        <v>1080</v>
      </c>
      <c r="G62" s="117">
        <f>'１月(上旬～中旬)'!G62-'１月(上旬)'!G62</f>
        <v>0</v>
      </c>
      <c r="H62" s="115" t="e">
        <f t="shared" si="9"/>
        <v>#DIV/0!</v>
      </c>
      <c r="I62" s="116">
        <f t="shared" si="10"/>
        <v>1080</v>
      </c>
      <c r="J62" s="115">
        <f t="shared" si="11"/>
        <v>0.63518518518518519</v>
      </c>
      <c r="K62" s="115" t="e">
        <f t="shared" si="12"/>
        <v>#DIV/0!</v>
      </c>
      <c r="L62" s="114" t="e">
        <f t="shared" si="13"/>
        <v>#DIV/0!</v>
      </c>
    </row>
    <row r="63" spans="1:12" x14ac:dyDescent="0.4">
      <c r="A63" s="51" t="s">
        <v>156</v>
      </c>
      <c r="B63" s="113">
        <f>'１月(上旬～中旬)'!B63-'１月(上旬)'!B63</f>
        <v>0</v>
      </c>
      <c r="C63" s="113">
        <f>'１月(上旬～中旬)'!C63-'１月(上旬)'!C63</f>
        <v>0</v>
      </c>
      <c r="D63" s="100" t="e">
        <f t="shared" si="7"/>
        <v>#DIV/0!</v>
      </c>
      <c r="E63" s="101">
        <f t="shared" si="8"/>
        <v>0</v>
      </c>
      <c r="F63" s="113">
        <f>'１月(上旬～中旬)'!F63-'１月(上旬)'!F63</f>
        <v>0</v>
      </c>
      <c r="G63" s="113">
        <f>'１月(上旬～中旬)'!G63-'１月(上旬)'!G63</f>
        <v>0</v>
      </c>
      <c r="H63" s="100" t="e">
        <f t="shared" si="9"/>
        <v>#DIV/0!</v>
      </c>
      <c r="I63" s="101">
        <f t="shared" si="10"/>
        <v>0</v>
      </c>
      <c r="J63" s="100" t="e">
        <f t="shared" si="11"/>
        <v>#DIV/0!</v>
      </c>
      <c r="K63" s="100" t="e">
        <f t="shared" si="12"/>
        <v>#DIV/0!</v>
      </c>
      <c r="L63" s="99" t="e">
        <f t="shared" si="13"/>
        <v>#DIV/0!</v>
      </c>
    </row>
    <row r="64" spans="1:12" x14ac:dyDescent="0.4">
      <c r="A64" s="277" t="s">
        <v>154</v>
      </c>
      <c r="B64" s="290">
        <f>SUM(B65:B68)</f>
        <v>848</v>
      </c>
      <c r="C64" s="290">
        <f>SUM(C65:C68)</f>
        <v>719</v>
      </c>
      <c r="D64" s="294">
        <f t="shared" si="7"/>
        <v>1.1794158553546592</v>
      </c>
      <c r="E64" s="605">
        <f t="shared" si="8"/>
        <v>129</v>
      </c>
      <c r="F64" s="290">
        <f>SUM(F65:F68)</f>
        <v>1739</v>
      </c>
      <c r="G64" s="290">
        <f>SUM(G65:G68)</f>
        <v>1481</v>
      </c>
      <c r="H64" s="294">
        <f t="shared" si="9"/>
        <v>1.1742066171505738</v>
      </c>
      <c r="I64" s="605">
        <f t="shared" si="10"/>
        <v>258</v>
      </c>
      <c r="J64" s="294">
        <f t="shared" si="11"/>
        <v>0.48763657274295574</v>
      </c>
      <c r="K64" s="294">
        <f t="shared" si="12"/>
        <v>0.48548278190411887</v>
      </c>
      <c r="L64" s="293">
        <f t="shared" si="13"/>
        <v>2.1537908388368776E-3</v>
      </c>
    </row>
    <row r="65" spans="1:12" x14ac:dyDescent="0.4">
      <c r="A65" s="64" t="s">
        <v>77</v>
      </c>
      <c r="B65" s="106">
        <v>191</v>
      </c>
      <c r="C65" s="106">
        <v>151</v>
      </c>
      <c r="D65" s="110">
        <f t="shared" si="7"/>
        <v>1.2649006622516556</v>
      </c>
      <c r="E65" s="111">
        <f t="shared" si="8"/>
        <v>40</v>
      </c>
      <c r="F65" s="106">
        <v>299</v>
      </c>
      <c r="G65" s="106">
        <v>305</v>
      </c>
      <c r="H65" s="110">
        <f t="shared" si="9"/>
        <v>0.98032786885245904</v>
      </c>
      <c r="I65" s="111">
        <f t="shared" si="10"/>
        <v>-6</v>
      </c>
      <c r="J65" s="110">
        <f t="shared" si="11"/>
        <v>0.6387959866220736</v>
      </c>
      <c r="K65" s="110">
        <f t="shared" si="12"/>
        <v>0.49508196721311476</v>
      </c>
      <c r="L65" s="109">
        <f t="shared" si="13"/>
        <v>0.14371401940895884</v>
      </c>
    </row>
    <row r="66" spans="1:12" x14ac:dyDescent="0.4">
      <c r="A66" s="58" t="s">
        <v>153</v>
      </c>
      <c r="B66" s="108">
        <v>183</v>
      </c>
      <c r="C66" s="108">
        <v>143</v>
      </c>
      <c r="D66" s="104">
        <f t="shared" si="7"/>
        <v>1.2797202797202798</v>
      </c>
      <c r="E66" s="105">
        <f t="shared" si="8"/>
        <v>40</v>
      </c>
      <c r="F66" s="108">
        <v>540</v>
      </c>
      <c r="G66" s="108">
        <v>275</v>
      </c>
      <c r="H66" s="104">
        <f t="shared" si="9"/>
        <v>1.9636363636363636</v>
      </c>
      <c r="I66" s="105">
        <f t="shared" si="10"/>
        <v>265</v>
      </c>
      <c r="J66" s="104">
        <f t="shared" si="11"/>
        <v>0.33888888888888891</v>
      </c>
      <c r="K66" s="104">
        <f t="shared" si="12"/>
        <v>0.52</v>
      </c>
      <c r="L66" s="103">
        <f t="shared" si="13"/>
        <v>-0.18111111111111111</v>
      </c>
    </row>
    <row r="67" spans="1:12" x14ac:dyDescent="0.4">
      <c r="A67" s="57" t="s">
        <v>152</v>
      </c>
      <c r="B67" s="106">
        <v>141</v>
      </c>
      <c r="C67" s="106">
        <v>136</v>
      </c>
      <c r="D67" s="104">
        <f t="shared" si="7"/>
        <v>1.036764705882353</v>
      </c>
      <c r="E67" s="105">
        <f t="shared" si="8"/>
        <v>5</v>
      </c>
      <c r="F67" s="108">
        <v>300</v>
      </c>
      <c r="G67" s="108">
        <v>304</v>
      </c>
      <c r="H67" s="104">
        <f t="shared" si="9"/>
        <v>0.98684210526315785</v>
      </c>
      <c r="I67" s="105">
        <f t="shared" si="10"/>
        <v>-4</v>
      </c>
      <c r="J67" s="104">
        <f t="shared" si="11"/>
        <v>0.47</v>
      </c>
      <c r="K67" s="104">
        <f t="shared" si="12"/>
        <v>0.44736842105263158</v>
      </c>
      <c r="L67" s="103">
        <f t="shared" si="13"/>
        <v>2.2631578947368391E-2</v>
      </c>
    </row>
    <row r="68" spans="1:12" x14ac:dyDescent="0.4">
      <c r="A68" s="51" t="s">
        <v>151</v>
      </c>
      <c r="B68" s="102">
        <v>333</v>
      </c>
      <c r="C68" s="102">
        <v>289</v>
      </c>
      <c r="D68" s="100">
        <f t="shared" si="7"/>
        <v>1.1522491349480968</v>
      </c>
      <c r="E68" s="101">
        <f t="shared" si="8"/>
        <v>44</v>
      </c>
      <c r="F68" s="102">
        <v>600</v>
      </c>
      <c r="G68" s="102">
        <v>597</v>
      </c>
      <c r="H68" s="100">
        <f t="shared" si="9"/>
        <v>1.0050251256281406</v>
      </c>
      <c r="I68" s="101">
        <f t="shared" si="10"/>
        <v>3</v>
      </c>
      <c r="J68" s="100">
        <f t="shared" si="11"/>
        <v>0.55500000000000005</v>
      </c>
      <c r="K68" s="100">
        <f t="shared" si="12"/>
        <v>0.48408710217755446</v>
      </c>
      <c r="L68" s="99">
        <f t="shared" si="13"/>
        <v>7.0912897822445586E-2</v>
      </c>
    </row>
    <row r="69" spans="1:12" x14ac:dyDescent="0.4">
      <c r="A69" s="42" t="s">
        <v>143</v>
      </c>
      <c r="B69" s="43"/>
      <c r="C69" s="42"/>
      <c r="D69" s="42"/>
      <c r="E69" s="43"/>
      <c r="F69" s="43"/>
      <c r="G69" s="42"/>
      <c r="H69" s="42"/>
      <c r="I69" s="43"/>
      <c r="J69" s="43"/>
      <c r="K69" s="42"/>
      <c r="L69" s="42"/>
    </row>
    <row r="70" spans="1:12" x14ac:dyDescent="0.4">
      <c r="A70" s="44" t="s">
        <v>142</v>
      </c>
      <c r="B70" s="43"/>
      <c r="C70" s="42"/>
      <c r="D70" s="42"/>
      <c r="E70" s="43"/>
      <c r="F70" s="43"/>
      <c r="G70" s="42"/>
      <c r="H70" s="42"/>
      <c r="I70" s="43"/>
      <c r="J70" s="43"/>
      <c r="K70" s="42"/>
      <c r="L70" s="42"/>
    </row>
    <row r="71" spans="1:12" s="42" customFormat="1" x14ac:dyDescent="0.4">
      <c r="A71" s="42" t="s">
        <v>141</v>
      </c>
      <c r="B71" s="43"/>
      <c r="C71" s="43"/>
      <c r="F71" s="43"/>
      <c r="G71" s="43"/>
      <c r="J71" s="43"/>
      <c r="K71" s="43"/>
    </row>
    <row r="72" spans="1:12" x14ac:dyDescent="0.4">
      <c r="A72" s="42" t="s">
        <v>98</v>
      </c>
      <c r="B72" s="43"/>
      <c r="C72" s="43"/>
      <c r="D72" s="42"/>
      <c r="E72" s="42"/>
      <c r="F72" s="43"/>
      <c r="G72" s="43"/>
      <c r="H72" s="42"/>
      <c r="I72" s="42"/>
      <c r="J72" s="43"/>
      <c r="K72" s="43"/>
      <c r="L72" s="42"/>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dataValidations count="1">
    <dataValidation allowBlank="1" showInputMessage="1" showErrorMessage="1" sqref="B2:L72 IX2:JH72 ST2:TD72 ACP2:ACZ72 AML2:AMV72 AWH2:AWR72 BGD2:BGN72 BPZ2:BQJ72 BZV2:CAF72 CJR2:CKB72 CTN2:CTX72 DDJ2:DDT72 DNF2:DNP72 DXB2:DXL72 EGX2:EHH72 EQT2:ERD72 FAP2:FAZ72 FKL2:FKV72 FUH2:FUR72 GED2:GEN72 GNZ2:GOJ72 GXV2:GYF72 HHR2:HIB72 HRN2:HRX72 IBJ2:IBT72 ILF2:ILP72 IVB2:IVL72 JEX2:JFH72 JOT2:JPD72 JYP2:JYZ72 KIL2:KIV72 KSH2:KSR72 LCD2:LCN72 LLZ2:LMJ72 LVV2:LWF72 MFR2:MGB72 MPN2:MPX72 MZJ2:MZT72 NJF2:NJP72 NTB2:NTL72 OCX2:ODH72 OMT2:OND72 OWP2:OWZ72 PGL2:PGV72 PQH2:PQR72 QAD2:QAN72 QJZ2:QKJ72 QTV2:QUF72 RDR2:REB72 RNN2:RNX72 RXJ2:RXT72 SHF2:SHP72 SRB2:SRL72 TAX2:TBH72 TKT2:TLD72 TUP2:TUZ72 UEL2:UEV72 UOH2:UOR72 UYD2:UYN72 VHZ2:VIJ72 VRV2:VSF72 WBR2:WCB72 WLN2:WLX72 WVJ2:WVT72 B65538:L65608 IX65538:JH65608 ST65538:TD65608 ACP65538:ACZ65608 AML65538:AMV65608 AWH65538:AWR65608 BGD65538:BGN65608 BPZ65538:BQJ65608 BZV65538:CAF65608 CJR65538:CKB65608 CTN65538:CTX65608 DDJ65538:DDT65608 DNF65538:DNP65608 DXB65538:DXL65608 EGX65538:EHH65608 EQT65538:ERD65608 FAP65538:FAZ65608 FKL65538:FKV65608 FUH65538:FUR65608 GED65538:GEN65608 GNZ65538:GOJ65608 GXV65538:GYF65608 HHR65538:HIB65608 HRN65538:HRX65608 IBJ65538:IBT65608 ILF65538:ILP65608 IVB65538:IVL65608 JEX65538:JFH65608 JOT65538:JPD65608 JYP65538:JYZ65608 KIL65538:KIV65608 KSH65538:KSR65608 LCD65538:LCN65608 LLZ65538:LMJ65608 LVV65538:LWF65608 MFR65538:MGB65608 MPN65538:MPX65608 MZJ65538:MZT65608 NJF65538:NJP65608 NTB65538:NTL65608 OCX65538:ODH65608 OMT65538:OND65608 OWP65538:OWZ65608 PGL65538:PGV65608 PQH65538:PQR65608 QAD65538:QAN65608 QJZ65538:QKJ65608 QTV65538:QUF65608 RDR65538:REB65608 RNN65538:RNX65608 RXJ65538:RXT65608 SHF65538:SHP65608 SRB65538:SRL65608 TAX65538:TBH65608 TKT65538:TLD65608 TUP65538:TUZ65608 UEL65538:UEV65608 UOH65538:UOR65608 UYD65538:UYN65608 VHZ65538:VIJ65608 VRV65538:VSF65608 WBR65538:WCB65608 WLN65538:WLX65608 WVJ65538:WVT65608 B131074:L131144 IX131074:JH131144 ST131074:TD131144 ACP131074:ACZ131144 AML131074:AMV131144 AWH131074:AWR131144 BGD131074:BGN131144 BPZ131074:BQJ131144 BZV131074:CAF131144 CJR131074:CKB131144 CTN131074:CTX131144 DDJ131074:DDT131144 DNF131074:DNP131144 DXB131074:DXL131144 EGX131074:EHH131144 EQT131074:ERD131144 FAP131074:FAZ131144 FKL131074:FKV131144 FUH131074:FUR131144 GED131074:GEN131144 GNZ131074:GOJ131144 GXV131074:GYF131144 HHR131074:HIB131144 HRN131074:HRX131144 IBJ131074:IBT131144 ILF131074:ILP131144 IVB131074:IVL131144 JEX131074:JFH131144 JOT131074:JPD131144 JYP131074:JYZ131144 KIL131074:KIV131144 KSH131074:KSR131144 LCD131074:LCN131144 LLZ131074:LMJ131144 LVV131074:LWF131144 MFR131074:MGB131144 MPN131074:MPX131144 MZJ131074:MZT131144 NJF131074:NJP131144 NTB131074:NTL131144 OCX131074:ODH131144 OMT131074:OND131144 OWP131074:OWZ131144 PGL131074:PGV131144 PQH131074:PQR131144 QAD131074:QAN131144 QJZ131074:QKJ131144 QTV131074:QUF131144 RDR131074:REB131144 RNN131074:RNX131144 RXJ131074:RXT131144 SHF131074:SHP131144 SRB131074:SRL131144 TAX131074:TBH131144 TKT131074:TLD131144 TUP131074:TUZ131144 UEL131074:UEV131144 UOH131074:UOR131144 UYD131074:UYN131144 VHZ131074:VIJ131144 VRV131074:VSF131144 WBR131074:WCB131144 WLN131074:WLX131144 WVJ131074:WVT131144 B196610:L196680 IX196610:JH196680 ST196610:TD196680 ACP196610:ACZ196680 AML196610:AMV196680 AWH196610:AWR196680 BGD196610:BGN196680 BPZ196610:BQJ196680 BZV196610:CAF196680 CJR196610:CKB196680 CTN196610:CTX196680 DDJ196610:DDT196680 DNF196610:DNP196680 DXB196610:DXL196680 EGX196610:EHH196680 EQT196610:ERD196680 FAP196610:FAZ196680 FKL196610:FKV196680 FUH196610:FUR196680 GED196610:GEN196680 GNZ196610:GOJ196680 GXV196610:GYF196680 HHR196610:HIB196680 HRN196610:HRX196680 IBJ196610:IBT196680 ILF196610:ILP196680 IVB196610:IVL196680 JEX196610:JFH196680 JOT196610:JPD196680 JYP196610:JYZ196680 KIL196610:KIV196680 KSH196610:KSR196680 LCD196610:LCN196680 LLZ196610:LMJ196680 LVV196610:LWF196680 MFR196610:MGB196680 MPN196610:MPX196680 MZJ196610:MZT196680 NJF196610:NJP196680 NTB196610:NTL196680 OCX196610:ODH196680 OMT196610:OND196680 OWP196610:OWZ196680 PGL196610:PGV196680 PQH196610:PQR196680 QAD196610:QAN196680 QJZ196610:QKJ196680 QTV196610:QUF196680 RDR196610:REB196680 RNN196610:RNX196680 RXJ196610:RXT196680 SHF196610:SHP196680 SRB196610:SRL196680 TAX196610:TBH196680 TKT196610:TLD196680 TUP196610:TUZ196680 UEL196610:UEV196680 UOH196610:UOR196680 UYD196610:UYN196680 VHZ196610:VIJ196680 VRV196610:VSF196680 WBR196610:WCB196680 WLN196610:WLX196680 WVJ196610:WVT196680 B262146:L262216 IX262146:JH262216 ST262146:TD262216 ACP262146:ACZ262216 AML262146:AMV262216 AWH262146:AWR262216 BGD262146:BGN262216 BPZ262146:BQJ262216 BZV262146:CAF262216 CJR262146:CKB262216 CTN262146:CTX262216 DDJ262146:DDT262216 DNF262146:DNP262216 DXB262146:DXL262216 EGX262146:EHH262216 EQT262146:ERD262216 FAP262146:FAZ262216 FKL262146:FKV262216 FUH262146:FUR262216 GED262146:GEN262216 GNZ262146:GOJ262216 GXV262146:GYF262216 HHR262146:HIB262216 HRN262146:HRX262216 IBJ262146:IBT262216 ILF262146:ILP262216 IVB262146:IVL262216 JEX262146:JFH262216 JOT262146:JPD262216 JYP262146:JYZ262216 KIL262146:KIV262216 KSH262146:KSR262216 LCD262146:LCN262216 LLZ262146:LMJ262216 LVV262146:LWF262216 MFR262146:MGB262216 MPN262146:MPX262216 MZJ262146:MZT262216 NJF262146:NJP262216 NTB262146:NTL262216 OCX262146:ODH262216 OMT262146:OND262216 OWP262146:OWZ262216 PGL262146:PGV262216 PQH262146:PQR262216 QAD262146:QAN262216 QJZ262146:QKJ262216 QTV262146:QUF262216 RDR262146:REB262216 RNN262146:RNX262216 RXJ262146:RXT262216 SHF262146:SHP262216 SRB262146:SRL262216 TAX262146:TBH262216 TKT262146:TLD262216 TUP262146:TUZ262216 UEL262146:UEV262216 UOH262146:UOR262216 UYD262146:UYN262216 VHZ262146:VIJ262216 VRV262146:VSF262216 WBR262146:WCB262216 WLN262146:WLX262216 WVJ262146:WVT262216 B327682:L327752 IX327682:JH327752 ST327682:TD327752 ACP327682:ACZ327752 AML327682:AMV327752 AWH327682:AWR327752 BGD327682:BGN327752 BPZ327682:BQJ327752 BZV327682:CAF327752 CJR327682:CKB327752 CTN327682:CTX327752 DDJ327682:DDT327752 DNF327682:DNP327752 DXB327682:DXL327752 EGX327682:EHH327752 EQT327682:ERD327752 FAP327682:FAZ327752 FKL327682:FKV327752 FUH327682:FUR327752 GED327682:GEN327752 GNZ327682:GOJ327752 GXV327682:GYF327752 HHR327682:HIB327752 HRN327682:HRX327752 IBJ327682:IBT327752 ILF327682:ILP327752 IVB327682:IVL327752 JEX327682:JFH327752 JOT327682:JPD327752 JYP327682:JYZ327752 KIL327682:KIV327752 KSH327682:KSR327752 LCD327682:LCN327752 LLZ327682:LMJ327752 LVV327682:LWF327752 MFR327682:MGB327752 MPN327682:MPX327752 MZJ327682:MZT327752 NJF327682:NJP327752 NTB327682:NTL327752 OCX327682:ODH327752 OMT327682:OND327752 OWP327682:OWZ327752 PGL327682:PGV327752 PQH327682:PQR327752 QAD327682:QAN327752 QJZ327682:QKJ327752 QTV327682:QUF327752 RDR327682:REB327752 RNN327682:RNX327752 RXJ327682:RXT327752 SHF327682:SHP327752 SRB327682:SRL327752 TAX327682:TBH327752 TKT327682:TLD327752 TUP327682:TUZ327752 UEL327682:UEV327752 UOH327682:UOR327752 UYD327682:UYN327752 VHZ327682:VIJ327752 VRV327682:VSF327752 WBR327682:WCB327752 WLN327682:WLX327752 WVJ327682:WVT327752 B393218:L393288 IX393218:JH393288 ST393218:TD393288 ACP393218:ACZ393288 AML393218:AMV393288 AWH393218:AWR393288 BGD393218:BGN393288 BPZ393218:BQJ393288 BZV393218:CAF393288 CJR393218:CKB393288 CTN393218:CTX393288 DDJ393218:DDT393288 DNF393218:DNP393288 DXB393218:DXL393288 EGX393218:EHH393288 EQT393218:ERD393288 FAP393218:FAZ393288 FKL393218:FKV393288 FUH393218:FUR393288 GED393218:GEN393288 GNZ393218:GOJ393288 GXV393218:GYF393288 HHR393218:HIB393288 HRN393218:HRX393288 IBJ393218:IBT393288 ILF393218:ILP393288 IVB393218:IVL393288 JEX393218:JFH393288 JOT393218:JPD393288 JYP393218:JYZ393288 KIL393218:KIV393288 KSH393218:KSR393288 LCD393218:LCN393288 LLZ393218:LMJ393288 LVV393218:LWF393288 MFR393218:MGB393288 MPN393218:MPX393288 MZJ393218:MZT393288 NJF393218:NJP393288 NTB393218:NTL393288 OCX393218:ODH393288 OMT393218:OND393288 OWP393218:OWZ393288 PGL393218:PGV393288 PQH393218:PQR393288 QAD393218:QAN393288 QJZ393218:QKJ393288 QTV393218:QUF393288 RDR393218:REB393288 RNN393218:RNX393288 RXJ393218:RXT393288 SHF393218:SHP393288 SRB393218:SRL393288 TAX393218:TBH393288 TKT393218:TLD393288 TUP393218:TUZ393288 UEL393218:UEV393288 UOH393218:UOR393288 UYD393218:UYN393288 VHZ393218:VIJ393288 VRV393218:VSF393288 WBR393218:WCB393288 WLN393218:WLX393288 WVJ393218:WVT393288 B458754:L458824 IX458754:JH458824 ST458754:TD458824 ACP458754:ACZ458824 AML458754:AMV458824 AWH458754:AWR458824 BGD458754:BGN458824 BPZ458754:BQJ458824 BZV458754:CAF458824 CJR458754:CKB458824 CTN458754:CTX458824 DDJ458754:DDT458824 DNF458754:DNP458824 DXB458754:DXL458824 EGX458754:EHH458824 EQT458754:ERD458824 FAP458754:FAZ458824 FKL458754:FKV458824 FUH458754:FUR458824 GED458754:GEN458824 GNZ458754:GOJ458824 GXV458754:GYF458824 HHR458754:HIB458824 HRN458754:HRX458824 IBJ458754:IBT458824 ILF458754:ILP458824 IVB458754:IVL458824 JEX458754:JFH458824 JOT458754:JPD458824 JYP458754:JYZ458824 KIL458754:KIV458824 KSH458754:KSR458824 LCD458754:LCN458824 LLZ458754:LMJ458824 LVV458754:LWF458824 MFR458754:MGB458824 MPN458754:MPX458824 MZJ458754:MZT458824 NJF458754:NJP458824 NTB458754:NTL458824 OCX458754:ODH458824 OMT458754:OND458824 OWP458754:OWZ458824 PGL458754:PGV458824 PQH458754:PQR458824 QAD458754:QAN458824 QJZ458754:QKJ458824 QTV458754:QUF458824 RDR458754:REB458824 RNN458754:RNX458824 RXJ458754:RXT458824 SHF458754:SHP458824 SRB458754:SRL458824 TAX458754:TBH458824 TKT458754:TLD458824 TUP458754:TUZ458824 UEL458754:UEV458824 UOH458754:UOR458824 UYD458754:UYN458824 VHZ458754:VIJ458824 VRV458754:VSF458824 WBR458754:WCB458824 WLN458754:WLX458824 WVJ458754:WVT458824 B524290:L524360 IX524290:JH524360 ST524290:TD524360 ACP524290:ACZ524360 AML524290:AMV524360 AWH524290:AWR524360 BGD524290:BGN524360 BPZ524290:BQJ524360 BZV524290:CAF524360 CJR524290:CKB524360 CTN524290:CTX524360 DDJ524290:DDT524360 DNF524290:DNP524360 DXB524290:DXL524360 EGX524290:EHH524360 EQT524290:ERD524360 FAP524290:FAZ524360 FKL524290:FKV524360 FUH524290:FUR524360 GED524290:GEN524360 GNZ524290:GOJ524360 GXV524290:GYF524360 HHR524290:HIB524360 HRN524290:HRX524360 IBJ524290:IBT524360 ILF524290:ILP524360 IVB524290:IVL524360 JEX524290:JFH524360 JOT524290:JPD524360 JYP524290:JYZ524360 KIL524290:KIV524360 KSH524290:KSR524360 LCD524290:LCN524360 LLZ524290:LMJ524360 LVV524290:LWF524360 MFR524290:MGB524360 MPN524290:MPX524360 MZJ524290:MZT524360 NJF524290:NJP524360 NTB524290:NTL524360 OCX524290:ODH524360 OMT524290:OND524360 OWP524290:OWZ524360 PGL524290:PGV524360 PQH524290:PQR524360 QAD524290:QAN524360 QJZ524290:QKJ524360 QTV524290:QUF524360 RDR524290:REB524360 RNN524290:RNX524360 RXJ524290:RXT524360 SHF524290:SHP524360 SRB524290:SRL524360 TAX524290:TBH524360 TKT524290:TLD524360 TUP524290:TUZ524360 UEL524290:UEV524360 UOH524290:UOR524360 UYD524290:UYN524360 VHZ524290:VIJ524360 VRV524290:VSF524360 WBR524290:WCB524360 WLN524290:WLX524360 WVJ524290:WVT524360 B589826:L589896 IX589826:JH589896 ST589826:TD589896 ACP589826:ACZ589896 AML589826:AMV589896 AWH589826:AWR589896 BGD589826:BGN589896 BPZ589826:BQJ589896 BZV589826:CAF589896 CJR589826:CKB589896 CTN589826:CTX589896 DDJ589826:DDT589896 DNF589826:DNP589896 DXB589826:DXL589896 EGX589826:EHH589896 EQT589826:ERD589896 FAP589826:FAZ589896 FKL589826:FKV589896 FUH589826:FUR589896 GED589826:GEN589896 GNZ589826:GOJ589896 GXV589826:GYF589896 HHR589826:HIB589896 HRN589826:HRX589896 IBJ589826:IBT589896 ILF589826:ILP589896 IVB589826:IVL589896 JEX589826:JFH589896 JOT589826:JPD589896 JYP589826:JYZ589896 KIL589826:KIV589896 KSH589826:KSR589896 LCD589826:LCN589896 LLZ589826:LMJ589896 LVV589826:LWF589896 MFR589826:MGB589896 MPN589826:MPX589896 MZJ589826:MZT589896 NJF589826:NJP589896 NTB589826:NTL589896 OCX589826:ODH589896 OMT589826:OND589896 OWP589826:OWZ589896 PGL589826:PGV589896 PQH589826:PQR589896 QAD589826:QAN589896 QJZ589826:QKJ589896 QTV589826:QUF589896 RDR589826:REB589896 RNN589826:RNX589896 RXJ589826:RXT589896 SHF589826:SHP589896 SRB589826:SRL589896 TAX589826:TBH589896 TKT589826:TLD589896 TUP589826:TUZ589896 UEL589826:UEV589896 UOH589826:UOR589896 UYD589826:UYN589896 VHZ589826:VIJ589896 VRV589826:VSF589896 WBR589826:WCB589896 WLN589826:WLX589896 WVJ589826:WVT589896 B655362:L655432 IX655362:JH655432 ST655362:TD655432 ACP655362:ACZ655432 AML655362:AMV655432 AWH655362:AWR655432 BGD655362:BGN655432 BPZ655362:BQJ655432 BZV655362:CAF655432 CJR655362:CKB655432 CTN655362:CTX655432 DDJ655362:DDT655432 DNF655362:DNP655432 DXB655362:DXL655432 EGX655362:EHH655432 EQT655362:ERD655432 FAP655362:FAZ655432 FKL655362:FKV655432 FUH655362:FUR655432 GED655362:GEN655432 GNZ655362:GOJ655432 GXV655362:GYF655432 HHR655362:HIB655432 HRN655362:HRX655432 IBJ655362:IBT655432 ILF655362:ILP655432 IVB655362:IVL655432 JEX655362:JFH655432 JOT655362:JPD655432 JYP655362:JYZ655432 KIL655362:KIV655432 KSH655362:KSR655432 LCD655362:LCN655432 LLZ655362:LMJ655432 LVV655362:LWF655432 MFR655362:MGB655432 MPN655362:MPX655432 MZJ655362:MZT655432 NJF655362:NJP655432 NTB655362:NTL655432 OCX655362:ODH655432 OMT655362:OND655432 OWP655362:OWZ655432 PGL655362:PGV655432 PQH655362:PQR655432 QAD655362:QAN655432 QJZ655362:QKJ655432 QTV655362:QUF655432 RDR655362:REB655432 RNN655362:RNX655432 RXJ655362:RXT655432 SHF655362:SHP655432 SRB655362:SRL655432 TAX655362:TBH655432 TKT655362:TLD655432 TUP655362:TUZ655432 UEL655362:UEV655432 UOH655362:UOR655432 UYD655362:UYN655432 VHZ655362:VIJ655432 VRV655362:VSF655432 WBR655362:WCB655432 WLN655362:WLX655432 WVJ655362:WVT655432 B720898:L720968 IX720898:JH720968 ST720898:TD720968 ACP720898:ACZ720968 AML720898:AMV720968 AWH720898:AWR720968 BGD720898:BGN720968 BPZ720898:BQJ720968 BZV720898:CAF720968 CJR720898:CKB720968 CTN720898:CTX720968 DDJ720898:DDT720968 DNF720898:DNP720968 DXB720898:DXL720968 EGX720898:EHH720968 EQT720898:ERD720968 FAP720898:FAZ720968 FKL720898:FKV720968 FUH720898:FUR720968 GED720898:GEN720968 GNZ720898:GOJ720968 GXV720898:GYF720968 HHR720898:HIB720968 HRN720898:HRX720968 IBJ720898:IBT720968 ILF720898:ILP720968 IVB720898:IVL720968 JEX720898:JFH720968 JOT720898:JPD720968 JYP720898:JYZ720968 KIL720898:KIV720968 KSH720898:KSR720968 LCD720898:LCN720968 LLZ720898:LMJ720968 LVV720898:LWF720968 MFR720898:MGB720968 MPN720898:MPX720968 MZJ720898:MZT720968 NJF720898:NJP720968 NTB720898:NTL720968 OCX720898:ODH720968 OMT720898:OND720968 OWP720898:OWZ720968 PGL720898:PGV720968 PQH720898:PQR720968 QAD720898:QAN720968 QJZ720898:QKJ720968 QTV720898:QUF720968 RDR720898:REB720968 RNN720898:RNX720968 RXJ720898:RXT720968 SHF720898:SHP720968 SRB720898:SRL720968 TAX720898:TBH720968 TKT720898:TLD720968 TUP720898:TUZ720968 UEL720898:UEV720968 UOH720898:UOR720968 UYD720898:UYN720968 VHZ720898:VIJ720968 VRV720898:VSF720968 WBR720898:WCB720968 WLN720898:WLX720968 WVJ720898:WVT720968 B786434:L786504 IX786434:JH786504 ST786434:TD786504 ACP786434:ACZ786504 AML786434:AMV786504 AWH786434:AWR786504 BGD786434:BGN786504 BPZ786434:BQJ786504 BZV786434:CAF786504 CJR786434:CKB786504 CTN786434:CTX786504 DDJ786434:DDT786504 DNF786434:DNP786504 DXB786434:DXL786504 EGX786434:EHH786504 EQT786434:ERD786504 FAP786434:FAZ786504 FKL786434:FKV786504 FUH786434:FUR786504 GED786434:GEN786504 GNZ786434:GOJ786504 GXV786434:GYF786504 HHR786434:HIB786504 HRN786434:HRX786504 IBJ786434:IBT786504 ILF786434:ILP786504 IVB786434:IVL786504 JEX786434:JFH786504 JOT786434:JPD786504 JYP786434:JYZ786504 KIL786434:KIV786504 KSH786434:KSR786504 LCD786434:LCN786504 LLZ786434:LMJ786504 LVV786434:LWF786504 MFR786434:MGB786504 MPN786434:MPX786504 MZJ786434:MZT786504 NJF786434:NJP786504 NTB786434:NTL786504 OCX786434:ODH786504 OMT786434:OND786504 OWP786434:OWZ786504 PGL786434:PGV786504 PQH786434:PQR786504 QAD786434:QAN786504 QJZ786434:QKJ786504 QTV786434:QUF786504 RDR786434:REB786504 RNN786434:RNX786504 RXJ786434:RXT786504 SHF786434:SHP786504 SRB786434:SRL786504 TAX786434:TBH786504 TKT786434:TLD786504 TUP786434:TUZ786504 UEL786434:UEV786504 UOH786434:UOR786504 UYD786434:UYN786504 VHZ786434:VIJ786504 VRV786434:VSF786504 WBR786434:WCB786504 WLN786434:WLX786504 WVJ786434:WVT786504 B851970:L852040 IX851970:JH852040 ST851970:TD852040 ACP851970:ACZ852040 AML851970:AMV852040 AWH851970:AWR852040 BGD851970:BGN852040 BPZ851970:BQJ852040 BZV851970:CAF852040 CJR851970:CKB852040 CTN851970:CTX852040 DDJ851970:DDT852040 DNF851970:DNP852040 DXB851970:DXL852040 EGX851970:EHH852040 EQT851970:ERD852040 FAP851970:FAZ852040 FKL851970:FKV852040 FUH851970:FUR852040 GED851970:GEN852040 GNZ851970:GOJ852040 GXV851970:GYF852040 HHR851970:HIB852040 HRN851970:HRX852040 IBJ851970:IBT852040 ILF851970:ILP852040 IVB851970:IVL852040 JEX851970:JFH852040 JOT851970:JPD852040 JYP851970:JYZ852040 KIL851970:KIV852040 KSH851970:KSR852040 LCD851970:LCN852040 LLZ851970:LMJ852040 LVV851970:LWF852040 MFR851970:MGB852040 MPN851970:MPX852040 MZJ851970:MZT852040 NJF851970:NJP852040 NTB851970:NTL852040 OCX851970:ODH852040 OMT851970:OND852040 OWP851970:OWZ852040 PGL851970:PGV852040 PQH851970:PQR852040 QAD851970:QAN852040 QJZ851970:QKJ852040 QTV851970:QUF852040 RDR851970:REB852040 RNN851970:RNX852040 RXJ851970:RXT852040 SHF851970:SHP852040 SRB851970:SRL852040 TAX851970:TBH852040 TKT851970:TLD852040 TUP851970:TUZ852040 UEL851970:UEV852040 UOH851970:UOR852040 UYD851970:UYN852040 VHZ851970:VIJ852040 VRV851970:VSF852040 WBR851970:WCB852040 WLN851970:WLX852040 WVJ851970:WVT852040 B917506:L917576 IX917506:JH917576 ST917506:TD917576 ACP917506:ACZ917576 AML917506:AMV917576 AWH917506:AWR917576 BGD917506:BGN917576 BPZ917506:BQJ917576 BZV917506:CAF917576 CJR917506:CKB917576 CTN917506:CTX917576 DDJ917506:DDT917576 DNF917506:DNP917576 DXB917506:DXL917576 EGX917506:EHH917576 EQT917506:ERD917576 FAP917506:FAZ917576 FKL917506:FKV917576 FUH917506:FUR917576 GED917506:GEN917576 GNZ917506:GOJ917576 GXV917506:GYF917576 HHR917506:HIB917576 HRN917506:HRX917576 IBJ917506:IBT917576 ILF917506:ILP917576 IVB917506:IVL917576 JEX917506:JFH917576 JOT917506:JPD917576 JYP917506:JYZ917576 KIL917506:KIV917576 KSH917506:KSR917576 LCD917506:LCN917576 LLZ917506:LMJ917576 LVV917506:LWF917576 MFR917506:MGB917576 MPN917506:MPX917576 MZJ917506:MZT917576 NJF917506:NJP917576 NTB917506:NTL917576 OCX917506:ODH917576 OMT917506:OND917576 OWP917506:OWZ917576 PGL917506:PGV917576 PQH917506:PQR917576 QAD917506:QAN917576 QJZ917506:QKJ917576 QTV917506:QUF917576 RDR917506:REB917576 RNN917506:RNX917576 RXJ917506:RXT917576 SHF917506:SHP917576 SRB917506:SRL917576 TAX917506:TBH917576 TKT917506:TLD917576 TUP917506:TUZ917576 UEL917506:UEV917576 UOH917506:UOR917576 UYD917506:UYN917576 VHZ917506:VIJ917576 VRV917506:VSF917576 WBR917506:WCB917576 WLN917506:WLX917576 WVJ917506:WVT917576 B983042:L983112 IX983042:JH983112 ST983042:TD983112 ACP983042:ACZ983112 AML983042:AMV983112 AWH983042:AWR983112 BGD983042:BGN983112 BPZ983042:BQJ983112 BZV983042:CAF983112 CJR983042:CKB983112 CTN983042:CTX983112 DDJ983042:DDT983112 DNF983042:DNP983112 DXB983042:DXL983112 EGX983042:EHH983112 EQT983042:ERD983112 FAP983042:FAZ983112 FKL983042:FKV983112 FUH983042:FUR983112 GED983042:GEN983112 GNZ983042:GOJ983112 GXV983042:GYF983112 HHR983042:HIB983112 HRN983042:HRX983112 IBJ983042:IBT983112 ILF983042:ILP983112 IVB983042:IVL983112 JEX983042:JFH983112 JOT983042:JPD983112 JYP983042:JYZ983112 KIL983042:KIV983112 KSH983042:KSR983112 LCD983042:LCN983112 LLZ983042:LMJ983112 LVV983042:LWF983112 MFR983042:MGB983112 MPN983042:MPX983112 MZJ983042:MZT983112 NJF983042:NJP983112 NTB983042:NTL983112 OCX983042:ODH983112 OMT983042:OND983112 OWP983042:OWZ983112 PGL983042:PGV983112 PQH983042:PQR983112 QAD983042:QAN983112 QJZ983042:QKJ983112 QTV983042:QUF983112 RDR983042:REB983112 RNN983042:RNX983112 RXJ983042:RXT983112 SHF983042:SHP983112 SRB983042:SRL983112 TAX983042:TBH983112 TKT983042:TLD983112 TUP983042:TUZ983112 UEL983042:UEV983112 UOH983042:UOR983112 UYD983042:UYN983112 VHZ983042:VIJ983112 VRV983042:VSF983112 WBR983042:WCB983112 WLN983042:WLX983112 WVJ983042:WVT983112 A2:A61 IW2:IW61 SS2:SS61 ACO2:ACO61 AMK2:AMK61 AWG2:AWG61 BGC2:BGC61 BPY2:BPY61 BZU2:BZU61 CJQ2:CJQ61 CTM2:CTM61 DDI2:DDI61 DNE2:DNE61 DXA2:DXA61 EGW2:EGW61 EQS2:EQS61 FAO2:FAO61 FKK2:FKK61 FUG2:FUG61 GEC2:GEC61 GNY2:GNY61 GXU2:GXU61 HHQ2:HHQ61 HRM2:HRM61 IBI2:IBI61 ILE2:ILE61 IVA2:IVA61 JEW2:JEW61 JOS2:JOS61 JYO2:JYO61 KIK2:KIK61 KSG2:KSG61 LCC2:LCC61 LLY2:LLY61 LVU2:LVU61 MFQ2:MFQ61 MPM2:MPM61 MZI2:MZI61 NJE2:NJE61 NTA2:NTA61 OCW2:OCW61 OMS2:OMS61 OWO2:OWO61 PGK2:PGK61 PQG2:PQG61 QAC2:QAC61 QJY2:QJY61 QTU2:QTU61 RDQ2:RDQ61 RNM2:RNM61 RXI2:RXI61 SHE2:SHE61 SRA2:SRA61 TAW2:TAW61 TKS2:TKS61 TUO2:TUO61 UEK2:UEK61 UOG2:UOG61 UYC2:UYC61 VHY2:VHY61 VRU2:VRU61 WBQ2:WBQ61 WLM2:WLM61 WVI2:WVI61 A65538:A65597 IW65538:IW65597 SS65538:SS65597 ACO65538:ACO65597 AMK65538:AMK65597 AWG65538:AWG65597 BGC65538:BGC65597 BPY65538:BPY65597 BZU65538:BZU65597 CJQ65538:CJQ65597 CTM65538:CTM65597 DDI65538:DDI65597 DNE65538:DNE65597 DXA65538:DXA65597 EGW65538:EGW65597 EQS65538:EQS65597 FAO65538:FAO65597 FKK65538:FKK65597 FUG65538:FUG65597 GEC65538:GEC65597 GNY65538:GNY65597 GXU65538:GXU65597 HHQ65538:HHQ65597 HRM65538:HRM65597 IBI65538:IBI65597 ILE65538:ILE65597 IVA65538:IVA65597 JEW65538:JEW65597 JOS65538:JOS65597 JYO65538:JYO65597 KIK65538:KIK65597 KSG65538:KSG65597 LCC65538:LCC65597 LLY65538:LLY65597 LVU65538:LVU65597 MFQ65538:MFQ65597 MPM65538:MPM65597 MZI65538:MZI65597 NJE65538:NJE65597 NTA65538:NTA65597 OCW65538:OCW65597 OMS65538:OMS65597 OWO65538:OWO65597 PGK65538:PGK65597 PQG65538:PQG65597 QAC65538:QAC65597 QJY65538:QJY65597 QTU65538:QTU65597 RDQ65538:RDQ65597 RNM65538:RNM65597 RXI65538:RXI65597 SHE65538:SHE65597 SRA65538:SRA65597 TAW65538:TAW65597 TKS65538:TKS65597 TUO65538:TUO65597 UEK65538:UEK65597 UOG65538:UOG65597 UYC65538:UYC65597 VHY65538:VHY65597 VRU65538:VRU65597 WBQ65538:WBQ65597 WLM65538:WLM65597 WVI65538:WVI65597 A131074:A131133 IW131074:IW131133 SS131074:SS131133 ACO131074:ACO131133 AMK131074:AMK131133 AWG131074:AWG131133 BGC131074:BGC131133 BPY131074:BPY131133 BZU131074:BZU131133 CJQ131074:CJQ131133 CTM131074:CTM131133 DDI131074:DDI131133 DNE131074:DNE131133 DXA131074:DXA131133 EGW131074:EGW131133 EQS131074:EQS131133 FAO131074:FAO131133 FKK131074:FKK131133 FUG131074:FUG131133 GEC131074:GEC131133 GNY131074:GNY131133 GXU131074:GXU131133 HHQ131074:HHQ131133 HRM131074:HRM131133 IBI131074:IBI131133 ILE131074:ILE131133 IVA131074:IVA131133 JEW131074:JEW131133 JOS131074:JOS131133 JYO131074:JYO131133 KIK131074:KIK131133 KSG131074:KSG131133 LCC131074:LCC131133 LLY131074:LLY131133 LVU131074:LVU131133 MFQ131074:MFQ131133 MPM131074:MPM131133 MZI131074:MZI131133 NJE131074:NJE131133 NTA131074:NTA131133 OCW131074:OCW131133 OMS131074:OMS131133 OWO131074:OWO131133 PGK131074:PGK131133 PQG131074:PQG131133 QAC131074:QAC131133 QJY131074:QJY131133 QTU131074:QTU131133 RDQ131074:RDQ131133 RNM131074:RNM131133 RXI131074:RXI131133 SHE131074:SHE131133 SRA131074:SRA131133 TAW131074:TAW131133 TKS131074:TKS131133 TUO131074:TUO131133 UEK131074:UEK131133 UOG131074:UOG131133 UYC131074:UYC131133 VHY131074:VHY131133 VRU131074:VRU131133 WBQ131074:WBQ131133 WLM131074:WLM131133 WVI131074:WVI131133 A196610:A196669 IW196610:IW196669 SS196610:SS196669 ACO196610:ACO196669 AMK196610:AMK196669 AWG196610:AWG196669 BGC196610:BGC196669 BPY196610:BPY196669 BZU196610:BZU196669 CJQ196610:CJQ196669 CTM196610:CTM196669 DDI196610:DDI196669 DNE196610:DNE196669 DXA196610:DXA196669 EGW196610:EGW196669 EQS196610:EQS196669 FAO196610:FAO196669 FKK196610:FKK196669 FUG196610:FUG196669 GEC196610:GEC196669 GNY196610:GNY196669 GXU196610:GXU196669 HHQ196610:HHQ196669 HRM196610:HRM196669 IBI196610:IBI196669 ILE196610:ILE196669 IVA196610:IVA196669 JEW196610:JEW196669 JOS196610:JOS196669 JYO196610:JYO196669 KIK196610:KIK196669 KSG196610:KSG196669 LCC196610:LCC196669 LLY196610:LLY196669 LVU196610:LVU196669 MFQ196610:MFQ196669 MPM196610:MPM196669 MZI196610:MZI196669 NJE196610:NJE196669 NTA196610:NTA196669 OCW196610:OCW196669 OMS196610:OMS196669 OWO196610:OWO196669 PGK196610:PGK196669 PQG196610:PQG196669 QAC196610:QAC196669 QJY196610:QJY196669 QTU196610:QTU196669 RDQ196610:RDQ196669 RNM196610:RNM196669 RXI196610:RXI196669 SHE196610:SHE196669 SRA196610:SRA196669 TAW196610:TAW196669 TKS196610:TKS196669 TUO196610:TUO196669 UEK196610:UEK196669 UOG196610:UOG196669 UYC196610:UYC196669 VHY196610:VHY196669 VRU196610:VRU196669 WBQ196610:WBQ196669 WLM196610:WLM196669 WVI196610:WVI196669 A262146:A262205 IW262146:IW262205 SS262146:SS262205 ACO262146:ACO262205 AMK262146:AMK262205 AWG262146:AWG262205 BGC262146:BGC262205 BPY262146:BPY262205 BZU262146:BZU262205 CJQ262146:CJQ262205 CTM262146:CTM262205 DDI262146:DDI262205 DNE262146:DNE262205 DXA262146:DXA262205 EGW262146:EGW262205 EQS262146:EQS262205 FAO262146:FAO262205 FKK262146:FKK262205 FUG262146:FUG262205 GEC262146:GEC262205 GNY262146:GNY262205 GXU262146:GXU262205 HHQ262146:HHQ262205 HRM262146:HRM262205 IBI262146:IBI262205 ILE262146:ILE262205 IVA262146:IVA262205 JEW262146:JEW262205 JOS262146:JOS262205 JYO262146:JYO262205 KIK262146:KIK262205 KSG262146:KSG262205 LCC262146:LCC262205 LLY262146:LLY262205 LVU262146:LVU262205 MFQ262146:MFQ262205 MPM262146:MPM262205 MZI262146:MZI262205 NJE262146:NJE262205 NTA262146:NTA262205 OCW262146:OCW262205 OMS262146:OMS262205 OWO262146:OWO262205 PGK262146:PGK262205 PQG262146:PQG262205 QAC262146:QAC262205 QJY262146:QJY262205 QTU262146:QTU262205 RDQ262146:RDQ262205 RNM262146:RNM262205 RXI262146:RXI262205 SHE262146:SHE262205 SRA262146:SRA262205 TAW262146:TAW262205 TKS262146:TKS262205 TUO262146:TUO262205 UEK262146:UEK262205 UOG262146:UOG262205 UYC262146:UYC262205 VHY262146:VHY262205 VRU262146:VRU262205 WBQ262146:WBQ262205 WLM262146:WLM262205 WVI262146:WVI262205 A327682:A327741 IW327682:IW327741 SS327682:SS327741 ACO327682:ACO327741 AMK327682:AMK327741 AWG327682:AWG327741 BGC327682:BGC327741 BPY327682:BPY327741 BZU327682:BZU327741 CJQ327682:CJQ327741 CTM327682:CTM327741 DDI327682:DDI327741 DNE327682:DNE327741 DXA327682:DXA327741 EGW327682:EGW327741 EQS327682:EQS327741 FAO327682:FAO327741 FKK327682:FKK327741 FUG327682:FUG327741 GEC327682:GEC327741 GNY327682:GNY327741 GXU327682:GXU327741 HHQ327682:HHQ327741 HRM327682:HRM327741 IBI327682:IBI327741 ILE327682:ILE327741 IVA327682:IVA327741 JEW327682:JEW327741 JOS327682:JOS327741 JYO327682:JYO327741 KIK327682:KIK327741 KSG327682:KSG327741 LCC327682:LCC327741 LLY327682:LLY327741 LVU327682:LVU327741 MFQ327682:MFQ327741 MPM327682:MPM327741 MZI327682:MZI327741 NJE327682:NJE327741 NTA327682:NTA327741 OCW327682:OCW327741 OMS327682:OMS327741 OWO327682:OWO327741 PGK327682:PGK327741 PQG327682:PQG327741 QAC327682:QAC327741 QJY327682:QJY327741 QTU327682:QTU327741 RDQ327682:RDQ327741 RNM327682:RNM327741 RXI327682:RXI327741 SHE327682:SHE327741 SRA327682:SRA327741 TAW327682:TAW327741 TKS327682:TKS327741 TUO327682:TUO327741 UEK327682:UEK327741 UOG327682:UOG327741 UYC327682:UYC327741 VHY327682:VHY327741 VRU327682:VRU327741 WBQ327682:WBQ327741 WLM327682:WLM327741 WVI327682:WVI327741 A393218:A393277 IW393218:IW393277 SS393218:SS393277 ACO393218:ACO393277 AMK393218:AMK393277 AWG393218:AWG393277 BGC393218:BGC393277 BPY393218:BPY393277 BZU393218:BZU393277 CJQ393218:CJQ393277 CTM393218:CTM393277 DDI393218:DDI393277 DNE393218:DNE393277 DXA393218:DXA393277 EGW393218:EGW393277 EQS393218:EQS393277 FAO393218:FAO393277 FKK393218:FKK393277 FUG393218:FUG393277 GEC393218:GEC393277 GNY393218:GNY393277 GXU393218:GXU393277 HHQ393218:HHQ393277 HRM393218:HRM393277 IBI393218:IBI393277 ILE393218:ILE393277 IVA393218:IVA393277 JEW393218:JEW393277 JOS393218:JOS393277 JYO393218:JYO393277 KIK393218:KIK393277 KSG393218:KSG393277 LCC393218:LCC393277 LLY393218:LLY393277 LVU393218:LVU393277 MFQ393218:MFQ393277 MPM393218:MPM393277 MZI393218:MZI393277 NJE393218:NJE393277 NTA393218:NTA393277 OCW393218:OCW393277 OMS393218:OMS393277 OWO393218:OWO393277 PGK393218:PGK393277 PQG393218:PQG393277 QAC393218:QAC393277 QJY393218:QJY393277 QTU393218:QTU393277 RDQ393218:RDQ393277 RNM393218:RNM393277 RXI393218:RXI393277 SHE393218:SHE393277 SRA393218:SRA393277 TAW393218:TAW393277 TKS393218:TKS393277 TUO393218:TUO393277 UEK393218:UEK393277 UOG393218:UOG393277 UYC393218:UYC393277 VHY393218:VHY393277 VRU393218:VRU393277 WBQ393218:WBQ393277 WLM393218:WLM393277 WVI393218:WVI393277 A458754:A458813 IW458754:IW458813 SS458754:SS458813 ACO458754:ACO458813 AMK458754:AMK458813 AWG458754:AWG458813 BGC458754:BGC458813 BPY458754:BPY458813 BZU458754:BZU458813 CJQ458754:CJQ458813 CTM458754:CTM458813 DDI458754:DDI458813 DNE458754:DNE458813 DXA458754:DXA458813 EGW458754:EGW458813 EQS458754:EQS458813 FAO458754:FAO458813 FKK458754:FKK458813 FUG458754:FUG458813 GEC458754:GEC458813 GNY458754:GNY458813 GXU458754:GXU458813 HHQ458754:HHQ458813 HRM458754:HRM458813 IBI458754:IBI458813 ILE458754:ILE458813 IVA458754:IVA458813 JEW458754:JEW458813 JOS458754:JOS458813 JYO458754:JYO458813 KIK458754:KIK458813 KSG458754:KSG458813 LCC458754:LCC458813 LLY458754:LLY458813 LVU458754:LVU458813 MFQ458754:MFQ458813 MPM458754:MPM458813 MZI458754:MZI458813 NJE458754:NJE458813 NTA458754:NTA458813 OCW458754:OCW458813 OMS458754:OMS458813 OWO458754:OWO458813 PGK458754:PGK458813 PQG458754:PQG458813 QAC458754:QAC458813 QJY458754:QJY458813 QTU458754:QTU458813 RDQ458754:RDQ458813 RNM458754:RNM458813 RXI458754:RXI458813 SHE458754:SHE458813 SRA458754:SRA458813 TAW458754:TAW458813 TKS458754:TKS458813 TUO458754:TUO458813 UEK458754:UEK458813 UOG458754:UOG458813 UYC458754:UYC458813 VHY458754:VHY458813 VRU458754:VRU458813 WBQ458754:WBQ458813 WLM458754:WLM458813 WVI458754:WVI458813 A524290:A524349 IW524290:IW524349 SS524290:SS524349 ACO524290:ACO524349 AMK524290:AMK524349 AWG524290:AWG524349 BGC524290:BGC524349 BPY524290:BPY524349 BZU524290:BZU524349 CJQ524290:CJQ524349 CTM524290:CTM524349 DDI524290:DDI524349 DNE524290:DNE524349 DXA524290:DXA524349 EGW524290:EGW524349 EQS524290:EQS524349 FAO524290:FAO524349 FKK524290:FKK524349 FUG524290:FUG524349 GEC524290:GEC524349 GNY524290:GNY524349 GXU524290:GXU524349 HHQ524290:HHQ524349 HRM524290:HRM524349 IBI524290:IBI524349 ILE524290:ILE524349 IVA524290:IVA524349 JEW524290:JEW524349 JOS524290:JOS524349 JYO524290:JYO524349 KIK524290:KIK524349 KSG524290:KSG524349 LCC524290:LCC524349 LLY524290:LLY524349 LVU524290:LVU524349 MFQ524290:MFQ524349 MPM524290:MPM524349 MZI524290:MZI524349 NJE524290:NJE524349 NTA524290:NTA524349 OCW524290:OCW524349 OMS524290:OMS524349 OWO524290:OWO524349 PGK524290:PGK524349 PQG524290:PQG524349 QAC524290:QAC524349 QJY524290:QJY524349 QTU524290:QTU524349 RDQ524290:RDQ524349 RNM524290:RNM524349 RXI524290:RXI524349 SHE524290:SHE524349 SRA524290:SRA524349 TAW524290:TAW524349 TKS524290:TKS524349 TUO524290:TUO524349 UEK524290:UEK524349 UOG524290:UOG524349 UYC524290:UYC524349 VHY524290:VHY524349 VRU524290:VRU524349 WBQ524290:WBQ524349 WLM524290:WLM524349 WVI524290:WVI524349 A589826:A589885 IW589826:IW589885 SS589826:SS589885 ACO589826:ACO589885 AMK589826:AMK589885 AWG589826:AWG589885 BGC589826:BGC589885 BPY589826:BPY589885 BZU589826:BZU589885 CJQ589826:CJQ589885 CTM589826:CTM589885 DDI589826:DDI589885 DNE589826:DNE589885 DXA589826:DXA589885 EGW589826:EGW589885 EQS589826:EQS589885 FAO589826:FAO589885 FKK589826:FKK589885 FUG589826:FUG589885 GEC589826:GEC589885 GNY589826:GNY589885 GXU589826:GXU589885 HHQ589826:HHQ589885 HRM589826:HRM589885 IBI589826:IBI589885 ILE589826:ILE589885 IVA589826:IVA589885 JEW589826:JEW589885 JOS589826:JOS589885 JYO589826:JYO589885 KIK589826:KIK589885 KSG589826:KSG589885 LCC589826:LCC589885 LLY589826:LLY589885 LVU589826:LVU589885 MFQ589826:MFQ589885 MPM589826:MPM589885 MZI589826:MZI589885 NJE589826:NJE589885 NTA589826:NTA589885 OCW589826:OCW589885 OMS589826:OMS589885 OWO589826:OWO589885 PGK589826:PGK589885 PQG589826:PQG589885 QAC589826:QAC589885 QJY589826:QJY589885 QTU589826:QTU589885 RDQ589826:RDQ589885 RNM589826:RNM589885 RXI589826:RXI589885 SHE589826:SHE589885 SRA589826:SRA589885 TAW589826:TAW589885 TKS589826:TKS589885 TUO589826:TUO589885 UEK589826:UEK589885 UOG589826:UOG589885 UYC589826:UYC589885 VHY589826:VHY589885 VRU589826:VRU589885 WBQ589826:WBQ589885 WLM589826:WLM589885 WVI589826:WVI589885 A655362:A655421 IW655362:IW655421 SS655362:SS655421 ACO655362:ACO655421 AMK655362:AMK655421 AWG655362:AWG655421 BGC655362:BGC655421 BPY655362:BPY655421 BZU655362:BZU655421 CJQ655362:CJQ655421 CTM655362:CTM655421 DDI655362:DDI655421 DNE655362:DNE655421 DXA655362:DXA655421 EGW655362:EGW655421 EQS655362:EQS655421 FAO655362:FAO655421 FKK655362:FKK655421 FUG655362:FUG655421 GEC655362:GEC655421 GNY655362:GNY655421 GXU655362:GXU655421 HHQ655362:HHQ655421 HRM655362:HRM655421 IBI655362:IBI655421 ILE655362:ILE655421 IVA655362:IVA655421 JEW655362:JEW655421 JOS655362:JOS655421 JYO655362:JYO655421 KIK655362:KIK655421 KSG655362:KSG655421 LCC655362:LCC655421 LLY655362:LLY655421 LVU655362:LVU655421 MFQ655362:MFQ655421 MPM655362:MPM655421 MZI655362:MZI655421 NJE655362:NJE655421 NTA655362:NTA655421 OCW655362:OCW655421 OMS655362:OMS655421 OWO655362:OWO655421 PGK655362:PGK655421 PQG655362:PQG655421 QAC655362:QAC655421 QJY655362:QJY655421 QTU655362:QTU655421 RDQ655362:RDQ655421 RNM655362:RNM655421 RXI655362:RXI655421 SHE655362:SHE655421 SRA655362:SRA655421 TAW655362:TAW655421 TKS655362:TKS655421 TUO655362:TUO655421 UEK655362:UEK655421 UOG655362:UOG655421 UYC655362:UYC655421 VHY655362:VHY655421 VRU655362:VRU655421 WBQ655362:WBQ655421 WLM655362:WLM655421 WVI655362:WVI655421 A720898:A720957 IW720898:IW720957 SS720898:SS720957 ACO720898:ACO720957 AMK720898:AMK720957 AWG720898:AWG720957 BGC720898:BGC720957 BPY720898:BPY720957 BZU720898:BZU720957 CJQ720898:CJQ720957 CTM720898:CTM720957 DDI720898:DDI720957 DNE720898:DNE720957 DXA720898:DXA720957 EGW720898:EGW720957 EQS720898:EQS720957 FAO720898:FAO720957 FKK720898:FKK720957 FUG720898:FUG720957 GEC720898:GEC720957 GNY720898:GNY720957 GXU720898:GXU720957 HHQ720898:HHQ720957 HRM720898:HRM720957 IBI720898:IBI720957 ILE720898:ILE720957 IVA720898:IVA720957 JEW720898:JEW720957 JOS720898:JOS720957 JYO720898:JYO720957 KIK720898:KIK720957 KSG720898:KSG720957 LCC720898:LCC720957 LLY720898:LLY720957 LVU720898:LVU720957 MFQ720898:MFQ720957 MPM720898:MPM720957 MZI720898:MZI720957 NJE720898:NJE720957 NTA720898:NTA720957 OCW720898:OCW720957 OMS720898:OMS720957 OWO720898:OWO720957 PGK720898:PGK720957 PQG720898:PQG720957 QAC720898:QAC720957 QJY720898:QJY720957 QTU720898:QTU720957 RDQ720898:RDQ720957 RNM720898:RNM720957 RXI720898:RXI720957 SHE720898:SHE720957 SRA720898:SRA720957 TAW720898:TAW720957 TKS720898:TKS720957 TUO720898:TUO720957 UEK720898:UEK720957 UOG720898:UOG720957 UYC720898:UYC720957 VHY720898:VHY720957 VRU720898:VRU720957 WBQ720898:WBQ720957 WLM720898:WLM720957 WVI720898:WVI720957 A786434:A786493 IW786434:IW786493 SS786434:SS786493 ACO786434:ACO786493 AMK786434:AMK786493 AWG786434:AWG786493 BGC786434:BGC786493 BPY786434:BPY786493 BZU786434:BZU786493 CJQ786434:CJQ786493 CTM786434:CTM786493 DDI786434:DDI786493 DNE786434:DNE786493 DXA786434:DXA786493 EGW786434:EGW786493 EQS786434:EQS786493 FAO786434:FAO786493 FKK786434:FKK786493 FUG786434:FUG786493 GEC786434:GEC786493 GNY786434:GNY786493 GXU786434:GXU786493 HHQ786434:HHQ786493 HRM786434:HRM786493 IBI786434:IBI786493 ILE786434:ILE786493 IVA786434:IVA786493 JEW786434:JEW786493 JOS786434:JOS786493 JYO786434:JYO786493 KIK786434:KIK786493 KSG786434:KSG786493 LCC786434:LCC786493 LLY786434:LLY786493 LVU786434:LVU786493 MFQ786434:MFQ786493 MPM786434:MPM786493 MZI786434:MZI786493 NJE786434:NJE786493 NTA786434:NTA786493 OCW786434:OCW786493 OMS786434:OMS786493 OWO786434:OWO786493 PGK786434:PGK786493 PQG786434:PQG786493 QAC786434:QAC786493 QJY786434:QJY786493 QTU786434:QTU786493 RDQ786434:RDQ786493 RNM786434:RNM786493 RXI786434:RXI786493 SHE786434:SHE786493 SRA786434:SRA786493 TAW786434:TAW786493 TKS786434:TKS786493 TUO786434:TUO786493 UEK786434:UEK786493 UOG786434:UOG786493 UYC786434:UYC786493 VHY786434:VHY786493 VRU786434:VRU786493 WBQ786434:WBQ786493 WLM786434:WLM786493 WVI786434:WVI786493 A851970:A852029 IW851970:IW852029 SS851970:SS852029 ACO851970:ACO852029 AMK851970:AMK852029 AWG851970:AWG852029 BGC851970:BGC852029 BPY851970:BPY852029 BZU851970:BZU852029 CJQ851970:CJQ852029 CTM851970:CTM852029 DDI851970:DDI852029 DNE851970:DNE852029 DXA851970:DXA852029 EGW851970:EGW852029 EQS851970:EQS852029 FAO851970:FAO852029 FKK851970:FKK852029 FUG851970:FUG852029 GEC851970:GEC852029 GNY851970:GNY852029 GXU851970:GXU852029 HHQ851970:HHQ852029 HRM851970:HRM852029 IBI851970:IBI852029 ILE851970:ILE852029 IVA851970:IVA852029 JEW851970:JEW852029 JOS851970:JOS852029 JYO851970:JYO852029 KIK851970:KIK852029 KSG851970:KSG852029 LCC851970:LCC852029 LLY851970:LLY852029 LVU851970:LVU852029 MFQ851970:MFQ852029 MPM851970:MPM852029 MZI851970:MZI852029 NJE851970:NJE852029 NTA851970:NTA852029 OCW851970:OCW852029 OMS851970:OMS852029 OWO851970:OWO852029 PGK851970:PGK852029 PQG851970:PQG852029 QAC851970:QAC852029 QJY851970:QJY852029 QTU851970:QTU852029 RDQ851970:RDQ852029 RNM851970:RNM852029 RXI851970:RXI852029 SHE851970:SHE852029 SRA851970:SRA852029 TAW851970:TAW852029 TKS851970:TKS852029 TUO851970:TUO852029 UEK851970:UEK852029 UOG851970:UOG852029 UYC851970:UYC852029 VHY851970:VHY852029 VRU851970:VRU852029 WBQ851970:WBQ852029 WLM851970:WLM852029 WVI851970:WVI852029 A917506:A917565 IW917506:IW917565 SS917506:SS917565 ACO917506:ACO917565 AMK917506:AMK917565 AWG917506:AWG917565 BGC917506:BGC917565 BPY917506:BPY917565 BZU917506:BZU917565 CJQ917506:CJQ917565 CTM917506:CTM917565 DDI917506:DDI917565 DNE917506:DNE917565 DXA917506:DXA917565 EGW917506:EGW917565 EQS917506:EQS917565 FAO917506:FAO917565 FKK917506:FKK917565 FUG917506:FUG917565 GEC917506:GEC917565 GNY917506:GNY917565 GXU917506:GXU917565 HHQ917506:HHQ917565 HRM917506:HRM917565 IBI917506:IBI917565 ILE917506:ILE917565 IVA917506:IVA917565 JEW917506:JEW917565 JOS917506:JOS917565 JYO917506:JYO917565 KIK917506:KIK917565 KSG917506:KSG917565 LCC917506:LCC917565 LLY917506:LLY917565 LVU917506:LVU917565 MFQ917506:MFQ917565 MPM917506:MPM917565 MZI917506:MZI917565 NJE917506:NJE917565 NTA917506:NTA917565 OCW917506:OCW917565 OMS917506:OMS917565 OWO917506:OWO917565 PGK917506:PGK917565 PQG917506:PQG917565 QAC917506:QAC917565 QJY917506:QJY917565 QTU917506:QTU917565 RDQ917506:RDQ917565 RNM917506:RNM917565 RXI917506:RXI917565 SHE917506:SHE917565 SRA917506:SRA917565 TAW917506:TAW917565 TKS917506:TKS917565 TUO917506:TUO917565 UEK917506:UEK917565 UOG917506:UOG917565 UYC917506:UYC917565 VHY917506:VHY917565 VRU917506:VRU917565 WBQ917506:WBQ917565 WLM917506:WLM917565 WVI917506:WVI917565 A983042:A983101 IW983042:IW983101 SS983042:SS983101 ACO983042:ACO983101 AMK983042:AMK983101 AWG983042:AWG983101 BGC983042:BGC983101 BPY983042:BPY983101 BZU983042:BZU983101 CJQ983042:CJQ983101 CTM983042:CTM983101 DDI983042:DDI983101 DNE983042:DNE983101 DXA983042:DXA983101 EGW983042:EGW983101 EQS983042:EQS983101 FAO983042:FAO983101 FKK983042:FKK983101 FUG983042:FUG983101 GEC983042:GEC983101 GNY983042:GNY983101 GXU983042:GXU983101 HHQ983042:HHQ983101 HRM983042:HRM983101 IBI983042:IBI983101 ILE983042:ILE983101 IVA983042:IVA983101 JEW983042:JEW983101 JOS983042:JOS983101 JYO983042:JYO983101 KIK983042:KIK983101 KSG983042:KSG983101 LCC983042:LCC983101 LLY983042:LLY983101 LVU983042:LVU983101 MFQ983042:MFQ983101 MPM983042:MPM983101 MZI983042:MZI983101 NJE983042:NJE983101 NTA983042:NTA983101 OCW983042:OCW983101 OMS983042:OMS983101 OWO983042:OWO983101 PGK983042:PGK983101 PQG983042:PQG983101 QAC983042:QAC983101 QJY983042:QJY983101 QTU983042:QTU983101 RDQ983042:RDQ983101 RNM983042:RNM983101 RXI983042:RXI983101 SHE983042:SHE983101 SRA983042:SRA983101 TAW983042:TAW983101 TKS983042:TKS983101 TUO983042:TUO983101 UEK983042:UEK983101 UOG983042:UOG983101 UYC983042:UYC983101 VHY983042:VHY983101 VRU983042:VRU983101 WBQ983042:WBQ983101 WLM983042:WLM983101 WVI983042:WVI983101 A63:A72 IW63:IW72 SS63:SS72 ACO63:ACO72 AMK63:AMK72 AWG63:AWG72 BGC63:BGC72 BPY63:BPY72 BZU63:BZU72 CJQ63:CJQ72 CTM63:CTM72 DDI63:DDI72 DNE63:DNE72 DXA63:DXA72 EGW63:EGW72 EQS63:EQS72 FAO63:FAO72 FKK63:FKK72 FUG63:FUG72 GEC63:GEC72 GNY63:GNY72 GXU63:GXU72 HHQ63:HHQ72 HRM63:HRM72 IBI63:IBI72 ILE63:ILE72 IVA63:IVA72 JEW63:JEW72 JOS63:JOS72 JYO63:JYO72 KIK63:KIK72 KSG63:KSG72 LCC63:LCC72 LLY63:LLY72 LVU63:LVU72 MFQ63:MFQ72 MPM63:MPM72 MZI63:MZI72 NJE63:NJE72 NTA63:NTA72 OCW63:OCW72 OMS63:OMS72 OWO63:OWO72 PGK63:PGK72 PQG63:PQG72 QAC63:QAC72 QJY63:QJY72 QTU63:QTU72 RDQ63:RDQ72 RNM63:RNM72 RXI63:RXI72 SHE63:SHE72 SRA63:SRA72 TAW63:TAW72 TKS63:TKS72 TUO63:TUO72 UEK63:UEK72 UOG63:UOG72 UYC63:UYC72 VHY63:VHY72 VRU63:VRU72 WBQ63:WBQ72 WLM63:WLM72 WVI63:WVI72 A65599:A65608 IW65599:IW65608 SS65599:SS65608 ACO65599:ACO65608 AMK65599:AMK65608 AWG65599:AWG65608 BGC65599:BGC65608 BPY65599:BPY65608 BZU65599:BZU65608 CJQ65599:CJQ65608 CTM65599:CTM65608 DDI65599:DDI65608 DNE65599:DNE65608 DXA65599:DXA65608 EGW65599:EGW65608 EQS65599:EQS65608 FAO65599:FAO65608 FKK65599:FKK65608 FUG65599:FUG65608 GEC65599:GEC65608 GNY65599:GNY65608 GXU65599:GXU65608 HHQ65599:HHQ65608 HRM65599:HRM65608 IBI65599:IBI65608 ILE65599:ILE65608 IVA65599:IVA65608 JEW65599:JEW65608 JOS65599:JOS65608 JYO65599:JYO65608 KIK65599:KIK65608 KSG65599:KSG65608 LCC65599:LCC65608 LLY65599:LLY65608 LVU65599:LVU65608 MFQ65599:MFQ65608 MPM65599:MPM65608 MZI65599:MZI65608 NJE65599:NJE65608 NTA65599:NTA65608 OCW65599:OCW65608 OMS65599:OMS65608 OWO65599:OWO65608 PGK65599:PGK65608 PQG65599:PQG65608 QAC65599:QAC65608 QJY65599:QJY65608 QTU65599:QTU65608 RDQ65599:RDQ65608 RNM65599:RNM65608 RXI65599:RXI65608 SHE65599:SHE65608 SRA65599:SRA65608 TAW65599:TAW65608 TKS65599:TKS65608 TUO65599:TUO65608 UEK65599:UEK65608 UOG65599:UOG65608 UYC65599:UYC65608 VHY65599:VHY65608 VRU65599:VRU65608 WBQ65599:WBQ65608 WLM65599:WLM65608 WVI65599:WVI65608 A131135:A131144 IW131135:IW131144 SS131135:SS131144 ACO131135:ACO131144 AMK131135:AMK131144 AWG131135:AWG131144 BGC131135:BGC131144 BPY131135:BPY131144 BZU131135:BZU131144 CJQ131135:CJQ131144 CTM131135:CTM131144 DDI131135:DDI131144 DNE131135:DNE131144 DXA131135:DXA131144 EGW131135:EGW131144 EQS131135:EQS131144 FAO131135:FAO131144 FKK131135:FKK131144 FUG131135:FUG131144 GEC131135:GEC131144 GNY131135:GNY131144 GXU131135:GXU131144 HHQ131135:HHQ131144 HRM131135:HRM131144 IBI131135:IBI131144 ILE131135:ILE131144 IVA131135:IVA131144 JEW131135:JEW131144 JOS131135:JOS131144 JYO131135:JYO131144 KIK131135:KIK131144 KSG131135:KSG131144 LCC131135:LCC131144 LLY131135:LLY131144 LVU131135:LVU131144 MFQ131135:MFQ131144 MPM131135:MPM131144 MZI131135:MZI131144 NJE131135:NJE131144 NTA131135:NTA131144 OCW131135:OCW131144 OMS131135:OMS131144 OWO131135:OWO131144 PGK131135:PGK131144 PQG131135:PQG131144 QAC131135:QAC131144 QJY131135:QJY131144 QTU131135:QTU131144 RDQ131135:RDQ131144 RNM131135:RNM131144 RXI131135:RXI131144 SHE131135:SHE131144 SRA131135:SRA131144 TAW131135:TAW131144 TKS131135:TKS131144 TUO131135:TUO131144 UEK131135:UEK131144 UOG131135:UOG131144 UYC131135:UYC131144 VHY131135:VHY131144 VRU131135:VRU131144 WBQ131135:WBQ131144 WLM131135:WLM131144 WVI131135:WVI131144 A196671:A196680 IW196671:IW196680 SS196671:SS196680 ACO196671:ACO196680 AMK196671:AMK196680 AWG196671:AWG196680 BGC196671:BGC196680 BPY196671:BPY196680 BZU196671:BZU196680 CJQ196671:CJQ196680 CTM196671:CTM196680 DDI196671:DDI196680 DNE196671:DNE196680 DXA196671:DXA196680 EGW196671:EGW196680 EQS196671:EQS196680 FAO196671:FAO196680 FKK196671:FKK196680 FUG196671:FUG196680 GEC196671:GEC196680 GNY196671:GNY196680 GXU196671:GXU196680 HHQ196671:HHQ196680 HRM196671:HRM196680 IBI196671:IBI196680 ILE196671:ILE196680 IVA196671:IVA196680 JEW196671:JEW196680 JOS196671:JOS196680 JYO196671:JYO196680 KIK196671:KIK196680 KSG196671:KSG196680 LCC196671:LCC196680 LLY196671:LLY196680 LVU196671:LVU196680 MFQ196671:MFQ196680 MPM196671:MPM196680 MZI196671:MZI196680 NJE196671:NJE196680 NTA196671:NTA196680 OCW196671:OCW196680 OMS196671:OMS196680 OWO196671:OWO196680 PGK196671:PGK196680 PQG196671:PQG196680 QAC196671:QAC196680 QJY196671:QJY196680 QTU196671:QTU196680 RDQ196671:RDQ196680 RNM196671:RNM196680 RXI196671:RXI196680 SHE196671:SHE196680 SRA196671:SRA196680 TAW196671:TAW196680 TKS196671:TKS196680 TUO196671:TUO196680 UEK196671:UEK196680 UOG196671:UOG196680 UYC196671:UYC196680 VHY196671:VHY196680 VRU196671:VRU196680 WBQ196671:WBQ196680 WLM196671:WLM196680 WVI196671:WVI196680 A262207:A262216 IW262207:IW262216 SS262207:SS262216 ACO262207:ACO262216 AMK262207:AMK262216 AWG262207:AWG262216 BGC262207:BGC262216 BPY262207:BPY262216 BZU262207:BZU262216 CJQ262207:CJQ262216 CTM262207:CTM262216 DDI262207:DDI262216 DNE262207:DNE262216 DXA262207:DXA262216 EGW262207:EGW262216 EQS262207:EQS262216 FAO262207:FAO262216 FKK262207:FKK262216 FUG262207:FUG262216 GEC262207:GEC262216 GNY262207:GNY262216 GXU262207:GXU262216 HHQ262207:HHQ262216 HRM262207:HRM262216 IBI262207:IBI262216 ILE262207:ILE262216 IVA262207:IVA262216 JEW262207:JEW262216 JOS262207:JOS262216 JYO262207:JYO262216 KIK262207:KIK262216 KSG262207:KSG262216 LCC262207:LCC262216 LLY262207:LLY262216 LVU262207:LVU262216 MFQ262207:MFQ262216 MPM262207:MPM262216 MZI262207:MZI262216 NJE262207:NJE262216 NTA262207:NTA262216 OCW262207:OCW262216 OMS262207:OMS262216 OWO262207:OWO262216 PGK262207:PGK262216 PQG262207:PQG262216 QAC262207:QAC262216 QJY262207:QJY262216 QTU262207:QTU262216 RDQ262207:RDQ262216 RNM262207:RNM262216 RXI262207:RXI262216 SHE262207:SHE262216 SRA262207:SRA262216 TAW262207:TAW262216 TKS262207:TKS262216 TUO262207:TUO262216 UEK262207:UEK262216 UOG262207:UOG262216 UYC262207:UYC262216 VHY262207:VHY262216 VRU262207:VRU262216 WBQ262207:WBQ262216 WLM262207:WLM262216 WVI262207:WVI262216 A327743:A327752 IW327743:IW327752 SS327743:SS327752 ACO327743:ACO327752 AMK327743:AMK327752 AWG327743:AWG327752 BGC327743:BGC327752 BPY327743:BPY327752 BZU327743:BZU327752 CJQ327743:CJQ327752 CTM327743:CTM327752 DDI327743:DDI327752 DNE327743:DNE327752 DXA327743:DXA327752 EGW327743:EGW327752 EQS327743:EQS327752 FAO327743:FAO327752 FKK327743:FKK327752 FUG327743:FUG327752 GEC327743:GEC327752 GNY327743:GNY327752 GXU327743:GXU327752 HHQ327743:HHQ327752 HRM327743:HRM327752 IBI327743:IBI327752 ILE327743:ILE327752 IVA327743:IVA327752 JEW327743:JEW327752 JOS327743:JOS327752 JYO327743:JYO327752 KIK327743:KIK327752 KSG327743:KSG327752 LCC327743:LCC327752 LLY327743:LLY327752 LVU327743:LVU327752 MFQ327743:MFQ327752 MPM327743:MPM327752 MZI327743:MZI327752 NJE327743:NJE327752 NTA327743:NTA327752 OCW327743:OCW327752 OMS327743:OMS327752 OWO327743:OWO327752 PGK327743:PGK327752 PQG327743:PQG327752 QAC327743:QAC327752 QJY327743:QJY327752 QTU327743:QTU327752 RDQ327743:RDQ327752 RNM327743:RNM327752 RXI327743:RXI327752 SHE327743:SHE327752 SRA327743:SRA327752 TAW327743:TAW327752 TKS327743:TKS327752 TUO327743:TUO327752 UEK327743:UEK327752 UOG327743:UOG327752 UYC327743:UYC327752 VHY327743:VHY327752 VRU327743:VRU327752 WBQ327743:WBQ327752 WLM327743:WLM327752 WVI327743:WVI327752 A393279:A393288 IW393279:IW393288 SS393279:SS393288 ACO393279:ACO393288 AMK393279:AMK393288 AWG393279:AWG393288 BGC393279:BGC393288 BPY393279:BPY393288 BZU393279:BZU393288 CJQ393279:CJQ393288 CTM393279:CTM393288 DDI393279:DDI393288 DNE393279:DNE393288 DXA393279:DXA393288 EGW393279:EGW393288 EQS393279:EQS393288 FAO393279:FAO393288 FKK393279:FKK393288 FUG393279:FUG393288 GEC393279:GEC393288 GNY393279:GNY393288 GXU393279:GXU393288 HHQ393279:HHQ393288 HRM393279:HRM393288 IBI393279:IBI393288 ILE393279:ILE393288 IVA393279:IVA393288 JEW393279:JEW393288 JOS393279:JOS393288 JYO393279:JYO393288 KIK393279:KIK393288 KSG393279:KSG393288 LCC393279:LCC393288 LLY393279:LLY393288 LVU393279:LVU393288 MFQ393279:MFQ393288 MPM393279:MPM393288 MZI393279:MZI393288 NJE393279:NJE393288 NTA393279:NTA393288 OCW393279:OCW393288 OMS393279:OMS393288 OWO393279:OWO393288 PGK393279:PGK393288 PQG393279:PQG393288 QAC393279:QAC393288 QJY393279:QJY393288 QTU393279:QTU393288 RDQ393279:RDQ393288 RNM393279:RNM393288 RXI393279:RXI393288 SHE393279:SHE393288 SRA393279:SRA393288 TAW393279:TAW393288 TKS393279:TKS393288 TUO393279:TUO393288 UEK393279:UEK393288 UOG393279:UOG393288 UYC393279:UYC393288 VHY393279:VHY393288 VRU393279:VRU393288 WBQ393279:WBQ393288 WLM393279:WLM393288 WVI393279:WVI393288 A458815:A458824 IW458815:IW458824 SS458815:SS458824 ACO458815:ACO458824 AMK458815:AMK458824 AWG458815:AWG458824 BGC458815:BGC458824 BPY458815:BPY458824 BZU458815:BZU458824 CJQ458815:CJQ458824 CTM458815:CTM458824 DDI458815:DDI458824 DNE458815:DNE458824 DXA458815:DXA458824 EGW458815:EGW458824 EQS458815:EQS458824 FAO458815:FAO458824 FKK458815:FKK458824 FUG458815:FUG458824 GEC458815:GEC458824 GNY458815:GNY458824 GXU458815:GXU458824 HHQ458815:HHQ458824 HRM458815:HRM458824 IBI458815:IBI458824 ILE458815:ILE458824 IVA458815:IVA458824 JEW458815:JEW458824 JOS458815:JOS458824 JYO458815:JYO458824 KIK458815:KIK458824 KSG458815:KSG458824 LCC458815:LCC458824 LLY458815:LLY458824 LVU458815:LVU458824 MFQ458815:MFQ458824 MPM458815:MPM458824 MZI458815:MZI458824 NJE458815:NJE458824 NTA458815:NTA458824 OCW458815:OCW458824 OMS458815:OMS458824 OWO458815:OWO458824 PGK458815:PGK458824 PQG458815:PQG458824 QAC458815:QAC458824 QJY458815:QJY458824 QTU458815:QTU458824 RDQ458815:RDQ458824 RNM458815:RNM458824 RXI458815:RXI458824 SHE458815:SHE458824 SRA458815:SRA458824 TAW458815:TAW458824 TKS458815:TKS458824 TUO458815:TUO458824 UEK458815:UEK458824 UOG458815:UOG458824 UYC458815:UYC458824 VHY458815:VHY458824 VRU458815:VRU458824 WBQ458815:WBQ458824 WLM458815:WLM458824 WVI458815:WVI458824 A524351:A524360 IW524351:IW524360 SS524351:SS524360 ACO524351:ACO524360 AMK524351:AMK524360 AWG524351:AWG524360 BGC524351:BGC524360 BPY524351:BPY524360 BZU524351:BZU524360 CJQ524351:CJQ524360 CTM524351:CTM524360 DDI524351:DDI524360 DNE524351:DNE524360 DXA524351:DXA524360 EGW524351:EGW524360 EQS524351:EQS524360 FAO524351:FAO524360 FKK524351:FKK524360 FUG524351:FUG524360 GEC524351:GEC524360 GNY524351:GNY524360 GXU524351:GXU524360 HHQ524351:HHQ524360 HRM524351:HRM524360 IBI524351:IBI524360 ILE524351:ILE524360 IVA524351:IVA524360 JEW524351:JEW524360 JOS524351:JOS524360 JYO524351:JYO524360 KIK524351:KIK524360 KSG524351:KSG524360 LCC524351:LCC524360 LLY524351:LLY524360 LVU524351:LVU524360 MFQ524351:MFQ524360 MPM524351:MPM524360 MZI524351:MZI524360 NJE524351:NJE524360 NTA524351:NTA524360 OCW524351:OCW524360 OMS524351:OMS524360 OWO524351:OWO524360 PGK524351:PGK524360 PQG524351:PQG524360 QAC524351:QAC524360 QJY524351:QJY524360 QTU524351:QTU524360 RDQ524351:RDQ524360 RNM524351:RNM524360 RXI524351:RXI524360 SHE524351:SHE524360 SRA524351:SRA524360 TAW524351:TAW524360 TKS524351:TKS524360 TUO524351:TUO524360 UEK524351:UEK524360 UOG524351:UOG524360 UYC524351:UYC524360 VHY524351:VHY524360 VRU524351:VRU524360 WBQ524351:WBQ524360 WLM524351:WLM524360 WVI524351:WVI524360 A589887:A589896 IW589887:IW589896 SS589887:SS589896 ACO589887:ACO589896 AMK589887:AMK589896 AWG589887:AWG589896 BGC589887:BGC589896 BPY589887:BPY589896 BZU589887:BZU589896 CJQ589887:CJQ589896 CTM589887:CTM589896 DDI589887:DDI589896 DNE589887:DNE589896 DXA589887:DXA589896 EGW589887:EGW589896 EQS589887:EQS589896 FAO589887:FAO589896 FKK589887:FKK589896 FUG589887:FUG589896 GEC589887:GEC589896 GNY589887:GNY589896 GXU589887:GXU589896 HHQ589887:HHQ589896 HRM589887:HRM589896 IBI589887:IBI589896 ILE589887:ILE589896 IVA589887:IVA589896 JEW589887:JEW589896 JOS589887:JOS589896 JYO589887:JYO589896 KIK589887:KIK589896 KSG589887:KSG589896 LCC589887:LCC589896 LLY589887:LLY589896 LVU589887:LVU589896 MFQ589887:MFQ589896 MPM589887:MPM589896 MZI589887:MZI589896 NJE589887:NJE589896 NTA589887:NTA589896 OCW589887:OCW589896 OMS589887:OMS589896 OWO589887:OWO589896 PGK589887:PGK589896 PQG589887:PQG589896 QAC589887:QAC589896 QJY589887:QJY589896 QTU589887:QTU589896 RDQ589887:RDQ589896 RNM589887:RNM589896 RXI589887:RXI589896 SHE589887:SHE589896 SRA589887:SRA589896 TAW589887:TAW589896 TKS589887:TKS589896 TUO589887:TUO589896 UEK589887:UEK589896 UOG589887:UOG589896 UYC589887:UYC589896 VHY589887:VHY589896 VRU589887:VRU589896 WBQ589887:WBQ589896 WLM589887:WLM589896 WVI589887:WVI589896 A655423:A655432 IW655423:IW655432 SS655423:SS655432 ACO655423:ACO655432 AMK655423:AMK655432 AWG655423:AWG655432 BGC655423:BGC655432 BPY655423:BPY655432 BZU655423:BZU655432 CJQ655423:CJQ655432 CTM655423:CTM655432 DDI655423:DDI655432 DNE655423:DNE655432 DXA655423:DXA655432 EGW655423:EGW655432 EQS655423:EQS655432 FAO655423:FAO655432 FKK655423:FKK655432 FUG655423:FUG655432 GEC655423:GEC655432 GNY655423:GNY655432 GXU655423:GXU655432 HHQ655423:HHQ655432 HRM655423:HRM655432 IBI655423:IBI655432 ILE655423:ILE655432 IVA655423:IVA655432 JEW655423:JEW655432 JOS655423:JOS655432 JYO655423:JYO655432 KIK655423:KIK655432 KSG655423:KSG655432 LCC655423:LCC655432 LLY655423:LLY655432 LVU655423:LVU655432 MFQ655423:MFQ655432 MPM655423:MPM655432 MZI655423:MZI655432 NJE655423:NJE655432 NTA655423:NTA655432 OCW655423:OCW655432 OMS655423:OMS655432 OWO655423:OWO655432 PGK655423:PGK655432 PQG655423:PQG655432 QAC655423:QAC655432 QJY655423:QJY655432 QTU655423:QTU655432 RDQ655423:RDQ655432 RNM655423:RNM655432 RXI655423:RXI655432 SHE655423:SHE655432 SRA655423:SRA655432 TAW655423:TAW655432 TKS655423:TKS655432 TUO655423:TUO655432 UEK655423:UEK655432 UOG655423:UOG655432 UYC655423:UYC655432 VHY655423:VHY655432 VRU655423:VRU655432 WBQ655423:WBQ655432 WLM655423:WLM655432 WVI655423:WVI655432 A720959:A720968 IW720959:IW720968 SS720959:SS720968 ACO720959:ACO720968 AMK720959:AMK720968 AWG720959:AWG720968 BGC720959:BGC720968 BPY720959:BPY720968 BZU720959:BZU720968 CJQ720959:CJQ720968 CTM720959:CTM720968 DDI720959:DDI720968 DNE720959:DNE720968 DXA720959:DXA720968 EGW720959:EGW720968 EQS720959:EQS720968 FAO720959:FAO720968 FKK720959:FKK720968 FUG720959:FUG720968 GEC720959:GEC720968 GNY720959:GNY720968 GXU720959:GXU720968 HHQ720959:HHQ720968 HRM720959:HRM720968 IBI720959:IBI720968 ILE720959:ILE720968 IVA720959:IVA720968 JEW720959:JEW720968 JOS720959:JOS720968 JYO720959:JYO720968 KIK720959:KIK720968 KSG720959:KSG720968 LCC720959:LCC720968 LLY720959:LLY720968 LVU720959:LVU720968 MFQ720959:MFQ720968 MPM720959:MPM720968 MZI720959:MZI720968 NJE720959:NJE720968 NTA720959:NTA720968 OCW720959:OCW720968 OMS720959:OMS720968 OWO720959:OWO720968 PGK720959:PGK720968 PQG720959:PQG720968 QAC720959:QAC720968 QJY720959:QJY720968 QTU720959:QTU720968 RDQ720959:RDQ720968 RNM720959:RNM720968 RXI720959:RXI720968 SHE720959:SHE720968 SRA720959:SRA720968 TAW720959:TAW720968 TKS720959:TKS720968 TUO720959:TUO720968 UEK720959:UEK720968 UOG720959:UOG720968 UYC720959:UYC720968 VHY720959:VHY720968 VRU720959:VRU720968 WBQ720959:WBQ720968 WLM720959:WLM720968 WVI720959:WVI720968 A786495:A786504 IW786495:IW786504 SS786495:SS786504 ACO786495:ACO786504 AMK786495:AMK786504 AWG786495:AWG786504 BGC786495:BGC786504 BPY786495:BPY786504 BZU786495:BZU786504 CJQ786495:CJQ786504 CTM786495:CTM786504 DDI786495:DDI786504 DNE786495:DNE786504 DXA786495:DXA786504 EGW786495:EGW786504 EQS786495:EQS786504 FAO786495:FAO786504 FKK786495:FKK786504 FUG786495:FUG786504 GEC786495:GEC786504 GNY786495:GNY786504 GXU786495:GXU786504 HHQ786495:HHQ786504 HRM786495:HRM786504 IBI786495:IBI786504 ILE786495:ILE786504 IVA786495:IVA786504 JEW786495:JEW786504 JOS786495:JOS786504 JYO786495:JYO786504 KIK786495:KIK786504 KSG786495:KSG786504 LCC786495:LCC786504 LLY786495:LLY786504 LVU786495:LVU786504 MFQ786495:MFQ786504 MPM786495:MPM786504 MZI786495:MZI786504 NJE786495:NJE786504 NTA786495:NTA786504 OCW786495:OCW786504 OMS786495:OMS786504 OWO786495:OWO786504 PGK786495:PGK786504 PQG786495:PQG786504 QAC786495:QAC786504 QJY786495:QJY786504 QTU786495:QTU786504 RDQ786495:RDQ786504 RNM786495:RNM786504 RXI786495:RXI786504 SHE786495:SHE786504 SRA786495:SRA786504 TAW786495:TAW786504 TKS786495:TKS786504 TUO786495:TUO786504 UEK786495:UEK786504 UOG786495:UOG786504 UYC786495:UYC786504 VHY786495:VHY786504 VRU786495:VRU786504 WBQ786495:WBQ786504 WLM786495:WLM786504 WVI786495:WVI786504 A852031:A852040 IW852031:IW852040 SS852031:SS852040 ACO852031:ACO852040 AMK852031:AMK852040 AWG852031:AWG852040 BGC852031:BGC852040 BPY852031:BPY852040 BZU852031:BZU852040 CJQ852031:CJQ852040 CTM852031:CTM852040 DDI852031:DDI852040 DNE852031:DNE852040 DXA852031:DXA852040 EGW852031:EGW852040 EQS852031:EQS852040 FAO852031:FAO852040 FKK852031:FKK852040 FUG852031:FUG852040 GEC852031:GEC852040 GNY852031:GNY852040 GXU852031:GXU852040 HHQ852031:HHQ852040 HRM852031:HRM852040 IBI852031:IBI852040 ILE852031:ILE852040 IVA852031:IVA852040 JEW852031:JEW852040 JOS852031:JOS852040 JYO852031:JYO852040 KIK852031:KIK852040 KSG852031:KSG852040 LCC852031:LCC852040 LLY852031:LLY852040 LVU852031:LVU852040 MFQ852031:MFQ852040 MPM852031:MPM852040 MZI852031:MZI852040 NJE852031:NJE852040 NTA852031:NTA852040 OCW852031:OCW852040 OMS852031:OMS852040 OWO852031:OWO852040 PGK852031:PGK852040 PQG852031:PQG852040 QAC852031:QAC852040 QJY852031:QJY852040 QTU852031:QTU852040 RDQ852031:RDQ852040 RNM852031:RNM852040 RXI852031:RXI852040 SHE852031:SHE852040 SRA852031:SRA852040 TAW852031:TAW852040 TKS852031:TKS852040 TUO852031:TUO852040 UEK852031:UEK852040 UOG852031:UOG852040 UYC852031:UYC852040 VHY852031:VHY852040 VRU852031:VRU852040 WBQ852031:WBQ852040 WLM852031:WLM852040 WVI852031:WVI852040 A917567:A917576 IW917567:IW917576 SS917567:SS917576 ACO917567:ACO917576 AMK917567:AMK917576 AWG917567:AWG917576 BGC917567:BGC917576 BPY917567:BPY917576 BZU917567:BZU917576 CJQ917567:CJQ917576 CTM917567:CTM917576 DDI917567:DDI917576 DNE917567:DNE917576 DXA917567:DXA917576 EGW917567:EGW917576 EQS917567:EQS917576 FAO917567:FAO917576 FKK917567:FKK917576 FUG917567:FUG917576 GEC917567:GEC917576 GNY917567:GNY917576 GXU917567:GXU917576 HHQ917567:HHQ917576 HRM917567:HRM917576 IBI917567:IBI917576 ILE917567:ILE917576 IVA917567:IVA917576 JEW917567:JEW917576 JOS917567:JOS917576 JYO917567:JYO917576 KIK917567:KIK917576 KSG917567:KSG917576 LCC917567:LCC917576 LLY917567:LLY917576 LVU917567:LVU917576 MFQ917567:MFQ917576 MPM917567:MPM917576 MZI917567:MZI917576 NJE917567:NJE917576 NTA917567:NTA917576 OCW917567:OCW917576 OMS917567:OMS917576 OWO917567:OWO917576 PGK917567:PGK917576 PQG917567:PQG917576 QAC917567:QAC917576 QJY917567:QJY917576 QTU917567:QTU917576 RDQ917567:RDQ917576 RNM917567:RNM917576 RXI917567:RXI917576 SHE917567:SHE917576 SRA917567:SRA917576 TAW917567:TAW917576 TKS917567:TKS917576 TUO917567:TUO917576 UEK917567:UEK917576 UOG917567:UOG917576 UYC917567:UYC917576 VHY917567:VHY917576 VRU917567:VRU917576 WBQ917567:WBQ917576 WLM917567:WLM917576 WVI917567:WVI917576 A983103:A983112 IW983103:IW983112 SS983103:SS983112 ACO983103:ACO983112 AMK983103:AMK983112 AWG983103:AWG983112 BGC983103:BGC983112 BPY983103:BPY983112 BZU983103:BZU983112 CJQ983103:CJQ983112 CTM983103:CTM983112 DDI983103:DDI983112 DNE983103:DNE983112 DXA983103:DXA983112 EGW983103:EGW983112 EQS983103:EQS983112 FAO983103:FAO983112 FKK983103:FKK983112 FUG983103:FUG983112 GEC983103:GEC983112 GNY983103:GNY983112 GXU983103:GXU983112 HHQ983103:HHQ983112 HRM983103:HRM983112 IBI983103:IBI983112 ILE983103:ILE983112 IVA983103:IVA983112 JEW983103:JEW983112 JOS983103:JOS983112 JYO983103:JYO983112 KIK983103:KIK983112 KSG983103:KSG983112 LCC983103:LCC983112 LLY983103:LLY983112 LVU983103:LVU983112 MFQ983103:MFQ983112 MPM983103:MPM983112 MZI983103:MZI983112 NJE983103:NJE983112 NTA983103:NTA983112 OCW983103:OCW983112 OMS983103:OMS983112 OWO983103:OWO983112 PGK983103:PGK983112 PQG983103:PQG983112 QAC983103:QAC983112 QJY983103:QJY983112 QTU983103:QTU983112 RDQ983103:RDQ983112 RNM983103:RNM983112 RXI983103:RXI983112 SHE983103:SHE983112 SRA983103:SRA983112 TAW983103:TAW983112 TKS983103:TKS983112 TUO983103:TUO983112 UEK983103:UEK983112 UOG983103:UOG983112 UYC983103:UYC983112 VHY983103:VHY983112 VRU983103:VRU983112 WBQ983103:WBQ983112 WLM983103:WLM983112 WVI983103:WVI983112"/>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2"/>
  <sheetViews>
    <sheetView zoomScaleNormal="100" workbookViewId="0">
      <selection sqref="A1:B1"/>
    </sheetView>
  </sheetViews>
  <sheetFormatPr defaultColWidth="15.75" defaultRowHeight="10.5" x14ac:dyDescent="0.4"/>
  <cols>
    <col min="1" max="1" width="23.375" style="42" customWidth="1"/>
    <col min="2" max="2" width="11" style="98" customWidth="1"/>
    <col min="3" max="3" width="11" style="43"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１月(上旬～中旬)</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s="42" customFormat="1" x14ac:dyDescent="0.4">
      <c r="A4" s="653"/>
      <c r="B4" s="659" t="s">
        <v>346</v>
      </c>
      <c r="C4" s="655" t="s">
        <v>345</v>
      </c>
      <c r="D4" s="653" t="s">
        <v>95</v>
      </c>
      <c r="E4" s="653"/>
      <c r="F4" s="649" t="str">
        <f>+B4</f>
        <v>(13'1/1～20)</v>
      </c>
      <c r="G4" s="649" t="str">
        <f>+C4</f>
        <v>(12'1/1～20)</v>
      </c>
      <c r="H4" s="653" t="s">
        <v>95</v>
      </c>
      <c r="I4" s="653"/>
      <c r="J4" s="649" t="str">
        <f>+B4</f>
        <v>(13'1/1～20)</v>
      </c>
      <c r="K4" s="649" t="str">
        <f>+C4</f>
        <v>(12'1/1～20)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92</v>
      </c>
      <c r="B6" s="248">
        <f>+B7+B41</f>
        <v>247178</v>
      </c>
      <c r="C6" s="248">
        <f>+C7+C41</f>
        <v>232678</v>
      </c>
      <c r="D6" s="245">
        <f t="shared" ref="D6:D37" si="0">+B6/C6</f>
        <v>1.0623178813639451</v>
      </c>
      <c r="E6" s="289">
        <f t="shared" ref="E6:E37" si="1">+B6-C6</f>
        <v>14500</v>
      </c>
      <c r="F6" s="248">
        <f>+F7+F41</f>
        <v>388044</v>
      </c>
      <c r="G6" s="248">
        <f>+G7+G41</f>
        <v>405922</v>
      </c>
      <c r="H6" s="245">
        <f t="shared" ref="H6:H37" si="2">+F6/G6</f>
        <v>0.95595705578904322</v>
      </c>
      <c r="I6" s="289">
        <f t="shared" ref="I6:I37" si="3">+F6-G6</f>
        <v>-17878</v>
      </c>
      <c r="J6" s="245">
        <f t="shared" ref="J6:J37" si="4">+B6/F6</f>
        <v>0.63698446567914979</v>
      </c>
      <c r="K6" s="245">
        <f t="shared" ref="K6:K37" si="5">+C6/G6</f>
        <v>0.57320864599602883</v>
      </c>
      <c r="L6" s="283">
        <f t="shared" ref="L6:L37" si="6">+J6-K6</f>
        <v>6.377581968312096E-2</v>
      </c>
    </row>
    <row r="7" spans="1:12" s="44" customFormat="1" x14ac:dyDescent="0.4">
      <c r="A7" s="249" t="s">
        <v>91</v>
      </c>
      <c r="B7" s="248">
        <f>+B8+B18+B38</f>
        <v>107185</v>
      </c>
      <c r="C7" s="248">
        <f>+C8+C18+C38</f>
        <v>104263</v>
      </c>
      <c r="D7" s="245">
        <f t="shared" si="0"/>
        <v>1.0280252822190039</v>
      </c>
      <c r="E7" s="289">
        <f t="shared" si="1"/>
        <v>2922</v>
      </c>
      <c r="F7" s="248">
        <f>+F8+F18+F38</f>
        <v>163849</v>
      </c>
      <c r="G7" s="248">
        <f>+G8+G18+G38</f>
        <v>183548</v>
      </c>
      <c r="H7" s="245">
        <f t="shared" si="2"/>
        <v>0.89267657506483322</v>
      </c>
      <c r="I7" s="289">
        <f t="shared" si="3"/>
        <v>-19699</v>
      </c>
      <c r="J7" s="245">
        <f t="shared" si="4"/>
        <v>0.65416938766791377</v>
      </c>
      <c r="K7" s="245">
        <f t="shared" si="5"/>
        <v>0.56804214701331535</v>
      </c>
      <c r="L7" s="283">
        <f t="shared" si="6"/>
        <v>8.6127240654598425E-2</v>
      </c>
    </row>
    <row r="8" spans="1:12" x14ac:dyDescent="0.4">
      <c r="A8" s="277" t="s">
        <v>190</v>
      </c>
      <c r="B8" s="310">
        <f>SUM(B9:B17)</f>
        <v>71162</v>
      </c>
      <c r="C8" s="259">
        <f>SUM(C9:C17)</f>
        <v>75200</v>
      </c>
      <c r="D8" s="306">
        <f t="shared" si="0"/>
        <v>0.94630319148936171</v>
      </c>
      <c r="E8" s="282">
        <f t="shared" si="1"/>
        <v>-4038</v>
      </c>
      <c r="F8" s="310">
        <f>SUM(F9:F17)</f>
        <v>106753</v>
      </c>
      <c r="G8" s="310">
        <f>SUM(G9:G17)</f>
        <v>131898</v>
      </c>
      <c r="H8" s="306">
        <f t="shared" si="2"/>
        <v>0.80936026323371091</v>
      </c>
      <c r="I8" s="282">
        <f t="shared" si="3"/>
        <v>-25145</v>
      </c>
      <c r="J8" s="306">
        <f t="shared" si="4"/>
        <v>0.66660421721169427</v>
      </c>
      <c r="K8" s="306">
        <f t="shared" si="5"/>
        <v>0.5701375305160048</v>
      </c>
      <c r="L8" s="280">
        <f t="shared" si="6"/>
        <v>9.6466686695689474E-2</v>
      </c>
    </row>
    <row r="9" spans="1:12" x14ac:dyDescent="0.4">
      <c r="A9" s="57" t="s">
        <v>87</v>
      </c>
      <c r="B9" s="264">
        <f>'１月(上旬)'!B9+'１月(中旬)'!B9</f>
        <v>60960</v>
      </c>
      <c r="C9" s="80">
        <f>'１月(上旬)'!C9+'１月(中旬)'!C9</f>
        <v>56390</v>
      </c>
      <c r="D9" s="300">
        <f t="shared" si="0"/>
        <v>1.0810427380741265</v>
      </c>
      <c r="E9" s="301">
        <f t="shared" si="1"/>
        <v>4570</v>
      </c>
      <c r="F9" s="264">
        <f>'１月(上旬)'!F9+'１月(中旬)'!F9</f>
        <v>92943</v>
      </c>
      <c r="G9" s="264">
        <f>'１月(上旬)'!G9+'１月(中旬)'!G9</f>
        <v>104674</v>
      </c>
      <c r="H9" s="300">
        <f t="shared" si="2"/>
        <v>0.88792823432753121</v>
      </c>
      <c r="I9" s="301">
        <f t="shared" si="3"/>
        <v>-11731</v>
      </c>
      <c r="J9" s="300">
        <f t="shared" si="4"/>
        <v>0.65588586553048644</v>
      </c>
      <c r="K9" s="300">
        <f t="shared" si="5"/>
        <v>0.53872021705485607</v>
      </c>
      <c r="L9" s="90">
        <f t="shared" si="6"/>
        <v>0.11716564847563038</v>
      </c>
    </row>
    <row r="10" spans="1:12" x14ac:dyDescent="0.4">
      <c r="A10" s="58" t="s">
        <v>90</v>
      </c>
      <c r="B10" s="264">
        <f>'１月(上旬)'!B10+'１月(中旬)'!B10</f>
        <v>8243</v>
      </c>
      <c r="C10" s="80">
        <f>'１月(上旬)'!C10+'１月(中旬)'!C10</f>
        <v>8091</v>
      </c>
      <c r="D10" s="302">
        <f t="shared" si="0"/>
        <v>1.0187863057718454</v>
      </c>
      <c r="E10" s="279">
        <f t="shared" si="1"/>
        <v>152</v>
      </c>
      <c r="F10" s="264">
        <f>'１月(上旬)'!F10+'１月(中旬)'!F10</f>
        <v>11155</v>
      </c>
      <c r="G10" s="264">
        <f>'１月(上旬)'!G10+'１月(中旬)'!G10</f>
        <v>11880</v>
      </c>
      <c r="H10" s="302">
        <f t="shared" si="2"/>
        <v>0.93897306397306401</v>
      </c>
      <c r="I10" s="279">
        <f t="shared" si="3"/>
        <v>-725</v>
      </c>
      <c r="J10" s="302">
        <f t="shared" si="4"/>
        <v>0.73895114298520848</v>
      </c>
      <c r="K10" s="302">
        <f t="shared" si="5"/>
        <v>0.68106060606060603</v>
      </c>
      <c r="L10" s="52">
        <f t="shared" si="6"/>
        <v>5.7890536924602443E-2</v>
      </c>
    </row>
    <row r="11" spans="1:12" x14ac:dyDescent="0.4">
      <c r="A11" s="58" t="s">
        <v>162</v>
      </c>
      <c r="B11" s="264">
        <f>'１月(上旬)'!B11+'１月(中旬)'!B11</f>
        <v>242</v>
      </c>
      <c r="C11" s="80">
        <f>'１月(上旬)'!C11+'１月(中旬)'!C11</f>
        <v>9250</v>
      </c>
      <c r="D11" s="302">
        <f t="shared" si="0"/>
        <v>2.6162162162162161E-2</v>
      </c>
      <c r="E11" s="279">
        <f t="shared" si="1"/>
        <v>-9008</v>
      </c>
      <c r="F11" s="264">
        <f>'１月(上旬)'!F11+'１月(中旬)'!F11</f>
        <v>261</v>
      </c>
      <c r="G11" s="264">
        <f>'１月(上旬)'!G11+'１月(中旬)'!G11</f>
        <v>12444</v>
      </c>
      <c r="H11" s="302">
        <f t="shared" si="2"/>
        <v>2.0973963355834138E-2</v>
      </c>
      <c r="I11" s="279">
        <f t="shared" si="3"/>
        <v>-12183</v>
      </c>
      <c r="J11" s="302">
        <f t="shared" si="4"/>
        <v>0.92720306513409967</v>
      </c>
      <c r="K11" s="302">
        <f t="shared" si="5"/>
        <v>0.74333011893281908</v>
      </c>
      <c r="L11" s="52">
        <f t="shared" si="6"/>
        <v>0.18387294620128058</v>
      </c>
    </row>
    <row r="12" spans="1:12" x14ac:dyDescent="0.4">
      <c r="A12" s="58" t="s">
        <v>85</v>
      </c>
      <c r="B12" s="264">
        <f>'１月(上旬)'!B12+'１月(中旬)'!B12</f>
        <v>0</v>
      </c>
      <c r="C12" s="80">
        <f>'１月(上旬)'!C12+'１月(中旬)'!C12</f>
        <v>0</v>
      </c>
      <c r="D12" s="302" t="e">
        <f t="shared" si="0"/>
        <v>#DIV/0!</v>
      </c>
      <c r="E12" s="279">
        <f t="shared" si="1"/>
        <v>0</v>
      </c>
      <c r="F12" s="264">
        <f>'１月(上旬)'!F12+'１月(中旬)'!F12</f>
        <v>0</v>
      </c>
      <c r="G12" s="264">
        <f>'１月(上旬)'!G12+'１月(中旬)'!G12</f>
        <v>0</v>
      </c>
      <c r="H12" s="302" t="e">
        <f t="shared" si="2"/>
        <v>#DIV/0!</v>
      </c>
      <c r="I12" s="279">
        <f t="shared" si="3"/>
        <v>0</v>
      </c>
      <c r="J12" s="302" t="e">
        <f t="shared" si="4"/>
        <v>#DIV/0!</v>
      </c>
      <c r="K12" s="302" t="e">
        <f t="shared" si="5"/>
        <v>#DIV/0!</v>
      </c>
      <c r="L12" s="52" t="e">
        <f t="shared" si="6"/>
        <v>#DIV/0!</v>
      </c>
    </row>
    <row r="13" spans="1:12" x14ac:dyDescent="0.4">
      <c r="A13" s="58" t="s">
        <v>86</v>
      </c>
      <c r="B13" s="264">
        <f>'１月(上旬)'!B13+'１月(中旬)'!B13</f>
        <v>0</v>
      </c>
      <c r="C13" s="80">
        <f>'１月(上旬)'!C13+'１月(中旬)'!C13</f>
        <v>0</v>
      </c>
      <c r="D13" s="302" t="e">
        <f t="shared" si="0"/>
        <v>#DIV/0!</v>
      </c>
      <c r="E13" s="279">
        <f t="shared" si="1"/>
        <v>0</v>
      </c>
      <c r="F13" s="264">
        <f>'１月(上旬)'!F13+'１月(中旬)'!F13</f>
        <v>0</v>
      </c>
      <c r="G13" s="264">
        <f>'１月(上旬)'!G13+'１月(中旬)'!G13</f>
        <v>0</v>
      </c>
      <c r="H13" s="302" t="e">
        <f t="shared" si="2"/>
        <v>#DIV/0!</v>
      </c>
      <c r="I13" s="279">
        <f t="shared" si="3"/>
        <v>0</v>
      </c>
      <c r="J13" s="302" t="e">
        <f t="shared" si="4"/>
        <v>#DIV/0!</v>
      </c>
      <c r="K13" s="302" t="e">
        <f t="shared" si="5"/>
        <v>#DIV/0!</v>
      </c>
      <c r="L13" s="52" t="e">
        <f t="shared" si="6"/>
        <v>#DIV/0!</v>
      </c>
    </row>
    <row r="14" spans="1:12" x14ac:dyDescent="0.4">
      <c r="A14" s="64" t="s">
        <v>189</v>
      </c>
      <c r="B14" s="311">
        <f>'１月(上旬)'!B14+'１月(中旬)'!B14</f>
        <v>1717</v>
      </c>
      <c r="C14" s="107">
        <f>'１月(上旬)'!C14+'１月(中旬)'!C14</f>
        <v>1469</v>
      </c>
      <c r="D14" s="287">
        <f t="shared" si="0"/>
        <v>1.1688223281143635</v>
      </c>
      <c r="E14" s="278">
        <f t="shared" si="1"/>
        <v>248</v>
      </c>
      <c r="F14" s="311">
        <f>'１月(上旬)'!F14+'１月(中旬)'!F14</f>
        <v>2394</v>
      </c>
      <c r="G14" s="311">
        <f>'１月(上旬)'!G14+'１月(中旬)'!G14</f>
        <v>2900</v>
      </c>
      <c r="H14" s="287">
        <f t="shared" si="2"/>
        <v>0.82551724137931037</v>
      </c>
      <c r="I14" s="278">
        <f t="shared" si="3"/>
        <v>-506</v>
      </c>
      <c r="J14" s="287">
        <f t="shared" si="4"/>
        <v>0.71720969089390141</v>
      </c>
      <c r="K14" s="287">
        <f t="shared" si="5"/>
        <v>0.50655172413793104</v>
      </c>
      <c r="L14" s="66">
        <f t="shared" si="6"/>
        <v>0.21065796675597037</v>
      </c>
    </row>
    <row r="15" spans="1:12" x14ac:dyDescent="0.4">
      <c r="A15" s="58" t="s">
        <v>188</v>
      </c>
      <c r="B15" s="240">
        <f>'１月(上旬)'!B15+'１月(中旬)'!B15</f>
        <v>0</v>
      </c>
      <c r="C15" s="55">
        <f>'１月(上旬)'!C15+'１月(中旬)'!C15</f>
        <v>0</v>
      </c>
      <c r="D15" s="53" t="e">
        <f t="shared" si="0"/>
        <v>#DIV/0!</v>
      </c>
      <c r="E15" s="54">
        <f t="shared" si="1"/>
        <v>0</v>
      </c>
      <c r="F15" s="240">
        <f>'１月(上旬)'!F15+'１月(中旬)'!F15</f>
        <v>0</v>
      </c>
      <c r="G15" s="240">
        <f>'１月(上旬)'!G15+'１月(中旬)'!G15</f>
        <v>0</v>
      </c>
      <c r="H15" s="302" t="e">
        <f t="shared" si="2"/>
        <v>#DIV/0!</v>
      </c>
      <c r="I15" s="279">
        <f t="shared" si="3"/>
        <v>0</v>
      </c>
      <c r="J15" s="302" t="e">
        <f t="shared" si="4"/>
        <v>#DIV/0!</v>
      </c>
      <c r="K15" s="302" t="e">
        <f t="shared" si="5"/>
        <v>#DIV/0!</v>
      </c>
      <c r="L15" s="52" t="e">
        <f t="shared" si="6"/>
        <v>#DIV/0!</v>
      </c>
    </row>
    <row r="16" spans="1:12" x14ac:dyDescent="0.4">
      <c r="A16" s="70" t="s">
        <v>187</v>
      </c>
      <c r="B16" s="264">
        <f>'１月(上旬)'!B16+'１月(中旬)'!B16</f>
        <v>0</v>
      </c>
      <c r="C16" s="80">
        <f>'１月(上旬)'!C16+'１月(中旬)'!C16</f>
        <v>0</v>
      </c>
      <c r="D16" s="53" t="e">
        <f t="shared" si="0"/>
        <v>#DIV/0!</v>
      </c>
      <c r="E16" s="54">
        <f t="shared" si="1"/>
        <v>0</v>
      </c>
      <c r="F16" s="264">
        <f>'１月(上旬)'!F16+'１月(中旬)'!F16</f>
        <v>0</v>
      </c>
      <c r="G16" s="264">
        <f>'１月(上旬)'!G16+'１月(中旬)'!G16</f>
        <v>0</v>
      </c>
      <c r="H16" s="302" t="e">
        <f t="shared" si="2"/>
        <v>#DIV/0!</v>
      </c>
      <c r="I16" s="279">
        <f t="shared" si="3"/>
        <v>0</v>
      </c>
      <c r="J16" s="302" t="e">
        <f t="shared" si="4"/>
        <v>#DIV/0!</v>
      </c>
      <c r="K16" s="302" t="e">
        <f t="shared" si="5"/>
        <v>#DIV/0!</v>
      </c>
      <c r="L16" s="307" t="e">
        <f t="shared" si="6"/>
        <v>#DIV/0!</v>
      </c>
    </row>
    <row r="17" spans="1:12" x14ac:dyDescent="0.4">
      <c r="A17" s="70" t="s">
        <v>186</v>
      </c>
      <c r="B17" s="262">
        <f>'１月(上旬)'!B17+'１月(中旬)'!B17</f>
        <v>0</v>
      </c>
      <c r="C17" s="72">
        <f>'１月(上旬)'!C17+'１月(中旬)'!C17</f>
        <v>0</v>
      </c>
      <c r="D17" s="287" t="e">
        <f t="shared" si="0"/>
        <v>#DIV/0!</v>
      </c>
      <c r="E17" s="278">
        <f t="shared" si="1"/>
        <v>0</v>
      </c>
      <c r="F17" s="262">
        <f>'１月(上旬)'!F17+'１月(中旬)'!F17</f>
        <v>0</v>
      </c>
      <c r="G17" s="262">
        <f>'１月(上旬)'!G17+'１月(中旬)'!G17</f>
        <v>0</v>
      </c>
      <c r="H17" s="287" t="e">
        <f t="shared" si="2"/>
        <v>#DIV/0!</v>
      </c>
      <c r="I17" s="278">
        <f t="shared" si="3"/>
        <v>0</v>
      </c>
      <c r="J17" s="304" t="e">
        <f t="shared" si="4"/>
        <v>#DIV/0!</v>
      </c>
      <c r="K17" s="302" t="e">
        <f t="shared" si="5"/>
        <v>#DIV/0!</v>
      </c>
      <c r="L17" s="307" t="e">
        <f t="shared" si="6"/>
        <v>#DIV/0!</v>
      </c>
    </row>
    <row r="18" spans="1:12" x14ac:dyDescent="0.4">
      <c r="A18" s="277" t="s">
        <v>185</v>
      </c>
      <c r="B18" s="310">
        <f>SUM(B19:B37)</f>
        <v>34899</v>
      </c>
      <c r="C18" s="259">
        <f>SUM(C19:C37)</f>
        <v>27971</v>
      </c>
      <c r="D18" s="306">
        <f t="shared" si="0"/>
        <v>1.2476851024275142</v>
      </c>
      <c r="E18" s="282">
        <f t="shared" si="1"/>
        <v>6928</v>
      </c>
      <c r="F18" s="310">
        <f>SUM(F19:F37)</f>
        <v>55465</v>
      </c>
      <c r="G18" s="310">
        <f>SUM(G19:G37)</f>
        <v>49870</v>
      </c>
      <c r="H18" s="306">
        <f t="shared" si="2"/>
        <v>1.1121916984158813</v>
      </c>
      <c r="I18" s="282">
        <f t="shared" si="3"/>
        <v>5595</v>
      </c>
      <c r="J18" s="306">
        <f t="shared" si="4"/>
        <v>0.62920760840169476</v>
      </c>
      <c r="K18" s="306">
        <f t="shared" si="5"/>
        <v>0.56087828353719671</v>
      </c>
      <c r="L18" s="305">
        <f t="shared" si="6"/>
        <v>6.8329324864498053E-2</v>
      </c>
    </row>
    <row r="19" spans="1:12" x14ac:dyDescent="0.4">
      <c r="A19" s="57" t="s">
        <v>184</v>
      </c>
      <c r="B19" s="264">
        <f>'１月(上旬)'!B19+'１月(中旬)'!B19</f>
        <v>0</v>
      </c>
      <c r="C19" s="80">
        <f>'１月(上旬)'!C19+'１月(中旬)'!C19</f>
        <v>0</v>
      </c>
      <c r="D19" s="300" t="e">
        <f t="shared" si="0"/>
        <v>#DIV/0!</v>
      </c>
      <c r="E19" s="301">
        <f t="shared" si="1"/>
        <v>0</v>
      </c>
      <c r="F19" s="264">
        <f>'１月(上旬)'!F19+'１月(中旬)'!F19</f>
        <v>0</v>
      </c>
      <c r="G19" s="264">
        <f>'１月(上旬)'!G19+'１月(中旬)'!G19</f>
        <v>0</v>
      </c>
      <c r="H19" s="300" t="e">
        <f t="shared" si="2"/>
        <v>#DIV/0!</v>
      </c>
      <c r="I19" s="301">
        <f t="shared" si="3"/>
        <v>0</v>
      </c>
      <c r="J19" s="300" t="e">
        <f t="shared" si="4"/>
        <v>#DIV/0!</v>
      </c>
      <c r="K19" s="300" t="e">
        <f t="shared" si="5"/>
        <v>#DIV/0!</v>
      </c>
      <c r="L19" s="299" t="e">
        <f t="shared" si="6"/>
        <v>#DIV/0!</v>
      </c>
    </row>
    <row r="20" spans="1:12" x14ac:dyDescent="0.4">
      <c r="A20" s="58" t="s">
        <v>244</v>
      </c>
      <c r="B20" s="264">
        <f>'１月(上旬)'!B20+'１月(中旬)'!B20</f>
        <v>6085</v>
      </c>
      <c r="C20" s="80">
        <f>'１月(上旬)'!C20+'１月(中旬)'!C20</f>
        <v>0</v>
      </c>
      <c r="D20" s="302" t="e">
        <f t="shared" si="0"/>
        <v>#DIV/0!</v>
      </c>
      <c r="E20" s="279">
        <f t="shared" si="1"/>
        <v>6085</v>
      </c>
      <c r="F20" s="264">
        <f>'１月(上旬)'!F20+'１月(中旬)'!F20</f>
        <v>9080</v>
      </c>
      <c r="G20" s="264">
        <f>'１月(上旬)'!G20+'１月(中旬)'!G20</f>
        <v>0</v>
      </c>
      <c r="H20" s="302" t="e">
        <f t="shared" si="2"/>
        <v>#DIV/0!</v>
      </c>
      <c r="I20" s="279">
        <f t="shared" si="3"/>
        <v>9080</v>
      </c>
      <c r="J20" s="302">
        <f t="shared" si="4"/>
        <v>0.67015418502202639</v>
      </c>
      <c r="K20" s="302" t="e">
        <f t="shared" si="5"/>
        <v>#DIV/0!</v>
      </c>
      <c r="L20" s="52" t="e">
        <f t="shared" si="6"/>
        <v>#DIV/0!</v>
      </c>
    </row>
    <row r="21" spans="1:12" x14ac:dyDescent="0.4">
      <c r="A21" s="58" t="s">
        <v>183</v>
      </c>
      <c r="B21" s="264">
        <f>'１月(上旬)'!B21+'１月(中旬)'!B21</f>
        <v>10470</v>
      </c>
      <c r="C21" s="80">
        <f>'１月(上旬)'!C21+'１月(中旬)'!C21</f>
        <v>10313</v>
      </c>
      <c r="D21" s="302">
        <f t="shared" si="0"/>
        <v>1.0152235043149422</v>
      </c>
      <c r="E21" s="279">
        <f t="shared" si="1"/>
        <v>157</v>
      </c>
      <c r="F21" s="264">
        <f>'１月(上旬)'!F21+'１月(中旬)'!F21</f>
        <v>17405</v>
      </c>
      <c r="G21" s="264">
        <f>'１月(上旬)'!G21+'１月(中旬)'!G21</f>
        <v>17600</v>
      </c>
      <c r="H21" s="302">
        <f t="shared" si="2"/>
        <v>0.98892045454545452</v>
      </c>
      <c r="I21" s="279">
        <f t="shared" si="3"/>
        <v>-195</v>
      </c>
      <c r="J21" s="302">
        <f t="shared" si="4"/>
        <v>0.60155127836828493</v>
      </c>
      <c r="K21" s="302">
        <f t="shared" si="5"/>
        <v>0.58596590909090907</v>
      </c>
      <c r="L21" s="52">
        <f t="shared" si="6"/>
        <v>1.558536927737586E-2</v>
      </c>
    </row>
    <row r="22" spans="1:12" x14ac:dyDescent="0.4">
      <c r="A22" s="58" t="s">
        <v>182</v>
      </c>
      <c r="B22" s="264">
        <f>'１月(上旬)'!B22+'１月(中旬)'!B22</f>
        <v>3354</v>
      </c>
      <c r="C22" s="80">
        <f>'１月(上旬)'!C22+'１月(中旬)'!C22</f>
        <v>2736</v>
      </c>
      <c r="D22" s="302">
        <f t="shared" si="0"/>
        <v>1.2258771929824561</v>
      </c>
      <c r="E22" s="279">
        <f t="shared" si="1"/>
        <v>618</v>
      </c>
      <c r="F22" s="264">
        <f>'１月(上旬)'!F22+'１月(中旬)'!F22</f>
        <v>5765</v>
      </c>
      <c r="G22" s="264">
        <f>'１月(上旬)'!G22+'１月(中旬)'!G22</f>
        <v>5910</v>
      </c>
      <c r="H22" s="302">
        <f t="shared" si="2"/>
        <v>0.97546531302876482</v>
      </c>
      <c r="I22" s="279">
        <f t="shared" si="3"/>
        <v>-145</v>
      </c>
      <c r="J22" s="302">
        <f t="shared" si="4"/>
        <v>0.58178664353859499</v>
      </c>
      <c r="K22" s="302">
        <f t="shared" si="5"/>
        <v>0.46294416243654823</v>
      </c>
      <c r="L22" s="52">
        <f t="shared" si="6"/>
        <v>0.11884248110204676</v>
      </c>
    </row>
    <row r="23" spans="1:12" x14ac:dyDescent="0.4">
      <c r="A23" s="58" t="s">
        <v>181</v>
      </c>
      <c r="B23" s="264">
        <f>'１月(上旬)'!B23+'１月(中旬)'!B23</f>
        <v>1612</v>
      </c>
      <c r="C23" s="80">
        <f>'１月(上旬)'!C23+'１月(中旬)'!C23</f>
        <v>1449</v>
      </c>
      <c r="D23" s="287">
        <f t="shared" si="0"/>
        <v>1.1124913733609385</v>
      </c>
      <c r="E23" s="278">
        <f t="shared" si="1"/>
        <v>163</v>
      </c>
      <c r="F23" s="264">
        <f>'１月(上旬)'!F23+'１月(中旬)'!F23</f>
        <v>2775</v>
      </c>
      <c r="G23" s="264">
        <f>'１月(上旬)'!G23+'１月(中旬)'!G23</f>
        <v>2960</v>
      </c>
      <c r="H23" s="287">
        <f t="shared" si="2"/>
        <v>0.9375</v>
      </c>
      <c r="I23" s="278">
        <f t="shared" si="3"/>
        <v>-185</v>
      </c>
      <c r="J23" s="287">
        <f t="shared" si="4"/>
        <v>0.58090090090090085</v>
      </c>
      <c r="K23" s="287">
        <f t="shared" si="5"/>
        <v>0.48952702702702705</v>
      </c>
      <c r="L23" s="66">
        <f t="shared" si="6"/>
        <v>9.1373873873873801E-2</v>
      </c>
    </row>
    <row r="24" spans="1:12" x14ac:dyDescent="0.4">
      <c r="A24" s="70" t="s">
        <v>180</v>
      </c>
      <c r="B24" s="264">
        <f>'１月(上旬)'!B24+'１月(中旬)'!B24</f>
        <v>0</v>
      </c>
      <c r="C24" s="80">
        <f>'１月(上旬)'!C24+'１月(中旬)'!C24</f>
        <v>0</v>
      </c>
      <c r="D24" s="302" t="e">
        <f t="shared" si="0"/>
        <v>#DIV/0!</v>
      </c>
      <c r="E24" s="279">
        <f t="shared" si="1"/>
        <v>0</v>
      </c>
      <c r="F24" s="264">
        <f>'１月(上旬)'!F24+'１月(中旬)'!F24</f>
        <v>0</v>
      </c>
      <c r="G24" s="264">
        <f>'１月(上旬)'!G24+'１月(中旬)'!G24</f>
        <v>0</v>
      </c>
      <c r="H24" s="302" t="e">
        <f t="shared" si="2"/>
        <v>#DIV/0!</v>
      </c>
      <c r="I24" s="279">
        <f t="shared" si="3"/>
        <v>0</v>
      </c>
      <c r="J24" s="302" t="e">
        <f t="shared" si="4"/>
        <v>#DIV/0!</v>
      </c>
      <c r="K24" s="302" t="e">
        <f t="shared" si="5"/>
        <v>#DIV/0!</v>
      </c>
      <c r="L24" s="52" t="e">
        <f t="shared" si="6"/>
        <v>#DIV/0!</v>
      </c>
    </row>
    <row r="25" spans="1:12" x14ac:dyDescent="0.4">
      <c r="A25" s="70" t="s">
        <v>179</v>
      </c>
      <c r="B25" s="264">
        <f>'１月(上旬)'!B25+'１月(中旬)'!B25</f>
        <v>1422</v>
      </c>
      <c r="C25" s="80">
        <f>'１月(上旬)'!C25+'１月(中旬)'!C25</f>
        <v>1499</v>
      </c>
      <c r="D25" s="302">
        <f t="shared" si="0"/>
        <v>0.94863242161440964</v>
      </c>
      <c r="E25" s="279">
        <f t="shared" si="1"/>
        <v>-77</v>
      </c>
      <c r="F25" s="264">
        <f>'１月(上旬)'!F25+'１月(中旬)'!F25</f>
        <v>2975</v>
      </c>
      <c r="G25" s="264">
        <f>'１月(上旬)'!G25+'１月(中旬)'!G25</f>
        <v>2940</v>
      </c>
      <c r="H25" s="302">
        <f t="shared" si="2"/>
        <v>1.0119047619047619</v>
      </c>
      <c r="I25" s="279">
        <f t="shared" si="3"/>
        <v>35</v>
      </c>
      <c r="J25" s="302">
        <f t="shared" si="4"/>
        <v>0.47798319327731092</v>
      </c>
      <c r="K25" s="302">
        <f t="shared" si="5"/>
        <v>0.50986394557823134</v>
      </c>
      <c r="L25" s="52">
        <f t="shared" si="6"/>
        <v>-3.1880752300920412E-2</v>
      </c>
    </row>
    <row r="26" spans="1:12" s="42" customFormat="1" x14ac:dyDescent="0.4">
      <c r="A26" s="70" t="s">
        <v>178</v>
      </c>
      <c r="B26" s="264">
        <f>'１月(上旬)'!B26+'１月(中旬)'!B26</f>
        <v>0</v>
      </c>
      <c r="C26" s="80">
        <f>'１月(上旬)'!C26+'１月(中旬)'!C26</f>
        <v>0</v>
      </c>
      <c r="D26" s="53" t="e">
        <f t="shared" si="0"/>
        <v>#DIV/0!</v>
      </c>
      <c r="E26" s="54">
        <f t="shared" si="1"/>
        <v>0</v>
      </c>
      <c r="F26" s="264">
        <f>'１月(上旬)'!F26+'１月(中旬)'!F26</f>
        <v>0</v>
      </c>
      <c r="G26" s="264">
        <f>'１月(上旬)'!G26+'１月(中旬)'!G26</f>
        <v>0</v>
      </c>
      <c r="H26" s="53" t="e">
        <f t="shared" si="2"/>
        <v>#DIV/0!</v>
      </c>
      <c r="I26" s="54">
        <f t="shared" si="3"/>
        <v>0</v>
      </c>
      <c r="J26" s="53" t="e">
        <f t="shared" si="4"/>
        <v>#DIV/0!</v>
      </c>
      <c r="K26" s="53" t="e">
        <f t="shared" si="5"/>
        <v>#DIV/0!</v>
      </c>
      <c r="L26" s="52" t="e">
        <f t="shared" si="6"/>
        <v>#DIV/0!</v>
      </c>
    </row>
    <row r="27" spans="1:12" s="42" customFormat="1" x14ac:dyDescent="0.4">
      <c r="A27" s="58" t="s">
        <v>177</v>
      </c>
      <c r="B27" s="80">
        <f>'１月(上旬)'!B27+'１月(中旬)'!B27</f>
        <v>0</v>
      </c>
      <c r="C27" s="80">
        <f>'１月(上旬)'!C27+'１月(中旬)'!C27</f>
        <v>0</v>
      </c>
      <c r="D27" s="53" t="e">
        <f t="shared" si="0"/>
        <v>#DIV/0!</v>
      </c>
      <c r="E27" s="54">
        <f t="shared" si="1"/>
        <v>0</v>
      </c>
      <c r="F27" s="264">
        <f>'１月(上旬)'!F27+'１月(中旬)'!F27</f>
        <v>0</v>
      </c>
      <c r="G27" s="80">
        <f>'１月(上旬)'!G27+'１月(中旬)'!G27</f>
        <v>0</v>
      </c>
      <c r="H27" s="53" t="e">
        <f t="shared" si="2"/>
        <v>#DIV/0!</v>
      </c>
      <c r="I27" s="54">
        <f t="shared" si="3"/>
        <v>0</v>
      </c>
      <c r="J27" s="53" t="e">
        <f t="shared" si="4"/>
        <v>#DIV/0!</v>
      </c>
      <c r="K27" s="53" t="e">
        <f t="shared" si="5"/>
        <v>#DIV/0!</v>
      </c>
      <c r="L27" s="52" t="e">
        <f t="shared" si="6"/>
        <v>#DIV/0!</v>
      </c>
    </row>
    <row r="28" spans="1:12" s="42" customFormat="1" x14ac:dyDescent="0.4">
      <c r="A28" s="58" t="s">
        <v>176</v>
      </c>
      <c r="B28" s="80">
        <f>'１月(上旬)'!B28+'１月(中旬)'!B28</f>
        <v>0</v>
      </c>
      <c r="C28" s="80">
        <f>'１月(上旬)'!C28+'１月(中旬)'!C28</f>
        <v>1472</v>
      </c>
      <c r="D28" s="53">
        <f t="shared" si="0"/>
        <v>0</v>
      </c>
      <c r="E28" s="54">
        <f t="shared" si="1"/>
        <v>-1472</v>
      </c>
      <c r="F28" s="264">
        <f>'１月(上旬)'!F28+'１月(中旬)'!F28</f>
        <v>0</v>
      </c>
      <c r="G28" s="80">
        <f>'１月(上旬)'!G28+'１月(中旬)'!G28</f>
        <v>2945</v>
      </c>
      <c r="H28" s="53">
        <f t="shared" si="2"/>
        <v>0</v>
      </c>
      <c r="I28" s="54">
        <f t="shared" si="3"/>
        <v>-2945</v>
      </c>
      <c r="J28" s="53" t="e">
        <f t="shared" si="4"/>
        <v>#DIV/0!</v>
      </c>
      <c r="K28" s="53">
        <f t="shared" si="5"/>
        <v>0.49983022071307298</v>
      </c>
      <c r="L28" s="52" t="e">
        <f t="shared" si="6"/>
        <v>#DIV/0!</v>
      </c>
    </row>
    <row r="29" spans="1:12" s="42" customFormat="1" x14ac:dyDescent="0.4">
      <c r="A29" s="58" t="s">
        <v>175</v>
      </c>
      <c r="B29" s="80">
        <f>'１月(上旬)'!B29+'１月(中旬)'!B29</f>
        <v>0</v>
      </c>
      <c r="C29" s="80">
        <f>'１月(上旬)'!C29+'１月(中旬)'!C29</f>
        <v>0</v>
      </c>
      <c r="D29" s="53" t="e">
        <f t="shared" si="0"/>
        <v>#DIV/0!</v>
      </c>
      <c r="E29" s="54">
        <f t="shared" si="1"/>
        <v>0</v>
      </c>
      <c r="F29" s="264">
        <f>'１月(上旬)'!F29+'１月(中旬)'!F29</f>
        <v>0</v>
      </c>
      <c r="G29" s="264">
        <f>'１月(上旬)'!G29+'１月(中旬)'!G29</f>
        <v>0</v>
      </c>
      <c r="H29" s="53" t="e">
        <f t="shared" si="2"/>
        <v>#DIV/0!</v>
      </c>
      <c r="I29" s="54">
        <f t="shared" si="3"/>
        <v>0</v>
      </c>
      <c r="J29" s="53" t="e">
        <f t="shared" si="4"/>
        <v>#DIV/0!</v>
      </c>
      <c r="K29" s="53" t="e">
        <f t="shared" si="5"/>
        <v>#DIV/0!</v>
      </c>
      <c r="L29" s="52" t="e">
        <f t="shared" si="6"/>
        <v>#DIV/0!</v>
      </c>
    </row>
    <row r="30" spans="1:12" s="42" customFormat="1" x14ac:dyDescent="0.4">
      <c r="A30" s="58" t="s">
        <v>174</v>
      </c>
      <c r="B30" s="80">
        <f>'１月(上旬)'!B30+'１月(中旬)'!B30</f>
        <v>0</v>
      </c>
      <c r="C30" s="80">
        <f>'１月(上旬)'!C30+'１月(中旬)'!C30</f>
        <v>0</v>
      </c>
      <c r="D30" s="67" t="e">
        <f t="shared" si="0"/>
        <v>#DIV/0!</v>
      </c>
      <c r="E30" s="68">
        <f t="shared" si="1"/>
        <v>0</v>
      </c>
      <c r="F30" s="80">
        <f>'１月(上旬)'!F30+'１月(中旬)'!F30</f>
        <v>0</v>
      </c>
      <c r="G30" s="80">
        <f>'１月(上旬)'!G30+'１月(中旬)'!G30</f>
        <v>0</v>
      </c>
      <c r="H30" s="67" t="e">
        <f t="shared" si="2"/>
        <v>#DIV/0!</v>
      </c>
      <c r="I30" s="68">
        <f t="shared" si="3"/>
        <v>0</v>
      </c>
      <c r="J30" s="67" t="e">
        <f t="shared" si="4"/>
        <v>#DIV/0!</v>
      </c>
      <c r="K30" s="67" t="e">
        <f t="shared" si="5"/>
        <v>#DIV/0!</v>
      </c>
      <c r="L30" s="66" t="e">
        <f t="shared" si="6"/>
        <v>#DIV/0!</v>
      </c>
    </row>
    <row r="31" spans="1:12" s="42" customFormat="1" x14ac:dyDescent="0.4">
      <c r="A31" s="70" t="s">
        <v>173</v>
      </c>
      <c r="B31" s="80">
        <f>'１月(上旬)'!B31+'１月(中旬)'!B31</f>
        <v>0</v>
      </c>
      <c r="C31" s="80">
        <f>'１月(上旬)'!C31+'１月(中旬)'!C31</f>
        <v>0</v>
      </c>
      <c r="D31" s="53" t="e">
        <f t="shared" si="0"/>
        <v>#DIV/0!</v>
      </c>
      <c r="E31" s="54">
        <f t="shared" si="1"/>
        <v>0</v>
      </c>
      <c r="F31" s="80">
        <f>'１月(上旬)'!F31+'１月(中旬)'!F31</f>
        <v>0</v>
      </c>
      <c r="G31" s="80">
        <f>'１月(上旬)'!G31+'１月(中旬)'!G31</f>
        <v>0</v>
      </c>
      <c r="H31" s="53" t="e">
        <f t="shared" si="2"/>
        <v>#DIV/0!</v>
      </c>
      <c r="I31" s="54">
        <f t="shared" si="3"/>
        <v>0</v>
      </c>
      <c r="J31" s="53" t="e">
        <f t="shared" si="4"/>
        <v>#DIV/0!</v>
      </c>
      <c r="K31" s="53" t="e">
        <f t="shared" si="5"/>
        <v>#DIV/0!</v>
      </c>
      <c r="L31" s="52" t="e">
        <f t="shared" si="6"/>
        <v>#DIV/0!</v>
      </c>
    </row>
    <row r="32" spans="1:12" s="42" customFormat="1" x14ac:dyDescent="0.4">
      <c r="A32" s="58" t="s">
        <v>172</v>
      </c>
      <c r="B32" s="80">
        <f>'１月(上旬)'!B32+'１月(中旬)'!B32</f>
        <v>1891</v>
      </c>
      <c r="C32" s="80">
        <f>'１月(上旬)'!C32+'１月(中旬)'!C32</f>
        <v>1763</v>
      </c>
      <c r="D32" s="53">
        <f t="shared" si="0"/>
        <v>1.0726035167328418</v>
      </c>
      <c r="E32" s="54">
        <f t="shared" si="1"/>
        <v>128</v>
      </c>
      <c r="F32" s="80">
        <f>'１月(上旬)'!F32+'１月(中旬)'!F32</f>
        <v>2900</v>
      </c>
      <c r="G32" s="80">
        <f>'１月(上旬)'!G32+'１月(中旬)'!G32</f>
        <v>2920</v>
      </c>
      <c r="H32" s="53">
        <f t="shared" si="2"/>
        <v>0.99315068493150682</v>
      </c>
      <c r="I32" s="54">
        <f t="shared" si="3"/>
        <v>-20</v>
      </c>
      <c r="J32" s="53">
        <f t="shared" si="4"/>
        <v>0.65206896551724136</v>
      </c>
      <c r="K32" s="53">
        <f t="shared" si="5"/>
        <v>0.60376712328767124</v>
      </c>
      <c r="L32" s="52">
        <f t="shared" si="6"/>
        <v>4.8301842229570124E-2</v>
      </c>
    </row>
    <row r="33" spans="1:12" s="42" customFormat="1" x14ac:dyDescent="0.4">
      <c r="A33" s="70" t="s">
        <v>171</v>
      </c>
      <c r="B33" s="80">
        <f>'１月(上旬)'!B33+'１月(中旬)'!B33</f>
        <v>0</v>
      </c>
      <c r="C33" s="80">
        <f>'１月(上旬)'!C33+'１月(中旬)'!C33</f>
        <v>0</v>
      </c>
      <c r="D33" s="67" t="e">
        <f t="shared" si="0"/>
        <v>#DIV/0!</v>
      </c>
      <c r="E33" s="68">
        <f t="shared" si="1"/>
        <v>0</v>
      </c>
      <c r="F33" s="80">
        <f>'１月(上旬)'!F33+'１月(中旬)'!F33</f>
        <v>0</v>
      </c>
      <c r="G33" s="80">
        <f>'１月(上旬)'!G33+'１月(中旬)'!G33</f>
        <v>0</v>
      </c>
      <c r="H33" s="67" t="e">
        <f t="shared" si="2"/>
        <v>#DIV/0!</v>
      </c>
      <c r="I33" s="68">
        <f t="shared" si="3"/>
        <v>0</v>
      </c>
      <c r="J33" s="67" t="e">
        <f t="shared" si="4"/>
        <v>#DIV/0!</v>
      </c>
      <c r="K33" s="67" t="e">
        <f t="shared" si="5"/>
        <v>#DIV/0!</v>
      </c>
      <c r="L33" s="66" t="e">
        <f t="shared" si="6"/>
        <v>#DIV/0!</v>
      </c>
    </row>
    <row r="34" spans="1:12" s="42" customFormat="1" x14ac:dyDescent="0.4">
      <c r="A34" s="70" t="s">
        <v>170</v>
      </c>
      <c r="B34" s="107">
        <f>'１月(上旬)'!B34+'１月(中旬)'!B34</f>
        <v>1433</v>
      </c>
      <c r="C34" s="107">
        <f>'１月(上旬)'!C34+'１月(中旬)'!C34</f>
        <v>1600</v>
      </c>
      <c r="D34" s="67">
        <f t="shared" si="0"/>
        <v>0.895625</v>
      </c>
      <c r="E34" s="68">
        <f t="shared" si="1"/>
        <v>-167</v>
      </c>
      <c r="F34" s="107">
        <f>'１月(上旬)'!F34+'１月(中旬)'!F34</f>
        <v>2900</v>
      </c>
      <c r="G34" s="107">
        <f>'１月(上旬)'!G34+'１月(中旬)'!G34</f>
        <v>2930</v>
      </c>
      <c r="H34" s="67">
        <f t="shared" si="2"/>
        <v>0.98976109215017061</v>
      </c>
      <c r="I34" s="68">
        <f t="shared" si="3"/>
        <v>-30</v>
      </c>
      <c r="J34" s="67">
        <f t="shared" si="4"/>
        <v>0.49413793103448278</v>
      </c>
      <c r="K34" s="67">
        <f t="shared" si="5"/>
        <v>0.5460750853242321</v>
      </c>
      <c r="L34" s="66">
        <f t="shared" si="6"/>
        <v>-5.1937154289749321E-2</v>
      </c>
    </row>
    <row r="35" spans="1:12" s="42" customFormat="1" x14ac:dyDescent="0.4">
      <c r="A35" s="58" t="s">
        <v>169</v>
      </c>
      <c r="B35" s="55">
        <f>'１月(上旬)'!B35+'１月(中旬)'!B35</f>
        <v>0</v>
      </c>
      <c r="C35" s="55">
        <f>'１月(上旬)'!C35+'１月(中旬)'!C35</f>
        <v>0</v>
      </c>
      <c r="D35" s="53" t="e">
        <f t="shared" si="0"/>
        <v>#DIV/0!</v>
      </c>
      <c r="E35" s="54">
        <f t="shared" si="1"/>
        <v>0</v>
      </c>
      <c r="F35" s="55">
        <f>'１月(上旬)'!F35+'１月(中旬)'!F35</f>
        <v>0</v>
      </c>
      <c r="G35" s="55">
        <f>'１月(上旬)'!G35+'１月(中旬)'!G35</f>
        <v>0</v>
      </c>
      <c r="H35" s="53" t="e">
        <f t="shared" si="2"/>
        <v>#DIV/0!</v>
      </c>
      <c r="I35" s="54">
        <f t="shared" si="3"/>
        <v>0</v>
      </c>
      <c r="J35" s="53" t="e">
        <f t="shared" si="4"/>
        <v>#DIV/0!</v>
      </c>
      <c r="K35" s="53" t="e">
        <f t="shared" si="5"/>
        <v>#DIV/0!</v>
      </c>
      <c r="L35" s="52" t="e">
        <f t="shared" si="6"/>
        <v>#DIV/0!</v>
      </c>
    </row>
    <row r="36" spans="1:12" s="42" customFormat="1" x14ac:dyDescent="0.4">
      <c r="A36" s="70" t="s">
        <v>89</v>
      </c>
      <c r="B36" s="107">
        <f>'１月(上旬)'!B36+'１月(中旬)'!B36</f>
        <v>0</v>
      </c>
      <c r="C36" s="107">
        <f>'１月(上旬)'!C36+'１月(中旬)'!C36</f>
        <v>0</v>
      </c>
      <c r="D36" s="67" t="e">
        <f t="shared" si="0"/>
        <v>#DIV/0!</v>
      </c>
      <c r="E36" s="68">
        <f t="shared" si="1"/>
        <v>0</v>
      </c>
      <c r="F36" s="107">
        <f>'１月(上旬)'!F36+'１月(中旬)'!F36</f>
        <v>0</v>
      </c>
      <c r="G36" s="107">
        <f>'１月(上旬)'!G36+'１月(中旬)'!G36</f>
        <v>0</v>
      </c>
      <c r="H36" s="67" t="e">
        <f t="shared" si="2"/>
        <v>#DIV/0!</v>
      </c>
      <c r="I36" s="68">
        <f t="shared" si="3"/>
        <v>0</v>
      </c>
      <c r="J36" s="67" t="e">
        <f t="shared" si="4"/>
        <v>#DIV/0!</v>
      </c>
      <c r="K36" s="67" t="e">
        <f t="shared" si="5"/>
        <v>#DIV/0!</v>
      </c>
      <c r="L36" s="66" t="e">
        <f t="shared" si="6"/>
        <v>#DIV/0!</v>
      </c>
    </row>
    <row r="37" spans="1:12" s="42" customFormat="1" x14ac:dyDescent="0.4">
      <c r="A37" s="51" t="s">
        <v>168</v>
      </c>
      <c r="B37" s="49">
        <f>'１月(上旬)'!B37+'１月(中旬)'!B37</f>
        <v>8632</v>
      </c>
      <c r="C37" s="49">
        <f>'１月(上旬)'!C37+'１月(中旬)'!C37</f>
        <v>7139</v>
      </c>
      <c r="D37" s="47">
        <f t="shared" si="0"/>
        <v>1.2091329317831629</v>
      </c>
      <c r="E37" s="48">
        <f t="shared" si="1"/>
        <v>1493</v>
      </c>
      <c r="F37" s="49">
        <f>'１月(上旬)'!F37+'１月(中旬)'!F37</f>
        <v>11665</v>
      </c>
      <c r="G37" s="55">
        <f>'１月(上旬)'!G37+'１月(中旬)'!G37</f>
        <v>11665</v>
      </c>
      <c r="H37" s="53">
        <f t="shared" si="2"/>
        <v>1</v>
      </c>
      <c r="I37" s="54">
        <f t="shared" si="3"/>
        <v>0</v>
      </c>
      <c r="J37" s="53">
        <f t="shared" si="4"/>
        <v>0.73999142734676382</v>
      </c>
      <c r="K37" s="53">
        <f t="shared" si="5"/>
        <v>0.61200171453064722</v>
      </c>
      <c r="L37" s="52">
        <f t="shared" si="6"/>
        <v>0.1279897128161166</v>
      </c>
    </row>
    <row r="38" spans="1:12" x14ac:dyDescent="0.4">
      <c r="A38" s="277" t="s">
        <v>167</v>
      </c>
      <c r="B38" s="310">
        <f>SUM(B39:B40)</f>
        <v>1124</v>
      </c>
      <c r="C38" s="259">
        <f>SUM(C39:C40)</f>
        <v>1092</v>
      </c>
      <c r="D38" s="306">
        <f t="shared" ref="D38:D68" si="7">+B38/C38</f>
        <v>1.0293040293040292</v>
      </c>
      <c r="E38" s="282">
        <f t="shared" ref="E38:E68" si="8">+B38-C38</f>
        <v>32</v>
      </c>
      <c r="F38" s="310">
        <f>SUM(F39:F40)</f>
        <v>1631</v>
      </c>
      <c r="G38" s="310">
        <f>SUM(G39:G40)</f>
        <v>1780</v>
      </c>
      <c r="H38" s="306">
        <f t="shared" ref="H38:H68" si="9">+F38/G38</f>
        <v>0.91629213483146066</v>
      </c>
      <c r="I38" s="282">
        <f t="shared" ref="I38:I68" si="10">+F38-G38</f>
        <v>-149</v>
      </c>
      <c r="J38" s="306">
        <f t="shared" ref="J38:J68" si="11">+B38/F38</f>
        <v>0.68914776210913553</v>
      </c>
      <c r="K38" s="306">
        <f t="shared" ref="K38:K68" si="12">+C38/G38</f>
        <v>0.61348314606741572</v>
      </c>
      <c r="L38" s="280">
        <f t="shared" ref="L38:L68" si="13">+J38-K38</f>
        <v>7.5664616041719812E-2</v>
      </c>
    </row>
    <row r="39" spans="1:12" x14ac:dyDescent="0.4">
      <c r="A39" s="57" t="s">
        <v>166</v>
      </c>
      <c r="B39" s="264">
        <f>'１月(上旬)'!B39+'１月(中旬)'!B39</f>
        <v>596</v>
      </c>
      <c r="C39" s="80">
        <f>'１月(上旬)'!C39+'１月(中旬)'!C39</f>
        <v>638</v>
      </c>
      <c r="D39" s="300">
        <f t="shared" si="7"/>
        <v>0.93416927899686519</v>
      </c>
      <c r="E39" s="301">
        <f t="shared" si="8"/>
        <v>-42</v>
      </c>
      <c r="F39" s="264">
        <f>'１月(上旬)'!F39+'１月(中旬)'!F39</f>
        <v>851</v>
      </c>
      <c r="G39" s="264">
        <f>'１月(上旬)'!G39+'１月(中旬)'!G39</f>
        <v>1000</v>
      </c>
      <c r="H39" s="300">
        <f t="shared" si="9"/>
        <v>0.85099999999999998</v>
      </c>
      <c r="I39" s="301">
        <f t="shared" si="10"/>
        <v>-149</v>
      </c>
      <c r="J39" s="300">
        <f t="shared" si="11"/>
        <v>0.70035252643948298</v>
      </c>
      <c r="K39" s="300">
        <f t="shared" si="12"/>
        <v>0.63800000000000001</v>
      </c>
      <c r="L39" s="90">
        <f t="shared" si="13"/>
        <v>6.2352526439482969E-2</v>
      </c>
    </row>
    <row r="40" spans="1:12" x14ac:dyDescent="0.4">
      <c r="A40" s="58" t="s">
        <v>165</v>
      </c>
      <c r="B40" s="264">
        <f>'１月(上旬)'!B40+'１月(中旬)'!B40</f>
        <v>528</v>
      </c>
      <c r="C40" s="80">
        <f>'１月(上旬)'!C40+'１月(中旬)'!C40</f>
        <v>454</v>
      </c>
      <c r="D40" s="302">
        <f t="shared" si="7"/>
        <v>1.1629955947136563</v>
      </c>
      <c r="E40" s="279">
        <f t="shared" si="8"/>
        <v>74</v>
      </c>
      <c r="F40" s="264">
        <f>'１月(上旬)'!F40+'１月(中旬)'!F40</f>
        <v>780</v>
      </c>
      <c r="G40" s="264">
        <f>'１月(上旬)'!G40+'１月(中旬)'!G40</f>
        <v>780</v>
      </c>
      <c r="H40" s="302">
        <f t="shared" si="9"/>
        <v>1</v>
      </c>
      <c r="I40" s="279">
        <f t="shared" si="10"/>
        <v>0</v>
      </c>
      <c r="J40" s="302">
        <f t="shared" si="11"/>
        <v>0.67692307692307696</v>
      </c>
      <c r="K40" s="302">
        <f t="shared" si="12"/>
        <v>0.58205128205128209</v>
      </c>
      <c r="L40" s="52">
        <f t="shared" si="13"/>
        <v>9.4871794871794868E-2</v>
      </c>
    </row>
    <row r="41" spans="1:12" s="89" customFormat="1" x14ac:dyDescent="0.4">
      <c r="A41" s="249" t="s">
        <v>88</v>
      </c>
      <c r="B41" s="248">
        <f>B42+B64</f>
        <v>139993</v>
      </c>
      <c r="C41" s="248">
        <f>C42+C64</f>
        <v>128415</v>
      </c>
      <c r="D41" s="284">
        <f t="shared" si="7"/>
        <v>1.0901608067593349</v>
      </c>
      <c r="E41" s="285">
        <f t="shared" si="8"/>
        <v>11578</v>
      </c>
      <c r="F41" s="248">
        <f>F42+F64</f>
        <v>224195</v>
      </c>
      <c r="G41" s="248">
        <f>G42+G64</f>
        <v>222374</v>
      </c>
      <c r="H41" s="284">
        <f t="shared" si="9"/>
        <v>1.0081889069765351</v>
      </c>
      <c r="I41" s="285">
        <f t="shared" si="10"/>
        <v>1821</v>
      </c>
      <c r="J41" s="284">
        <f t="shared" si="11"/>
        <v>0.62442516559245298</v>
      </c>
      <c r="K41" s="284">
        <f t="shared" si="12"/>
        <v>0.57747308588234236</v>
      </c>
      <c r="L41" s="309">
        <f t="shared" si="13"/>
        <v>4.6952079710110617E-2</v>
      </c>
    </row>
    <row r="42" spans="1:12" s="89" customFormat="1" x14ac:dyDescent="0.4">
      <c r="A42" s="277" t="s">
        <v>164</v>
      </c>
      <c r="B42" s="268">
        <f>SUM(B43:B63)</f>
        <v>137968</v>
      </c>
      <c r="C42" s="268">
        <f>SUM(C43:C63)</f>
        <v>126592</v>
      </c>
      <c r="D42" s="284">
        <f t="shared" si="7"/>
        <v>1.0898634984833164</v>
      </c>
      <c r="E42" s="285">
        <f t="shared" si="8"/>
        <v>11376</v>
      </c>
      <c r="F42" s="268">
        <f>SUM(F43:F63)</f>
        <v>220710</v>
      </c>
      <c r="G42" s="268">
        <f>SUM(G43:G63)</f>
        <v>219375</v>
      </c>
      <c r="H42" s="284">
        <f t="shared" si="9"/>
        <v>1.00608547008547</v>
      </c>
      <c r="I42" s="285">
        <f t="shared" si="10"/>
        <v>1335</v>
      </c>
      <c r="J42" s="284">
        <f t="shared" si="11"/>
        <v>0.62510987268361196</v>
      </c>
      <c r="K42" s="284">
        <f t="shared" si="12"/>
        <v>0.57705754985754987</v>
      </c>
      <c r="L42" s="309">
        <f t="shared" si="13"/>
        <v>4.8052322826062088E-2</v>
      </c>
    </row>
    <row r="43" spans="1:12" x14ac:dyDescent="0.4">
      <c r="A43" s="616" t="s">
        <v>87</v>
      </c>
      <c r="B43" s="618">
        <v>56475</v>
      </c>
      <c r="C43" s="63">
        <v>55751</v>
      </c>
      <c r="D43" s="617">
        <f t="shared" si="7"/>
        <v>1.0129863141468314</v>
      </c>
      <c r="E43" s="278">
        <f t="shared" si="8"/>
        <v>724</v>
      </c>
      <c r="F43" s="308">
        <v>81277</v>
      </c>
      <c r="G43" s="308">
        <v>87794</v>
      </c>
      <c r="H43" s="67">
        <f t="shared" si="9"/>
        <v>0.92576941476638497</v>
      </c>
      <c r="I43" s="279">
        <f t="shared" si="10"/>
        <v>-6517</v>
      </c>
      <c r="J43" s="613">
        <f t="shared" si="11"/>
        <v>0.69484602039937493</v>
      </c>
      <c r="K43" s="302">
        <f t="shared" si="12"/>
        <v>0.63502061644303709</v>
      </c>
      <c r="L43" s="307">
        <f t="shared" si="13"/>
        <v>5.9825403956337841E-2</v>
      </c>
    </row>
    <row r="44" spans="1:12" x14ac:dyDescent="0.4">
      <c r="A44" s="616" t="s">
        <v>163</v>
      </c>
      <c r="B44" s="615">
        <v>6238</v>
      </c>
      <c r="C44" s="56">
        <v>6630</v>
      </c>
      <c r="D44" s="614">
        <f t="shared" si="7"/>
        <v>0.94087481146304675</v>
      </c>
      <c r="E44" s="278">
        <f t="shared" si="8"/>
        <v>-392</v>
      </c>
      <c r="F44" s="263">
        <v>10531</v>
      </c>
      <c r="G44" s="263">
        <v>11142</v>
      </c>
      <c r="H44" s="67">
        <f t="shared" si="9"/>
        <v>0.94516244839346619</v>
      </c>
      <c r="I44" s="279">
        <f t="shared" si="10"/>
        <v>-611</v>
      </c>
      <c r="J44" s="613">
        <f t="shared" si="11"/>
        <v>0.59234640584939702</v>
      </c>
      <c r="K44" s="302">
        <f t="shared" si="12"/>
        <v>0.59504577275175008</v>
      </c>
      <c r="L44" s="307">
        <f t="shared" si="13"/>
        <v>-2.699366902353062E-3</v>
      </c>
    </row>
    <row r="45" spans="1:12" x14ac:dyDescent="0.4">
      <c r="A45" s="612" t="s">
        <v>162</v>
      </c>
      <c r="B45" s="615">
        <v>9135</v>
      </c>
      <c r="C45" s="56">
        <v>7841</v>
      </c>
      <c r="D45" s="614">
        <f t="shared" si="7"/>
        <v>1.1650299706670069</v>
      </c>
      <c r="E45" s="278">
        <f t="shared" si="8"/>
        <v>1294</v>
      </c>
      <c r="F45" s="263">
        <v>15728</v>
      </c>
      <c r="G45" s="263">
        <v>14304</v>
      </c>
      <c r="H45" s="67">
        <f t="shared" si="9"/>
        <v>1.0995525727069351</v>
      </c>
      <c r="I45" s="279">
        <f t="shared" si="10"/>
        <v>1424</v>
      </c>
      <c r="J45" s="613">
        <f t="shared" si="11"/>
        <v>0.58081129196337744</v>
      </c>
      <c r="K45" s="302">
        <f t="shared" si="12"/>
        <v>0.54816834451901564</v>
      </c>
      <c r="L45" s="307">
        <f t="shared" si="13"/>
        <v>3.2642947444361803E-2</v>
      </c>
    </row>
    <row r="46" spans="1:12" x14ac:dyDescent="0.4">
      <c r="A46" s="612" t="s">
        <v>161</v>
      </c>
      <c r="B46" s="615">
        <v>6205</v>
      </c>
      <c r="C46" s="56">
        <v>6663</v>
      </c>
      <c r="D46" s="614">
        <f t="shared" si="7"/>
        <v>0.93126219420681378</v>
      </c>
      <c r="E46" s="278">
        <f t="shared" si="8"/>
        <v>-458</v>
      </c>
      <c r="F46" s="263">
        <v>12353</v>
      </c>
      <c r="G46" s="263">
        <v>14120</v>
      </c>
      <c r="H46" s="67">
        <f t="shared" si="9"/>
        <v>0.87485835694050995</v>
      </c>
      <c r="I46" s="279">
        <f t="shared" si="10"/>
        <v>-1767</v>
      </c>
      <c r="J46" s="613">
        <f t="shared" si="11"/>
        <v>0.50230713187080056</v>
      </c>
      <c r="K46" s="302">
        <f t="shared" si="12"/>
        <v>0.47188385269121813</v>
      </c>
      <c r="L46" s="307">
        <f t="shared" si="13"/>
        <v>3.042327917958243E-2</v>
      </c>
    </row>
    <row r="47" spans="1:12" x14ac:dyDescent="0.4">
      <c r="A47" s="616" t="s">
        <v>86</v>
      </c>
      <c r="B47" s="615">
        <v>11328</v>
      </c>
      <c r="C47" s="56">
        <v>8637</v>
      </c>
      <c r="D47" s="614">
        <f t="shared" si="7"/>
        <v>1.3115665161514414</v>
      </c>
      <c r="E47" s="278">
        <f t="shared" si="8"/>
        <v>2691</v>
      </c>
      <c r="F47" s="263">
        <v>16304</v>
      </c>
      <c r="G47" s="263">
        <v>14903</v>
      </c>
      <c r="H47" s="67">
        <f t="shared" si="9"/>
        <v>1.0940079178688855</v>
      </c>
      <c r="I47" s="279">
        <f t="shared" si="10"/>
        <v>1401</v>
      </c>
      <c r="J47" s="613">
        <f t="shared" si="11"/>
        <v>0.69479882237487733</v>
      </c>
      <c r="K47" s="302">
        <f t="shared" si="12"/>
        <v>0.57954774206535598</v>
      </c>
      <c r="L47" s="307">
        <f t="shared" si="13"/>
        <v>0.11525108030952136</v>
      </c>
    </row>
    <row r="48" spans="1:12" x14ac:dyDescent="0.4">
      <c r="A48" s="616" t="s">
        <v>85</v>
      </c>
      <c r="B48" s="615">
        <v>18119</v>
      </c>
      <c r="C48" s="56">
        <v>17994</v>
      </c>
      <c r="D48" s="614">
        <f t="shared" si="7"/>
        <v>1.0069467600311215</v>
      </c>
      <c r="E48" s="278">
        <f t="shared" si="8"/>
        <v>125</v>
      </c>
      <c r="F48" s="263">
        <v>32956</v>
      </c>
      <c r="G48" s="263">
        <v>34235</v>
      </c>
      <c r="H48" s="67">
        <f t="shared" si="9"/>
        <v>0.96264057251350954</v>
      </c>
      <c r="I48" s="279">
        <f t="shared" si="10"/>
        <v>-1279</v>
      </c>
      <c r="J48" s="613">
        <f t="shared" si="11"/>
        <v>0.5497936642796456</v>
      </c>
      <c r="K48" s="302">
        <f t="shared" si="12"/>
        <v>0.52560245362932667</v>
      </c>
      <c r="L48" s="307">
        <f t="shared" si="13"/>
        <v>2.4191210650318928E-2</v>
      </c>
    </row>
    <row r="49" spans="1:12" x14ac:dyDescent="0.4">
      <c r="A49" s="616" t="s">
        <v>160</v>
      </c>
      <c r="B49" s="615">
        <v>3263</v>
      </c>
      <c r="C49" s="56">
        <v>3070</v>
      </c>
      <c r="D49" s="614">
        <f t="shared" si="7"/>
        <v>1.0628664495114006</v>
      </c>
      <c r="E49" s="278">
        <f t="shared" si="8"/>
        <v>193</v>
      </c>
      <c r="F49" s="263">
        <v>5399</v>
      </c>
      <c r="G49" s="263">
        <v>5400</v>
      </c>
      <c r="H49" s="67">
        <f t="shared" si="9"/>
        <v>0.99981481481481482</v>
      </c>
      <c r="I49" s="279">
        <f t="shared" si="10"/>
        <v>-1</v>
      </c>
      <c r="J49" s="613">
        <f t="shared" si="11"/>
        <v>0.60437117984812005</v>
      </c>
      <c r="K49" s="302">
        <f t="shared" si="12"/>
        <v>0.56851851851851853</v>
      </c>
      <c r="L49" s="307">
        <f t="shared" si="13"/>
        <v>3.5852661329601521E-2</v>
      </c>
    </row>
    <row r="50" spans="1:12" s="42" customFormat="1" x14ac:dyDescent="0.4">
      <c r="A50" s="616" t="s">
        <v>288</v>
      </c>
      <c r="B50" s="615">
        <v>3242</v>
      </c>
      <c r="C50" s="56"/>
      <c r="D50" s="614" t="e">
        <f t="shared" si="7"/>
        <v>#DIV/0!</v>
      </c>
      <c r="E50" s="81">
        <f t="shared" si="8"/>
        <v>3242</v>
      </c>
      <c r="F50" s="83">
        <v>3519</v>
      </c>
      <c r="G50" s="56"/>
      <c r="H50" s="67" t="e">
        <f t="shared" si="9"/>
        <v>#DIV/0!</v>
      </c>
      <c r="I50" s="54">
        <f t="shared" si="10"/>
        <v>3519</v>
      </c>
      <c r="J50" s="613">
        <f t="shared" si="11"/>
        <v>0.92128445581131002</v>
      </c>
      <c r="K50" s="53" t="e">
        <f t="shared" si="12"/>
        <v>#DIV/0!</v>
      </c>
      <c r="L50" s="52" t="e">
        <f t="shared" si="13"/>
        <v>#DIV/0!</v>
      </c>
    </row>
    <row r="51" spans="1:12" x14ac:dyDescent="0.4">
      <c r="A51" s="616" t="s">
        <v>84</v>
      </c>
      <c r="B51" s="615">
        <v>3332</v>
      </c>
      <c r="C51" s="56">
        <v>2696</v>
      </c>
      <c r="D51" s="614">
        <f t="shared" si="7"/>
        <v>1.2359050445103859</v>
      </c>
      <c r="E51" s="278">
        <f t="shared" si="8"/>
        <v>636</v>
      </c>
      <c r="F51" s="263">
        <v>5265</v>
      </c>
      <c r="G51" s="263">
        <v>3470</v>
      </c>
      <c r="H51" s="67">
        <f t="shared" si="9"/>
        <v>1.5172910662824208</v>
      </c>
      <c r="I51" s="279">
        <f t="shared" si="10"/>
        <v>1795</v>
      </c>
      <c r="J51" s="613">
        <f t="shared" si="11"/>
        <v>0.63285849952516615</v>
      </c>
      <c r="K51" s="302">
        <f t="shared" si="12"/>
        <v>0.77694524495677231</v>
      </c>
      <c r="L51" s="307">
        <f t="shared" si="13"/>
        <v>-0.14408674543160616</v>
      </c>
    </row>
    <row r="52" spans="1:12" s="42" customFormat="1" x14ac:dyDescent="0.4">
      <c r="A52" s="616" t="s">
        <v>159</v>
      </c>
      <c r="B52" s="615">
        <v>1065</v>
      </c>
      <c r="C52" s="56">
        <v>767</v>
      </c>
      <c r="D52" s="614">
        <f t="shared" si="7"/>
        <v>1.3885267275097783</v>
      </c>
      <c r="E52" s="68">
        <f t="shared" si="8"/>
        <v>298</v>
      </c>
      <c r="F52" s="56">
        <v>2394</v>
      </c>
      <c r="G52" s="56">
        <v>2142</v>
      </c>
      <c r="H52" s="67">
        <f t="shared" si="9"/>
        <v>1.1176470588235294</v>
      </c>
      <c r="I52" s="54">
        <f t="shared" si="10"/>
        <v>252</v>
      </c>
      <c r="J52" s="613">
        <f t="shared" si="11"/>
        <v>0.44486215538847118</v>
      </c>
      <c r="K52" s="53">
        <f t="shared" si="12"/>
        <v>0.3580765639589169</v>
      </c>
      <c r="L52" s="52">
        <f t="shared" si="13"/>
        <v>8.6785591429554276E-2</v>
      </c>
    </row>
    <row r="53" spans="1:12" x14ac:dyDescent="0.4">
      <c r="A53" s="616" t="s">
        <v>158</v>
      </c>
      <c r="B53" s="615">
        <v>2001</v>
      </c>
      <c r="C53" s="88">
        <v>1585</v>
      </c>
      <c r="D53" s="614">
        <f t="shared" si="7"/>
        <v>1.2624605678233438</v>
      </c>
      <c r="E53" s="278">
        <f t="shared" si="8"/>
        <v>416</v>
      </c>
      <c r="F53" s="263">
        <v>2729</v>
      </c>
      <c r="G53" s="265">
        <v>2400</v>
      </c>
      <c r="H53" s="67">
        <f t="shared" si="9"/>
        <v>1.1370833333333332</v>
      </c>
      <c r="I53" s="279">
        <f t="shared" si="10"/>
        <v>329</v>
      </c>
      <c r="J53" s="613">
        <f t="shared" si="11"/>
        <v>0.7332356174422866</v>
      </c>
      <c r="K53" s="302">
        <f t="shared" si="12"/>
        <v>0.66041666666666665</v>
      </c>
      <c r="L53" s="307">
        <f t="shared" si="13"/>
        <v>7.2818950775619951E-2</v>
      </c>
    </row>
    <row r="54" spans="1:12" x14ac:dyDescent="0.4">
      <c r="A54" s="616" t="s">
        <v>83</v>
      </c>
      <c r="B54" s="615">
        <v>3094</v>
      </c>
      <c r="C54" s="88">
        <v>3432</v>
      </c>
      <c r="D54" s="614">
        <f t="shared" si="7"/>
        <v>0.90151515151515149</v>
      </c>
      <c r="E54" s="278">
        <f t="shared" si="8"/>
        <v>-338</v>
      </c>
      <c r="F54" s="263">
        <v>5400</v>
      </c>
      <c r="G54" s="265">
        <v>6744</v>
      </c>
      <c r="H54" s="67">
        <f t="shared" si="9"/>
        <v>0.80071174377224197</v>
      </c>
      <c r="I54" s="279">
        <f t="shared" si="10"/>
        <v>-1344</v>
      </c>
      <c r="J54" s="613">
        <f t="shared" si="11"/>
        <v>0.57296296296296301</v>
      </c>
      <c r="K54" s="302">
        <f t="shared" si="12"/>
        <v>0.50889679715302494</v>
      </c>
      <c r="L54" s="307">
        <f t="shared" si="13"/>
        <v>6.4066165809938069E-2</v>
      </c>
    </row>
    <row r="55" spans="1:12" x14ac:dyDescent="0.4">
      <c r="A55" s="616" t="s">
        <v>82</v>
      </c>
      <c r="B55" s="615">
        <v>2458</v>
      </c>
      <c r="C55" s="56">
        <v>2037</v>
      </c>
      <c r="D55" s="614">
        <f t="shared" si="7"/>
        <v>1.2066764850270004</v>
      </c>
      <c r="E55" s="279">
        <f t="shared" si="8"/>
        <v>421</v>
      </c>
      <c r="F55" s="263">
        <v>5130</v>
      </c>
      <c r="G55" s="263">
        <v>5400</v>
      </c>
      <c r="H55" s="53">
        <f t="shared" si="9"/>
        <v>0.95</v>
      </c>
      <c r="I55" s="279">
        <f t="shared" si="10"/>
        <v>-270</v>
      </c>
      <c r="J55" s="613">
        <f t="shared" si="11"/>
        <v>0.47914230019493176</v>
      </c>
      <c r="K55" s="302">
        <f t="shared" si="12"/>
        <v>0.37722222222222224</v>
      </c>
      <c r="L55" s="307">
        <f t="shared" si="13"/>
        <v>0.10192007797270952</v>
      </c>
    </row>
    <row r="56" spans="1:12" x14ac:dyDescent="0.4">
      <c r="A56" s="616" t="s">
        <v>157</v>
      </c>
      <c r="B56" s="615">
        <v>1688</v>
      </c>
      <c r="C56" s="56">
        <v>1766</v>
      </c>
      <c r="D56" s="614">
        <f t="shared" si="7"/>
        <v>0.95583238958097394</v>
      </c>
      <c r="E56" s="279">
        <f t="shared" si="8"/>
        <v>-78</v>
      </c>
      <c r="F56" s="263">
        <v>2520</v>
      </c>
      <c r="G56" s="263">
        <v>2808</v>
      </c>
      <c r="H56" s="53">
        <f t="shared" si="9"/>
        <v>0.89743589743589747</v>
      </c>
      <c r="I56" s="279">
        <f t="shared" si="10"/>
        <v>-288</v>
      </c>
      <c r="J56" s="613">
        <f t="shared" si="11"/>
        <v>0.66984126984126979</v>
      </c>
      <c r="K56" s="302">
        <f t="shared" si="12"/>
        <v>0.62891737891737887</v>
      </c>
      <c r="L56" s="307">
        <f t="shared" si="13"/>
        <v>4.0923890923890927E-2</v>
      </c>
    </row>
    <row r="57" spans="1:12" x14ac:dyDescent="0.4">
      <c r="A57" s="612" t="s">
        <v>81</v>
      </c>
      <c r="B57" s="615">
        <v>1386</v>
      </c>
      <c r="C57" s="56">
        <v>1381</v>
      </c>
      <c r="D57" s="614">
        <f t="shared" si="7"/>
        <v>1.00362056480811</v>
      </c>
      <c r="E57" s="278">
        <f t="shared" si="8"/>
        <v>5</v>
      </c>
      <c r="F57" s="263">
        <v>2400</v>
      </c>
      <c r="G57" s="263">
        <v>2425</v>
      </c>
      <c r="H57" s="67">
        <f t="shared" si="9"/>
        <v>0.98969072164948457</v>
      </c>
      <c r="I57" s="279">
        <f t="shared" si="10"/>
        <v>-25</v>
      </c>
      <c r="J57" s="613">
        <f t="shared" si="11"/>
        <v>0.57750000000000001</v>
      </c>
      <c r="K57" s="287">
        <f t="shared" si="12"/>
        <v>0.56948453608247418</v>
      </c>
      <c r="L57" s="286">
        <f t="shared" si="13"/>
        <v>8.0154639175258335E-3</v>
      </c>
    </row>
    <row r="58" spans="1:12" x14ac:dyDescent="0.4">
      <c r="A58" s="616" t="s">
        <v>80</v>
      </c>
      <c r="B58" s="615">
        <v>1119</v>
      </c>
      <c r="C58" s="56">
        <v>1067</v>
      </c>
      <c r="D58" s="614">
        <f t="shared" si="7"/>
        <v>1.0487347703842549</v>
      </c>
      <c r="E58" s="279">
        <f t="shared" si="8"/>
        <v>52</v>
      </c>
      <c r="F58" s="263">
        <v>2400</v>
      </c>
      <c r="G58" s="263">
        <v>2395</v>
      </c>
      <c r="H58" s="53">
        <f t="shared" si="9"/>
        <v>1.0020876826722338</v>
      </c>
      <c r="I58" s="279">
        <f t="shared" si="10"/>
        <v>5</v>
      </c>
      <c r="J58" s="613">
        <f t="shared" si="11"/>
        <v>0.46625</v>
      </c>
      <c r="K58" s="302">
        <f t="shared" si="12"/>
        <v>0.44551148225469728</v>
      </c>
      <c r="L58" s="307">
        <f t="shared" si="13"/>
        <v>2.073851774530272E-2</v>
      </c>
    </row>
    <row r="59" spans="1:12" x14ac:dyDescent="0.4">
      <c r="A59" s="616" t="s">
        <v>79</v>
      </c>
      <c r="B59" s="615">
        <v>1428</v>
      </c>
      <c r="C59" s="56">
        <v>1330</v>
      </c>
      <c r="D59" s="614">
        <f t="shared" si="7"/>
        <v>1.0736842105263158</v>
      </c>
      <c r="E59" s="279">
        <f t="shared" si="8"/>
        <v>98</v>
      </c>
      <c r="F59" s="263">
        <v>2401</v>
      </c>
      <c r="G59" s="263">
        <v>2390</v>
      </c>
      <c r="H59" s="53">
        <f t="shared" si="9"/>
        <v>1.004602510460251</v>
      </c>
      <c r="I59" s="279">
        <f t="shared" si="10"/>
        <v>11</v>
      </c>
      <c r="J59" s="613">
        <f t="shared" si="11"/>
        <v>0.59475218658892126</v>
      </c>
      <c r="K59" s="302">
        <f t="shared" si="12"/>
        <v>0.55648535564853552</v>
      </c>
      <c r="L59" s="307">
        <f t="shared" si="13"/>
        <v>3.8266830940385743E-2</v>
      </c>
    </row>
    <row r="60" spans="1:12" x14ac:dyDescent="0.4">
      <c r="A60" s="616" t="s">
        <v>78</v>
      </c>
      <c r="B60" s="615">
        <v>4085</v>
      </c>
      <c r="C60" s="56">
        <v>3945</v>
      </c>
      <c r="D60" s="614">
        <f t="shared" si="7"/>
        <v>1.0354879594423321</v>
      </c>
      <c r="E60" s="279">
        <f t="shared" si="8"/>
        <v>140</v>
      </c>
      <c r="F60" s="263">
        <v>8164</v>
      </c>
      <c r="G60" s="263">
        <v>7303</v>
      </c>
      <c r="H60" s="53">
        <f t="shared" si="9"/>
        <v>1.1178967547583185</v>
      </c>
      <c r="I60" s="279">
        <f t="shared" si="10"/>
        <v>861</v>
      </c>
      <c r="J60" s="613">
        <f t="shared" si="11"/>
        <v>0.50036746692797651</v>
      </c>
      <c r="K60" s="302">
        <f t="shared" si="12"/>
        <v>0.54018896343968237</v>
      </c>
      <c r="L60" s="307">
        <f t="shared" si="13"/>
        <v>-3.9821496511705856E-2</v>
      </c>
    </row>
    <row r="61" spans="1:12" s="42" customFormat="1" x14ac:dyDescent="0.4">
      <c r="A61" s="612" t="s">
        <v>155</v>
      </c>
      <c r="B61" s="611">
        <v>1352</v>
      </c>
      <c r="C61" s="69"/>
      <c r="D61" s="610" t="e">
        <f t="shared" si="7"/>
        <v>#DIV/0!</v>
      </c>
      <c r="E61" s="68">
        <f t="shared" si="8"/>
        <v>1352</v>
      </c>
      <c r="F61" s="69">
        <v>2400</v>
      </c>
      <c r="G61" s="69"/>
      <c r="H61" s="67" t="e">
        <f t="shared" si="9"/>
        <v>#DIV/0!</v>
      </c>
      <c r="I61" s="68">
        <f t="shared" si="10"/>
        <v>2400</v>
      </c>
      <c r="J61" s="610">
        <f t="shared" si="11"/>
        <v>0.56333333333333335</v>
      </c>
      <c r="K61" s="67" t="e">
        <f t="shared" si="12"/>
        <v>#DIV/0!</v>
      </c>
      <c r="L61" s="66" t="e">
        <f t="shared" si="13"/>
        <v>#DIV/0!</v>
      </c>
    </row>
    <row r="62" spans="1:12" s="42" customFormat="1" x14ac:dyDescent="0.4">
      <c r="A62" s="612" t="s">
        <v>339</v>
      </c>
      <c r="B62" s="611">
        <v>955</v>
      </c>
      <c r="C62" s="604"/>
      <c r="D62" s="610" t="e">
        <f t="shared" si="7"/>
        <v>#DIV/0!</v>
      </c>
      <c r="E62" s="68">
        <f t="shared" si="8"/>
        <v>955</v>
      </c>
      <c r="F62" s="69">
        <v>1440</v>
      </c>
      <c r="G62" s="604"/>
      <c r="H62" s="67" t="e">
        <f t="shared" si="9"/>
        <v>#DIV/0!</v>
      </c>
      <c r="I62" s="68">
        <f t="shared" si="10"/>
        <v>1440</v>
      </c>
      <c r="J62" s="610">
        <f t="shared" si="11"/>
        <v>0.66319444444444442</v>
      </c>
      <c r="K62" s="67" t="e">
        <f t="shared" si="12"/>
        <v>#DIV/0!</v>
      </c>
      <c r="L62" s="66" t="e">
        <f t="shared" si="13"/>
        <v>#DIV/0!</v>
      </c>
    </row>
    <row r="63" spans="1:12" s="42" customFormat="1" x14ac:dyDescent="0.4">
      <c r="A63" s="51" t="s">
        <v>156</v>
      </c>
      <c r="B63" s="65"/>
      <c r="C63" s="65"/>
      <c r="D63" s="47" t="e">
        <f t="shared" si="7"/>
        <v>#DIV/0!</v>
      </c>
      <c r="E63" s="48">
        <f t="shared" si="8"/>
        <v>0</v>
      </c>
      <c r="F63" s="65"/>
      <c r="G63" s="65"/>
      <c r="H63" s="47" t="e">
        <f t="shared" si="9"/>
        <v>#DIV/0!</v>
      </c>
      <c r="I63" s="48">
        <f t="shared" si="10"/>
        <v>0</v>
      </c>
      <c r="J63" s="47" t="e">
        <f t="shared" si="11"/>
        <v>#DIV/0!</v>
      </c>
      <c r="K63" s="47" t="e">
        <f t="shared" si="12"/>
        <v>#DIV/0!</v>
      </c>
      <c r="L63" s="46" t="e">
        <f t="shared" si="13"/>
        <v>#DIV/0!</v>
      </c>
    </row>
    <row r="64" spans="1:12" x14ac:dyDescent="0.4">
      <c r="A64" s="277" t="s">
        <v>154</v>
      </c>
      <c r="B64" s="259">
        <f>SUM(B65:B68)</f>
        <v>2025</v>
      </c>
      <c r="C64" s="259">
        <f>SUM(C65:C68)</f>
        <v>1823</v>
      </c>
      <c r="D64" s="306">
        <f t="shared" si="7"/>
        <v>1.1108063631376852</v>
      </c>
      <c r="E64" s="282">
        <f t="shared" si="8"/>
        <v>202</v>
      </c>
      <c r="F64" s="259">
        <f>SUM(F65:F68)</f>
        <v>3485</v>
      </c>
      <c r="G64" s="259">
        <f>SUM(G65:G68)</f>
        <v>2999</v>
      </c>
      <c r="H64" s="256">
        <f t="shared" si="9"/>
        <v>1.1620540180060019</v>
      </c>
      <c r="I64" s="282">
        <f t="shared" si="10"/>
        <v>486</v>
      </c>
      <c r="J64" s="306">
        <f t="shared" si="11"/>
        <v>0.58106169296987087</v>
      </c>
      <c r="K64" s="306">
        <f t="shared" si="12"/>
        <v>0.60786928976325438</v>
      </c>
      <c r="L64" s="305">
        <f t="shared" si="13"/>
        <v>-2.6807596793383515E-2</v>
      </c>
    </row>
    <row r="65" spans="1:12" x14ac:dyDescent="0.4">
      <c r="A65" s="64" t="s">
        <v>77</v>
      </c>
      <c r="B65" s="107">
        <f>'１月(上旬)'!B65+'１月(中旬)'!B65</f>
        <v>401</v>
      </c>
      <c r="C65" s="107">
        <f>'１月(上旬)'!C65+'１月(中旬)'!C65</f>
        <v>389</v>
      </c>
      <c r="D65" s="304">
        <f t="shared" si="7"/>
        <v>1.0308483290488433</v>
      </c>
      <c r="E65" s="303">
        <f t="shared" si="8"/>
        <v>12</v>
      </c>
      <c r="F65" s="107">
        <f>'１月(上旬)'!F65+'１月(中旬)'!F65</f>
        <v>599</v>
      </c>
      <c r="G65" s="107">
        <f>'１月(上旬)'!G65+'１月(中旬)'!G65</f>
        <v>609</v>
      </c>
      <c r="H65" s="300">
        <f t="shared" si="9"/>
        <v>0.98357963875205257</v>
      </c>
      <c r="I65" s="301">
        <f t="shared" si="10"/>
        <v>-10</v>
      </c>
      <c r="J65" s="300">
        <f t="shared" si="11"/>
        <v>0.669449081803005</v>
      </c>
      <c r="K65" s="300">
        <f t="shared" si="12"/>
        <v>0.63875205254515599</v>
      </c>
      <c r="L65" s="299">
        <f t="shared" si="13"/>
        <v>3.0697029257849007E-2</v>
      </c>
    </row>
    <row r="66" spans="1:12" x14ac:dyDescent="0.4">
      <c r="A66" s="58" t="s">
        <v>153</v>
      </c>
      <c r="B66" s="55">
        <f>'１月(上旬)'!B66+'１月(中旬)'!B66</f>
        <v>528</v>
      </c>
      <c r="C66" s="55">
        <f>'１月(上旬)'!C66+'１月(中旬)'!C66</f>
        <v>365</v>
      </c>
      <c r="D66" s="302">
        <f t="shared" si="7"/>
        <v>1.4465753424657535</v>
      </c>
      <c r="E66" s="279">
        <f t="shared" si="8"/>
        <v>163</v>
      </c>
      <c r="F66" s="55">
        <f>'１月(上旬)'!F66+'１月(中旬)'!F66</f>
        <v>1080</v>
      </c>
      <c r="G66" s="55">
        <f>'１月(上旬)'!G66+'１月(中旬)'!G66</f>
        <v>574</v>
      </c>
      <c r="H66" s="300">
        <f t="shared" si="9"/>
        <v>1.8815331010452963</v>
      </c>
      <c r="I66" s="301">
        <f t="shared" si="10"/>
        <v>506</v>
      </c>
      <c r="J66" s="300">
        <f t="shared" si="11"/>
        <v>0.48888888888888887</v>
      </c>
      <c r="K66" s="300">
        <f t="shared" si="12"/>
        <v>0.63588850174216027</v>
      </c>
      <c r="L66" s="299">
        <f t="shared" si="13"/>
        <v>-0.1469996128532714</v>
      </c>
    </row>
    <row r="67" spans="1:12" x14ac:dyDescent="0.4">
      <c r="A67" s="57" t="s">
        <v>152</v>
      </c>
      <c r="B67" s="107">
        <f>'１月(上旬)'!B67+'１月(中旬)'!B67</f>
        <v>320</v>
      </c>
      <c r="C67" s="107">
        <f>'１月(上旬)'!C67+'１月(中旬)'!C67</f>
        <v>308</v>
      </c>
      <c r="D67" s="300">
        <f t="shared" si="7"/>
        <v>1.0389610389610389</v>
      </c>
      <c r="E67" s="301">
        <f t="shared" si="8"/>
        <v>12</v>
      </c>
      <c r="F67" s="107">
        <f>'１月(上旬)'!F67+'１月(中旬)'!F67</f>
        <v>600</v>
      </c>
      <c r="G67" s="107">
        <f>'１月(上旬)'!G67+'１月(中旬)'!G67</f>
        <v>603</v>
      </c>
      <c r="H67" s="300">
        <f t="shared" si="9"/>
        <v>0.99502487562189057</v>
      </c>
      <c r="I67" s="301">
        <f t="shared" si="10"/>
        <v>-3</v>
      </c>
      <c r="J67" s="300">
        <f t="shared" si="11"/>
        <v>0.53333333333333333</v>
      </c>
      <c r="K67" s="300">
        <f t="shared" si="12"/>
        <v>0.51077943615257049</v>
      </c>
      <c r="L67" s="299">
        <f t="shared" si="13"/>
        <v>2.2553897180762839E-2</v>
      </c>
    </row>
    <row r="68" spans="1:12" x14ac:dyDescent="0.4">
      <c r="A68" s="51" t="s">
        <v>151</v>
      </c>
      <c r="B68" s="49">
        <f>'１月(上旬)'!B68+'１月(中旬)'!B68</f>
        <v>776</v>
      </c>
      <c r="C68" s="49">
        <f>'１月(上旬)'!C68+'１月(中旬)'!C68</f>
        <v>761</v>
      </c>
      <c r="D68" s="314">
        <f t="shared" si="7"/>
        <v>1.0197109067017083</v>
      </c>
      <c r="E68" s="250">
        <f t="shared" si="8"/>
        <v>15</v>
      </c>
      <c r="F68" s="49">
        <f>'１月(上旬)'!F68+'１月(中旬)'!F68</f>
        <v>1206</v>
      </c>
      <c r="G68" s="49">
        <f>'１月(上旬)'!G68+'１月(中旬)'!G68</f>
        <v>1213</v>
      </c>
      <c r="H68" s="314">
        <f t="shared" si="9"/>
        <v>0.99422918384171477</v>
      </c>
      <c r="I68" s="250">
        <f t="shared" si="10"/>
        <v>-7</v>
      </c>
      <c r="J68" s="314">
        <f t="shared" si="11"/>
        <v>0.64344941956882251</v>
      </c>
      <c r="K68" s="314">
        <f t="shared" si="12"/>
        <v>0.62737015663643858</v>
      </c>
      <c r="L68" s="313">
        <f t="shared" si="13"/>
        <v>1.6079262932383931E-2</v>
      </c>
    </row>
    <row r="69" spans="1:12" x14ac:dyDescent="0.4">
      <c r="A69" s="42" t="s">
        <v>143</v>
      </c>
      <c r="C69" s="42"/>
      <c r="E69" s="98"/>
      <c r="G69" s="45"/>
      <c r="I69" s="98"/>
      <c r="K69" s="45"/>
    </row>
    <row r="70" spans="1:12" x14ac:dyDescent="0.4">
      <c r="A70" s="44" t="s">
        <v>142</v>
      </c>
      <c r="C70" s="42"/>
      <c r="E70" s="98"/>
      <c r="G70" s="45"/>
      <c r="I70" s="98"/>
      <c r="K70" s="45"/>
    </row>
    <row r="71" spans="1:12" s="42" customFormat="1" x14ac:dyDescent="0.4">
      <c r="A71" s="42" t="s">
        <v>141</v>
      </c>
      <c r="B71" s="43"/>
      <c r="C71" s="43"/>
      <c r="F71" s="43"/>
      <c r="G71" s="43"/>
      <c r="J71" s="43"/>
      <c r="K71" s="43"/>
    </row>
    <row r="72" spans="1:12" x14ac:dyDescent="0.4">
      <c r="A72" s="42" t="s">
        <v>98</v>
      </c>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 xml:space="preserve">&amp;C&amp;16 2013年&amp;A航空旅客輸送実績
</oddHeader>
  </headerFooter>
  <extLst>
    <ext xmlns:x14="http://schemas.microsoft.com/office/spreadsheetml/2009/9/main" uri="{CCE6A557-97BC-4b89-ADB6-D9C93CAAB3DF}">
      <x14:dataValidations xmlns:xm="http://schemas.microsoft.com/office/excel/2006/main" count="1">
        <x14:dataValidation allowBlank="1" showInputMessage="1" showErrorMessage="1">
          <xm:sqref>B62:L62 IX62:JH62 ST62:TD62 ACP62:ACZ62 AML62:AMV62 AWH62:AWR62 BGD62:BGN62 BPZ62:BQJ62 BZV62:CAF62 CJR62:CKB62 CTN62:CTX62 DDJ62:DDT62 DNF62:DNP62 DXB62:DXL62 EGX62:EHH62 EQT62:ERD62 FAP62:FAZ62 FKL62:FKV62 FUH62:FUR62 GED62:GEN62 GNZ62:GOJ62 GXV62:GYF62 HHR62:HIB62 HRN62:HRX62 IBJ62:IBT62 ILF62:ILP62 IVB62:IVL62 JEX62:JFH62 JOT62:JPD62 JYP62:JYZ62 KIL62:KIV62 KSH62:KSR62 LCD62:LCN62 LLZ62:LMJ62 LVV62:LWF62 MFR62:MGB62 MPN62:MPX62 MZJ62:MZT62 NJF62:NJP62 NTB62:NTL62 OCX62:ODH62 OMT62:OND62 OWP62:OWZ62 PGL62:PGV62 PQH62:PQR62 QAD62:QAN62 QJZ62:QKJ62 QTV62:QUF62 RDR62:REB62 RNN62:RNX62 RXJ62:RXT62 SHF62:SHP62 SRB62:SRL62 TAX62:TBH62 TKT62:TLD62 TUP62:TUZ62 UEL62:UEV62 UOH62:UOR62 UYD62:UYN62 VHZ62:VIJ62 VRV62:VSF62 WBR62:WCB62 WLN62:WLX62 WVJ62:WVT62 B65598:L65598 IX65598:JH65598 ST65598:TD65598 ACP65598:ACZ65598 AML65598:AMV65598 AWH65598:AWR65598 BGD65598:BGN65598 BPZ65598:BQJ65598 BZV65598:CAF65598 CJR65598:CKB65598 CTN65598:CTX65598 DDJ65598:DDT65598 DNF65598:DNP65598 DXB65598:DXL65598 EGX65598:EHH65598 EQT65598:ERD65598 FAP65598:FAZ65598 FKL65598:FKV65598 FUH65598:FUR65598 GED65598:GEN65598 GNZ65598:GOJ65598 GXV65598:GYF65598 HHR65598:HIB65598 HRN65598:HRX65598 IBJ65598:IBT65598 ILF65598:ILP65598 IVB65598:IVL65598 JEX65598:JFH65598 JOT65598:JPD65598 JYP65598:JYZ65598 KIL65598:KIV65598 KSH65598:KSR65598 LCD65598:LCN65598 LLZ65598:LMJ65598 LVV65598:LWF65598 MFR65598:MGB65598 MPN65598:MPX65598 MZJ65598:MZT65598 NJF65598:NJP65598 NTB65598:NTL65598 OCX65598:ODH65598 OMT65598:OND65598 OWP65598:OWZ65598 PGL65598:PGV65598 PQH65598:PQR65598 QAD65598:QAN65598 QJZ65598:QKJ65598 QTV65598:QUF65598 RDR65598:REB65598 RNN65598:RNX65598 RXJ65598:RXT65598 SHF65598:SHP65598 SRB65598:SRL65598 TAX65598:TBH65598 TKT65598:TLD65598 TUP65598:TUZ65598 UEL65598:UEV65598 UOH65598:UOR65598 UYD65598:UYN65598 VHZ65598:VIJ65598 VRV65598:VSF65598 WBR65598:WCB65598 WLN65598:WLX65598 WVJ65598:WVT65598 B131134:L131134 IX131134:JH131134 ST131134:TD131134 ACP131134:ACZ131134 AML131134:AMV131134 AWH131134:AWR131134 BGD131134:BGN131134 BPZ131134:BQJ131134 BZV131134:CAF131134 CJR131134:CKB131134 CTN131134:CTX131134 DDJ131134:DDT131134 DNF131134:DNP131134 DXB131134:DXL131134 EGX131134:EHH131134 EQT131134:ERD131134 FAP131134:FAZ131134 FKL131134:FKV131134 FUH131134:FUR131134 GED131134:GEN131134 GNZ131134:GOJ131134 GXV131134:GYF131134 HHR131134:HIB131134 HRN131134:HRX131134 IBJ131134:IBT131134 ILF131134:ILP131134 IVB131134:IVL131134 JEX131134:JFH131134 JOT131134:JPD131134 JYP131134:JYZ131134 KIL131134:KIV131134 KSH131134:KSR131134 LCD131134:LCN131134 LLZ131134:LMJ131134 LVV131134:LWF131134 MFR131134:MGB131134 MPN131134:MPX131134 MZJ131134:MZT131134 NJF131134:NJP131134 NTB131134:NTL131134 OCX131134:ODH131134 OMT131134:OND131134 OWP131134:OWZ131134 PGL131134:PGV131134 PQH131134:PQR131134 QAD131134:QAN131134 QJZ131134:QKJ131134 QTV131134:QUF131134 RDR131134:REB131134 RNN131134:RNX131134 RXJ131134:RXT131134 SHF131134:SHP131134 SRB131134:SRL131134 TAX131134:TBH131134 TKT131134:TLD131134 TUP131134:TUZ131134 UEL131134:UEV131134 UOH131134:UOR131134 UYD131134:UYN131134 VHZ131134:VIJ131134 VRV131134:VSF131134 WBR131134:WCB131134 WLN131134:WLX131134 WVJ131134:WVT131134 B196670:L196670 IX196670:JH196670 ST196670:TD196670 ACP196670:ACZ196670 AML196670:AMV196670 AWH196670:AWR196670 BGD196670:BGN196670 BPZ196670:BQJ196670 BZV196670:CAF196670 CJR196670:CKB196670 CTN196670:CTX196670 DDJ196670:DDT196670 DNF196670:DNP196670 DXB196670:DXL196670 EGX196670:EHH196670 EQT196670:ERD196670 FAP196670:FAZ196670 FKL196670:FKV196670 FUH196670:FUR196670 GED196670:GEN196670 GNZ196670:GOJ196670 GXV196670:GYF196670 HHR196670:HIB196670 HRN196670:HRX196670 IBJ196670:IBT196670 ILF196670:ILP196670 IVB196670:IVL196670 JEX196670:JFH196670 JOT196670:JPD196670 JYP196670:JYZ196670 KIL196670:KIV196670 KSH196670:KSR196670 LCD196670:LCN196670 LLZ196670:LMJ196670 LVV196670:LWF196670 MFR196670:MGB196670 MPN196670:MPX196670 MZJ196670:MZT196670 NJF196670:NJP196670 NTB196670:NTL196670 OCX196670:ODH196670 OMT196670:OND196670 OWP196670:OWZ196670 PGL196670:PGV196670 PQH196670:PQR196670 QAD196670:QAN196670 QJZ196670:QKJ196670 QTV196670:QUF196670 RDR196670:REB196670 RNN196670:RNX196670 RXJ196670:RXT196670 SHF196670:SHP196670 SRB196670:SRL196670 TAX196670:TBH196670 TKT196670:TLD196670 TUP196670:TUZ196670 UEL196670:UEV196670 UOH196670:UOR196670 UYD196670:UYN196670 VHZ196670:VIJ196670 VRV196670:VSF196670 WBR196670:WCB196670 WLN196670:WLX196670 WVJ196670:WVT196670 B262206:L262206 IX262206:JH262206 ST262206:TD262206 ACP262206:ACZ262206 AML262206:AMV262206 AWH262206:AWR262206 BGD262206:BGN262206 BPZ262206:BQJ262206 BZV262206:CAF262206 CJR262206:CKB262206 CTN262206:CTX262206 DDJ262206:DDT262206 DNF262206:DNP262206 DXB262206:DXL262206 EGX262206:EHH262206 EQT262206:ERD262206 FAP262206:FAZ262206 FKL262206:FKV262206 FUH262206:FUR262206 GED262206:GEN262206 GNZ262206:GOJ262206 GXV262206:GYF262206 HHR262206:HIB262206 HRN262206:HRX262206 IBJ262206:IBT262206 ILF262206:ILP262206 IVB262206:IVL262206 JEX262206:JFH262206 JOT262206:JPD262206 JYP262206:JYZ262206 KIL262206:KIV262206 KSH262206:KSR262206 LCD262206:LCN262206 LLZ262206:LMJ262206 LVV262206:LWF262206 MFR262206:MGB262206 MPN262206:MPX262206 MZJ262206:MZT262206 NJF262206:NJP262206 NTB262206:NTL262206 OCX262206:ODH262206 OMT262206:OND262206 OWP262206:OWZ262206 PGL262206:PGV262206 PQH262206:PQR262206 QAD262206:QAN262206 QJZ262206:QKJ262206 QTV262206:QUF262206 RDR262206:REB262206 RNN262206:RNX262206 RXJ262206:RXT262206 SHF262206:SHP262206 SRB262206:SRL262206 TAX262206:TBH262206 TKT262206:TLD262206 TUP262206:TUZ262206 UEL262206:UEV262206 UOH262206:UOR262206 UYD262206:UYN262206 VHZ262206:VIJ262206 VRV262206:VSF262206 WBR262206:WCB262206 WLN262206:WLX262206 WVJ262206:WVT262206 B327742:L327742 IX327742:JH327742 ST327742:TD327742 ACP327742:ACZ327742 AML327742:AMV327742 AWH327742:AWR327742 BGD327742:BGN327742 BPZ327742:BQJ327742 BZV327742:CAF327742 CJR327742:CKB327742 CTN327742:CTX327742 DDJ327742:DDT327742 DNF327742:DNP327742 DXB327742:DXL327742 EGX327742:EHH327742 EQT327742:ERD327742 FAP327742:FAZ327742 FKL327742:FKV327742 FUH327742:FUR327742 GED327742:GEN327742 GNZ327742:GOJ327742 GXV327742:GYF327742 HHR327742:HIB327742 HRN327742:HRX327742 IBJ327742:IBT327742 ILF327742:ILP327742 IVB327742:IVL327742 JEX327742:JFH327742 JOT327742:JPD327742 JYP327742:JYZ327742 KIL327742:KIV327742 KSH327742:KSR327742 LCD327742:LCN327742 LLZ327742:LMJ327742 LVV327742:LWF327742 MFR327742:MGB327742 MPN327742:MPX327742 MZJ327742:MZT327742 NJF327742:NJP327742 NTB327742:NTL327742 OCX327742:ODH327742 OMT327742:OND327742 OWP327742:OWZ327742 PGL327742:PGV327742 PQH327742:PQR327742 QAD327742:QAN327742 QJZ327742:QKJ327742 QTV327742:QUF327742 RDR327742:REB327742 RNN327742:RNX327742 RXJ327742:RXT327742 SHF327742:SHP327742 SRB327742:SRL327742 TAX327742:TBH327742 TKT327742:TLD327742 TUP327742:TUZ327742 UEL327742:UEV327742 UOH327742:UOR327742 UYD327742:UYN327742 VHZ327742:VIJ327742 VRV327742:VSF327742 WBR327742:WCB327742 WLN327742:WLX327742 WVJ327742:WVT327742 B393278:L393278 IX393278:JH393278 ST393278:TD393278 ACP393278:ACZ393278 AML393278:AMV393278 AWH393278:AWR393278 BGD393278:BGN393278 BPZ393278:BQJ393278 BZV393278:CAF393278 CJR393278:CKB393278 CTN393278:CTX393278 DDJ393278:DDT393278 DNF393278:DNP393278 DXB393278:DXL393278 EGX393278:EHH393278 EQT393278:ERD393278 FAP393278:FAZ393278 FKL393278:FKV393278 FUH393278:FUR393278 GED393278:GEN393278 GNZ393278:GOJ393278 GXV393278:GYF393278 HHR393278:HIB393278 HRN393278:HRX393278 IBJ393278:IBT393278 ILF393278:ILP393278 IVB393278:IVL393278 JEX393278:JFH393278 JOT393278:JPD393278 JYP393278:JYZ393278 KIL393278:KIV393278 KSH393278:KSR393278 LCD393278:LCN393278 LLZ393278:LMJ393278 LVV393278:LWF393278 MFR393278:MGB393278 MPN393278:MPX393278 MZJ393278:MZT393278 NJF393278:NJP393278 NTB393278:NTL393278 OCX393278:ODH393278 OMT393278:OND393278 OWP393278:OWZ393278 PGL393278:PGV393278 PQH393278:PQR393278 QAD393278:QAN393278 QJZ393278:QKJ393278 QTV393278:QUF393278 RDR393278:REB393278 RNN393278:RNX393278 RXJ393278:RXT393278 SHF393278:SHP393278 SRB393278:SRL393278 TAX393278:TBH393278 TKT393278:TLD393278 TUP393278:TUZ393278 UEL393278:UEV393278 UOH393278:UOR393278 UYD393278:UYN393278 VHZ393278:VIJ393278 VRV393278:VSF393278 WBR393278:WCB393278 WLN393278:WLX393278 WVJ393278:WVT393278 B458814:L458814 IX458814:JH458814 ST458814:TD458814 ACP458814:ACZ458814 AML458814:AMV458814 AWH458814:AWR458814 BGD458814:BGN458814 BPZ458814:BQJ458814 BZV458814:CAF458814 CJR458814:CKB458814 CTN458814:CTX458814 DDJ458814:DDT458814 DNF458814:DNP458814 DXB458814:DXL458814 EGX458814:EHH458814 EQT458814:ERD458814 FAP458814:FAZ458814 FKL458814:FKV458814 FUH458814:FUR458814 GED458814:GEN458814 GNZ458814:GOJ458814 GXV458814:GYF458814 HHR458814:HIB458814 HRN458814:HRX458814 IBJ458814:IBT458814 ILF458814:ILP458814 IVB458814:IVL458814 JEX458814:JFH458814 JOT458814:JPD458814 JYP458814:JYZ458814 KIL458814:KIV458814 KSH458814:KSR458814 LCD458814:LCN458814 LLZ458814:LMJ458814 LVV458814:LWF458814 MFR458814:MGB458814 MPN458814:MPX458814 MZJ458814:MZT458814 NJF458814:NJP458814 NTB458814:NTL458814 OCX458814:ODH458814 OMT458814:OND458814 OWP458814:OWZ458814 PGL458814:PGV458814 PQH458814:PQR458814 QAD458814:QAN458814 QJZ458814:QKJ458814 QTV458814:QUF458814 RDR458814:REB458814 RNN458814:RNX458814 RXJ458814:RXT458814 SHF458814:SHP458814 SRB458814:SRL458814 TAX458814:TBH458814 TKT458814:TLD458814 TUP458814:TUZ458814 UEL458814:UEV458814 UOH458814:UOR458814 UYD458814:UYN458814 VHZ458814:VIJ458814 VRV458814:VSF458814 WBR458814:WCB458814 WLN458814:WLX458814 WVJ458814:WVT458814 B524350:L524350 IX524350:JH524350 ST524350:TD524350 ACP524350:ACZ524350 AML524350:AMV524350 AWH524350:AWR524350 BGD524350:BGN524350 BPZ524350:BQJ524350 BZV524350:CAF524350 CJR524350:CKB524350 CTN524350:CTX524350 DDJ524350:DDT524350 DNF524350:DNP524350 DXB524350:DXL524350 EGX524350:EHH524350 EQT524350:ERD524350 FAP524350:FAZ524350 FKL524350:FKV524350 FUH524350:FUR524350 GED524350:GEN524350 GNZ524350:GOJ524350 GXV524350:GYF524350 HHR524350:HIB524350 HRN524350:HRX524350 IBJ524350:IBT524350 ILF524350:ILP524350 IVB524350:IVL524350 JEX524350:JFH524350 JOT524350:JPD524350 JYP524350:JYZ524350 KIL524350:KIV524350 KSH524350:KSR524350 LCD524350:LCN524350 LLZ524350:LMJ524350 LVV524350:LWF524350 MFR524350:MGB524350 MPN524350:MPX524350 MZJ524350:MZT524350 NJF524350:NJP524350 NTB524350:NTL524350 OCX524350:ODH524350 OMT524350:OND524350 OWP524350:OWZ524350 PGL524350:PGV524350 PQH524350:PQR524350 QAD524350:QAN524350 QJZ524350:QKJ524350 QTV524350:QUF524350 RDR524350:REB524350 RNN524350:RNX524350 RXJ524350:RXT524350 SHF524350:SHP524350 SRB524350:SRL524350 TAX524350:TBH524350 TKT524350:TLD524350 TUP524350:TUZ524350 UEL524350:UEV524350 UOH524350:UOR524350 UYD524350:UYN524350 VHZ524350:VIJ524350 VRV524350:VSF524350 WBR524350:WCB524350 WLN524350:WLX524350 WVJ524350:WVT524350 B589886:L589886 IX589886:JH589886 ST589886:TD589886 ACP589886:ACZ589886 AML589886:AMV589886 AWH589886:AWR589886 BGD589886:BGN589886 BPZ589886:BQJ589886 BZV589886:CAF589886 CJR589886:CKB589886 CTN589886:CTX589886 DDJ589886:DDT589886 DNF589886:DNP589886 DXB589886:DXL589886 EGX589886:EHH589886 EQT589886:ERD589886 FAP589886:FAZ589886 FKL589886:FKV589886 FUH589886:FUR589886 GED589886:GEN589886 GNZ589886:GOJ589886 GXV589886:GYF589886 HHR589886:HIB589886 HRN589886:HRX589886 IBJ589886:IBT589886 ILF589886:ILP589886 IVB589886:IVL589886 JEX589886:JFH589886 JOT589886:JPD589886 JYP589886:JYZ589886 KIL589886:KIV589886 KSH589886:KSR589886 LCD589886:LCN589886 LLZ589886:LMJ589886 LVV589886:LWF589886 MFR589886:MGB589886 MPN589886:MPX589886 MZJ589886:MZT589886 NJF589886:NJP589886 NTB589886:NTL589886 OCX589886:ODH589886 OMT589886:OND589886 OWP589886:OWZ589886 PGL589886:PGV589886 PQH589886:PQR589886 QAD589886:QAN589886 QJZ589886:QKJ589886 QTV589886:QUF589886 RDR589886:REB589886 RNN589886:RNX589886 RXJ589886:RXT589886 SHF589886:SHP589886 SRB589886:SRL589886 TAX589886:TBH589886 TKT589886:TLD589886 TUP589886:TUZ589886 UEL589886:UEV589886 UOH589886:UOR589886 UYD589886:UYN589886 VHZ589886:VIJ589886 VRV589886:VSF589886 WBR589886:WCB589886 WLN589886:WLX589886 WVJ589886:WVT589886 B655422:L655422 IX655422:JH655422 ST655422:TD655422 ACP655422:ACZ655422 AML655422:AMV655422 AWH655422:AWR655422 BGD655422:BGN655422 BPZ655422:BQJ655422 BZV655422:CAF655422 CJR655422:CKB655422 CTN655422:CTX655422 DDJ655422:DDT655422 DNF655422:DNP655422 DXB655422:DXL655422 EGX655422:EHH655422 EQT655422:ERD655422 FAP655422:FAZ655422 FKL655422:FKV655422 FUH655422:FUR655422 GED655422:GEN655422 GNZ655422:GOJ655422 GXV655422:GYF655422 HHR655422:HIB655422 HRN655422:HRX655422 IBJ655422:IBT655422 ILF655422:ILP655422 IVB655422:IVL655422 JEX655422:JFH655422 JOT655422:JPD655422 JYP655422:JYZ655422 KIL655422:KIV655422 KSH655422:KSR655422 LCD655422:LCN655422 LLZ655422:LMJ655422 LVV655422:LWF655422 MFR655422:MGB655422 MPN655422:MPX655422 MZJ655422:MZT655422 NJF655422:NJP655422 NTB655422:NTL655422 OCX655422:ODH655422 OMT655422:OND655422 OWP655422:OWZ655422 PGL655422:PGV655422 PQH655422:PQR655422 QAD655422:QAN655422 QJZ655422:QKJ655422 QTV655422:QUF655422 RDR655422:REB655422 RNN655422:RNX655422 RXJ655422:RXT655422 SHF655422:SHP655422 SRB655422:SRL655422 TAX655422:TBH655422 TKT655422:TLD655422 TUP655422:TUZ655422 UEL655422:UEV655422 UOH655422:UOR655422 UYD655422:UYN655422 VHZ655422:VIJ655422 VRV655422:VSF655422 WBR655422:WCB655422 WLN655422:WLX655422 WVJ655422:WVT655422 B720958:L720958 IX720958:JH720958 ST720958:TD720958 ACP720958:ACZ720958 AML720958:AMV720958 AWH720958:AWR720958 BGD720958:BGN720958 BPZ720958:BQJ720958 BZV720958:CAF720958 CJR720958:CKB720958 CTN720958:CTX720958 DDJ720958:DDT720958 DNF720958:DNP720958 DXB720958:DXL720958 EGX720958:EHH720958 EQT720958:ERD720958 FAP720958:FAZ720958 FKL720958:FKV720958 FUH720958:FUR720958 GED720958:GEN720958 GNZ720958:GOJ720958 GXV720958:GYF720958 HHR720958:HIB720958 HRN720958:HRX720958 IBJ720958:IBT720958 ILF720958:ILP720958 IVB720958:IVL720958 JEX720958:JFH720958 JOT720958:JPD720958 JYP720958:JYZ720958 KIL720958:KIV720958 KSH720958:KSR720958 LCD720958:LCN720958 LLZ720958:LMJ720958 LVV720958:LWF720958 MFR720958:MGB720958 MPN720958:MPX720958 MZJ720958:MZT720958 NJF720958:NJP720958 NTB720958:NTL720958 OCX720958:ODH720958 OMT720958:OND720958 OWP720958:OWZ720958 PGL720958:PGV720958 PQH720958:PQR720958 QAD720958:QAN720958 QJZ720958:QKJ720958 QTV720958:QUF720958 RDR720958:REB720958 RNN720958:RNX720958 RXJ720958:RXT720958 SHF720958:SHP720958 SRB720958:SRL720958 TAX720958:TBH720958 TKT720958:TLD720958 TUP720958:TUZ720958 UEL720958:UEV720958 UOH720958:UOR720958 UYD720958:UYN720958 VHZ720958:VIJ720958 VRV720958:VSF720958 WBR720958:WCB720958 WLN720958:WLX720958 WVJ720958:WVT720958 B786494:L786494 IX786494:JH786494 ST786494:TD786494 ACP786494:ACZ786494 AML786494:AMV786494 AWH786494:AWR786494 BGD786494:BGN786494 BPZ786494:BQJ786494 BZV786494:CAF786494 CJR786494:CKB786494 CTN786494:CTX786494 DDJ786494:DDT786494 DNF786494:DNP786494 DXB786494:DXL786494 EGX786494:EHH786494 EQT786494:ERD786494 FAP786494:FAZ786494 FKL786494:FKV786494 FUH786494:FUR786494 GED786494:GEN786494 GNZ786494:GOJ786494 GXV786494:GYF786494 HHR786494:HIB786494 HRN786494:HRX786494 IBJ786494:IBT786494 ILF786494:ILP786494 IVB786494:IVL786494 JEX786494:JFH786494 JOT786494:JPD786494 JYP786494:JYZ786494 KIL786494:KIV786494 KSH786494:KSR786494 LCD786494:LCN786494 LLZ786494:LMJ786494 LVV786494:LWF786494 MFR786494:MGB786494 MPN786494:MPX786494 MZJ786494:MZT786494 NJF786494:NJP786494 NTB786494:NTL786494 OCX786494:ODH786494 OMT786494:OND786494 OWP786494:OWZ786494 PGL786494:PGV786494 PQH786494:PQR786494 QAD786494:QAN786494 QJZ786494:QKJ786494 QTV786494:QUF786494 RDR786494:REB786494 RNN786494:RNX786494 RXJ786494:RXT786494 SHF786494:SHP786494 SRB786494:SRL786494 TAX786494:TBH786494 TKT786494:TLD786494 TUP786494:TUZ786494 UEL786494:UEV786494 UOH786494:UOR786494 UYD786494:UYN786494 VHZ786494:VIJ786494 VRV786494:VSF786494 WBR786494:WCB786494 WLN786494:WLX786494 WVJ786494:WVT786494 B852030:L852030 IX852030:JH852030 ST852030:TD852030 ACP852030:ACZ852030 AML852030:AMV852030 AWH852030:AWR852030 BGD852030:BGN852030 BPZ852030:BQJ852030 BZV852030:CAF852030 CJR852030:CKB852030 CTN852030:CTX852030 DDJ852030:DDT852030 DNF852030:DNP852030 DXB852030:DXL852030 EGX852030:EHH852030 EQT852030:ERD852030 FAP852030:FAZ852030 FKL852030:FKV852030 FUH852030:FUR852030 GED852030:GEN852030 GNZ852030:GOJ852030 GXV852030:GYF852030 HHR852030:HIB852030 HRN852030:HRX852030 IBJ852030:IBT852030 ILF852030:ILP852030 IVB852030:IVL852030 JEX852030:JFH852030 JOT852030:JPD852030 JYP852030:JYZ852030 KIL852030:KIV852030 KSH852030:KSR852030 LCD852030:LCN852030 LLZ852030:LMJ852030 LVV852030:LWF852030 MFR852030:MGB852030 MPN852030:MPX852030 MZJ852030:MZT852030 NJF852030:NJP852030 NTB852030:NTL852030 OCX852030:ODH852030 OMT852030:OND852030 OWP852030:OWZ852030 PGL852030:PGV852030 PQH852030:PQR852030 QAD852030:QAN852030 QJZ852030:QKJ852030 QTV852030:QUF852030 RDR852030:REB852030 RNN852030:RNX852030 RXJ852030:RXT852030 SHF852030:SHP852030 SRB852030:SRL852030 TAX852030:TBH852030 TKT852030:TLD852030 TUP852030:TUZ852030 UEL852030:UEV852030 UOH852030:UOR852030 UYD852030:UYN852030 VHZ852030:VIJ852030 VRV852030:VSF852030 WBR852030:WCB852030 WLN852030:WLX852030 WVJ852030:WVT852030 B917566:L917566 IX917566:JH917566 ST917566:TD917566 ACP917566:ACZ917566 AML917566:AMV917566 AWH917566:AWR917566 BGD917566:BGN917566 BPZ917566:BQJ917566 BZV917566:CAF917566 CJR917566:CKB917566 CTN917566:CTX917566 DDJ917566:DDT917566 DNF917566:DNP917566 DXB917566:DXL917566 EGX917566:EHH917566 EQT917566:ERD917566 FAP917566:FAZ917566 FKL917566:FKV917566 FUH917566:FUR917566 GED917566:GEN917566 GNZ917566:GOJ917566 GXV917566:GYF917566 HHR917566:HIB917566 HRN917566:HRX917566 IBJ917566:IBT917566 ILF917566:ILP917566 IVB917566:IVL917566 JEX917566:JFH917566 JOT917566:JPD917566 JYP917566:JYZ917566 KIL917566:KIV917566 KSH917566:KSR917566 LCD917566:LCN917566 LLZ917566:LMJ917566 LVV917566:LWF917566 MFR917566:MGB917566 MPN917566:MPX917566 MZJ917566:MZT917566 NJF917566:NJP917566 NTB917566:NTL917566 OCX917566:ODH917566 OMT917566:OND917566 OWP917566:OWZ917566 PGL917566:PGV917566 PQH917566:PQR917566 QAD917566:QAN917566 QJZ917566:QKJ917566 QTV917566:QUF917566 RDR917566:REB917566 RNN917566:RNX917566 RXJ917566:RXT917566 SHF917566:SHP917566 SRB917566:SRL917566 TAX917566:TBH917566 TKT917566:TLD917566 TUP917566:TUZ917566 UEL917566:UEV917566 UOH917566:UOR917566 UYD917566:UYN917566 VHZ917566:VIJ917566 VRV917566:VSF917566 WBR917566:WCB917566 WLN917566:WLX917566 WVJ917566:WVT917566 B983102:L983102 IX983102:JH983102 ST983102:TD983102 ACP983102:ACZ983102 AML983102:AMV983102 AWH983102:AWR983102 BGD983102:BGN983102 BPZ983102:BQJ983102 BZV983102:CAF983102 CJR983102:CKB983102 CTN983102:CTX983102 DDJ983102:DDT983102 DNF983102:DNP983102 DXB983102:DXL983102 EGX983102:EHH983102 EQT983102:ERD983102 FAP983102:FAZ983102 FKL983102:FKV983102 FUH983102:FUR983102 GED983102:GEN983102 GNZ983102:GOJ983102 GXV983102:GYF983102 HHR983102:HIB983102 HRN983102:HRX983102 IBJ983102:IBT983102 ILF983102:ILP983102 IVB983102:IVL983102 JEX983102:JFH983102 JOT983102:JPD983102 JYP983102:JYZ983102 KIL983102:KIV983102 KSH983102:KSR983102 LCD983102:LCN983102 LLZ983102:LMJ983102 LVV983102:LWF983102 MFR983102:MGB983102 MPN983102:MPX983102 MZJ983102:MZT983102 NJF983102:NJP983102 NTB983102:NTL983102 OCX983102:ODH983102 OMT983102:OND983102 OWP983102:OWZ983102 PGL983102:PGV983102 PQH983102:PQR983102 QAD983102:QAN983102 QJZ983102:QKJ983102 QTV983102:QUF983102 RDR983102:REB983102 RNN983102:RNX983102 RXJ983102:RXT983102 SHF983102:SHP983102 SRB983102:SRL983102 TAX983102:TBH983102 TKT983102:TLD983102 TUP983102:TUZ983102 UEL983102:UEV983102 UOH983102:UOR983102 UYD983102:UYN983102 VHZ983102:VIJ983102 VRV983102:VSF983102 WBR983102:WCB983102 WLN983102:WLX983102 WVJ983102:WVT983102 A2:G5 IW2:JC5 SS2:SY5 ACO2:ACU5 AMK2:AMQ5 AWG2:AWM5 BGC2:BGI5 BPY2:BQE5 BZU2:CAA5 CJQ2:CJW5 CTM2:CTS5 DDI2:DDO5 DNE2:DNK5 DXA2:DXG5 EGW2:EHC5 EQS2:EQY5 FAO2:FAU5 FKK2:FKQ5 FUG2:FUM5 GEC2:GEI5 GNY2:GOE5 GXU2:GYA5 HHQ2:HHW5 HRM2:HRS5 IBI2:IBO5 ILE2:ILK5 IVA2:IVG5 JEW2:JFC5 JOS2:JOY5 JYO2:JYU5 KIK2:KIQ5 KSG2:KSM5 LCC2:LCI5 LLY2:LME5 LVU2:LWA5 MFQ2:MFW5 MPM2:MPS5 MZI2:MZO5 NJE2:NJK5 NTA2:NTG5 OCW2:ODC5 OMS2:OMY5 OWO2:OWU5 PGK2:PGQ5 PQG2:PQM5 QAC2:QAI5 QJY2:QKE5 QTU2:QUA5 RDQ2:RDW5 RNM2:RNS5 RXI2:RXO5 SHE2:SHK5 SRA2:SRG5 TAW2:TBC5 TKS2:TKY5 TUO2:TUU5 UEK2:UEQ5 UOG2:UOM5 UYC2:UYI5 VHY2:VIE5 VRU2:VSA5 WBQ2:WBW5 WLM2:WLS5 WVI2:WVO5 A65538:G65541 IW65538:JC65541 SS65538:SY65541 ACO65538:ACU65541 AMK65538:AMQ65541 AWG65538:AWM65541 BGC65538:BGI65541 BPY65538:BQE65541 BZU65538:CAA65541 CJQ65538:CJW65541 CTM65538:CTS65541 DDI65538:DDO65541 DNE65538:DNK65541 DXA65538:DXG65541 EGW65538:EHC65541 EQS65538:EQY65541 FAO65538:FAU65541 FKK65538:FKQ65541 FUG65538:FUM65541 GEC65538:GEI65541 GNY65538:GOE65541 GXU65538:GYA65541 HHQ65538:HHW65541 HRM65538:HRS65541 IBI65538:IBO65541 ILE65538:ILK65541 IVA65538:IVG65541 JEW65538:JFC65541 JOS65538:JOY65541 JYO65538:JYU65541 KIK65538:KIQ65541 KSG65538:KSM65541 LCC65538:LCI65541 LLY65538:LME65541 LVU65538:LWA65541 MFQ65538:MFW65541 MPM65538:MPS65541 MZI65538:MZO65541 NJE65538:NJK65541 NTA65538:NTG65541 OCW65538:ODC65541 OMS65538:OMY65541 OWO65538:OWU65541 PGK65538:PGQ65541 PQG65538:PQM65541 QAC65538:QAI65541 QJY65538:QKE65541 QTU65538:QUA65541 RDQ65538:RDW65541 RNM65538:RNS65541 RXI65538:RXO65541 SHE65538:SHK65541 SRA65538:SRG65541 TAW65538:TBC65541 TKS65538:TKY65541 TUO65538:TUU65541 UEK65538:UEQ65541 UOG65538:UOM65541 UYC65538:UYI65541 VHY65538:VIE65541 VRU65538:VSA65541 WBQ65538:WBW65541 WLM65538:WLS65541 WVI65538:WVO65541 A131074:G131077 IW131074:JC131077 SS131074:SY131077 ACO131074:ACU131077 AMK131074:AMQ131077 AWG131074:AWM131077 BGC131074:BGI131077 BPY131074:BQE131077 BZU131074:CAA131077 CJQ131074:CJW131077 CTM131074:CTS131077 DDI131074:DDO131077 DNE131074:DNK131077 DXA131074:DXG131077 EGW131074:EHC131077 EQS131074:EQY131077 FAO131074:FAU131077 FKK131074:FKQ131077 FUG131074:FUM131077 GEC131074:GEI131077 GNY131074:GOE131077 GXU131074:GYA131077 HHQ131074:HHW131077 HRM131074:HRS131077 IBI131074:IBO131077 ILE131074:ILK131077 IVA131074:IVG131077 JEW131074:JFC131077 JOS131074:JOY131077 JYO131074:JYU131077 KIK131074:KIQ131077 KSG131074:KSM131077 LCC131074:LCI131077 LLY131074:LME131077 LVU131074:LWA131077 MFQ131074:MFW131077 MPM131074:MPS131077 MZI131074:MZO131077 NJE131074:NJK131077 NTA131074:NTG131077 OCW131074:ODC131077 OMS131074:OMY131077 OWO131074:OWU131077 PGK131074:PGQ131077 PQG131074:PQM131077 QAC131074:QAI131077 QJY131074:QKE131077 QTU131074:QUA131077 RDQ131074:RDW131077 RNM131074:RNS131077 RXI131074:RXO131077 SHE131074:SHK131077 SRA131074:SRG131077 TAW131074:TBC131077 TKS131074:TKY131077 TUO131074:TUU131077 UEK131074:UEQ131077 UOG131074:UOM131077 UYC131074:UYI131077 VHY131074:VIE131077 VRU131074:VSA131077 WBQ131074:WBW131077 WLM131074:WLS131077 WVI131074:WVO131077 A196610:G196613 IW196610:JC196613 SS196610:SY196613 ACO196610:ACU196613 AMK196610:AMQ196613 AWG196610:AWM196613 BGC196610:BGI196613 BPY196610:BQE196613 BZU196610:CAA196613 CJQ196610:CJW196613 CTM196610:CTS196613 DDI196610:DDO196613 DNE196610:DNK196613 DXA196610:DXG196613 EGW196610:EHC196613 EQS196610:EQY196613 FAO196610:FAU196613 FKK196610:FKQ196613 FUG196610:FUM196613 GEC196610:GEI196613 GNY196610:GOE196613 GXU196610:GYA196613 HHQ196610:HHW196613 HRM196610:HRS196613 IBI196610:IBO196613 ILE196610:ILK196613 IVA196610:IVG196613 JEW196610:JFC196613 JOS196610:JOY196613 JYO196610:JYU196613 KIK196610:KIQ196613 KSG196610:KSM196613 LCC196610:LCI196613 LLY196610:LME196613 LVU196610:LWA196613 MFQ196610:MFW196613 MPM196610:MPS196613 MZI196610:MZO196613 NJE196610:NJK196613 NTA196610:NTG196613 OCW196610:ODC196613 OMS196610:OMY196613 OWO196610:OWU196613 PGK196610:PGQ196613 PQG196610:PQM196613 QAC196610:QAI196613 QJY196610:QKE196613 QTU196610:QUA196613 RDQ196610:RDW196613 RNM196610:RNS196613 RXI196610:RXO196613 SHE196610:SHK196613 SRA196610:SRG196613 TAW196610:TBC196613 TKS196610:TKY196613 TUO196610:TUU196613 UEK196610:UEQ196613 UOG196610:UOM196613 UYC196610:UYI196613 VHY196610:VIE196613 VRU196610:VSA196613 WBQ196610:WBW196613 WLM196610:WLS196613 WVI196610:WVO196613 A262146:G262149 IW262146:JC262149 SS262146:SY262149 ACO262146:ACU262149 AMK262146:AMQ262149 AWG262146:AWM262149 BGC262146:BGI262149 BPY262146:BQE262149 BZU262146:CAA262149 CJQ262146:CJW262149 CTM262146:CTS262149 DDI262146:DDO262149 DNE262146:DNK262149 DXA262146:DXG262149 EGW262146:EHC262149 EQS262146:EQY262149 FAO262146:FAU262149 FKK262146:FKQ262149 FUG262146:FUM262149 GEC262146:GEI262149 GNY262146:GOE262149 GXU262146:GYA262149 HHQ262146:HHW262149 HRM262146:HRS262149 IBI262146:IBO262149 ILE262146:ILK262149 IVA262146:IVG262149 JEW262146:JFC262149 JOS262146:JOY262149 JYO262146:JYU262149 KIK262146:KIQ262149 KSG262146:KSM262149 LCC262146:LCI262149 LLY262146:LME262149 LVU262146:LWA262149 MFQ262146:MFW262149 MPM262146:MPS262149 MZI262146:MZO262149 NJE262146:NJK262149 NTA262146:NTG262149 OCW262146:ODC262149 OMS262146:OMY262149 OWO262146:OWU262149 PGK262146:PGQ262149 PQG262146:PQM262149 QAC262146:QAI262149 QJY262146:QKE262149 QTU262146:QUA262149 RDQ262146:RDW262149 RNM262146:RNS262149 RXI262146:RXO262149 SHE262146:SHK262149 SRA262146:SRG262149 TAW262146:TBC262149 TKS262146:TKY262149 TUO262146:TUU262149 UEK262146:UEQ262149 UOG262146:UOM262149 UYC262146:UYI262149 VHY262146:VIE262149 VRU262146:VSA262149 WBQ262146:WBW262149 WLM262146:WLS262149 WVI262146:WVO262149 A327682:G327685 IW327682:JC327685 SS327682:SY327685 ACO327682:ACU327685 AMK327682:AMQ327685 AWG327682:AWM327685 BGC327682:BGI327685 BPY327682:BQE327685 BZU327682:CAA327685 CJQ327682:CJW327685 CTM327682:CTS327685 DDI327682:DDO327685 DNE327682:DNK327685 DXA327682:DXG327685 EGW327682:EHC327685 EQS327682:EQY327685 FAO327682:FAU327685 FKK327682:FKQ327685 FUG327682:FUM327685 GEC327682:GEI327685 GNY327682:GOE327685 GXU327682:GYA327685 HHQ327682:HHW327685 HRM327682:HRS327685 IBI327682:IBO327685 ILE327682:ILK327685 IVA327682:IVG327685 JEW327682:JFC327685 JOS327682:JOY327685 JYO327682:JYU327685 KIK327682:KIQ327685 KSG327682:KSM327685 LCC327682:LCI327685 LLY327682:LME327685 LVU327682:LWA327685 MFQ327682:MFW327685 MPM327682:MPS327685 MZI327682:MZO327685 NJE327682:NJK327685 NTA327682:NTG327685 OCW327682:ODC327685 OMS327682:OMY327685 OWO327682:OWU327685 PGK327682:PGQ327685 PQG327682:PQM327685 QAC327682:QAI327685 QJY327682:QKE327685 QTU327682:QUA327685 RDQ327682:RDW327685 RNM327682:RNS327685 RXI327682:RXO327685 SHE327682:SHK327685 SRA327682:SRG327685 TAW327682:TBC327685 TKS327682:TKY327685 TUO327682:TUU327685 UEK327682:UEQ327685 UOG327682:UOM327685 UYC327682:UYI327685 VHY327682:VIE327685 VRU327682:VSA327685 WBQ327682:WBW327685 WLM327682:WLS327685 WVI327682:WVO327685 A393218:G393221 IW393218:JC393221 SS393218:SY393221 ACO393218:ACU393221 AMK393218:AMQ393221 AWG393218:AWM393221 BGC393218:BGI393221 BPY393218:BQE393221 BZU393218:CAA393221 CJQ393218:CJW393221 CTM393218:CTS393221 DDI393218:DDO393221 DNE393218:DNK393221 DXA393218:DXG393221 EGW393218:EHC393221 EQS393218:EQY393221 FAO393218:FAU393221 FKK393218:FKQ393221 FUG393218:FUM393221 GEC393218:GEI393221 GNY393218:GOE393221 GXU393218:GYA393221 HHQ393218:HHW393221 HRM393218:HRS393221 IBI393218:IBO393221 ILE393218:ILK393221 IVA393218:IVG393221 JEW393218:JFC393221 JOS393218:JOY393221 JYO393218:JYU393221 KIK393218:KIQ393221 KSG393218:KSM393221 LCC393218:LCI393221 LLY393218:LME393221 LVU393218:LWA393221 MFQ393218:MFW393221 MPM393218:MPS393221 MZI393218:MZO393221 NJE393218:NJK393221 NTA393218:NTG393221 OCW393218:ODC393221 OMS393218:OMY393221 OWO393218:OWU393221 PGK393218:PGQ393221 PQG393218:PQM393221 QAC393218:QAI393221 QJY393218:QKE393221 QTU393218:QUA393221 RDQ393218:RDW393221 RNM393218:RNS393221 RXI393218:RXO393221 SHE393218:SHK393221 SRA393218:SRG393221 TAW393218:TBC393221 TKS393218:TKY393221 TUO393218:TUU393221 UEK393218:UEQ393221 UOG393218:UOM393221 UYC393218:UYI393221 VHY393218:VIE393221 VRU393218:VSA393221 WBQ393218:WBW393221 WLM393218:WLS393221 WVI393218:WVO393221 A458754:G458757 IW458754:JC458757 SS458754:SY458757 ACO458754:ACU458757 AMK458754:AMQ458757 AWG458754:AWM458757 BGC458754:BGI458757 BPY458754:BQE458757 BZU458754:CAA458757 CJQ458754:CJW458757 CTM458754:CTS458757 DDI458754:DDO458757 DNE458754:DNK458757 DXA458754:DXG458757 EGW458754:EHC458757 EQS458754:EQY458757 FAO458754:FAU458757 FKK458754:FKQ458757 FUG458754:FUM458757 GEC458754:GEI458757 GNY458754:GOE458757 GXU458754:GYA458757 HHQ458754:HHW458757 HRM458754:HRS458757 IBI458754:IBO458757 ILE458754:ILK458757 IVA458754:IVG458757 JEW458754:JFC458757 JOS458754:JOY458757 JYO458754:JYU458757 KIK458754:KIQ458757 KSG458754:KSM458757 LCC458754:LCI458757 LLY458754:LME458757 LVU458754:LWA458757 MFQ458754:MFW458757 MPM458754:MPS458757 MZI458754:MZO458757 NJE458754:NJK458757 NTA458754:NTG458757 OCW458754:ODC458757 OMS458754:OMY458757 OWO458754:OWU458757 PGK458754:PGQ458757 PQG458754:PQM458757 QAC458754:QAI458757 QJY458754:QKE458757 QTU458754:QUA458757 RDQ458754:RDW458757 RNM458754:RNS458757 RXI458754:RXO458757 SHE458754:SHK458757 SRA458754:SRG458757 TAW458754:TBC458757 TKS458754:TKY458757 TUO458754:TUU458757 UEK458754:UEQ458757 UOG458754:UOM458757 UYC458754:UYI458757 VHY458754:VIE458757 VRU458754:VSA458757 WBQ458754:WBW458757 WLM458754:WLS458757 WVI458754:WVO458757 A524290:G524293 IW524290:JC524293 SS524290:SY524293 ACO524290:ACU524293 AMK524290:AMQ524293 AWG524290:AWM524293 BGC524290:BGI524293 BPY524290:BQE524293 BZU524290:CAA524293 CJQ524290:CJW524293 CTM524290:CTS524293 DDI524290:DDO524293 DNE524290:DNK524293 DXA524290:DXG524293 EGW524290:EHC524293 EQS524290:EQY524293 FAO524290:FAU524293 FKK524290:FKQ524293 FUG524290:FUM524293 GEC524290:GEI524293 GNY524290:GOE524293 GXU524290:GYA524293 HHQ524290:HHW524293 HRM524290:HRS524293 IBI524290:IBO524293 ILE524290:ILK524293 IVA524290:IVG524293 JEW524290:JFC524293 JOS524290:JOY524293 JYO524290:JYU524293 KIK524290:KIQ524293 KSG524290:KSM524293 LCC524290:LCI524293 LLY524290:LME524293 LVU524290:LWA524293 MFQ524290:MFW524293 MPM524290:MPS524293 MZI524290:MZO524293 NJE524290:NJK524293 NTA524290:NTG524293 OCW524290:ODC524293 OMS524290:OMY524293 OWO524290:OWU524293 PGK524290:PGQ524293 PQG524290:PQM524293 QAC524290:QAI524293 QJY524290:QKE524293 QTU524290:QUA524293 RDQ524290:RDW524293 RNM524290:RNS524293 RXI524290:RXO524293 SHE524290:SHK524293 SRA524290:SRG524293 TAW524290:TBC524293 TKS524290:TKY524293 TUO524290:TUU524293 UEK524290:UEQ524293 UOG524290:UOM524293 UYC524290:UYI524293 VHY524290:VIE524293 VRU524290:VSA524293 WBQ524290:WBW524293 WLM524290:WLS524293 WVI524290:WVO524293 A589826:G589829 IW589826:JC589829 SS589826:SY589829 ACO589826:ACU589829 AMK589826:AMQ589829 AWG589826:AWM589829 BGC589826:BGI589829 BPY589826:BQE589829 BZU589826:CAA589829 CJQ589826:CJW589829 CTM589826:CTS589829 DDI589826:DDO589829 DNE589826:DNK589829 DXA589826:DXG589829 EGW589826:EHC589829 EQS589826:EQY589829 FAO589826:FAU589829 FKK589826:FKQ589829 FUG589826:FUM589829 GEC589826:GEI589829 GNY589826:GOE589829 GXU589826:GYA589829 HHQ589826:HHW589829 HRM589826:HRS589829 IBI589826:IBO589829 ILE589826:ILK589829 IVA589826:IVG589829 JEW589826:JFC589829 JOS589826:JOY589829 JYO589826:JYU589829 KIK589826:KIQ589829 KSG589826:KSM589829 LCC589826:LCI589829 LLY589826:LME589829 LVU589826:LWA589829 MFQ589826:MFW589829 MPM589826:MPS589829 MZI589826:MZO589829 NJE589826:NJK589829 NTA589826:NTG589829 OCW589826:ODC589829 OMS589826:OMY589829 OWO589826:OWU589829 PGK589826:PGQ589829 PQG589826:PQM589829 QAC589826:QAI589829 QJY589826:QKE589829 QTU589826:QUA589829 RDQ589826:RDW589829 RNM589826:RNS589829 RXI589826:RXO589829 SHE589826:SHK589829 SRA589826:SRG589829 TAW589826:TBC589829 TKS589826:TKY589829 TUO589826:TUU589829 UEK589826:UEQ589829 UOG589826:UOM589829 UYC589826:UYI589829 VHY589826:VIE589829 VRU589826:VSA589829 WBQ589826:WBW589829 WLM589826:WLS589829 WVI589826:WVO589829 A655362:G655365 IW655362:JC655365 SS655362:SY655365 ACO655362:ACU655365 AMK655362:AMQ655365 AWG655362:AWM655365 BGC655362:BGI655365 BPY655362:BQE655365 BZU655362:CAA655365 CJQ655362:CJW655365 CTM655362:CTS655365 DDI655362:DDO655365 DNE655362:DNK655365 DXA655362:DXG655365 EGW655362:EHC655365 EQS655362:EQY655365 FAO655362:FAU655365 FKK655362:FKQ655365 FUG655362:FUM655365 GEC655362:GEI655365 GNY655362:GOE655365 GXU655362:GYA655365 HHQ655362:HHW655365 HRM655362:HRS655365 IBI655362:IBO655365 ILE655362:ILK655365 IVA655362:IVG655365 JEW655362:JFC655365 JOS655362:JOY655365 JYO655362:JYU655365 KIK655362:KIQ655365 KSG655362:KSM655365 LCC655362:LCI655365 LLY655362:LME655365 LVU655362:LWA655365 MFQ655362:MFW655365 MPM655362:MPS655365 MZI655362:MZO655365 NJE655362:NJK655365 NTA655362:NTG655365 OCW655362:ODC655365 OMS655362:OMY655365 OWO655362:OWU655365 PGK655362:PGQ655365 PQG655362:PQM655365 QAC655362:QAI655365 QJY655362:QKE655365 QTU655362:QUA655365 RDQ655362:RDW655365 RNM655362:RNS655365 RXI655362:RXO655365 SHE655362:SHK655365 SRA655362:SRG655365 TAW655362:TBC655365 TKS655362:TKY655365 TUO655362:TUU655365 UEK655362:UEQ655365 UOG655362:UOM655365 UYC655362:UYI655365 VHY655362:VIE655365 VRU655362:VSA655365 WBQ655362:WBW655365 WLM655362:WLS655365 WVI655362:WVO655365 A720898:G720901 IW720898:JC720901 SS720898:SY720901 ACO720898:ACU720901 AMK720898:AMQ720901 AWG720898:AWM720901 BGC720898:BGI720901 BPY720898:BQE720901 BZU720898:CAA720901 CJQ720898:CJW720901 CTM720898:CTS720901 DDI720898:DDO720901 DNE720898:DNK720901 DXA720898:DXG720901 EGW720898:EHC720901 EQS720898:EQY720901 FAO720898:FAU720901 FKK720898:FKQ720901 FUG720898:FUM720901 GEC720898:GEI720901 GNY720898:GOE720901 GXU720898:GYA720901 HHQ720898:HHW720901 HRM720898:HRS720901 IBI720898:IBO720901 ILE720898:ILK720901 IVA720898:IVG720901 JEW720898:JFC720901 JOS720898:JOY720901 JYO720898:JYU720901 KIK720898:KIQ720901 KSG720898:KSM720901 LCC720898:LCI720901 LLY720898:LME720901 LVU720898:LWA720901 MFQ720898:MFW720901 MPM720898:MPS720901 MZI720898:MZO720901 NJE720898:NJK720901 NTA720898:NTG720901 OCW720898:ODC720901 OMS720898:OMY720901 OWO720898:OWU720901 PGK720898:PGQ720901 PQG720898:PQM720901 QAC720898:QAI720901 QJY720898:QKE720901 QTU720898:QUA720901 RDQ720898:RDW720901 RNM720898:RNS720901 RXI720898:RXO720901 SHE720898:SHK720901 SRA720898:SRG720901 TAW720898:TBC720901 TKS720898:TKY720901 TUO720898:TUU720901 UEK720898:UEQ720901 UOG720898:UOM720901 UYC720898:UYI720901 VHY720898:VIE720901 VRU720898:VSA720901 WBQ720898:WBW720901 WLM720898:WLS720901 WVI720898:WVO720901 A786434:G786437 IW786434:JC786437 SS786434:SY786437 ACO786434:ACU786437 AMK786434:AMQ786437 AWG786434:AWM786437 BGC786434:BGI786437 BPY786434:BQE786437 BZU786434:CAA786437 CJQ786434:CJW786437 CTM786434:CTS786437 DDI786434:DDO786437 DNE786434:DNK786437 DXA786434:DXG786437 EGW786434:EHC786437 EQS786434:EQY786437 FAO786434:FAU786437 FKK786434:FKQ786437 FUG786434:FUM786437 GEC786434:GEI786437 GNY786434:GOE786437 GXU786434:GYA786437 HHQ786434:HHW786437 HRM786434:HRS786437 IBI786434:IBO786437 ILE786434:ILK786437 IVA786434:IVG786437 JEW786434:JFC786437 JOS786434:JOY786437 JYO786434:JYU786437 KIK786434:KIQ786437 KSG786434:KSM786437 LCC786434:LCI786437 LLY786434:LME786437 LVU786434:LWA786437 MFQ786434:MFW786437 MPM786434:MPS786437 MZI786434:MZO786437 NJE786434:NJK786437 NTA786434:NTG786437 OCW786434:ODC786437 OMS786434:OMY786437 OWO786434:OWU786437 PGK786434:PGQ786437 PQG786434:PQM786437 QAC786434:QAI786437 QJY786434:QKE786437 QTU786434:QUA786437 RDQ786434:RDW786437 RNM786434:RNS786437 RXI786434:RXO786437 SHE786434:SHK786437 SRA786434:SRG786437 TAW786434:TBC786437 TKS786434:TKY786437 TUO786434:TUU786437 UEK786434:UEQ786437 UOG786434:UOM786437 UYC786434:UYI786437 VHY786434:VIE786437 VRU786434:VSA786437 WBQ786434:WBW786437 WLM786434:WLS786437 WVI786434:WVO786437 A851970:G851973 IW851970:JC851973 SS851970:SY851973 ACO851970:ACU851973 AMK851970:AMQ851973 AWG851970:AWM851973 BGC851970:BGI851973 BPY851970:BQE851973 BZU851970:CAA851973 CJQ851970:CJW851973 CTM851970:CTS851973 DDI851970:DDO851973 DNE851970:DNK851973 DXA851970:DXG851973 EGW851970:EHC851973 EQS851970:EQY851973 FAO851970:FAU851973 FKK851970:FKQ851973 FUG851970:FUM851973 GEC851970:GEI851973 GNY851970:GOE851973 GXU851970:GYA851973 HHQ851970:HHW851973 HRM851970:HRS851973 IBI851970:IBO851973 ILE851970:ILK851973 IVA851970:IVG851973 JEW851970:JFC851973 JOS851970:JOY851973 JYO851970:JYU851973 KIK851970:KIQ851973 KSG851970:KSM851973 LCC851970:LCI851973 LLY851970:LME851973 LVU851970:LWA851973 MFQ851970:MFW851973 MPM851970:MPS851973 MZI851970:MZO851973 NJE851970:NJK851973 NTA851970:NTG851973 OCW851970:ODC851973 OMS851970:OMY851973 OWO851970:OWU851973 PGK851970:PGQ851973 PQG851970:PQM851973 QAC851970:QAI851973 QJY851970:QKE851973 QTU851970:QUA851973 RDQ851970:RDW851973 RNM851970:RNS851973 RXI851970:RXO851973 SHE851970:SHK851973 SRA851970:SRG851973 TAW851970:TBC851973 TKS851970:TKY851973 TUO851970:TUU851973 UEK851970:UEQ851973 UOG851970:UOM851973 UYC851970:UYI851973 VHY851970:VIE851973 VRU851970:VSA851973 WBQ851970:WBW851973 WLM851970:WLS851973 WVI851970:WVO851973 A917506:G917509 IW917506:JC917509 SS917506:SY917509 ACO917506:ACU917509 AMK917506:AMQ917509 AWG917506:AWM917509 BGC917506:BGI917509 BPY917506:BQE917509 BZU917506:CAA917509 CJQ917506:CJW917509 CTM917506:CTS917509 DDI917506:DDO917509 DNE917506:DNK917509 DXA917506:DXG917509 EGW917506:EHC917509 EQS917506:EQY917509 FAO917506:FAU917509 FKK917506:FKQ917509 FUG917506:FUM917509 GEC917506:GEI917509 GNY917506:GOE917509 GXU917506:GYA917509 HHQ917506:HHW917509 HRM917506:HRS917509 IBI917506:IBO917509 ILE917506:ILK917509 IVA917506:IVG917509 JEW917506:JFC917509 JOS917506:JOY917509 JYO917506:JYU917509 KIK917506:KIQ917509 KSG917506:KSM917509 LCC917506:LCI917509 LLY917506:LME917509 LVU917506:LWA917509 MFQ917506:MFW917509 MPM917506:MPS917509 MZI917506:MZO917509 NJE917506:NJK917509 NTA917506:NTG917509 OCW917506:ODC917509 OMS917506:OMY917509 OWO917506:OWU917509 PGK917506:PGQ917509 PQG917506:PQM917509 QAC917506:QAI917509 QJY917506:QKE917509 QTU917506:QUA917509 RDQ917506:RDW917509 RNM917506:RNS917509 RXI917506:RXO917509 SHE917506:SHK917509 SRA917506:SRG917509 TAW917506:TBC917509 TKS917506:TKY917509 TUO917506:TUU917509 UEK917506:UEQ917509 UOG917506:UOM917509 UYC917506:UYI917509 VHY917506:VIE917509 VRU917506:VSA917509 WBQ917506:WBW917509 WLM917506:WLS917509 WVI917506:WVO917509 A983042:G983045 IW983042:JC983045 SS983042:SY983045 ACO983042:ACU983045 AMK983042:AMQ983045 AWG983042:AWM983045 BGC983042:BGI983045 BPY983042:BQE983045 BZU983042:CAA983045 CJQ983042:CJW983045 CTM983042:CTS983045 DDI983042:DDO983045 DNE983042:DNK983045 DXA983042:DXG983045 EGW983042:EHC983045 EQS983042:EQY983045 FAO983042:FAU983045 FKK983042:FKQ983045 FUG983042:FUM983045 GEC983042:GEI983045 GNY983042:GOE983045 GXU983042:GYA983045 HHQ983042:HHW983045 HRM983042:HRS983045 IBI983042:IBO983045 ILE983042:ILK983045 IVA983042:IVG983045 JEW983042:JFC983045 JOS983042:JOY983045 JYO983042:JYU983045 KIK983042:KIQ983045 KSG983042:KSM983045 LCC983042:LCI983045 LLY983042:LME983045 LVU983042:LWA983045 MFQ983042:MFW983045 MPM983042:MPS983045 MZI983042:MZO983045 NJE983042:NJK983045 NTA983042:NTG983045 OCW983042:ODC983045 OMS983042:OMY983045 OWO983042:OWU983045 PGK983042:PGQ983045 PQG983042:PQM983045 QAC983042:QAI983045 QJY983042:QKE983045 QTU983042:QUA983045 RDQ983042:RDW983045 RNM983042:RNS983045 RXI983042:RXO983045 SHE983042:SHK983045 SRA983042:SRG983045 TAW983042:TBC983045 TKS983042:TKY983045 TUO983042:TUU983045 UEK983042:UEQ983045 UOG983042:UOM983045 UYC983042:UYI983045 VHY983042:VIE983045 VRU983042:VSA983045 WBQ983042:WBW983045 WLM983042:WLS983045 WVI983042:WVO983045 H2:L49 JD2:JH49 SZ2:TD49 ACV2:ACZ49 AMR2:AMV49 AWN2:AWR49 BGJ2:BGN49 BQF2:BQJ49 CAB2:CAF49 CJX2:CKB49 CTT2:CTX49 DDP2:DDT49 DNL2:DNP49 DXH2:DXL49 EHD2:EHH49 EQZ2:ERD49 FAV2:FAZ49 FKR2:FKV49 FUN2:FUR49 GEJ2:GEN49 GOF2:GOJ49 GYB2:GYF49 HHX2:HIB49 HRT2:HRX49 IBP2:IBT49 ILL2:ILP49 IVH2:IVL49 JFD2:JFH49 JOZ2:JPD49 JYV2:JYZ49 KIR2:KIV49 KSN2:KSR49 LCJ2:LCN49 LMF2:LMJ49 LWB2:LWF49 MFX2:MGB49 MPT2:MPX49 MZP2:MZT49 NJL2:NJP49 NTH2:NTL49 ODD2:ODH49 OMZ2:OND49 OWV2:OWZ49 PGR2:PGV49 PQN2:PQR49 QAJ2:QAN49 QKF2:QKJ49 QUB2:QUF49 RDX2:REB49 RNT2:RNX49 RXP2:RXT49 SHL2:SHP49 SRH2:SRL49 TBD2:TBH49 TKZ2:TLD49 TUV2:TUZ49 UER2:UEV49 UON2:UOR49 UYJ2:UYN49 VIF2:VIJ49 VSB2:VSF49 WBX2:WCB49 WLT2:WLX49 WVP2:WVT49 H65538:L65585 JD65538:JH65585 SZ65538:TD65585 ACV65538:ACZ65585 AMR65538:AMV65585 AWN65538:AWR65585 BGJ65538:BGN65585 BQF65538:BQJ65585 CAB65538:CAF65585 CJX65538:CKB65585 CTT65538:CTX65585 DDP65538:DDT65585 DNL65538:DNP65585 DXH65538:DXL65585 EHD65538:EHH65585 EQZ65538:ERD65585 FAV65538:FAZ65585 FKR65538:FKV65585 FUN65538:FUR65585 GEJ65538:GEN65585 GOF65538:GOJ65585 GYB65538:GYF65585 HHX65538:HIB65585 HRT65538:HRX65585 IBP65538:IBT65585 ILL65538:ILP65585 IVH65538:IVL65585 JFD65538:JFH65585 JOZ65538:JPD65585 JYV65538:JYZ65585 KIR65538:KIV65585 KSN65538:KSR65585 LCJ65538:LCN65585 LMF65538:LMJ65585 LWB65538:LWF65585 MFX65538:MGB65585 MPT65538:MPX65585 MZP65538:MZT65585 NJL65538:NJP65585 NTH65538:NTL65585 ODD65538:ODH65585 OMZ65538:OND65585 OWV65538:OWZ65585 PGR65538:PGV65585 PQN65538:PQR65585 QAJ65538:QAN65585 QKF65538:QKJ65585 QUB65538:QUF65585 RDX65538:REB65585 RNT65538:RNX65585 RXP65538:RXT65585 SHL65538:SHP65585 SRH65538:SRL65585 TBD65538:TBH65585 TKZ65538:TLD65585 TUV65538:TUZ65585 UER65538:UEV65585 UON65538:UOR65585 UYJ65538:UYN65585 VIF65538:VIJ65585 VSB65538:VSF65585 WBX65538:WCB65585 WLT65538:WLX65585 WVP65538:WVT65585 H131074:L131121 JD131074:JH131121 SZ131074:TD131121 ACV131074:ACZ131121 AMR131074:AMV131121 AWN131074:AWR131121 BGJ131074:BGN131121 BQF131074:BQJ131121 CAB131074:CAF131121 CJX131074:CKB131121 CTT131074:CTX131121 DDP131074:DDT131121 DNL131074:DNP131121 DXH131074:DXL131121 EHD131074:EHH131121 EQZ131074:ERD131121 FAV131074:FAZ131121 FKR131074:FKV131121 FUN131074:FUR131121 GEJ131074:GEN131121 GOF131074:GOJ131121 GYB131074:GYF131121 HHX131074:HIB131121 HRT131074:HRX131121 IBP131074:IBT131121 ILL131074:ILP131121 IVH131074:IVL131121 JFD131074:JFH131121 JOZ131074:JPD131121 JYV131074:JYZ131121 KIR131074:KIV131121 KSN131074:KSR131121 LCJ131074:LCN131121 LMF131074:LMJ131121 LWB131074:LWF131121 MFX131074:MGB131121 MPT131074:MPX131121 MZP131074:MZT131121 NJL131074:NJP131121 NTH131074:NTL131121 ODD131074:ODH131121 OMZ131074:OND131121 OWV131074:OWZ131121 PGR131074:PGV131121 PQN131074:PQR131121 QAJ131074:QAN131121 QKF131074:QKJ131121 QUB131074:QUF131121 RDX131074:REB131121 RNT131074:RNX131121 RXP131074:RXT131121 SHL131074:SHP131121 SRH131074:SRL131121 TBD131074:TBH131121 TKZ131074:TLD131121 TUV131074:TUZ131121 UER131074:UEV131121 UON131074:UOR131121 UYJ131074:UYN131121 VIF131074:VIJ131121 VSB131074:VSF131121 WBX131074:WCB131121 WLT131074:WLX131121 WVP131074:WVT131121 H196610:L196657 JD196610:JH196657 SZ196610:TD196657 ACV196610:ACZ196657 AMR196610:AMV196657 AWN196610:AWR196657 BGJ196610:BGN196657 BQF196610:BQJ196657 CAB196610:CAF196657 CJX196610:CKB196657 CTT196610:CTX196657 DDP196610:DDT196657 DNL196610:DNP196657 DXH196610:DXL196657 EHD196610:EHH196657 EQZ196610:ERD196657 FAV196610:FAZ196657 FKR196610:FKV196657 FUN196610:FUR196657 GEJ196610:GEN196657 GOF196610:GOJ196657 GYB196610:GYF196657 HHX196610:HIB196657 HRT196610:HRX196657 IBP196610:IBT196657 ILL196610:ILP196657 IVH196610:IVL196657 JFD196610:JFH196657 JOZ196610:JPD196657 JYV196610:JYZ196657 KIR196610:KIV196657 KSN196610:KSR196657 LCJ196610:LCN196657 LMF196610:LMJ196657 LWB196610:LWF196657 MFX196610:MGB196657 MPT196610:MPX196657 MZP196610:MZT196657 NJL196610:NJP196657 NTH196610:NTL196657 ODD196610:ODH196657 OMZ196610:OND196657 OWV196610:OWZ196657 PGR196610:PGV196657 PQN196610:PQR196657 QAJ196610:QAN196657 QKF196610:QKJ196657 QUB196610:QUF196657 RDX196610:REB196657 RNT196610:RNX196657 RXP196610:RXT196657 SHL196610:SHP196657 SRH196610:SRL196657 TBD196610:TBH196657 TKZ196610:TLD196657 TUV196610:TUZ196657 UER196610:UEV196657 UON196610:UOR196657 UYJ196610:UYN196657 VIF196610:VIJ196657 VSB196610:VSF196657 WBX196610:WCB196657 WLT196610:WLX196657 WVP196610:WVT196657 H262146:L262193 JD262146:JH262193 SZ262146:TD262193 ACV262146:ACZ262193 AMR262146:AMV262193 AWN262146:AWR262193 BGJ262146:BGN262193 BQF262146:BQJ262193 CAB262146:CAF262193 CJX262146:CKB262193 CTT262146:CTX262193 DDP262146:DDT262193 DNL262146:DNP262193 DXH262146:DXL262193 EHD262146:EHH262193 EQZ262146:ERD262193 FAV262146:FAZ262193 FKR262146:FKV262193 FUN262146:FUR262193 GEJ262146:GEN262193 GOF262146:GOJ262193 GYB262146:GYF262193 HHX262146:HIB262193 HRT262146:HRX262193 IBP262146:IBT262193 ILL262146:ILP262193 IVH262146:IVL262193 JFD262146:JFH262193 JOZ262146:JPD262193 JYV262146:JYZ262193 KIR262146:KIV262193 KSN262146:KSR262193 LCJ262146:LCN262193 LMF262146:LMJ262193 LWB262146:LWF262193 MFX262146:MGB262193 MPT262146:MPX262193 MZP262146:MZT262193 NJL262146:NJP262193 NTH262146:NTL262193 ODD262146:ODH262193 OMZ262146:OND262193 OWV262146:OWZ262193 PGR262146:PGV262193 PQN262146:PQR262193 QAJ262146:QAN262193 QKF262146:QKJ262193 QUB262146:QUF262193 RDX262146:REB262193 RNT262146:RNX262193 RXP262146:RXT262193 SHL262146:SHP262193 SRH262146:SRL262193 TBD262146:TBH262193 TKZ262146:TLD262193 TUV262146:TUZ262193 UER262146:UEV262193 UON262146:UOR262193 UYJ262146:UYN262193 VIF262146:VIJ262193 VSB262146:VSF262193 WBX262146:WCB262193 WLT262146:WLX262193 WVP262146:WVT262193 H327682:L327729 JD327682:JH327729 SZ327682:TD327729 ACV327682:ACZ327729 AMR327682:AMV327729 AWN327682:AWR327729 BGJ327682:BGN327729 BQF327682:BQJ327729 CAB327682:CAF327729 CJX327682:CKB327729 CTT327682:CTX327729 DDP327682:DDT327729 DNL327682:DNP327729 DXH327682:DXL327729 EHD327682:EHH327729 EQZ327682:ERD327729 FAV327682:FAZ327729 FKR327682:FKV327729 FUN327682:FUR327729 GEJ327682:GEN327729 GOF327682:GOJ327729 GYB327682:GYF327729 HHX327682:HIB327729 HRT327682:HRX327729 IBP327682:IBT327729 ILL327682:ILP327729 IVH327682:IVL327729 JFD327682:JFH327729 JOZ327682:JPD327729 JYV327682:JYZ327729 KIR327682:KIV327729 KSN327682:KSR327729 LCJ327682:LCN327729 LMF327682:LMJ327729 LWB327682:LWF327729 MFX327682:MGB327729 MPT327682:MPX327729 MZP327682:MZT327729 NJL327682:NJP327729 NTH327682:NTL327729 ODD327682:ODH327729 OMZ327682:OND327729 OWV327682:OWZ327729 PGR327682:PGV327729 PQN327682:PQR327729 QAJ327682:QAN327729 QKF327682:QKJ327729 QUB327682:QUF327729 RDX327682:REB327729 RNT327682:RNX327729 RXP327682:RXT327729 SHL327682:SHP327729 SRH327682:SRL327729 TBD327682:TBH327729 TKZ327682:TLD327729 TUV327682:TUZ327729 UER327682:UEV327729 UON327682:UOR327729 UYJ327682:UYN327729 VIF327682:VIJ327729 VSB327682:VSF327729 WBX327682:WCB327729 WLT327682:WLX327729 WVP327682:WVT327729 H393218:L393265 JD393218:JH393265 SZ393218:TD393265 ACV393218:ACZ393265 AMR393218:AMV393265 AWN393218:AWR393265 BGJ393218:BGN393265 BQF393218:BQJ393265 CAB393218:CAF393265 CJX393218:CKB393265 CTT393218:CTX393265 DDP393218:DDT393265 DNL393218:DNP393265 DXH393218:DXL393265 EHD393218:EHH393265 EQZ393218:ERD393265 FAV393218:FAZ393265 FKR393218:FKV393265 FUN393218:FUR393265 GEJ393218:GEN393265 GOF393218:GOJ393265 GYB393218:GYF393265 HHX393218:HIB393265 HRT393218:HRX393265 IBP393218:IBT393265 ILL393218:ILP393265 IVH393218:IVL393265 JFD393218:JFH393265 JOZ393218:JPD393265 JYV393218:JYZ393265 KIR393218:KIV393265 KSN393218:KSR393265 LCJ393218:LCN393265 LMF393218:LMJ393265 LWB393218:LWF393265 MFX393218:MGB393265 MPT393218:MPX393265 MZP393218:MZT393265 NJL393218:NJP393265 NTH393218:NTL393265 ODD393218:ODH393265 OMZ393218:OND393265 OWV393218:OWZ393265 PGR393218:PGV393265 PQN393218:PQR393265 QAJ393218:QAN393265 QKF393218:QKJ393265 QUB393218:QUF393265 RDX393218:REB393265 RNT393218:RNX393265 RXP393218:RXT393265 SHL393218:SHP393265 SRH393218:SRL393265 TBD393218:TBH393265 TKZ393218:TLD393265 TUV393218:TUZ393265 UER393218:UEV393265 UON393218:UOR393265 UYJ393218:UYN393265 VIF393218:VIJ393265 VSB393218:VSF393265 WBX393218:WCB393265 WLT393218:WLX393265 WVP393218:WVT393265 H458754:L458801 JD458754:JH458801 SZ458754:TD458801 ACV458754:ACZ458801 AMR458754:AMV458801 AWN458754:AWR458801 BGJ458754:BGN458801 BQF458754:BQJ458801 CAB458754:CAF458801 CJX458754:CKB458801 CTT458754:CTX458801 DDP458754:DDT458801 DNL458754:DNP458801 DXH458754:DXL458801 EHD458754:EHH458801 EQZ458754:ERD458801 FAV458754:FAZ458801 FKR458754:FKV458801 FUN458754:FUR458801 GEJ458754:GEN458801 GOF458754:GOJ458801 GYB458754:GYF458801 HHX458754:HIB458801 HRT458754:HRX458801 IBP458754:IBT458801 ILL458754:ILP458801 IVH458754:IVL458801 JFD458754:JFH458801 JOZ458754:JPD458801 JYV458754:JYZ458801 KIR458754:KIV458801 KSN458754:KSR458801 LCJ458754:LCN458801 LMF458754:LMJ458801 LWB458754:LWF458801 MFX458754:MGB458801 MPT458754:MPX458801 MZP458754:MZT458801 NJL458754:NJP458801 NTH458754:NTL458801 ODD458754:ODH458801 OMZ458754:OND458801 OWV458754:OWZ458801 PGR458754:PGV458801 PQN458754:PQR458801 QAJ458754:QAN458801 QKF458754:QKJ458801 QUB458754:QUF458801 RDX458754:REB458801 RNT458754:RNX458801 RXP458754:RXT458801 SHL458754:SHP458801 SRH458754:SRL458801 TBD458754:TBH458801 TKZ458754:TLD458801 TUV458754:TUZ458801 UER458754:UEV458801 UON458754:UOR458801 UYJ458754:UYN458801 VIF458754:VIJ458801 VSB458754:VSF458801 WBX458754:WCB458801 WLT458754:WLX458801 WVP458754:WVT458801 H524290:L524337 JD524290:JH524337 SZ524290:TD524337 ACV524290:ACZ524337 AMR524290:AMV524337 AWN524290:AWR524337 BGJ524290:BGN524337 BQF524290:BQJ524337 CAB524290:CAF524337 CJX524290:CKB524337 CTT524290:CTX524337 DDP524290:DDT524337 DNL524290:DNP524337 DXH524290:DXL524337 EHD524290:EHH524337 EQZ524290:ERD524337 FAV524290:FAZ524337 FKR524290:FKV524337 FUN524290:FUR524337 GEJ524290:GEN524337 GOF524290:GOJ524337 GYB524290:GYF524337 HHX524290:HIB524337 HRT524290:HRX524337 IBP524290:IBT524337 ILL524290:ILP524337 IVH524290:IVL524337 JFD524290:JFH524337 JOZ524290:JPD524337 JYV524290:JYZ524337 KIR524290:KIV524337 KSN524290:KSR524337 LCJ524290:LCN524337 LMF524290:LMJ524337 LWB524290:LWF524337 MFX524290:MGB524337 MPT524290:MPX524337 MZP524290:MZT524337 NJL524290:NJP524337 NTH524290:NTL524337 ODD524290:ODH524337 OMZ524290:OND524337 OWV524290:OWZ524337 PGR524290:PGV524337 PQN524290:PQR524337 QAJ524290:QAN524337 QKF524290:QKJ524337 QUB524290:QUF524337 RDX524290:REB524337 RNT524290:RNX524337 RXP524290:RXT524337 SHL524290:SHP524337 SRH524290:SRL524337 TBD524290:TBH524337 TKZ524290:TLD524337 TUV524290:TUZ524337 UER524290:UEV524337 UON524290:UOR524337 UYJ524290:UYN524337 VIF524290:VIJ524337 VSB524290:VSF524337 WBX524290:WCB524337 WLT524290:WLX524337 WVP524290:WVT524337 H589826:L589873 JD589826:JH589873 SZ589826:TD589873 ACV589826:ACZ589873 AMR589826:AMV589873 AWN589826:AWR589873 BGJ589826:BGN589873 BQF589826:BQJ589873 CAB589826:CAF589873 CJX589826:CKB589873 CTT589826:CTX589873 DDP589826:DDT589873 DNL589826:DNP589873 DXH589826:DXL589873 EHD589826:EHH589873 EQZ589826:ERD589873 FAV589826:FAZ589873 FKR589826:FKV589873 FUN589826:FUR589873 GEJ589826:GEN589873 GOF589826:GOJ589873 GYB589826:GYF589873 HHX589826:HIB589873 HRT589826:HRX589873 IBP589826:IBT589873 ILL589826:ILP589873 IVH589826:IVL589873 JFD589826:JFH589873 JOZ589826:JPD589873 JYV589826:JYZ589873 KIR589826:KIV589873 KSN589826:KSR589873 LCJ589826:LCN589873 LMF589826:LMJ589873 LWB589826:LWF589873 MFX589826:MGB589873 MPT589826:MPX589873 MZP589826:MZT589873 NJL589826:NJP589873 NTH589826:NTL589873 ODD589826:ODH589873 OMZ589826:OND589873 OWV589826:OWZ589873 PGR589826:PGV589873 PQN589826:PQR589873 QAJ589826:QAN589873 QKF589826:QKJ589873 QUB589826:QUF589873 RDX589826:REB589873 RNT589826:RNX589873 RXP589826:RXT589873 SHL589826:SHP589873 SRH589826:SRL589873 TBD589826:TBH589873 TKZ589826:TLD589873 TUV589826:TUZ589873 UER589826:UEV589873 UON589826:UOR589873 UYJ589826:UYN589873 VIF589826:VIJ589873 VSB589826:VSF589873 WBX589826:WCB589873 WLT589826:WLX589873 WVP589826:WVT589873 H655362:L655409 JD655362:JH655409 SZ655362:TD655409 ACV655362:ACZ655409 AMR655362:AMV655409 AWN655362:AWR655409 BGJ655362:BGN655409 BQF655362:BQJ655409 CAB655362:CAF655409 CJX655362:CKB655409 CTT655362:CTX655409 DDP655362:DDT655409 DNL655362:DNP655409 DXH655362:DXL655409 EHD655362:EHH655409 EQZ655362:ERD655409 FAV655362:FAZ655409 FKR655362:FKV655409 FUN655362:FUR655409 GEJ655362:GEN655409 GOF655362:GOJ655409 GYB655362:GYF655409 HHX655362:HIB655409 HRT655362:HRX655409 IBP655362:IBT655409 ILL655362:ILP655409 IVH655362:IVL655409 JFD655362:JFH655409 JOZ655362:JPD655409 JYV655362:JYZ655409 KIR655362:KIV655409 KSN655362:KSR655409 LCJ655362:LCN655409 LMF655362:LMJ655409 LWB655362:LWF655409 MFX655362:MGB655409 MPT655362:MPX655409 MZP655362:MZT655409 NJL655362:NJP655409 NTH655362:NTL655409 ODD655362:ODH655409 OMZ655362:OND655409 OWV655362:OWZ655409 PGR655362:PGV655409 PQN655362:PQR655409 QAJ655362:QAN655409 QKF655362:QKJ655409 QUB655362:QUF655409 RDX655362:REB655409 RNT655362:RNX655409 RXP655362:RXT655409 SHL655362:SHP655409 SRH655362:SRL655409 TBD655362:TBH655409 TKZ655362:TLD655409 TUV655362:TUZ655409 UER655362:UEV655409 UON655362:UOR655409 UYJ655362:UYN655409 VIF655362:VIJ655409 VSB655362:VSF655409 WBX655362:WCB655409 WLT655362:WLX655409 WVP655362:WVT655409 H720898:L720945 JD720898:JH720945 SZ720898:TD720945 ACV720898:ACZ720945 AMR720898:AMV720945 AWN720898:AWR720945 BGJ720898:BGN720945 BQF720898:BQJ720945 CAB720898:CAF720945 CJX720898:CKB720945 CTT720898:CTX720945 DDP720898:DDT720945 DNL720898:DNP720945 DXH720898:DXL720945 EHD720898:EHH720945 EQZ720898:ERD720945 FAV720898:FAZ720945 FKR720898:FKV720945 FUN720898:FUR720945 GEJ720898:GEN720945 GOF720898:GOJ720945 GYB720898:GYF720945 HHX720898:HIB720945 HRT720898:HRX720945 IBP720898:IBT720945 ILL720898:ILP720945 IVH720898:IVL720945 JFD720898:JFH720945 JOZ720898:JPD720945 JYV720898:JYZ720945 KIR720898:KIV720945 KSN720898:KSR720945 LCJ720898:LCN720945 LMF720898:LMJ720945 LWB720898:LWF720945 MFX720898:MGB720945 MPT720898:MPX720945 MZP720898:MZT720945 NJL720898:NJP720945 NTH720898:NTL720945 ODD720898:ODH720945 OMZ720898:OND720945 OWV720898:OWZ720945 PGR720898:PGV720945 PQN720898:PQR720945 QAJ720898:QAN720945 QKF720898:QKJ720945 QUB720898:QUF720945 RDX720898:REB720945 RNT720898:RNX720945 RXP720898:RXT720945 SHL720898:SHP720945 SRH720898:SRL720945 TBD720898:TBH720945 TKZ720898:TLD720945 TUV720898:TUZ720945 UER720898:UEV720945 UON720898:UOR720945 UYJ720898:UYN720945 VIF720898:VIJ720945 VSB720898:VSF720945 WBX720898:WCB720945 WLT720898:WLX720945 WVP720898:WVT720945 H786434:L786481 JD786434:JH786481 SZ786434:TD786481 ACV786434:ACZ786481 AMR786434:AMV786481 AWN786434:AWR786481 BGJ786434:BGN786481 BQF786434:BQJ786481 CAB786434:CAF786481 CJX786434:CKB786481 CTT786434:CTX786481 DDP786434:DDT786481 DNL786434:DNP786481 DXH786434:DXL786481 EHD786434:EHH786481 EQZ786434:ERD786481 FAV786434:FAZ786481 FKR786434:FKV786481 FUN786434:FUR786481 GEJ786434:GEN786481 GOF786434:GOJ786481 GYB786434:GYF786481 HHX786434:HIB786481 HRT786434:HRX786481 IBP786434:IBT786481 ILL786434:ILP786481 IVH786434:IVL786481 JFD786434:JFH786481 JOZ786434:JPD786481 JYV786434:JYZ786481 KIR786434:KIV786481 KSN786434:KSR786481 LCJ786434:LCN786481 LMF786434:LMJ786481 LWB786434:LWF786481 MFX786434:MGB786481 MPT786434:MPX786481 MZP786434:MZT786481 NJL786434:NJP786481 NTH786434:NTL786481 ODD786434:ODH786481 OMZ786434:OND786481 OWV786434:OWZ786481 PGR786434:PGV786481 PQN786434:PQR786481 QAJ786434:QAN786481 QKF786434:QKJ786481 QUB786434:QUF786481 RDX786434:REB786481 RNT786434:RNX786481 RXP786434:RXT786481 SHL786434:SHP786481 SRH786434:SRL786481 TBD786434:TBH786481 TKZ786434:TLD786481 TUV786434:TUZ786481 UER786434:UEV786481 UON786434:UOR786481 UYJ786434:UYN786481 VIF786434:VIJ786481 VSB786434:VSF786481 WBX786434:WCB786481 WLT786434:WLX786481 WVP786434:WVT786481 H851970:L852017 JD851970:JH852017 SZ851970:TD852017 ACV851970:ACZ852017 AMR851970:AMV852017 AWN851970:AWR852017 BGJ851970:BGN852017 BQF851970:BQJ852017 CAB851970:CAF852017 CJX851970:CKB852017 CTT851970:CTX852017 DDP851970:DDT852017 DNL851970:DNP852017 DXH851970:DXL852017 EHD851970:EHH852017 EQZ851970:ERD852017 FAV851970:FAZ852017 FKR851970:FKV852017 FUN851970:FUR852017 GEJ851970:GEN852017 GOF851970:GOJ852017 GYB851970:GYF852017 HHX851970:HIB852017 HRT851970:HRX852017 IBP851970:IBT852017 ILL851970:ILP852017 IVH851970:IVL852017 JFD851970:JFH852017 JOZ851970:JPD852017 JYV851970:JYZ852017 KIR851970:KIV852017 KSN851970:KSR852017 LCJ851970:LCN852017 LMF851970:LMJ852017 LWB851970:LWF852017 MFX851970:MGB852017 MPT851970:MPX852017 MZP851970:MZT852017 NJL851970:NJP852017 NTH851970:NTL852017 ODD851970:ODH852017 OMZ851970:OND852017 OWV851970:OWZ852017 PGR851970:PGV852017 PQN851970:PQR852017 QAJ851970:QAN852017 QKF851970:QKJ852017 QUB851970:QUF852017 RDX851970:REB852017 RNT851970:RNX852017 RXP851970:RXT852017 SHL851970:SHP852017 SRH851970:SRL852017 TBD851970:TBH852017 TKZ851970:TLD852017 TUV851970:TUZ852017 UER851970:UEV852017 UON851970:UOR852017 UYJ851970:UYN852017 VIF851970:VIJ852017 VSB851970:VSF852017 WBX851970:WCB852017 WLT851970:WLX852017 WVP851970:WVT852017 H917506:L917553 JD917506:JH917553 SZ917506:TD917553 ACV917506:ACZ917553 AMR917506:AMV917553 AWN917506:AWR917553 BGJ917506:BGN917553 BQF917506:BQJ917553 CAB917506:CAF917553 CJX917506:CKB917553 CTT917506:CTX917553 DDP917506:DDT917553 DNL917506:DNP917553 DXH917506:DXL917553 EHD917506:EHH917553 EQZ917506:ERD917553 FAV917506:FAZ917553 FKR917506:FKV917553 FUN917506:FUR917553 GEJ917506:GEN917553 GOF917506:GOJ917553 GYB917506:GYF917553 HHX917506:HIB917553 HRT917506:HRX917553 IBP917506:IBT917553 ILL917506:ILP917553 IVH917506:IVL917553 JFD917506:JFH917553 JOZ917506:JPD917553 JYV917506:JYZ917553 KIR917506:KIV917553 KSN917506:KSR917553 LCJ917506:LCN917553 LMF917506:LMJ917553 LWB917506:LWF917553 MFX917506:MGB917553 MPT917506:MPX917553 MZP917506:MZT917553 NJL917506:NJP917553 NTH917506:NTL917553 ODD917506:ODH917553 OMZ917506:OND917553 OWV917506:OWZ917553 PGR917506:PGV917553 PQN917506:PQR917553 QAJ917506:QAN917553 QKF917506:QKJ917553 QUB917506:QUF917553 RDX917506:REB917553 RNT917506:RNX917553 RXP917506:RXT917553 SHL917506:SHP917553 SRH917506:SRL917553 TBD917506:TBH917553 TKZ917506:TLD917553 TUV917506:TUZ917553 UER917506:UEV917553 UON917506:UOR917553 UYJ917506:UYN917553 VIF917506:VIJ917553 VSB917506:VSF917553 WBX917506:WCB917553 WLT917506:WLX917553 WVP917506:WVT917553 H983042:L983089 JD983042:JH983089 SZ983042:TD983089 ACV983042:ACZ983089 AMR983042:AMV983089 AWN983042:AWR983089 BGJ983042:BGN983089 BQF983042:BQJ983089 CAB983042:CAF983089 CJX983042:CKB983089 CTT983042:CTX983089 DDP983042:DDT983089 DNL983042:DNP983089 DXH983042:DXL983089 EHD983042:EHH983089 EQZ983042:ERD983089 FAV983042:FAZ983089 FKR983042:FKV983089 FUN983042:FUR983089 GEJ983042:GEN983089 GOF983042:GOJ983089 GYB983042:GYF983089 HHX983042:HIB983089 HRT983042:HRX983089 IBP983042:IBT983089 ILL983042:ILP983089 IVH983042:IVL983089 JFD983042:JFH983089 JOZ983042:JPD983089 JYV983042:JYZ983089 KIR983042:KIV983089 KSN983042:KSR983089 LCJ983042:LCN983089 LMF983042:LMJ983089 LWB983042:LWF983089 MFX983042:MGB983089 MPT983042:MPX983089 MZP983042:MZT983089 NJL983042:NJP983089 NTH983042:NTL983089 ODD983042:ODH983089 OMZ983042:OND983089 OWV983042:OWZ983089 PGR983042:PGV983089 PQN983042:PQR983089 QAJ983042:QAN983089 QKF983042:QKJ983089 QUB983042:QUF983089 RDX983042:REB983089 RNT983042:RNX983089 RXP983042:RXT983089 SHL983042:SHP983089 SRH983042:SRL983089 TBD983042:TBH983089 TKZ983042:TLD983089 TUV983042:TUZ983089 UER983042:UEV983089 UON983042:UOR983089 UYJ983042:UYN983089 VIF983042:VIJ983089 VSB983042:VSF983089 WBX983042:WCB983089 WLT983042:WLX983089 WVP983042:WVT983089 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A7:G49 IW7:JC49 SS7:SY49 ACO7:ACU49 AMK7:AMQ49 AWG7:AWM49 BGC7:BGI49 BPY7:BQE49 BZU7:CAA49 CJQ7:CJW49 CTM7:CTS49 DDI7:DDO49 DNE7:DNK49 DXA7:DXG49 EGW7:EHC49 EQS7:EQY49 FAO7:FAU49 FKK7:FKQ49 FUG7:FUM49 GEC7:GEI49 GNY7:GOE49 GXU7:GYA49 HHQ7:HHW49 HRM7:HRS49 IBI7:IBO49 ILE7:ILK49 IVA7:IVG49 JEW7:JFC49 JOS7:JOY49 JYO7:JYU49 KIK7:KIQ49 KSG7:KSM49 LCC7:LCI49 LLY7:LME49 LVU7:LWA49 MFQ7:MFW49 MPM7:MPS49 MZI7:MZO49 NJE7:NJK49 NTA7:NTG49 OCW7:ODC49 OMS7:OMY49 OWO7:OWU49 PGK7:PGQ49 PQG7:PQM49 QAC7:QAI49 QJY7:QKE49 QTU7:QUA49 RDQ7:RDW49 RNM7:RNS49 RXI7:RXO49 SHE7:SHK49 SRA7:SRG49 TAW7:TBC49 TKS7:TKY49 TUO7:TUU49 UEK7:UEQ49 UOG7:UOM49 UYC7:UYI49 VHY7:VIE49 VRU7:VSA49 WBQ7:WBW49 WLM7:WLS49 WVI7:WVO49 A65543:G65585 IW65543:JC65585 SS65543:SY65585 ACO65543:ACU65585 AMK65543:AMQ65585 AWG65543:AWM65585 BGC65543:BGI65585 BPY65543:BQE65585 BZU65543:CAA65585 CJQ65543:CJW65585 CTM65543:CTS65585 DDI65543:DDO65585 DNE65543:DNK65585 DXA65543:DXG65585 EGW65543:EHC65585 EQS65543:EQY65585 FAO65543:FAU65585 FKK65543:FKQ65585 FUG65543:FUM65585 GEC65543:GEI65585 GNY65543:GOE65585 GXU65543:GYA65585 HHQ65543:HHW65585 HRM65543:HRS65585 IBI65543:IBO65585 ILE65543:ILK65585 IVA65543:IVG65585 JEW65543:JFC65585 JOS65543:JOY65585 JYO65543:JYU65585 KIK65543:KIQ65585 KSG65543:KSM65585 LCC65543:LCI65585 LLY65543:LME65585 LVU65543:LWA65585 MFQ65543:MFW65585 MPM65543:MPS65585 MZI65543:MZO65585 NJE65543:NJK65585 NTA65543:NTG65585 OCW65543:ODC65585 OMS65543:OMY65585 OWO65543:OWU65585 PGK65543:PGQ65585 PQG65543:PQM65585 QAC65543:QAI65585 QJY65543:QKE65585 QTU65543:QUA65585 RDQ65543:RDW65585 RNM65543:RNS65585 RXI65543:RXO65585 SHE65543:SHK65585 SRA65543:SRG65585 TAW65543:TBC65585 TKS65543:TKY65585 TUO65543:TUU65585 UEK65543:UEQ65585 UOG65543:UOM65585 UYC65543:UYI65585 VHY65543:VIE65585 VRU65543:VSA65585 WBQ65543:WBW65585 WLM65543:WLS65585 WVI65543:WVO65585 A131079:G131121 IW131079:JC131121 SS131079:SY131121 ACO131079:ACU131121 AMK131079:AMQ131121 AWG131079:AWM131121 BGC131079:BGI131121 BPY131079:BQE131121 BZU131079:CAA131121 CJQ131079:CJW131121 CTM131079:CTS131121 DDI131079:DDO131121 DNE131079:DNK131121 DXA131079:DXG131121 EGW131079:EHC131121 EQS131079:EQY131121 FAO131079:FAU131121 FKK131079:FKQ131121 FUG131079:FUM131121 GEC131079:GEI131121 GNY131079:GOE131121 GXU131079:GYA131121 HHQ131079:HHW131121 HRM131079:HRS131121 IBI131079:IBO131121 ILE131079:ILK131121 IVA131079:IVG131121 JEW131079:JFC131121 JOS131079:JOY131121 JYO131079:JYU131121 KIK131079:KIQ131121 KSG131079:KSM131121 LCC131079:LCI131121 LLY131079:LME131121 LVU131079:LWA131121 MFQ131079:MFW131121 MPM131079:MPS131121 MZI131079:MZO131121 NJE131079:NJK131121 NTA131079:NTG131121 OCW131079:ODC131121 OMS131079:OMY131121 OWO131079:OWU131121 PGK131079:PGQ131121 PQG131079:PQM131121 QAC131079:QAI131121 QJY131079:QKE131121 QTU131079:QUA131121 RDQ131079:RDW131121 RNM131079:RNS131121 RXI131079:RXO131121 SHE131079:SHK131121 SRA131079:SRG131121 TAW131079:TBC131121 TKS131079:TKY131121 TUO131079:TUU131121 UEK131079:UEQ131121 UOG131079:UOM131121 UYC131079:UYI131121 VHY131079:VIE131121 VRU131079:VSA131121 WBQ131079:WBW131121 WLM131079:WLS131121 WVI131079:WVO131121 A196615:G196657 IW196615:JC196657 SS196615:SY196657 ACO196615:ACU196657 AMK196615:AMQ196657 AWG196615:AWM196657 BGC196615:BGI196657 BPY196615:BQE196657 BZU196615:CAA196657 CJQ196615:CJW196657 CTM196615:CTS196657 DDI196615:DDO196657 DNE196615:DNK196657 DXA196615:DXG196657 EGW196615:EHC196657 EQS196615:EQY196657 FAO196615:FAU196657 FKK196615:FKQ196657 FUG196615:FUM196657 GEC196615:GEI196657 GNY196615:GOE196657 GXU196615:GYA196657 HHQ196615:HHW196657 HRM196615:HRS196657 IBI196615:IBO196657 ILE196615:ILK196657 IVA196615:IVG196657 JEW196615:JFC196657 JOS196615:JOY196657 JYO196615:JYU196657 KIK196615:KIQ196657 KSG196615:KSM196657 LCC196615:LCI196657 LLY196615:LME196657 LVU196615:LWA196657 MFQ196615:MFW196657 MPM196615:MPS196657 MZI196615:MZO196657 NJE196615:NJK196657 NTA196615:NTG196657 OCW196615:ODC196657 OMS196615:OMY196657 OWO196615:OWU196657 PGK196615:PGQ196657 PQG196615:PQM196657 QAC196615:QAI196657 QJY196615:QKE196657 QTU196615:QUA196657 RDQ196615:RDW196657 RNM196615:RNS196657 RXI196615:RXO196657 SHE196615:SHK196657 SRA196615:SRG196657 TAW196615:TBC196657 TKS196615:TKY196657 TUO196615:TUU196657 UEK196615:UEQ196657 UOG196615:UOM196657 UYC196615:UYI196657 VHY196615:VIE196657 VRU196615:VSA196657 WBQ196615:WBW196657 WLM196615:WLS196657 WVI196615:WVO196657 A262151:G262193 IW262151:JC262193 SS262151:SY262193 ACO262151:ACU262193 AMK262151:AMQ262193 AWG262151:AWM262193 BGC262151:BGI262193 BPY262151:BQE262193 BZU262151:CAA262193 CJQ262151:CJW262193 CTM262151:CTS262193 DDI262151:DDO262193 DNE262151:DNK262193 DXA262151:DXG262193 EGW262151:EHC262193 EQS262151:EQY262193 FAO262151:FAU262193 FKK262151:FKQ262193 FUG262151:FUM262193 GEC262151:GEI262193 GNY262151:GOE262193 GXU262151:GYA262193 HHQ262151:HHW262193 HRM262151:HRS262193 IBI262151:IBO262193 ILE262151:ILK262193 IVA262151:IVG262193 JEW262151:JFC262193 JOS262151:JOY262193 JYO262151:JYU262193 KIK262151:KIQ262193 KSG262151:KSM262193 LCC262151:LCI262193 LLY262151:LME262193 LVU262151:LWA262193 MFQ262151:MFW262193 MPM262151:MPS262193 MZI262151:MZO262193 NJE262151:NJK262193 NTA262151:NTG262193 OCW262151:ODC262193 OMS262151:OMY262193 OWO262151:OWU262193 PGK262151:PGQ262193 PQG262151:PQM262193 QAC262151:QAI262193 QJY262151:QKE262193 QTU262151:QUA262193 RDQ262151:RDW262193 RNM262151:RNS262193 RXI262151:RXO262193 SHE262151:SHK262193 SRA262151:SRG262193 TAW262151:TBC262193 TKS262151:TKY262193 TUO262151:TUU262193 UEK262151:UEQ262193 UOG262151:UOM262193 UYC262151:UYI262193 VHY262151:VIE262193 VRU262151:VSA262193 WBQ262151:WBW262193 WLM262151:WLS262193 WVI262151:WVO262193 A327687:G327729 IW327687:JC327729 SS327687:SY327729 ACO327687:ACU327729 AMK327687:AMQ327729 AWG327687:AWM327729 BGC327687:BGI327729 BPY327687:BQE327729 BZU327687:CAA327729 CJQ327687:CJW327729 CTM327687:CTS327729 DDI327687:DDO327729 DNE327687:DNK327729 DXA327687:DXG327729 EGW327687:EHC327729 EQS327687:EQY327729 FAO327687:FAU327729 FKK327687:FKQ327729 FUG327687:FUM327729 GEC327687:GEI327729 GNY327687:GOE327729 GXU327687:GYA327729 HHQ327687:HHW327729 HRM327687:HRS327729 IBI327687:IBO327729 ILE327687:ILK327729 IVA327687:IVG327729 JEW327687:JFC327729 JOS327687:JOY327729 JYO327687:JYU327729 KIK327687:KIQ327729 KSG327687:KSM327729 LCC327687:LCI327729 LLY327687:LME327729 LVU327687:LWA327729 MFQ327687:MFW327729 MPM327687:MPS327729 MZI327687:MZO327729 NJE327687:NJK327729 NTA327687:NTG327729 OCW327687:ODC327729 OMS327687:OMY327729 OWO327687:OWU327729 PGK327687:PGQ327729 PQG327687:PQM327729 QAC327687:QAI327729 QJY327687:QKE327729 QTU327687:QUA327729 RDQ327687:RDW327729 RNM327687:RNS327729 RXI327687:RXO327729 SHE327687:SHK327729 SRA327687:SRG327729 TAW327687:TBC327729 TKS327687:TKY327729 TUO327687:TUU327729 UEK327687:UEQ327729 UOG327687:UOM327729 UYC327687:UYI327729 VHY327687:VIE327729 VRU327687:VSA327729 WBQ327687:WBW327729 WLM327687:WLS327729 WVI327687:WVO327729 A393223:G393265 IW393223:JC393265 SS393223:SY393265 ACO393223:ACU393265 AMK393223:AMQ393265 AWG393223:AWM393265 BGC393223:BGI393265 BPY393223:BQE393265 BZU393223:CAA393265 CJQ393223:CJW393265 CTM393223:CTS393265 DDI393223:DDO393265 DNE393223:DNK393265 DXA393223:DXG393265 EGW393223:EHC393265 EQS393223:EQY393265 FAO393223:FAU393265 FKK393223:FKQ393265 FUG393223:FUM393265 GEC393223:GEI393265 GNY393223:GOE393265 GXU393223:GYA393265 HHQ393223:HHW393265 HRM393223:HRS393265 IBI393223:IBO393265 ILE393223:ILK393265 IVA393223:IVG393265 JEW393223:JFC393265 JOS393223:JOY393265 JYO393223:JYU393265 KIK393223:KIQ393265 KSG393223:KSM393265 LCC393223:LCI393265 LLY393223:LME393265 LVU393223:LWA393265 MFQ393223:MFW393265 MPM393223:MPS393265 MZI393223:MZO393265 NJE393223:NJK393265 NTA393223:NTG393265 OCW393223:ODC393265 OMS393223:OMY393265 OWO393223:OWU393265 PGK393223:PGQ393265 PQG393223:PQM393265 QAC393223:QAI393265 QJY393223:QKE393265 QTU393223:QUA393265 RDQ393223:RDW393265 RNM393223:RNS393265 RXI393223:RXO393265 SHE393223:SHK393265 SRA393223:SRG393265 TAW393223:TBC393265 TKS393223:TKY393265 TUO393223:TUU393265 UEK393223:UEQ393265 UOG393223:UOM393265 UYC393223:UYI393265 VHY393223:VIE393265 VRU393223:VSA393265 WBQ393223:WBW393265 WLM393223:WLS393265 WVI393223:WVO393265 A458759:G458801 IW458759:JC458801 SS458759:SY458801 ACO458759:ACU458801 AMK458759:AMQ458801 AWG458759:AWM458801 BGC458759:BGI458801 BPY458759:BQE458801 BZU458759:CAA458801 CJQ458759:CJW458801 CTM458759:CTS458801 DDI458759:DDO458801 DNE458759:DNK458801 DXA458759:DXG458801 EGW458759:EHC458801 EQS458759:EQY458801 FAO458759:FAU458801 FKK458759:FKQ458801 FUG458759:FUM458801 GEC458759:GEI458801 GNY458759:GOE458801 GXU458759:GYA458801 HHQ458759:HHW458801 HRM458759:HRS458801 IBI458759:IBO458801 ILE458759:ILK458801 IVA458759:IVG458801 JEW458759:JFC458801 JOS458759:JOY458801 JYO458759:JYU458801 KIK458759:KIQ458801 KSG458759:KSM458801 LCC458759:LCI458801 LLY458759:LME458801 LVU458759:LWA458801 MFQ458759:MFW458801 MPM458759:MPS458801 MZI458759:MZO458801 NJE458759:NJK458801 NTA458759:NTG458801 OCW458759:ODC458801 OMS458759:OMY458801 OWO458759:OWU458801 PGK458759:PGQ458801 PQG458759:PQM458801 QAC458759:QAI458801 QJY458759:QKE458801 QTU458759:QUA458801 RDQ458759:RDW458801 RNM458759:RNS458801 RXI458759:RXO458801 SHE458759:SHK458801 SRA458759:SRG458801 TAW458759:TBC458801 TKS458759:TKY458801 TUO458759:TUU458801 UEK458759:UEQ458801 UOG458759:UOM458801 UYC458759:UYI458801 VHY458759:VIE458801 VRU458759:VSA458801 WBQ458759:WBW458801 WLM458759:WLS458801 WVI458759:WVO458801 A524295:G524337 IW524295:JC524337 SS524295:SY524337 ACO524295:ACU524337 AMK524295:AMQ524337 AWG524295:AWM524337 BGC524295:BGI524337 BPY524295:BQE524337 BZU524295:CAA524337 CJQ524295:CJW524337 CTM524295:CTS524337 DDI524295:DDO524337 DNE524295:DNK524337 DXA524295:DXG524337 EGW524295:EHC524337 EQS524295:EQY524337 FAO524295:FAU524337 FKK524295:FKQ524337 FUG524295:FUM524337 GEC524295:GEI524337 GNY524295:GOE524337 GXU524295:GYA524337 HHQ524295:HHW524337 HRM524295:HRS524337 IBI524295:IBO524337 ILE524295:ILK524337 IVA524295:IVG524337 JEW524295:JFC524337 JOS524295:JOY524337 JYO524295:JYU524337 KIK524295:KIQ524337 KSG524295:KSM524337 LCC524295:LCI524337 LLY524295:LME524337 LVU524295:LWA524337 MFQ524295:MFW524337 MPM524295:MPS524337 MZI524295:MZO524337 NJE524295:NJK524337 NTA524295:NTG524337 OCW524295:ODC524337 OMS524295:OMY524337 OWO524295:OWU524337 PGK524295:PGQ524337 PQG524295:PQM524337 QAC524295:QAI524337 QJY524295:QKE524337 QTU524295:QUA524337 RDQ524295:RDW524337 RNM524295:RNS524337 RXI524295:RXO524337 SHE524295:SHK524337 SRA524295:SRG524337 TAW524295:TBC524337 TKS524295:TKY524337 TUO524295:TUU524337 UEK524295:UEQ524337 UOG524295:UOM524337 UYC524295:UYI524337 VHY524295:VIE524337 VRU524295:VSA524337 WBQ524295:WBW524337 WLM524295:WLS524337 WVI524295:WVO524337 A589831:G589873 IW589831:JC589873 SS589831:SY589873 ACO589831:ACU589873 AMK589831:AMQ589873 AWG589831:AWM589873 BGC589831:BGI589873 BPY589831:BQE589873 BZU589831:CAA589873 CJQ589831:CJW589873 CTM589831:CTS589873 DDI589831:DDO589873 DNE589831:DNK589873 DXA589831:DXG589873 EGW589831:EHC589873 EQS589831:EQY589873 FAO589831:FAU589873 FKK589831:FKQ589873 FUG589831:FUM589873 GEC589831:GEI589873 GNY589831:GOE589873 GXU589831:GYA589873 HHQ589831:HHW589873 HRM589831:HRS589873 IBI589831:IBO589873 ILE589831:ILK589873 IVA589831:IVG589873 JEW589831:JFC589873 JOS589831:JOY589873 JYO589831:JYU589873 KIK589831:KIQ589873 KSG589831:KSM589873 LCC589831:LCI589873 LLY589831:LME589873 LVU589831:LWA589873 MFQ589831:MFW589873 MPM589831:MPS589873 MZI589831:MZO589873 NJE589831:NJK589873 NTA589831:NTG589873 OCW589831:ODC589873 OMS589831:OMY589873 OWO589831:OWU589873 PGK589831:PGQ589873 PQG589831:PQM589873 QAC589831:QAI589873 QJY589831:QKE589873 QTU589831:QUA589873 RDQ589831:RDW589873 RNM589831:RNS589873 RXI589831:RXO589873 SHE589831:SHK589873 SRA589831:SRG589873 TAW589831:TBC589873 TKS589831:TKY589873 TUO589831:TUU589873 UEK589831:UEQ589873 UOG589831:UOM589873 UYC589831:UYI589873 VHY589831:VIE589873 VRU589831:VSA589873 WBQ589831:WBW589873 WLM589831:WLS589873 WVI589831:WVO589873 A655367:G655409 IW655367:JC655409 SS655367:SY655409 ACO655367:ACU655409 AMK655367:AMQ655409 AWG655367:AWM655409 BGC655367:BGI655409 BPY655367:BQE655409 BZU655367:CAA655409 CJQ655367:CJW655409 CTM655367:CTS655409 DDI655367:DDO655409 DNE655367:DNK655409 DXA655367:DXG655409 EGW655367:EHC655409 EQS655367:EQY655409 FAO655367:FAU655409 FKK655367:FKQ655409 FUG655367:FUM655409 GEC655367:GEI655409 GNY655367:GOE655409 GXU655367:GYA655409 HHQ655367:HHW655409 HRM655367:HRS655409 IBI655367:IBO655409 ILE655367:ILK655409 IVA655367:IVG655409 JEW655367:JFC655409 JOS655367:JOY655409 JYO655367:JYU655409 KIK655367:KIQ655409 KSG655367:KSM655409 LCC655367:LCI655409 LLY655367:LME655409 LVU655367:LWA655409 MFQ655367:MFW655409 MPM655367:MPS655409 MZI655367:MZO655409 NJE655367:NJK655409 NTA655367:NTG655409 OCW655367:ODC655409 OMS655367:OMY655409 OWO655367:OWU655409 PGK655367:PGQ655409 PQG655367:PQM655409 QAC655367:QAI655409 QJY655367:QKE655409 QTU655367:QUA655409 RDQ655367:RDW655409 RNM655367:RNS655409 RXI655367:RXO655409 SHE655367:SHK655409 SRA655367:SRG655409 TAW655367:TBC655409 TKS655367:TKY655409 TUO655367:TUU655409 UEK655367:UEQ655409 UOG655367:UOM655409 UYC655367:UYI655409 VHY655367:VIE655409 VRU655367:VSA655409 WBQ655367:WBW655409 WLM655367:WLS655409 WVI655367:WVO655409 A720903:G720945 IW720903:JC720945 SS720903:SY720945 ACO720903:ACU720945 AMK720903:AMQ720945 AWG720903:AWM720945 BGC720903:BGI720945 BPY720903:BQE720945 BZU720903:CAA720945 CJQ720903:CJW720945 CTM720903:CTS720945 DDI720903:DDO720945 DNE720903:DNK720945 DXA720903:DXG720945 EGW720903:EHC720945 EQS720903:EQY720945 FAO720903:FAU720945 FKK720903:FKQ720945 FUG720903:FUM720945 GEC720903:GEI720945 GNY720903:GOE720945 GXU720903:GYA720945 HHQ720903:HHW720945 HRM720903:HRS720945 IBI720903:IBO720945 ILE720903:ILK720945 IVA720903:IVG720945 JEW720903:JFC720945 JOS720903:JOY720945 JYO720903:JYU720945 KIK720903:KIQ720945 KSG720903:KSM720945 LCC720903:LCI720945 LLY720903:LME720945 LVU720903:LWA720945 MFQ720903:MFW720945 MPM720903:MPS720945 MZI720903:MZO720945 NJE720903:NJK720945 NTA720903:NTG720945 OCW720903:ODC720945 OMS720903:OMY720945 OWO720903:OWU720945 PGK720903:PGQ720945 PQG720903:PQM720945 QAC720903:QAI720945 QJY720903:QKE720945 QTU720903:QUA720945 RDQ720903:RDW720945 RNM720903:RNS720945 RXI720903:RXO720945 SHE720903:SHK720945 SRA720903:SRG720945 TAW720903:TBC720945 TKS720903:TKY720945 TUO720903:TUU720945 UEK720903:UEQ720945 UOG720903:UOM720945 UYC720903:UYI720945 VHY720903:VIE720945 VRU720903:VSA720945 WBQ720903:WBW720945 WLM720903:WLS720945 WVI720903:WVO720945 A786439:G786481 IW786439:JC786481 SS786439:SY786481 ACO786439:ACU786481 AMK786439:AMQ786481 AWG786439:AWM786481 BGC786439:BGI786481 BPY786439:BQE786481 BZU786439:CAA786481 CJQ786439:CJW786481 CTM786439:CTS786481 DDI786439:DDO786481 DNE786439:DNK786481 DXA786439:DXG786481 EGW786439:EHC786481 EQS786439:EQY786481 FAO786439:FAU786481 FKK786439:FKQ786481 FUG786439:FUM786481 GEC786439:GEI786481 GNY786439:GOE786481 GXU786439:GYA786481 HHQ786439:HHW786481 HRM786439:HRS786481 IBI786439:IBO786481 ILE786439:ILK786481 IVA786439:IVG786481 JEW786439:JFC786481 JOS786439:JOY786481 JYO786439:JYU786481 KIK786439:KIQ786481 KSG786439:KSM786481 LCC786439:LCI786481 LLY786439:LME786481 LVU786439:LWA786481 MFQ786439:MFW786481 MPM786439:MPS786481 MZI786439:MZO786481 NJE786439:NJK786481 NTA786439:NTG786481 OCW786439:ODC786481 OMS786439:OMY786481 OWO786439:OWU786481 PGK786439:PGQ786481 PQG786439:PQM786481 QAC786439:QAI786481 QJY786439:QKE786481 QTU786439:QUA786481 RDQ786439:RDW786481 RNM786439:RNS786481 RXI786439:RXO786481 SHE786439:SHK786481 SRA786439:SRG786481 TAW786439:TBC786481 TKS786439:TKY786481 TUO786439:TUU786481 UEK786439:UEQ786481 UOG786439:UOM786481 UYC786439:UYI786481 VHY786439:VIE786481 VRU786439:VSA786481 WBQ786439:WBW786481 WLM786439:WLS786481 WVI786439:WVO786481 A851975:G852017 IW851975:JC852017 SS851975:SY852017 ACO851975:ACU852017 AMK851975:AMQ852017 AWG851975:AWM852017 BGC851975:BGI852017 BPY851975:BQE852017 BZU851975:CAA852017 CJQ851975:CJW852017 CTM851975:CTS852017 DDI851975:DDO852017 DNE851975:DNK852017 DXA851975:DXG852017 EGW851975:EHC852017 EQS851975:EQY852017 FAO851975:FAU852017 FKK851975:FKQ852017 FUG851975:FUM852017 GEC851975:GEI852017 GNY851975:GOE852017 GXU851975:GYA852017 HHQ851975:HHW852017 HRM851975:HRS852017 IBI851975:IBO852017 ILE851975:ILK852017 IVA851975:IVG852017 JEW851975:JFC852017 JOS851975:JOY852017 JYO851975:JYU852017 KIK851975:KIQ852017 KSG851975:KSM852017 LCC851975:LCI852017 LLY851975:LME852017 LVU851975:LWA852017 MFQ851975:MFW852017 MPM851975:MPS852017 MZI851975:MZO852017 NJE851975:NJK852017 NTA851975:NTG852017 OCW851975:ODC852017 OMS851975:OMY852017 OWO851975:OWU852017 PGK851975:PGQ852017 PQG851975:PQM852017 QAC851975:QAI852017 QJY851975:QKE852017 QTU851975:QUA852017 RDQ851975:RDW852017 RNM851975:RNS852017 RXI851975:RXO852017 SHE851975:SHK852017 SRA851975:SRG852017 TAW851975:TBC852017 TKS851975:TKY852017 TUO851975:TUU852017 UEK851975:UEQ852017 UOG851975:UOM852017 UYC851975:UYI852017 VHY851975:VIE852017 VRU851975:VSA852017 WBQ851975:WBW852017 WLM851975:WLS852017 WVI851975:WVO852017 A917511:G917553 IW917511:JC917553 SS917511:SY917553 ACO917511:ACU917553 AMK917511:AMQ917553 AWG917511:AWM917553 BGC917511:BGI917553 BPY917511:BQE917553 BZU917511:CAA917553 CJQ917511:CJW917553 CTM917511:CTS917553 DDI917511:DDO917553 DNE917511:DNK917553 DXA917511:DXG917553 EGW917511:EHC917553 EQS917511:EQY917553 FAO917511:FAU917553 FKK917511:FKQ917553 FUG917511:FUM917553 GEC917511:GEI917553 GNY917511:GOE917553 GXU917511:GYA917553 HHQ917511:HHW917553 HRM917511:HRS917553 IBI917511:IBO917553 ILE917511:ILK917553 IVA917511:IVG917553 JEW917511:JFC917553 JOS917511:JOY917553 JYO917511:JYU917553 KIK917511:KIQ917553 KSG917511:KSM917553 LCC917511:LCI917553 LLY917511:LME917553 LVU917511:LWA917553 MFQ917511:MFW917553 MPM917511:MPS917553 MZI917511:MZO917553 NJE917511:NJK917553 NTA917511:NTG917553 OCW917511:ODC917553 OMS917511:OMY917553 OWO917511:OWU917553 PGK917511:PGQ917553 PQG917511:PQM917553 QAC917511:QAI917553 QJY917511:QKE917553 QTU917511:QUA917553 RDQ917511:RDW917553 RNM917511:RNS917553 RXI917511:RXO917553 SHE917511:SHK917553 SRA917511:SRG917553 TAW917511:TBC917553 TKS917511:TKY917553 TUO917511:TUU917553 UEK917511:UEQ917553 UOG917511:UOM917553 UYC917511:UYI917553 VHY917511:VIE917553 VRU917511:VSA917553 WBQ917511:WBW917553 WLM917511:WLS917553 WVI917511:WVO917553 A983047:G983089 IW983047:JC983089 SS983047:SY983089 ACO983047:ACU983089 AMK983047:AMQ983089 AWG983047:AWM983089 BGC983047:BGI983089 BPY983047:BQE983089 BZU983047:CAA983089 CJQ983047:CJW983089 CTM983047:CTS983089 DDI983047:DDO983089 DNE983047:DNK983089 DXA983047:DXG983089 EGW983047:EHC983089 EQS983047:EQY983089 FAO983047:FAU983089 FKK983047:FKQ983089 FUG983047:FUM983089 GEC983047:GEI983089 GNY983047:GOE983089 GXU983047:GYA983089 HHQ983047:HHW983089 HRM983047:HRS983089 IBI983047:IBO983089 ILE983047:ILK983089 IVA983047:IVG983089 JEW983047:JFC983089 JOS983047:JOY983089 JYO983047:JYU983089 KIK983047:KIQ983089 KSG983047:KSM983089 LCC983047:LCI983089 LLY983047:LME983089 LVU983047:LWA983089 MFQ983047:MFW983089 MPM983047:MPS983089 MZI983047:MZO983089 NJE983047:NJK983089 NTA983047:NTG983089 OCW983047:ODC983089 OMS983047:OMY983089 OWO983047:OWU983089 PGK983047:PGQ983089 PQG983047:PQM983089 QAC983047:QAI983089 QJY983047:QKE983089 QTU983047:QUA983089 RDQ983047:RDW983089 RNM983047:RNS983089 RXI983047:RXO983089 SHE983047:SHK983089 SRA983047:SRG983089 TAW983047:TBC983089 TKS983047:TKY983089 TUO983047:TUU983089 UEK983047:UEQ983089 UOG983047:UOM983089 UYC983047:UYI983089 VHY983047:VIE983089 VRU983047:VSA983089 WBQ983047:WBW983089 WLM983047:WLS983089 WVI983047:WVO983089 A50:L61 IW50:JH61 SS50:TD61 ACO50:ACZ61 AMK50:AMV61 AWG50:AWR61 BGC50:BGN61 BPY50:BQJ61 BZU50:CAF61 CJQ50:CKB61 CTM50:CTX61 DDI50:DDT61 DNE50:DNP61 DXA50:DXL61 EGW50:EHH61 EQS50:ERD61 FAO50:FAZ61 FKK50:FKV61 FUG50:FUR61 GEC50:GEN61 GNY50:GOJ61 GXU50:GYF61 HHQ50:HIB61 HRM50:HRX61 IBI50:IBT61 ILE50:ILP61 IVA50:IVL61 JEW50:JFH61 JOS50:JPD61 JYO50:JYZ61 KIK50:KIV61 KSG50:KSR61 LCC50:LCN61 LLY50:LMJ61 LVU50:LWF61 MFQ50:MGB61 MPM50:MPX61 MZI50:MZT61 NJE50:NJP61 NTA50:NTL61 OCW50:ODH61 OMS50:OND61 OWO50:OWZ61 PGK50:PGV61 PQG50:PQR61 QAC50:QAN61 QJY50:QKJ61 QTU50:QUF61 RDQ50:REB61 RNM50:RNX61 RXI50:RXT61 SHE50:SHP61 SRA50:SRL61 TAW50:TBH61 TKS50:TLD61 TUO50:TUZ61 UEK50:UEV61 UOG50:UOR61 UYC50:UYN61 VHY50:VIJ61 VRU50:VSF61 WBQ50:WCB61 WLM50:WLX61 WVI50:WVT61 A65586:L65597 IW65586:JH65597 SS65586:TD65597 ACO65586:ACZ65597 AMK65586:AMV65597 AWG65586:AWR65597 BGC65586:BGN65597 BPY65586:BQJ65597 BZU65586:CAF65597 CJQ65586:CKB65597 CTM65586:CTX65597 DDI65586:DDT65597 DNE65586:DNP65597 DXA65586:DXL65597 EGW65586:EHH65597 EQS65586:ERD65597 FAO65586:FAZ65597 FKK65586:FKV65597 FUG65586:FUR65597 GEC65586:GEN65597 GNY65586:GOJ65597 GXU65586:GYF65597 HHQ65586:HIB65597 HRM65586:HRX65597 IBI65586:IBT65597 ILE65586:ILP65597 IVA65586:IVL65597 JEW65586:JFH65597 JOS65586:JPD65597 JYO65586:JYZ65597 KIK65586:KIV65597 KSG65586:KSR65597 LCC65586:LCN65597 LLY65586:LMJ65597 LVU65586:LWF65597 MFQ65586:MGB65597 MPM65586:MPX65597 MZI65586:MZT65597 NJE65586:NJP65597 NTA65586:NTL65597 OCW65586:ODH65597 OMS65586:OND65597 OWO65586:OWZ65597 PGK65586:PGV65597 PQG65586:PQR65597 QAC65586:QAN65597 QJY65586:QKJ65597 QTU65586:QUF65597 RDQ65586:REB65597 RNM65586:RNX65597 RXI65586:RXT65597 SHE65586:SHP65597 SRA65586:SRL65597 TAW65586:TBH65597 TKS65586:TLD65597 TUO65586:TUZ65597 UEK65586:UEV65597 UOG65586:UOR65597 UYC65586:UYN65597 VHY65586:VIJ65597 VRU65586:VSF65597 WBQ65586:WCB65597 WLM65586:WLX65597 WVI65586:WVT65597 A131122:L131133 IW131122:JH131133 SS131122:TD131133 ACO131122:ACZ131133 AMK131122:AMV131133 AWG131122:AWR131133 BGC131122:BGN131133 BPY131122:BQJ131133 BZU131122:CAF131133 CJQ131122:CKB131133 CTM131122:CTX131133 DDI131122:DDT131133 DNE131122:DNP131133 DXA131122:DXL131133 EGW131122:EHH131133 EQS131122:ERD131133 FAO131122:FAZ131133 FKK131122:FKV131133 FUG131122:FUR131133 GEC131122:GEN131133 GNY131122:GOJ131133 GXU131122:GYF131133 HHQ131122:HIB131133 HRM131122:HRX131133 IBI131122:IBT131133 ILE131122:ILP131133 IVA131122:IVL131133 JEW131122:JFH131133 JOS131122:JPD131133 JYO131122:JYZ131133 KIK131122:KIV131133 KSG131122:KSR131133 LCC131122:LCN131133 LLY131122:LMJ131133 LVU131122:LWF131133 MFQ131122:MGB131133 MPM131122:MPX131133 MZI131122:MZT131133 NJE131122:NJP131133 NTA131122:NTL131133 OCW131122:ODH131133 OMS131122:OND131133 OWO131122:OWZ131133 PGK131122:PGV131133 PQG131122:PQR131133 QAC131122:QAN131133 QJY131122:QKJ131133 QTU131122:QUF131133 RDQ131122:REB131133 RNM131122:RNX131133 RXI131122:RXT131133 SHE131122:SHP131133 SRA131122:SRL131133 TAW131122:TBH131133 TKS131122:TLD131133 TUO131122:TUZ131133 UEK131122:UEV131133 UOG131122:UOR131133 UYC131122:UYN131133 VHY131122:VIJ131133 VRU131122:VSF131133 WBQ131122:WCB131133 WLM131122:WLX131133 WVI131122:WVT131133 A196658:L196669 IW196658:JH196669 SS196658:TD196669 ACO196658:ACZ196669 AMK196658:AMV196669 AWG196658:AWR196669 BGC196658:BGN196669 BPY196658:BQJ196669 BZU196658:CAF196669 CJQ196658:CKB196669 CTM196658:CTX196669 DDI196658:DDT196669 DNE196658:DNP196669 DXA196658:DXL196669 EGW196658:EHH196669 EQS196658:ERD196669 FAO196658:FAZ196669 FKK196658:FKV196669 FUG196658:FUR196669 GEC196658:GEN196669 GNY196658:GOJ196669 GXU196658:GYF196669 HHQ196658:HIB196669 HRM196658:HRX196669 IBI196658:IBT196669 ILE196658:ILP196669 IVA196658:IVL196669 JEW196658:JFH196669 JOS196658:JPD196669 JYO196658:JYZ196669 KIK196658:KIV196669 KSG196658:KSR196669 LCC196658:LCN196669 LLY196658:LMJ196669 LVU196658:LWF196669 MFQ196658:MGB196669 MPM196658:MPX196669 MZI196658:MZT196669 NJE196658:NJP196669 NTA196658:NTL196669 OCW196658:ODH196669 OMS196658:OND196669 OWO196658:OWZ196669 PGK196658:PGV196669 PQG196658:PQR196669 QAC196658:QAN196669 QJY196658:QKJ196669 QTU196658:QUF196669 RDQ196658:REB196669 RNM196658:RNX196669 RXI196658:RXT196669 SHE196658:SHP196669 SRA196658:SRL196669 TAW196658:TBH196669 TKS196658:TLD196669 TUO196658:TUZ196669 UEK196658:UEV196669 UOG196658:UOR196669 UYC196658:UYN196669 VHY196658:VIJ196669 VRU196658:VSF196669 WBQ196658:WCB196669 WLM196658:WLX196669 WVI196658:WVT196669 A262194:L262205 IW262194:JH262205 SS262194:TD262205 ACO262194:ACZ262205 AMK262194:AMV262205 AWG262194:AWR262205 BGC262194:BGN262205 BPY262194:BQJ262205 BZU262194:CAF262205 CJQ262194:CKB262205 CTM262194:CTX262205 DDI262194:DDT262205 DNE262194:DNP262205 DXA262194:DXL262205 EGW262194:EHH262205 EQS262194:ERD262205 FAO262194:FAZ262205 FKK262194:FKV262205 FUG262194:FUR262205 GEC262194:GEN262205 GNY262194:GOJ262205 GXU262194:GYF262205 HHQ262194:HIB262205 HRM262194:HRX262205 IBI262194:IBT262205 ILE262194:ILP262205 IVA262194:IVL262205 JEW262194:JFH262205 JOS262194:JPD262205 JYO262194:JYZ262205 KIK262194:KIV262205 KSG262194:KSR262205 LCC262194:LCN262205 LLY262194:LMJ262205 LVU262194:LWF262205 MFQ262194:MGB262205 MPM262194:MPX262205 MZI262194:MZT262205 NJE262194:NJP262205 NTA262194:NTL262205 OCW262194:ODH262205 OMS262194:OND262205 OWO262194:OWZ262205 PGK262194:PGV262205 PQG262194:PQR262205 QAC262194:QAN262205 QJY262194:QKJ262205 QTU262194:QUF262205 RDQ262194:REB262205 RNM262194:RNX262205 RXI262194:RXT262205 SHE262194:SHP262205 SRA262194:SRL262205 TAW262194:TBH262205 TKS262194:TLD262205 TUO262194:TUZ262205 UEK262194:UEV262205 UOG262194:UOR262205 UYC262194:UYN262205 VHY262194:VIJ262205 VRU262194:VSF262205 WBQ262194:WCB262205 WLM262194:WLX262205 WVI262194:WVT262205 A327730:L327741 IW327730:JH327741 SS327730:TD327741 ACO327730:ACZ327741 AMK327730:AMV327741 AWG327730:AWR327741 BGC327730:BGN327741 BPY327730:BQJ327741 BZU327730:CAF327741 CJQ327730:CKB327741 CTM327730:CTX327741 DDI327730:DDT327741 DNE327730:DNP327741 DXA327730:DXL327741 EGW327730:EHH327741 EQS327730:ERD327741 FAO327730:FAZ327741 FKK327730:FKV327741 FUG327730:FUR327741 GEC327730:GEN327741 GNY327730:GOJ327741 GXU327730:GYF327741 HHQ327730:HIB327741 HRM327730:HRX327741 IBI327730:IBT327741 ILE327730:ILP327741 IVA327730:IVL327741 JEW327730:JFH327741 JOS327730:JPD327741 JYO327730:JYZ327741 KIK327730:KIV327741 KSG327730:KSR327741 LCC327730:LCN327741 LLY327730:LMJ327741 LVU327730:LWF327741 MFQ327730:MGB327741 MPM327730:MPX327741 MZI327730:MZT327741 NJE327730:NJP327741 NTA327730:NTL327741 OCW327730:ODH327741 OMS327730:OND327741 OWO327730:OWZ327741 PGK327730:PGV327741 PQG327730:PQR327741 QAC327730:QAN327741 QJY327730:QKJ327741 QTU327730:QUF327741 RDQ327730:REB327741 RNM327730:RNX327741 RXI327730:RXT327741 SHE327730:SHP327741 SRA327730:SRL327741 TAW327730:TBH327741 TKS327730:TLD327741 TUO327730:TUZ327741 UEK327730:UEV327741 UOG327730:UOR327741 UYC327730:UYN327741 VHY327730:VIJ327741 VRU327730:VSF327741 WBQ327730:WCB327741 WLM327730:WLX327741 WVI327730:WVT327741 A393266:L393277 IW393266:JH393277 SS393266:TD393277 ACO393266:ACZ393277 AMK393266:AMV393277 AWG393266:AWR393277 BGC393266:BGN393277 BPY393266:BQJ393277 BZU393266:CAF393277 CJQ393266:CKB393277 CTM393266:CTX393277 DDI393266:DDT393277 DNE393266:DNP393277 DXA393266:DXL393277 EGW393266:EHH393277 EQS393266:ERD393277 FAO393266:FAZ393277 FKK393266:FKV393277 FUG393266:FUR393277 GEC393266:GEN393277 GNY393266:GOJ393277 GXU393266:GYF393277 HHQ393266:HIB393277 HRM393266:HRX393277 IBI393266:IBT393277 ILE393266:ILP393277 IVA393266:IVL393277 JEW393266:JFH393277 JOS393266:JPD393277 JYO393266:JYZ393277 KIK393266:KIV393277 KSG393266:KSR393277 LCC393266:LCN393277 LLY393266:LMJ393277 LVU393266:LWF393277 MFQ393266:MGB393277 MPM393266:MPX393277 MZI393266:MZT393277 NJE393266:NJP393277 NTA393266:NTL393277 OCW393266:ODH393277 OMS393266:OND393277 OWO393266:OWZ393277 PGK393266:PGV393277 PQG393266:PQR393277 QAC393266:QAN393277 QJY393266:QKJ393277 QTU393266:QUF393277 RDQ393266:REB393277 RNM393266:RNX393277 RXI393266:RXT393277 SHE393266:SHP393277 SRA393266:SRL393277 TAW393266:TBH393277 TKS393266:TLD393277 TUO393266:TUZ393277 UEK393266:UEV393277 UOG393266:UOR393277 UYC393266:UYN393277 VHY393266:VIJ393277 VRU393266:VSF393277 WBQ393266:WCB393277 WLM393266:WLX393277 WVI393266:WVT393277 A458802:L458813 IW458802:JH458813 SS458802:TD458813 ACO458802:ACZ458813 AMK458802:AMV458813 AWG458802:AWR458813 BGC458802:BGN458813 BPY458802:BQJ458813 BZU458802:CAF458813 CJQ458802:CKB458813 CTM458802:CTX458813 DDI458802:DDT458813 DNE458802:DNP458813 DXA458802:DXL458813 EGW458802:EHH458813 EQS458802:ERD458813 FAO458802:FAZ458813 FKK458802:FKV458813 FUG458802:FUR458813 GEC458802:GEN458813 GNY458802:GOJ458813 GXU458802:GYF458813 HHQ458802:HIB458813 HRM458802:HRX458813 IBI458802:IBT458813 ILE458802:ILP458813 IVA458802:IVL458813 JEW458802:JFH458813 JOS458802:JPD458813 JYO458802:JYZ458813 KIK458802:KIV458813 KSG458802:KSR458813 LCC458802:LCN458813 LLY458802:LMJ458813 LVU458802:LWF458813 MFQ458802:MGB458813 MPM458802:MPX458813 MZI458802:MZT458813 NJE458802:NJP458813 NTA458802:NTL458813 OCW458802:ODH458813 OMS458802:OND458813 OWO458802:OWZ458813 PGK458802:PGV458813 PQG458802:PQR458813 QAC458802:QAN458813 QJY458802:QKJ458813 QTU458802:QUF458813 RDQ458802:REB458813 RNM458802:RNX458813 RXI458802:RXT458813 SHE458802:SHP458813 SRA458802:SRL458813 TAW458802:TBH458813 TKS458802:TLD458813 TUO458802:TUZ458813 UEK458802:UEV458813 UOG458802:UOR458813 UYC458802:UYN458813 VHY458802:VIJ458813 VRU458802:VSF458813 WBQ458802:WCB458813 WLM458802:WLX458813 WVI458802:WVT458813 A524338:L524349 IW524338:JH524349 SS524338:TD524349 ACO524338:ACZ524349 AMK524338:AMV524349 AWG524338:AWR524349 BGC524338:BGN524349 BPY524338:BQJ524349 BZU524338:CAF524349 CJQ524338:CKB524349 CTM524338:CTX524349 DDI524338:DDT524349 DNE524338:DNP524349 DXA524338:DXL524349 EGW524338:EHH524349 EQS524338:ERD524349 FAO524338:FAZ524349 FKK524338:FKV524349 FUG524338:FUR524349 GEC524338:GEN524349 GNY524338:GOJ524349 GXU524338:GYF524349 HHQ524338:HIB524349 HRM524338:HRX524349 IBI524338:IBT524349 ILE524338:ILP524349 IVA524338:IVL524349 JEW524338:JFH524349 JOS524338:JPD524349 JYO524338:JYZ524349 KIK524338:KIV524349 KSG524338:KSR524349 LCC524338:LCN524349 LLY524338:LMJ524349 LVU524338:LWF524349 MFQ524338:MGB524349 MPM524338:MPX524349 MZI524338:MZT524349 NJE524338:NJP524349 NTA524338:NTL524349 OCW524338:ODH524349 OMS524338:OND524349 OWO524338:OWZ524349 PGK524338:PGV524349 PQG524338:PQR524349 QAC524338:QAN524349 QJY524338:QKJ524349 QTU524338:QUF524349 RDQ524338:REB524349 RNM524338:RNX524349 RXI524338:RXT524349 SHE524338:SHP524349 SRA524338:SRL524349 TAW524338:TBH524349 TKS524338:TLD524349 TUO524338:TUZ524349 UEK524338:UEV524349 UOG524338:UOR524349 UYC524338:UYN524349 VHY524338:VIJ524349 VRU524338:VSF524349 WBQ524338:WCB524349 WLM524338:WLX524349 WVI524338:WVT524349 A589874:L589885 IW589874:JH589885 SS589874:TD589885 ACO589874:ACZ589885 AMK589874:AMV589885 AWG589874:AWR589885 BGC589874:BGN589885 BPY589874:BQJ589885 BZU589874:CAF589885 CJQ589874:CKB589885 CTM589874:CTX589885 DDI589874:DDT589885 DNE589874:DNP589885 DXA589874:DXL589885 EGW589874:EHH589885 EQS589874:ERD589885 FAO589874:FAZ589885 FKK589874:FKV589885 FUG589874:FUR589885 GEC589874:GEN589885 GNY589874:GOJ589885 GXU589874:GYF589885 HHQ589874:HIB589885 HRM589874:HRX589885 IBI589874:IBT589885 ILE589874:ILP589885 IVA589874:IVL589885 JEW589874:JFH589885 JOS589874:JPD589885 JYO589874:JYZ589885 KIK589874:KIV589885 KSG589874:KSR589885 LCC589874:LCN589885 LLY589874:LMJ589885 LVU589874:LWF589885 MFQ589874:MGB589885 MPM589874:MPX589885 MZI589874:MZT589885 NJE589874:NJP589885 NTA589874:NTL589885 OCW589874:ODH589885 OMS589874:OND589885 OWO589874:OWZ589885 PGK589874:PGV589885 PQG589874:PQR589885 QAC589874:QAN589885 QJY589874:QKJ589885 QTU589874:QUF589885 RDQ589874:REB589885 RNM589874:RNX589885 RXI589874:RXT589885 SHE589874:SHP589885 SRA589874:SRL589885 TAW589874:TBH589885 TKS589874:TLD589885 TUO589874:TUZ589885 UEK589874:UEV589885 UOG589874:UOR589885 UYC589874:UYN589885 VHY589874:VIJ589885 VRU589874:VSF589885 WBQ589874:WCB589885 WLM589874:WLX589885 WVI589874:WVT589885 A655410:L655421 IW655410:JH655421 SS655410:TD655421 ACO655410:ACZ655421 AMK655410:AMV655421 AWG655410:AWR655421 BGC655410:BGN655421 BPY655410:BQJ655421 BZU655410:CAF655421 CJQ655410:CKB655421 CTM655410:CTX655421 DDI655410:DDT655421 DNE655410:DNP655421 DXA655410:DXL655421 EGW655410:EHH655421 EQS655410:ERD655421 FAO655410:FAZ655421 FKK655410:FKV655421 FUG655410:FUR655421 GEC655410:GEN655421 GNY655410:GOJ655421 GXU655410:GYF655421 HHQ655410:HIB655421 HRM655410:HRX655421 IBI655410:IBT655421 ILE655410:ILP655421 IVA655410:IVL655421 JEW655410:JFH655421 JOS655410:JPD655421 JYO655410:JYZ655421 KIK655410:KIV655421 KSG655410:KSR655421 LCC655410:LCN655421 LLY655410:LMJ655421 LVU655410:LWF655421 MFQ655410:MGB655421 MPM655410:MPX655421 MZI655410:MZT655421 NJE655410:NJP655421 NTA655410:NTL655421 OCW655410:ODH655421 OMS655410:OND655421 OWO655410:OWZ655421 PGK655410:PGV655421 PQG655410:PQR655421 QAC655410:QAN655421 QJY655410:QKJ655421 QTU655410:QUF655421 RDQ655410:REB655421 RNM655410:RNX655421 RXI655410:RXT655421 SHE655410:SHP655421 SRA655410:SRL655421 TAW655410:TBH655421 TKS655410:TLD655421 TUO655410:TUZ655421 UEK655410:UEV655421 UOG655410:UOR655421 UYC655410:UYN655421 VHY655410:VIJ655421 VRU655410:VSF655421 WBQ655410:WCB655421 WLM655410:WLX655421 WVI655410:WVT655421 A720946:L720957 IW720946:JH720957 SS720946:TD720957 ACO720946:ACZ720957 AMK720946:AMV720957 AWG720946:AWR720957 BGC720946:BGN720957 BPY720946:BQJ720957 BZU720946:CAF720957 CJQ720946:CKB720957 CTM720946:CTX720957 DDI720946:DDT720957 DNE720946:DNP720957 DXA720946:DXL720957 EGW720946:EHH720957 EQS720946:ERD720957 FAO720946:FAZ720957 FKK720946:FKV720957 FUG720946:FUR720957 GEC720946:GEN720957 GNY720946:GOJ720957 GXU720946:GYF720957 HHQ720946:HIB720957 HRM720946:HRX720957 IBI720946:IBT720957 ILE720946:ILP720957 IVA720946:IVL720957 JEW720946:JFH720957 JOS720946:JPD720957 JYO720946:JYZ720957 KIK720946:KIV720957 KSG720946:KSR720957 LCC720946:LCN720957 LLY720946:LMJ720957 LVU720946:LWF720957 MFQ720946:MGB720957 MPM720946:MPX720957 MZI720946:MZT720957 NJE720946:NJP720957 NTA720946:NTL720957 OCW720946:ODH720957 OMS720946:OND720957 OWO720946:OWZ720957 PGK720946:PGV720957 PQG720946:PQR720957 QAC720946:QAN720957 QJY720946:QKJ720957 QTU720946:QUF720957 RDQ720946:REB720957 RNM720946:RNX720957 RXI720946:RXT720957 SHE720946:SHP720957 SRA720946:SRL720957 TAW720946:TBH720957 TKS720946:TLD720957 TUO720946:TUZ720957 UEK720946:UEV720957 UOG720946:UOR720957 UYC720946:UYN720957 VHY720946:VIJ720957 VRU720946:VSF720957 WBQ720946:WCB720957 WLM720946:WLX720957 WVI720946:WVT720957 A786482:L786493 IW786482:JH786493 SS786482:TD786493 ACO786482:ACZ786493 AMK786482:AMV786493 AWG786482:AWR786493 BGC786482:BGN786493 BPY786482:BQJ786493 BZU786482:CAF786493 CJQ786482:CKB786493 CTM786482:CTX786493 DDI786482:DDT786493 DNE786482:DNP786493 DXA786482:DXL786493 EGW786482:EHH786493 EQS786482:ERD786493 FAO786482:FAZ786493 FKK786482:FKV786493 FUG786482:FUR786493 GEC786482:GEN786493 GNY786482:GOJ786493 GXU786482:GYF786493 HHQ786482:HIB786493 HRM786482:HRX786493 IBI786482:IBT786493 ILE786482:ILP786493 IVA786482:IVL786493 JEW786482:JFH786493 JOS786482:JPD786493 JYO786482:JYZ786493 KIK786482:KIV786493 KSG786482:KSR786493 LCC786482:LCN786493 LLY786482:LMJ786493 LVU786482:LWF786493 MFQ786482:MGB786493 MPM786482:MPX786493 MZI786482:MZT786493 NJE786482:NJP786493 NTA786482:NTL786493 OCW786482:ODH786493 OMS786482:OND786493 OWO786482:OWZ786493 PGK786482:PGV786493 PQG786482:PQR786493 QAC786482:QAN786493 QJY786482:QKJ786493 QTU786482:QUF786493 RDQ786482:REB786493 RNM786482:RNX786493 RXI786482:RXT786493 SHE786482:SHP786493 SRA786482:SRL786493 TAW786482:TBH786493 TKS786482:TLD786493 TUO786482:TUZ786493 UEK786482:UEV786493 UOG786482:UOR786493 UYC786482:UYN786493 VHY786482:VIJ786493 VRU786482:VSF786493 WBQ786482:WCB786493 WLM786482:WLX786493 WVI786482:WVT786493 A852018:L852029 IW852018:JH852029 SS852018:TD852029 ACO852018:ACZ852029 AMK852018:AMV852029 AWG852018:AWR852029 BGC852018:BGN852029 BPY852018:BQJ852029 BZU852018:CAF852029 CJQ852018:CKB852029 CTM852018:CTX852029 DDI852018:DDT852029 DNE852018:DNP852029 DXA852018:DXL852029 EGW852018:EHH852029 EQS852018:ERD852029 FAO852018:FAZ852029 FKK852018:FKV852029 FUG852018:FUR852029 GEC852018:GEN852029 GNY852018:GOJ852029 GXU852018:GYF852029 HHQ852018:HIB852029 HRM852018:HRX852029 IBI852018:IBT852029 ILE852018:ILP852029 IVA852018:IVL852029 JEW852018:JFH852029 JOS852018:JPD852029 JYO852018:JYZ852029 KIK852018:KIV852029 KSG852018:KSR852029 LCC852018:LCN852029 LLY852018:LMJ852029 LVU852018:LWF852029 MFQ852018:MGB852029 MPM852018:MPX852029 MZI852018:MZT852029 NJE852018:NJP852029 NTA852018:NTL852029 OCW852018:ODH852029 OMS852018:OND852029 OWO852018:OWZ852029 PGK852018:PGV852029 PQG852018:PQR852029 QAC852018:QAN852029 QJY852018:QKJ852029 QTU852018:QUF852029 RDQ852018:REB852029 RNM852018:RNX852029 RXI852018:RXT852029 SHE852018:SHP852029 SRA852018:SRL852029 TAW852018:TBH852029 TKS852018:TLD852029 TUO852018:TUZ852029 UEK852018:UEV852029 UOG852018:UOR852029 UYC852018:UYN852029 VHY852018:VIJ852029 VRU852018:VSF852029 WBQ852018:WCB852029 WLM852018:WLX852029 WVI852018:WVT852029 A917554:L917565 IW917554:JH917565 SS917554:TD917565 ACO917554:ACZ917565 AMK917554:AMV917565 AWG917554:AWR917565 BGC917554:BGN917565 BPY917554:BQJ917565 BZU917554:CAF917565 CJQ917554:CKB917565 CTM917554:CTX917565 DDI917554:DDT917565 DNE917554:DNP917565 DXA917554:DXL917565 EGW917554:EHH917565 EQS917554:ERD917565 FAO917554:FAZ917565 FKK917554:FKV917565 FUG917554:FUR917565 GEC917554:GEN917565 GNY917554:GOJ917565 GXU917554:GYF917565 HHQ917554:HIB917565 HRM917554:HRX917565 IBI917554:IBT917565 ILE917554:ILP917565 IVA917554:IVL917565 JEW917554:JFH917565 JOS917554:JPD917565 JYO917554:JYZ917565 KIK917554:KIV917565 KSG917554:KSR917565 LCC917554:LCN917565 LLY917554:LMJ917565 LVU917554:LWF917565 MFQ917554:MGB917565 MPM917554:MPX917565 MZI917554:MZT917565 NJE917554:NJP917565 NTA917554:NTL917565 OCW917554:ODH917565 OMS917554:OND917565 OWO917554:OWZ917565 PGK917554:PGV917565 PQG917554:PQR917565 QAC917554:QAN917565 QJY917554:QKJ917565 QTU917554:QUF917565 RDQ917554:REB917565 RNM917554:RNX917565 RXI917554:RXT917565 SHE917554:SHP917565 SRA917554:SRL917565 TAW917554:TBH917565 TKS917554:TLD917565 TUO917554:TUZ917565 UEK917554:UEV917565 UOG917554:UOR917565 UYC917554:UYN917565 VHY917554:VIJ917565 VRU917554:VSF917565 WBQ917554:WCB917565 WLM917554:WLX917565 WVI917554:WVT917565 A983090:L983101 IW983090:JH983101 SS983090:TD983101 ACO983090:ACZ983101 AMK983090:AMV983101 AWG983090:AWR983101 BGC983090:BGN983101 BPY983090:BQJ983101 BZU983090:CAF983101 CJQ983090:CKB983101 CTM983090:CTX983101 DDI983090:DDT983101 DNE983090:DNP983101 DXA983090:DXL983101 EGW983090:EHH983101 EQS983090:ERD983101 FAO983090:FAZ983101 FKK983090:FKV983101 FUG983090:FUR983101 GEC983090:GEN983101 GNY983090:GOJ983101 GXU983090:GYF983101 HHQ983090:HIB983101 HRM983090:HRX983101 IBI983090:IBT983101 ILE983090:ILP983101 IVA983090:IVL983101 JEW983090:JFH983101 JOS983090:JPD983101 JYO983090:JYZ983101 KIK983090:KIV983101 KSG983090:KSR983101 LCC983090:LCN983101 LLY983090:LMJ983101 LVU983090:LWF983101 MFQ983090:MGB983101 MPM983090:MPX983101 MZI983090:MZT983101 NJE983090:NJP983101 NTA983090:NTL983101 OCW983090:ODH983101 OMS983090:OND983101 OWO983090:OWZ983101 PGK983090:PGV983101 PQG983090:PQR983101 QAC983090:QAN983101 QJY983090:QKJ983101 QTU983090:QUF983101 RDQ983090:REB983101 RNM983090:RNX983101 RXI983090:RXT983101 SHE983090:SHP983101 SRA983090:SRL983101 TAW983090:TBH983101 TKS983090:TLD983101 TUO983090:TUZ983101 UEK983090:UEV983101 UOG983090:UOR983101 UYC983090:UYN983101 VHY983090:VIJ983101 VRU983090:VSF983101 WBQ983090:WCB983101 WLM983090:WLX983101 WVI983090:WVT983101 A63:L72 IW63:JH72 SS63:TD72 ACO63:ACZ72 AMK63:AMV72 AWG63:AWR72 BGC63:BGN72 BPY63:BQJ72 BZU63:CAF72 CJQ63:CKB72 CTM63:CTX72 DDI63:DDT72 DNE63:DNP72 DXA63:DXL72 EGW63:EHH72 EQS63:ERD72 FAO63:FAZ72 FKK63:FKV72 FUG63:FUR72 GEC63:GEN72 GNY63:GOJ72 GXU63:GYF72 HHQ63:HIB72 HRM63:HRX72 IBI63:IBT72 ILE63:ILP72 IVA63:IVL72 JEW63:JFH72 JOS63:JPD72 JYO63:JYZ72 KIK63:KIV72 KSG63:KSR72 LCC63:LCN72 LLY63:LMJ72 LVU63:LWF72 MFQ63:MGB72 MPM63:MPX72 MZI63:MZT72 NJE63:NJP72 NTA63:NTL72 OCW63:ODH72 OMS63:OND72 OWO63:OWZ72 PGK63:PGV72 PQG63:PQR72 QAC63:QAN72 QJY63:QKJ72 QTU63:QUF72 RDQ63:REB72 RNM63:RNX72 RXI63:RXT72 SHE63:SHP72 SRA63:SRL72 TAW63:TBH72 TKS63:TLD72 TUO63:TUZ72 UEK63:UEV72 UOG63:UOR72 UYC63:UYN72 VHY63:VIJ72 VRU63:VSF72 WBQ63:WCB72 WLM63:WLX72 WVI63:WVT72 A65599:L65608 IW65599:JH65608 SS65599:TD65608 ACO65599:ACZ65608 AMK65599:AMV65608 AWG65599:AWR65608 BGC65599:BGN65608 BPY65599:BQJ65608 BZU65599:CAF65608 CJQ65599:CKB65608 CTM65599:CTX65608 DDI65599:DDT65608 DNE65599:DNP65608 DXA65599:DXL65608 EGW65599:EHH65608 EQS65599:ERD65608 FAO65599:FAZ65608 FKK65599:FKV65608 FUG65599:FUR65608 GEC65599:GEN65608 GNY65599:GOJ65608 GXU65599:GYF65608 HHQ65599:HIB65608 HRM65599:HRX65608 IBI65599:IBT65608 ILE65599:ILP65608 IVA65599:IVL65608 JEW65599:JFH65608 JOS65599:JPD65608 JYO65599:JYZ65608 KIK65599:KIV65608 KSG65599:KSR65608 LCC65599:LCN65608 LLY65599:LMJ65608 LVU65599:LWF65608 MFQ65599:MGB65608 MPM65599:MPX65608 MZI65599:MZT65608 NJE65599:NJP65608 NTA65599:NTL65608 OCW65599:ODH65608 OMS65599:OND65608 OWO65599:OWZ65608 PGK65599:PGV65608 PQG65599:PQR65608 QAC65599:QAN65608 QJY65599:QKJ65608 QTU65599:QUF65608 RDQ65599:REB65608 RNM65599:RNX65608 RXI65599:RXT65608 SHE65599:SHP65608 SRA65599:SRL65608 TAW65599:TBH65608 TKS65599:TLD65608 TUO65599:TUZ65608 UEK65599:UEV65608 UOG65599:UOR65608 UYC65599:UYN65608 VHY65599:VIJ65608 VRU65599:VSF65608 WBQ65599:WCB65608 WLM65599:WLX65608 WVI65599:WVT65608 A131135:L131144 IW131135:JH131144 SS131135:TD131144 ACO131135:ACZ131144 AMK131135:AMV131144 AWG131135:AWR131144 BGC131135:BGN131144 BPY131135:BQJ131144 BZU131135:CAF131144 CJQ131135:CKB131144 CTM131135:CTX131144 DDI131135:DDT131144 DNE131135:DNP131144 DXA131135:DXL131144 EGW131135:EHH131144 EQS131135:ERD131144 FAO131135:FAZ131144 FKK131135:FKV131144 FUG131135:FUR131144 GEC131135:GEN131144 GNY131135:GOJ131144 GXU131135:GYF131144 HHQ131135:HIB131144 HRM131135:HRX131144 IBI131135:IBT131144 ILE131135:ILP131144 IVA131135:IVL131144 JEW131135:JFH131144 JOS131135:JPD131144 JYO131135:JYZ131144 KIK131135:KIV131144 KSG131135:KSR131144 LCC131135:LCN131144 LLY131135:LMJ131144 LVU131135:LWF131144 MFQ131135:MGB131144 MPM131135:MPX131144 MZI131135:MZT131144 NJE131135:NJP131144 NTA131135:NTL131144 OCW131135:ODH131144 OMS131135:OND131144 OWO131135:OWZ131144 PGK131135:PGV131144 PQG131135:PQR131144 QAC131135:QAN131144 QJY131135:QKJ131144 QTU131135:QUF131144 RDQ131135:REB131144 RNM131135:RNX131144 RXI131135:RXT131144 SHE131135:SHP131144 SRA131135:SRL131144 TAW131135:TBH131144 TKS131135:TLD131144 TUO131135:TUZ131144 UEK131135:UEV131144 UOG131135:UOR131144 UYC131135:UYN131144 VHY131135:VIJ131144 VRU131135:VSF131144 WBQ131135:WCB131144 WLM131135:WLX131144 WVI131135:WVT131144 A196671:L196680 IW196671:JH196680 SS196671:TD196680 ACO196671:ACZ196680 AMK196671:AMV196680 AWG196671:AWR196680 BGC196671:BGN196680 BPY196671:BQJ196680 BZU196671:CAF196680 CJQ196671:CKB196680 CTM196671:CTX196680 DDI196671:DDT196680 DNE196671:DNP196680 DXA196671:DXL196680 EGW196671:EHH196680 EQS196671:ERD196680 FAO196671:FAZ196680 FKK196671:FKV196680 FUG196671:FUR196680 GEC196671:GEN196680 GNY196671:GOJ196680 GXU196671:GYF196680 HHQ196671:HIB196680 HRM196671:HRX196680 IBI196671:IBT196680 ILE196671:ILP196680 IVA196671:IVL196680 JEW196671:JFH196680 JOS196671:JPD196680 JYO196671:JYZ196680 KIK196671:KIV196680 KSG196671:KSR196680 LCC196671:LCN196680 LLY196671:LMJ196680 LVU196671:LWF196680 MFQ196671:MGB196680 MPM196671:MPX196680 MZI196671:MZT196680 NJE196671:NJP196680 NTA196671:NTL196680 OCW196671:ODH196680 OMS196671:OND196680 OWO196671:OWZ196680 PGK196671:PGV196680 PQG196671:PQR196680 QAC196671:QAN196680 QJY196671:QKJ196680 QTU196671:QUF196680 RDQ196671:REB196680 RNM196671:RNX196680 RXI196671:RXT196680 SHE196671:SHP196680 SRA196671:SRL196680 TAW196671:TBH196680 TKS196671:TLD196680 TUO196671:TUZ196680 UEK196671:UEV196680 UOG196671:UOR196680 UYC196671:UYN196680 VHY196671:VIJ196680 VRU196671:VSF196680 WBQ196671:WCB196680 WLM196671:WLX196680 WVI196671:WVT196680 A262207:L262216 IW262207:JH262216 SS262207:TD262216 ACO262207:ACZ262216 AMK262207:AMV262216 AWG262207:AWR262216 BGC262207:BGN262216 BPY262207:BQJ262216 BZU262207:CAF262216 CJQ262207:CKB262216 CTM262207:CTX262216 DDI262207:DDT262216 DNE262207:DNP262216 DXA262207:DXL262216 EGW262207:EHH262216 EQS262207:ERD262216 FAO262207:FAZ262216 FKK262207:FKV262216 FUG262207:FUR262216 GEC262207:GEN262216 GNY262207:GOJ262216 GXU262207:GYF262216 HHQ262207:HIB262216 HRM262207:HRX262216 IBI262207:IBT262216 ILE262207:ILP262216 IVA262207:IVL262216 JEW262207:JFH262216 JOS262207:JPD262216 JYO262207:JYZ262216 KIK262207:KIV262216 KSG262207:KSR262216 LCC262207:LCN262216 LLY262207:LMJ262216 LVU262207:LWF262216 MFQ262207:MGB262216 MPM262207:MPX262216 MZI262207:MZT262216 NJE262207:NJP262216 NTA262207:NTL262216 OCW262207:ODH262216 OMS262207:OND262216 OWO262207:OWZ262216 PGK262207:PGV262216 PQG262207:PQR262216 QAC262207:QAN262216 QJY262207:QKJ262216 QTU262207:QUF262216 RDQ262207:REB262216 RNM262207:RNX262216 RXI262207:RXT262216 SHE262207:SHP262216 SRA262207:SRL262216 TAW262207:TBH262216 TKS262207:TLD262216 TUO262207:TUZ262216 UEK262207:UEV262216 UOG262207:UOR262216 UYC262207:UYN262216 VHY262207:VIJ262216 VRU262207:VSF262216 WBQ262207:WCB262216 WLM262207:WLX262216 WVI262207:WVT262216 A327743:L327752 IW327743:JH327752 SS327743:TD327752 ACO327743:ACZ327752 AMK327743:AMV327752 AWG327743:AWR327752 BGC327743:BGN327752 BPY327743:BQJ327752 BZU327743:CAF327752 CJQ327743:CKB327752 CTM327743:CTX327752 DDI327743:DDT327752 DNE327743:DNP327752 DXA327743:DXL327752 EGW327743:EHH327752 EQS327743:ERD327752 FAO327743:FAZ327752 FKK327743:FKV327752 FUG327743:FUR327752 GEC327743:GEN327752 GNY327743:GOJ327752 GXU327743:GYF327752 HHQ327743:HIB327752 HRM327743:HRX327752 IBI327743:IBT327752 ILE327743:ILP327752 IVA327743:IVL327752 JEW327743:JFH327752 JOS327743:JPD327752 JYO327743:JYZ327752 KIK327743:KIV327752 KSG327743:KSR327752 LCC327743:LCN327752 LLY327743:LMJ327752 LVU327743:LWF327752 MFQ327743:MGB327752 MPM327743:MPX327752 MZI327743:MZT327752 NJE327743:NJP327752 NTA327743:NTL327752 OCW327743:ODH327752 OMS327743:OND327752 OWO327743:OWZ327752 PGK327743:PGV327752 PQG327743:PQR327752 QAC327743:QAN327752 QJY327743:QKJ327752 QTU327743:QUF327752 RDQ327743:REB327752 RNM327743:RNX327752 RXI327743:RXT327752 SHE327743:SHP327752 SRA327743:SRL327752 TAW327743:TBH327752 TKS327743:TLD327752 TUO327743:TUZ327752 UEK327743:UEV327752 UOG327743:UOR327752 UYC327743:UYN327752 VHY327743:VIJ327752 VRU327743:VSF327752 WBQ327743:WCB327752 WLM327743:WLX327752 WVI327743:WVT327752 A393279:L393288 IW393279:JH393288 SS393279:TD393288 ACO393279:ACZ393288 AMK393279:AMV393288 AWG393279:AWR393288 BGC393279:BGN393288 BPY393279:BQJ393288 BZU393279:CAF393288 CJQ393279:CKB393288 CTM393279:CTX393288 DDI393279:DDT393288 DNE393279:DNP393288 DXA393279:DXL393288 EGW393279:EHH393288 EQS393279:ERD393288 FAO393279:FAZ393288 FKK393279:FKV393288 FUG393279:FUR393288 GEC393279:GEN393288 GNY393279:GOJ393288 GXU393279:GYF393288 HHQ393279:HIB393288 HRM393279:HRX393288 IBI393279:IBT393288 ILE393279:ILP393288 IVA393279:IVL393288 JEW393279:JFH393288 JOS393279:JPD393288 JYO393279:JYZ393288 KIK393279:KIV393288 KSG393279:KSR393288 LCC393279:LCN393288 LLY393279:LMJ393288 LVU393279:LWF393288 MFQ393279:MGB393288 MPM393279:MPX393288 MZI393279:MZT393288 NJE393279:NJP393288 NTA393279:NTL393288 OCW393279:ODH393288 OMS393279:OND393288 OWO393279:OWZ393288 PGK393279:PGV393288 PQG393279:PQR393288 QAC393279:QAN393288 QJY393279:QKJ393288 QTU393279:QUF393288 RDQ393279:REB393288 RNM393279:RNX393288 RXI393279:RXT393288 SHE393279:SHP393288 SRA393279:SRL393288 TAW393279:TBH393288 TKS393279:TLD393288 TUO393279:TUZ393288 UEK393279:UEV393288 UOG393279:UOR393288 UYC393279:UYN393288 VHY393279:VIJ393288 VRU393279:VSF393288 WBQ393279:WCB393288 WLM393279:WLX393288 WVI393279:WVT393288 A458815:L458824 IW458815:JH458824 SS458815:TD458824 ACO458815:ACZ458824 AMK458815:AMV458824 AWG458815:AWR458824 BGC458815:BGN458824 BPY458815:BQJ458824 BZU458815:CAF458824 CJQ458815:CKB458824 CTM458815:CTX458824 DDI458815:DDT458824 DNE458815:DNP458824 DXA458815:DXL458824 EGW458815:EHH458824 EQS458815:ERD458824 FAO458815:FAZ458824 FKK458815:FKV458824 FUG458815:FUR458824 GEC458815:GEN458824 GNY458815:GOJ458824 GXU458815:GYF458824 HHQ458815:HIB458824 HRM458815:HRX458824 IBI458815:IBT458824 ILE458815:ILP458824 IVA458815:IVL458824 JEW458815:JFH458824 JOS458815:JPD458824 JYO458815:JYZ458824 KIK458815:KIV458824 KSG458815:KSR458824 LCC458815:LCN458824 LLY458815:LMJ458824 LVU458815:LWF458824 MFQ458815:MGB458824 MPM458815:MPX458824 MZI458815:MZT458824 NJE458815:NJP458824 NTA458815:NTL458824 OCW458815:ODH458824 OMS458815:OND458824 OWO458815:OWZ458824 PGK458815:PGV458824 PQG458815:PQR458824 QAC458815:QAN458824 QJY458815:QKJ458824 QTU458815:QUF458824 RDQ458815:REB458824 RNM458815:RNX458824 RXI458815:RXT458824 SHE458815:SHP458824 SRA458815:SRL458824 TAW458815:TBH458824 TKS458815:TLD458824 TUO458815:TUZ458824 UEK458815:UEV458824 UOG458815:UOR458824 UYC458815:UYN458824 VHY458815:VIJ458824 VRU458815:VSF458824 WBQ458815:WCB458824 WLM458815:WLX458824 WVI458815:WVT458824 A524351:L524360 IW524351:JH524360 SS524351:TD524360 ACO524351:ACZ524360 AMK524351:AMV524360 AWG524351:AWR524360 BGC524351:BGN524360 BPY524351:BQJ524360 BZU524351:CAF524360 CJQ524351:CKB524360 CTM524351:CTX524360 DDI524351:DDT524360 DNE524351:DNP524360 DXA524351:DXL524360 EGW524351:EHH524360 EQS524351:ERD524360 FAO524351:FAZ524360 FKK524351:FKV524360 FUG524351:FUR524360 GEC524351:GEN524360 GNY524351:GOJ524360 GXU524351:GYF524360 HHQ524351:HIB524360 HRM524351:HRX524360 IBI524351:IBT524360 ILE524351:ILP524360 IVA524351:IVL524360 JEW524351:JFH524360 JOS524351:JPD524360 JYO524351:JYZ524360 KIK524351:KIV524360 KSG524351:KSR524360 LCC524351:LCN524360 LLY524351:LMJ524360 LVU524351:LWF524360 MFQ524351:MGB524360 MPM524351:MPX524360 MZI524351:MZT524360 NJE524351:NJP524360 NTA524351:NTL524360 OCW524351:ODH524360 OMS524351:OND524360 OWO524351:OWZ524360 PGK524351:PGV524360 PQG524351:PQR524360 QAC524351:QAN524360 QJY524351:QKJ524360 QTU524351:QUF524360 RDQ524351:REB524360 RNM524351:RNX524360 RXI524351:RXT524360 SHE524351:SHP524360 SRA524351:SRL524360 TAW524351:TBH524360 TKS524351:TLD524360 TUO524351:TUZ524360 UEK524351:UEV524360 UOG524351:UOR524360 UYC524351:UYN524360 VHY524351:VIJ524360 VRU524351:VSF524360 WBQ524351:WCB524360 WLM524351:WLX524360 WVI524351:WVT524360 A589887:L589896 IW589887:JH589896 SS589887:TD589896 ACO589887:ACZ589896 AMK589887:AMV589896 AWG589887:AWR589896 BGC589887:BGN589896 BPY589887:BQJ589896 BZU589887:CAF589896 CJQ589887:CKB589896 CTM589887:CTX589896 DDI589887:DDT589896 DNE589887:DNP589896 DXA589887:DXL589896 EGW589887:EHH589896 EQS589887:ERD589896 FAO589887:FAZ589896 FKK589887:FKV589896 FUG589887:FUR589896 GEC589887:GEN589896 GNY589887:GOJ589896 GXU589887:GYF589896 HHQ589887:HIB589896 HRM589887:HRX589896 IBI589887:IBT589896 ILE589887:ILP589896 IVA589887:IVL589896 JEW589887:JFH589896 JOS589887:JPD589896 JYO589887:JYZ589896 KIK589887:KIV589896 KSG589887:KSR589896 LCC589887:LCN589896 LLY589887:LMJ589896 LVU589887:LWF589896 MFQ589887:MGB589896 MPM589887:MPX589896 MZI589887:MZT589896 NJE589887:NJP589896 NTA589887:NTL589896 OCW589887:ODH589896 OMS589887:OND589896 OWO589887:OWZ589896 PGK589887:PGV589896 PQG589887:PQR589896 QAC589887:QAN589896 QJY589887:QKJ589896 QTU589887:QUF589896 RDQ589887:REB589896 RNM589887:RNX589896 RXI589887:RXT589896 SHE589887:SHP589896 SRA589887:SRL589896 TAW589887:TBH589896 TKS589887:TLD589896 TUO589887:TUZ589896 UEK589887:UEV589896 UOG589887:UOR589896 UYC589887:UYN589896 VHY589887:VIJ589896 VRU589887:VSF589896 WBQ589887:WCB589896 WLM589887:WLX589896 WVI589887:WVT589896 A655423:L655432 IW655423:JH655432 SS655423:TD655432 ACO655423:ACZ655432 AMK655423:AMV655432 AWG655423:AWR655432 BGC655423:BGN655432 BPY655423:BQJ655432 BZU655423:CAF655432 CJQ655423:CKB655432 CTM655423:CTX655432 DDI655423:DDT655432 DNE655423:DNP655432 DXA655423:DXL655432 EGW655423:EHH655432 EQS655423:ERD655432 FAO655423:FAZ655432 FKK655423:FKV655432 FUG655423:FUR655432 GEC655423:GEN655432 GNY655423:GOJ655432 GXU655423:GYF655432 HHQ655423:HIB655432 HRM655423:HRX655432 IBI655423:IBT655432 ILE655423:ILP655432 IVA655423:IVL655432 JEW655423:JFH655432 JOS655423:JPD655432 JYO655423:JYZ655432 KIK655423:KIV655432 KSG655423:KSR655432 LCC655423:LCN655432 LLY655423:LMJ655432 LVU655423:LWF655432 MFQ655423:MGB655432 MPM655423:MPX655432 MZI655423:MZT655432 NJE655423:NJP655432 NTA655423:NTL655432 OCW655423:ODH655432 OMS655423:OND655432 OWO655423:OWZ655432 PGK655423:PGV655432 PQG655423:PQR655432 QAC655423:QAN655432 QJY655423:QKJ655432 QTU655423:QUF655432 RDQ655423:REB655432 RNM655423:RNX655432 RXI655423:RXT655432 SHE655423:SHP655432 SRA655423:SRL655432 TAW655423:TBH655432 TKS655423:TLD655432 TUO655423:TUZ655432 UEK655423:UEV655432 UOG655423:UOR655432 UYC655423:UYN655432 VHY655423:VIJ655432 VRU655423:VSF655432 WBQ655423:WCB655432 WLM655423:WLX655432 WVI655423:WVT655432 A720959:L720968 IW720959:JH720968 SS720959:TD720968 ACO720959:ACZ720968 AMK720959:AMV720968 AWG720959:AWR720968 BGC720959:BGN720968 BPY720959:BQJ720968 BZU720959:CAF720968 CJQ720959:CKB720968 CTM720959:CTX720968 DDI720959:DDT720968 DNE720959:DNP720968 DXA720959:DXL720968 EGW720959:EHH720968 EQS720959:ERD720968 FAO720959:FAZ720968 FKK720959:FKV720968 FUG720959:FUR720968 GEC720959:GEN720968 GNY720959:GOJ720968 GXU720959:GYF720968 HHQ720959:HIB720968 HRM720959:HRX720968 IBI720959:IBT720968 ILE720959:ILP720968 IVA720959:IVL720968 JEW720959:JFH720968 JOS720959:JPD720968 JYO720959:JYZ720968 KIK720959:KIV720968 KSG720959:KSR720968 LCC720959:LCN720968 LLY720959:LMJ720968 LVU720959:LWF720968 MFQ720959:MGB720968 MPM720959:MPX720968 MZI720959:MZT720968 NJE720959:NJP720968 NTA720959:NTL720968 OCW720959:ODH720968 OMS720959:OND720968 OWO720959:OWZ720968 PGK720959:PGV720968 PQG720959:PQR720968 QAC720959:QAN720968 QJY720959:QKJ720968 QTU720959:QUF720968 RDQ720959:REB720968 RNM720959:RNX720968 RXI720959:RXT720968 SHE720959:SHP720968 SRA720959:SRL720968 TAW720959:TBH720968 TKS720959:TLD720968 TUO720959:TUZ720968 UEK720959:UEV720968 UOG720959:UOR720968 UYC720959:UYN720968 VHY720959:VIJ720968 VRU720959:VSF720968 WBQ720959:WCB720968 WLM720959:WLX720968 WVI720959:WVT720968 A786495:L786504 IW786495:JH786504 SS786495:TD786504 ACO786495:ACZ786504 AMK786495:AMV786504 AWG786495:AWR786504 BGC786495:BGN786504 BPY786495:BQJ786504 BZU786495:CAF786504 CJQ786495:CKB786504 CTM786495:CTX786504 DDI786495:DDT786504 DNE786495:DNP786504 DXA786495:DXL786504 EGW786495:EHH786504 EQS786495:ERD786504 FAO786495:FAZ786504 FKK786495:FKV786504 FUG786495:FUR786504 GEC786495:GEN786504 GNY786495:GOJ786504 GXU786495:GYF786504 HHQ786495:HIB786504 HRM786495:HRX786504 IBI786495:IBT786504 ILE786495:ILP786504 IVA786495:IVL786504 JEW786495:JFH786504 JOS786495:JPD786504 JYO786495:JYZ786504 KIK786495:KIV786504 KSG786495:KSR786504 LCC786495:LCN786504 LLY786495:LMJ786504 LVU786495:LWF786504 MFQ786495:MGB786504 MPM786495:MPX786504 MZI786495:MZT786504 NJE786495:NJP786504 NTA786495:NTL786504 OCW786495:ODH786504 OMS786495:OND786504 OWO786495:OWZ786504 PGK786495:PGV786504 PQG786495:PQR786504 QAC786495:QAN786504 QJY786495:QKJ786504 QTU786495:QUF786504 RDQ786495:REB786504 RNM786495:RNX786504 RXI786495:RXT786504 SHE786495:SHP786504 SRA786495:SRL786504 TAW786495:TBH786504 TKS786495:TLD786504 TUO786495:TUZ786504 UEK786495:UEV786504 UOG786495:UOR786504 UYC786495:UYN786504 VHY786495:VIJ786504 VRU786495:VSF786504 WBQ786495:WCB786504 WLM786495:WLX786504 WVI786495:WVT786504 A852031:L852040 IW852031:JH852040 SS852031:TD852040 ACO852031:ACZ852040 AMK852031:AMV852040 AWG852031:AWR852040 BGC852031:BGN852040 BPY852031:BQJ852040 BZU852031:CAF852040 CJQ852031:CKB852040 CTM852031:CTX852040 DDI852031:DDT852040 DNE852031:DNP852040 DXA852031:DXL852040 EGW852031:EHH852040 EQS852031:ERD852040 FAO852031:FAZ852040 FKK852031:FKV852040 FUG852031:FUR852040 GEC852031:GEN852040 GNY852031:GOJ852040 GXU852031:GYF852040 HHQ852031:HIB852040 HRM852031:HRX852040 IBI852031:IBT852040 ILE852031:ILP852040 IVA852031:IVL852040 JEW852031:JFH852040 JOS852031:JPD852040 JYO852031:JYZ852040 KIK852031:KIV852040 KSG852031:KSR852040 LCC852031:LCN852040 LLY852031:LMJ852040 LVU852031:LWF852040 MFQ852031:MGB852040 MPM852031:MPX852040 MZI852031:MZT852040 NJE852031:NJP852040 NTA852031:NTL852040 OCW852031:ODH852040 OMS852031:OND852040 OWO852031:OWZ852040 PGK852031:PGV852040 PQG852031:PQR852040 QAC852031:QAN852040 QJY852031:QKJ852040 QTU852031:QUF852040 RDQ852031:REB852040 RNM852031:RNX852040 RXI852031:RXT852040 SHE852031:SHP852040 SRA852031:SRL852040 TAW852031:TBH852040 TKS852031:TLD852040 TUO852031:TUZ852040 UEK852031:UEV852040 UOG852031:UOR852040 UYC852031:UYN852040 VHY852031:VIJ852040 VRU852031:VSF852040 WBQ852031:WCB852040 WLM852031:WLX852040 WVI852031:WVT852040 A917567:L917576 IW917567:JH917576 SS917567:TD917576 ACO917567:ACZ917576 AMK917567:AMV917576 AWG917567:AWR917576 BGC917567:BGN917576 BPY917567:BQJ917576 BZU917567:CAF917576 CJQ917567:CKB917576 CTM917567:CTX917576 DDI917567:DDT917576 DNE917567:DNP917576 DXA917567:DXL917576 EGW917567:EHH917576 EQS917567:ERD917576 FAO917567:FAZ917576 FKK917567:FKV917576 FUG917567:FUR917576 GEC917567:GEN917576 GNY917567:GOJ917576 GXU917567:GYF917576 HHQ917567:HIB917576 HRM917567:HRX917576 IBI917567:IBT917576 ILE917567:ILP917576 IVA917567:IVL917576 JEW917567:JFH917576 JOS917567:JPD917576 JYO917567:JYZ917576 KIK917567:KIV917576 KSG917567:KSR917576 LCC917567:LCN917576 LLY917567:LMJ917576 LVU917567:LWF917576 MFQ917567:MGB917576 MPM917567:MPX917576 MZI917567:MZT917576 NJE917567:NJP917576 NTA917567:NTL917576 OCW917567:ODH917576 OMS917567:OND917576 OWO917567:OWZ917576 PGK917567:PGV917576 PQG917567:PQR917576 QAC917567:QAN917576 QJY917567:QKJ917576 QTU917567:QUF917576 RDQ917567:REB917576 RNM917567:RNX917576 RXI917567:RXT917576 SHE917567:SHP917576 SRA917567:SRL917576 TAW917567:TBH917576 TKS917567:TLD917576 TUO917567:TUZ917576 UEK917567:UEV917576 UOG917567:UOR917576 UYC917567:UYN917576 VHY917567:VIJ917576 VRU917567:VSF917576 WBQ917567:WCB917576 WLM917567:WLX917576 WVI917567:WVT917576 A983103:L983112 IW983103:JH983112 SS983103:TD983112 ACO983103:ACZ983112 AMK983103:AMV983112 AWG983103:AWR983112 BGC983103:BGN983112 BPY983103:BQJ983112 BZU983103:CAF983112 CJQ983103:CKB983112 CTM983103:CTX983112 DDI983103:DDT983112 DNE983103:DNP983112 DXA983103:DXL983112 EGW983103:EHH983112 EQS983103:ERD983112 FAO983103:FAZ983112 FKK983103:FKV983112 FUG983103:FUR983112 GEC983103:GEN983112 GNY983103:GOJ983112 GXU983103:GYF983112 HHQ983103:HIB983112 HRM983103:HRX983112 IBI983103:IBT983112 ILE983103:ILP983112 IVA983103:IVL983112 JEW983103:JFH983112 JOS983103:JPD983112 JYO983103:JYZ983112 KIK983103:KIV983112 KSG983103:KSR983112 LCC983103:LCN983112 LLY983103:LMJ983112 LVU983103:LWF983112 MFQ983103:MGB983112 MPM983103:MPX983112 MZI983103:MZT983112 NJE983103:NJP983112 NTA983103:NTL983112 OCW983103:ODH983112 OMS983103:OND983112 OWO983103:OWZ983112 PGK983103:PGV983112 PQG983103:PQR983112 QAC983103:QAN983112 QJY983103:QKJ983112 QTU983103:QUF983112 RDQ983103:REB983112 RNM983103:RNX983112 RXI983103:RXT983112 SHE983103:SHP983112 SRA983103:SRL983112 TAW983103:TBH983112 TKS983103:TLD983112 TUO983103:TUZ983112 UEK983103:UEV983112 UOG983103:UOR983112 UYC983103:UYN983112 VHY983103:VIJ983112 VRU983103:VSF983112 WBQ983103:WCB983112 WLM983103:WLX983112 WVI983103:WVT983112</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2"/>
  <sheetViews>
    <sheetView zoomScaleNormal="100" workbookViewId="0">
      <selection sqref="A1:B1"/>
    </sheetView>
  </sheetViews>
  <sheetFormatPr defaultColWidth="15.75" defaultRowHeight="10.5" x14ac:dyDescent="0.4"/>
  <cols>
    <col min="1" max="1" width="23.375" style="42" customWidth="1"/>
    <col min="2" max="3" width="11" style="98"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１月(下旬)</v>
      </c>
      <c r="F1" s="739" t="s">
        <v>70</v>
      </c>
      <c r="G1" s="740"/>
      <c r="H1" s="740"/>
      <c r="I1" s="741"/>
      <c r="J1" s="740"/>
      <c r="K1" s="740"/>
      <c r="L1" s="741"/>
    </row>
    <row r="2" spans="1:12" s="42" customFormat="1" x14ac:dyDescent="0.4">
      <c r="A2" s="658"/>
      <c r="B2" s="733" t="s">
        <v>97</v>
      </c>
      <c r="C2" s="733"/>
      <c r="D2" s="733"/>
      <c r="E2" s="734"/>
      <c r="F2" s="735" t="s">
        <v>195</v>
      </c>
      <c r="G2" s="733"/>
      <c r="H2" s="733"/>
      <c r="I2" s="734"/>
      <c r="J2" s="735" t="s">
        <v>194</v>
      </c>
      <c r="K2" s="733"/>
      <c r="L2" s="734"/>
    </row>
    <row r="3" spans="1:12" s="42" customFormat="1" x14ac:dyDescent="0.4">
      <c r="A3" s="653"/>
      <c r="B3" s="646"/>
      <c r="C3" s="646"/>
      <c r="D3" s="646"/>
      <c r="E3" s="647"/>
      <c r="F3" s="645"/>
      <c r="G3" s="646"/>
      <c r="H3" s="646"/>
      <c r="I3" s="647"/>
      <c r="J3" s="645"/>
      <c r="K3" s="646"/>
      <c r="L3" s="647"/>
    </row>
    <row r="4" spans="1:12" s="42" customFormat="1" x14ac:dyDescent="0.4">
      <c r="A4" s="653"/>
      <c r="B4" s="659" t="s">
        <v>348</v>
      </c>
      <c r="C4" s="655" t="s">
        <v>347</v>
      </c>
      <c r="D4" s="653" t="s">
        <v>95</v>
      </c>
      <c r="E4" s="653"/>
      <c r="F4" s="649" t="str">
        <f>+B4</f>
        <v>(13'1/21～31)</v>
      </c>
      <c r="G4" s="649" t="str">
        <f>+C4</f>
        <v>(12'1/21～31)</v>
      </c>
      <c r="H4" s="653" t="s">
        <v>95</v>
      </c>
      <c r="I4" s="653"/>
      <c r="J4" s="649" t="str">
        <f>+B4</f>
        <v>(13'1/21～31)</v>
      </c>
      <c r="K4" s="649" t="str">
        <f>+C4</f>
        <v>(12'1/21～31)</v>
      </c>
      <c r="L4" s="657" t="s">
        <v>93</v>
      </c>
    </row>
    <row r="5" spans="1:12" s="97" customFormat="1" x14ac:dyDescent="0.4">
      <c r="A5" s="653"/>
      <c r="B5" s="659"/>
      <c r="C5" s="656"/>
      <c r="D5" s="277" t="s">
        <v>94</v>
      </c>
      <c r="E5" s="317" t="s">
        <v>93</v>
      </c>
      <c r="F5" s="649"/>
      <c r="G5" s="649"/>
      <c r="H5" s="277" t="s">
        <v>94</v>
      </c>
      <c r="I5" s="277" t="s">
        <v>93</v>
      </c>
      <c r="J5" s="649"/>
      <c r="K5" s="649"/>
      <c r="L5" s="658"/>
    </row>
    <row r="6" spans="1:12" s="44" customFormat="1" x14ac:dyDescent="0.4">
      <c r="A6" s="249" t="s">
        <v>92</v>
      </c>
      <c r="B6" s="248">
        <f>+B7+B41</f>
        <v>144345</v>
      </c>
      <c r="C6" s="248">
        <f>+C7+C41</f>
        <v>142061</v>
      </c>
      <c r="D6" s="245">
        <f t="shared" ref="D6:D37" si="0">+B6/C6</f>
        <v>1.0160776004674048</v>
      </c>
      <c r="E6" s="289">
        <f t="shared" ref="E6:E37" si="1">+B6-C6</f>
        <v>2284</v>
      </c>
      <c r="F6" s="248">
        <f>+F7+F41</f>
        <v>214388</v>
      </c>
      <c r="G6" s="248">
        <f>+G7+G41</f>
        <v>216798</v>
      </c>
      <c r="H6" s="245">
        <f t="shared" ref="H6:H37" si="2">+F6/G6</f>
        <v>0.98888366128838823</v>
      </c>
      <c r="I6" s="289">
        <f t="shared" ref="I6:I37" si="3">+F6-G6</f>
        <v>-2410</v>
      </c>
      <c r="J6" s="245">
        <f t="shared" ref="J6:J37" si="4">+B6/F6</f>
        <v>0.67328861690019959</v>
      </c>
      <c r="K6" s="245">
        <f t="shared" ref="K6:K37" si="5">+C6/G6</f>
        <v>0.65526896004575685</v>
      </c>
      <c r="L6" s="283">
        <f t="shared" ref="L6:L37" si="6">+J6-K6</f>
        <v>1.8019656854442734E-2</v>
      </c>
    </row>
    <row r="7" spans="1:12" s="44" customFormat="1" x14ac:dyDescent="0.4">
      <c r="A7" s="249" t="s">
        <v>91</v>
      </c>
      <c r="B7" s="316">
        <f>+B8+B18+B38</f>
        <v>61966</v>
      </c>
      <c r="C7" s="248">
        <f>+C8+C18+C38</f>
        <v>64416</v>
      </c>
      <c r="D7" s="245">
        <f t="shared" si="0"/>
        <v>0.96196597118728266</v>
      </c>
      <c r="E7" s="289">
        <f t="shared" si="1"/>
        <v>-2450</v>
      </c>
      <c r="F7" s="248">
        <f>+F8+F18+F38</f>
        <v>88063</v>
      </c>
      <c r="G7" s="248">
        <f>+G8+G18+G38</f>
        <v>96439</v>
      </c>
      <c r="H7" s="245">
        <f t="shared" si="2"/>
        <v>0.91314717075042251</v>
      </c>
      <c r="I7" s="315">
        <f t="shared" si="3"/>
        <v>-8376</v>
      </c>
      <c r="J7" s="245">
        <f t="shared" si="4"/>
        <v>0.7036553376559963</v>
      </c>
      <c r="K7" s="245">
        <f t="shared" si="5"/>
        <v>0.66794554070448675</v>
      </c>
      <c r="L7" s="283">
        <f t="shared" si="6"/>
        <v>3.5709796951509554E-2</v>
      </c>
    </row>
    <row r="8" spans="1:12" x14ac:dyDescent="0.4">
      <c r="A8" s="277" t="s">
        <v>190</v>
      </c>
      <c r="B8" s="403">
        <f>SUM(B9:B17)</f>
        <v>40235</v>
      </c>
      <c r="C8" s="259">
        <f>SUM(C9:C17)</f>
        <v>45455</v>
      </c>
      <c r="D8" s="256">
        <f t="shared" si="0"/>
        <v>0.88516114838851612</v>
      </c>
      <c r="E8" s="402">
        <f t="shared" si="1"/>
        <v>-5220</v>
      </c>
      <c r="F8" s="259">
        <f>SUM(F9:F17)</f>
        <v>56620</v>
      </c>
      <c r="G8" s="259">
        <f>SUM(G9:G17)</f>
        <v>68095</v>
      </c>
      <c r="H8" s="256">
        <f t="shared" si="2"/>
        <v>0.8314854247742125</v>
      </c>
      <c r="I8" s="402">
        <f t="shared" si="3"/>
        <v>-11475</v>
      </c>
      <c r="J8" s="256">
        <f t="shared" si="4"/>
        <v>0.71061462380784179</v>
      </c>
      <c r="K8" s="256">
        <f t="shared" si="5"/>
        <v>0.66752331301857704</v>
      </c>
      <c r="L8" s="280">
        <f t="shared" si="6"/>
        <v>4.3091310789264758E-2</v>
      </c>
    </row>
    <row r="9" spans="1:12" x14ac:dyDescent="0.4">
      <c r="A9" s="57" t="s">
        <v>87</v>
      </c>
      <c r="B9" s="145">
        <f>'１月(月間)'!B9-'１月(上旬～中旬)'!B9</f>
        <v>34682</v>
      </c>
      <c r="C9" s="145">
        <f>'１月(月間)'!C9-'１月(上旬～中旬)'!C9</f>
        <v>34619</v>
      </c>
      <c r="D9" s="73">
        <f t="shared" si="0"/>
        <v>1.0018198099309628</v>
      </c>
      <c r="E9" s="82">
        <f t="shared" si="1"/>
        <v>63</v>
      </c>
      <c r="F9" s="80">
        <f>'１月(月間)'!F9-'１月(上旬～中旬)'!F9</f>
        <v>49473</v>
      </c>
      <c r="G9" s="80">
        <f>'１月(月間)'!G9-'１月(上旬～中旬)'!G9</f>
        <v>54730</v>
      </c>
      <c r="H9" s="73">
        <f t="shared" si="2"/>
        <v>0.90394664717705098</v>
      </c>
      <c r="I9" s="82">
        <f t="shared" si="3"/>
        <v>-5257</v>
      </c>
      <c r="J9" s="73">
        <f t="shared" si="4"/>
        <v>0.70102884401592791</v>
      </c>
      <c r="K9" s="73">
        <f t="shared" si="5"/>
        <v>0.63254156769596204</v>
      </c>
      <c r="L9" s="90">
        <f t="shared" si="6"/>
        <v>6.8487276319965873E-2</v>
      </c>
    </row>
    <row r="10" spans="1:12" x14ac:dyDescent="0.4">
      <c r="A10" s="58" t="s">
        <v>90</v>
      </c>
      <c r="B10" s="145">
        <f>'１月(月間)'!B10-'１月(上旬～中旬)'!B10</f>
        <v>4747</v>
      </c>
      <c r="C10" s="145">
        <f>'１月(月間)'!C10-'１月(上旬～中旬)'!C10</f>
        <v>5059</v>
      </c>
      <c r="D10" s="53">
        <f t="shared" si="0"/>
        <v>0.93832773275350856</v>
      </c>
      <c r="E10" s="77">
        <f t="shared" si="1"/>
        <v>-312</v>
      </c>
      <c r="F10" s="80">
        <f>'１月(月間)'!F10-'１月(上旬～中旬)'!F10</f>
        <v>5500</v>
      </c>
      <c r="G10" s="80">
        <f>'１月(月間)'!G10-'１月(上旬～中旬)'!G10</f>
        <v>5500</v>
      </c>
      <c r="H10" s="53">
        <f t="shared" si="2"/>
        <v>1</v>
      </c>
      <c r="I10" s="77">
        <f t="shared" si="3"/>
        <v>0</v>
      </c>
      <c r="J10" s="53">
        <f t="shared" si="4"/>
        <v>0.86309090909090913</v>
      </c>
      <c r="K10" s="53">
        <f t="shared" si="5"/>
        <v>0.91981818181818187</v>
      </c>
      <c r="L10" s="52">
        <f t="shared" si="6"/>
        <v>-5.6727272727272737E-2</v>
      </c>
    </row>
    <row r="11" spans="1:12" x14ac:dyDescent="0.4">
      <c r="A11" s="58" t="s">
        <v>162</v>
      </c>
      <c r="B11" s="145">
        <f>'１月(月間)'!B11-'１月(上旬～中旬)'!B11</f>
        <v>224</v>
      </c>
      <c r="C11" s="145">
        <f>'１月(月間)'!C11-'１月(上旬～中旬)'!C11</f>
        <v>5362</v>
      </c>
      <c r="D11" s="53">
        <f t="shared" si="0"/>
        <v>4.1775456919060053E-2</v>
      </c>
      <c r="E11" s="77">
        <f t="shared" si="1"/>
        <v>-5138</v>
      </c>
      <c r="F11" s="80">
        <f>'１月(月間)'!F11-'１月(上旬～中旬)'!F11</f>
        <v>261</v>
      </c>
      <c r="G11" s="80">
        <f>'１月(月間)'!G11-'１月(上旬～中旬)'!G11</f>
        <v>6270</v>
      </c>
      <c r="H11" s="53">
        <f t="shared" si="2"/>
        <v>4.1626794258373206E-2</v>
      </c>
      <c r="I11" s="77">
        <f t="shared" si="3"/>
        <v>-6009</v>
      </c>
      <c r="J11" s="53">
        <f t="shared" si="4"/>
        <v>0.85823754789272033</v>
      </c>
      <c r="K11" s="53">
        <f t="shared" si="5"/>
        <v>0.85518341307814993</v>
      </c>
      <c r="L11" s="52">
        <f t="shared" si="6"/>
        <v>3.0541348145703973E-3</v>
      </c>
    </row>
    <row r="12" spans="1:12" x14ac:dyDescent="0.4">
      <c r="A12" s="58" t="s">
        <v>85</v>
      </c>
      <c r="B12" s="145">
        <f>'１月(月間)'!B12-'１月(上旬～中旬)'!B12</f>
        <v>0</v>
      </c>
      <c r="C12" s="145">
        <f>'１月(月間)'!C12-'１月(上旬～中旬)'!C12</f>
        <v>0</v>
      </c>
      <c r="D12" s="53" t="e">
        <f t="shared" si="0"/>
        <v>#DIV/0!</v>
      </c>
      <c r="E12" s="77">
        <f t="shared" si="1"/>
        <v>0</v>
      </c>
      <c r="F12" s="80">
        <f>'１月(月間)'!F12-'１月(上旬～中旬)'!F12</f>
        <v>0</v>
      </c>
      <c r="G12" s="80">
        <f>'１月(月間)'!G12-'１月(上旬～中旬)'!G12</f>
        <v>0</v>
      </c>
      <c r="H12" s="53" t="e">
        <f t="shared" si="2"/>
        <v>#DIV/0!</v>
      </c>
      <c r="I12" s="77">
        <f t="shared" si="3"/>
        <v>0</v>
      </c>
      <c r="J12" s="53" t="e">
        <f t="shared" si="4"/>
        <v>#DIV/0!</v>
      </c>
      <c r="K12" s="53" t="e">
        <f t="shared" si="5"/>
        <v>#DIV/0!</v>
      </c>
      <c r="L12" s="52" t="e">
        <f t="shared" si="6"/>
        <v>#DIV/0!</v>
      </c>
    </row>
    <row r="13" spans="1:12" x14ac:dyDescent="0.4">
      <c r="A13" s="58" t="s">
        <v>86</v>
      </c>
      <c r="B13" s="145">
        <f>'１月(月間)'!B13-'１月(上旬～中旬)'!B13</f>
        <v>0</v>
      </c>
      <c r="C13" s="145">
        <f>'１月(月間)'!C13-'１月(上旬～中旬)'!C13</f>
        <v>0</v>
      </c>
      <c r="D13" s="53" t="e">
        <f t="shared" si="0"/>
        <v>#DIV/0!</v>
      </c>
      <c r="E13" s="77">
        <f t="shared" si="1"/>
        <v>0</v>
      </c>
      <c r="F13" s="80">
        <f>'１月(月間)'!F13-'１月(上旬～中旬)'!F13</f>
        <v>0</v>
      </c>
      <c r="G13" s="80">
        <f>'１月(月間)'!G13-'１月(上旬～中旬)'!G13</f>
        <v>0</v>
      </c>
      <c r="H13" s="53" t="e">
        <f t="shared" si="2"/>
        <v>#DIV/0!</v>
      </c>
      <c r="I13" s="77">
        <f t="shared" si="3"/>
        <v>0</v>
      </c>
      <c r="J13" s="53" t="e">
        <f t="shared" si="4"/>
        <v>#DIV/0!</v>
      </c>
      <c r="K13" s="53" t="e">
        <f t="shared" si="5"/>
        <v>#DIV/0!</v>
      </c>
      <c r="L13" s="52" t="e">
        <f t="shared" si="6"/>
        <v>#DIV/0!</v>
      </c>
    </row>
    <row r="14" spans="1:12" x14ac:dyDescent="0.4">
      <c r="A14" s="64" t="s">
        <v>189</v>
      </c>
      <c r="B14" s="147">
        <f>'１月(月間)'!B14-'１月(上旬～中旬)'!B14</f>
        <v>582</v>
      </c>
      <c r="C14" s="145">
        <f>'１月(月間)'!C14-'１月(上旬～中旬)'!C14</f>
        <v>415</v>
      </c>
      <c r="D14" s="67">
        <f t="shared" si="0"/>
        <v>1.4024096385542169</v>
      </c>
      <c r="E14" s="84">
        <f t="shared" si="1"/>
        <v>167</v>
      </c>
      <c r="F14" s="107">
        <f>'１月(月間)'!F14-'１月(上旬～中旬)'!F14</f>
        <v>1386</v>
      </c>
      <c r="G14" s="107">
        <f>'１月(月間)'!G14-'１月(上旬～中旬)'!G14</f>
        <v>1595</v>
      </c>
      <c r="H14" s="67">
        <f t="shared" si="2"/>
        <v>0.86896551724137927</v>
      </c>
      <c r="I14" s="84">
        <f t="shared" si="3"/>
        <v>-209</v>
      </c>
      <c r="J14" s="67">
        <f t="shared" si="4"/>
        <v>0.41991341991341991</v>
      </c>
      <c r="K14" s="67">
        <f t="shared" si="5"/>
        <v>0.2601880877742947</v>
      </c>
      <c r="L14" s="66">
        <f t="shared" si="6"/>
        <v>0.15972533213912521</v>
      </c>
    </row>
    <row r="15" spans="1:12" x14ac:dyDescent="0.4">
      <c r="A15" s="58" t="s">
        <v>188</v>
      </c>
      <c r="B15" s="143">
        <f>'１月(月間)'!B15-'１月(上旬～中旬)'!B15</f>
        <v>0</v>
      </c>
      <c r="C15" s="145">
        <f>'１月(月間)'!C15-'１月(上旬～中旬)'!C15</f>
        <v>0</v>
      </c>
      <c r="D15" s="53" t="e">
        <f t="shared" si="0"/>
        <v>#DIV/0!</v>
      </c>
      <c r="E15" s="77">
        <f t="shared" si="1"/>
        <v>0</v>
      </c>
      <c r="F15" s="55">
        <f>'１月(月間)'!F15-'１月(上旬～中旬)'!F15</f>
        <v>0</v>
      </c>
      <c r="G15" s="55">
        <f>'１月(月間)'!G15-'１月(上旬～中旬)'!G15</f>
        <v>0</v>
      </c>
      <c r="H15" s="53" t="e">
        <f t="shared" si="2"/>
        <v>#DIV/0!</v>
      </c>
      <c r="I15" s="77">
        <f t="shared" si="3"/>
        <v>0</v>
      </c>
      <c r="J15" s="53" t="e">
        <f t="shared" si="4"/>
        <v>#DIV/0!</v>
      </c>
      <c r="K15" s="53" t="e">
        <f t="shared" si="5"/>
        <v>#DIV/0!</v>
      </c>
      <c r="L15" s="52" t="e">
        <f t="shared" si="6"/>
        <v>#DIV/0!</v>
      </c>
    </row>
    <row r="16" spans="1:12" s="42" customFormat="1" x14ac:dyDescent="0.4">
      <c r="A16" s="70" t="s">
        <v>187</v>
      </c>
      <c r="B16" s="145">
        <f>'１月(月間)'!B16-'１月(上旬～中旬)'!B16</f>
        <v>0</v>
      </c>
      <c r="C16" s="145">
        <f>'１月(月間)'!C16-'１月(上旬～中旬)'!C16</f>
        <v>0</v>
      </c>
      <c r="D16" s="53" t="e">
        <f t="shared" si="0"/>
        <v>#DIV/0!</v>
      </c>
      <c r="E16" s="77">
        <f t="shared" si="1"/>
        <v>0</v>
      </c>
      <c r="F16" s="80">
        <f>'１月(月間)'!F16-'１月(上旬～中旬)'!F16</f>
        <v>0</v>
      </c>
      <c r="G16" s="80">
        <f>'１月(月間)'!G16-'１月(上旬～中旬)'!G16</f>
        <v>0</v>
      </c>
      <c r="H16" s="53" t="e">
        <f t="shared" si="2"/>
        <v>#DIV/0!</v>
      </c>
      <c r="I16" s="77">
        <f t="shared" si="3"/>
        <v>0</v>
      </c>
      <c r="J16" s="53" t="e">
        <f t="shared" si="4"/>
        <v>#DIV/0!</v>
      </c>
      <c r="K16" s="53" t="e">
        <f t="shared" si="5"/>
        <v>#DIV/0!</v>
      </c>
      <c r="L16" s="52" t="e">
        <f t="shared" si="6"/>
        <v>#DIV/0!</v>
      </c>
    </row>
    <row r="17" spans="1:12" x14ac:dyDescent="0.4">
      <c r="A17" s="70" t="s">
        <v>186</v>
      </c>
      <c r="B17" s="72">
        <f>'１月(月間)'!B17-'１月(上旬～中旬)'!B17</f>
        <v>0</v>
      </c>
      <c r="C17" s="145">
        <f>'１月(月間)'!C17-'１月(上旬～中旬)'!C17</f>
        <v>0</v>
      </c>
      <c r="D17" s="67" t="e">
        <f t="shared" si="0"/>
        <v>#DIV/0!</v>
      </c>
      <c r="E17" s="68">
        <f t="shared" si="1"/>
        <v>0</v>
      </c>
      <c r="F17" s="72">
        <f>'１月(月間)'!F17-'１月(上旬～中旬)'!F17</f>
        <v>0</v>
      </c>
      <c r="G17" s="72">
        <f>'１月(月間)'!G17-'１月(上旬～中旬)'!G17</f>
        <v>0</v>
      </c>
      <c r="H17" s="67" t="e">
        <f t="shared" si="2"/>
        <v>#DIV/0!</v>
      </c>
      <c r="I17" s="84">
        <f t="shared" si="3"/>
        <v>0</v>
      </c>
      <c r="J17" s="67" t="e">
        <f t="shared" si="4"/>
        <v>#DIV/0!</v>
      </c>
      <c r="K17" s="53" t="e">
        <f t="shared" si="5"/>
        <v>#DIV/0!</v>
      </c>
      <c r="L17" s="52" t="e">
        <f t="shared" si="6"/>
        <v>#DIV/0!</v>
      </c>
    </row>
    <row r="18" spans="1:12" x14ac:dyDescent="0.4">
      <c r="A18" s="277" t="s">
        <v>185</v>
      </c>
      <c r="B18" s="403">
        <f>SUM(B19:B37)</f>
        <v>21284</v>
      </c>
      <c r="C18" s="403">
        <f>SUM(C19:C37)</f>
        <v>18438</v>
      </c>
      <c r="D18" s="256">
        <f t="shared" si="0"/>
        <v>1.1543551361319015</v>
      </c>
      <c r="E18" s="402">
        <f t="shared" si="1"/>
        <v>2846</v>
      </c>
      <c r="F18" s="259">
        <f>SUM(F19:F37)</f>
        <v>30475</v>
      </c>
      <c r="G18" s="259">
        <f>SUM(G19:G37)</f>
        <v>27365</v>
      </c>
      <c r="H18" s="256">
        <f t="shared" si="2"/>
        <v>1.1136488214873013</v>
      </c>
      <c r="I18" s="402">
        <f t="shared" si="3"/>
        <v>3110</v>
      </c>
      <c r="J18" s="256">
        <f t="shared" si="4"/>
        <v>0.69840853158326499</v>
      </c>
      <c r="K18" s="256">
        <f t="shared" si="5"/>
        <v>0.67378037639320298</v>
      </c>
      <c r="L18" s="280">
        <f t="shared" si="6"/>
        <v>2.4628155190062007E-2</v>
      </c>
    </row>
    <row r="19" spans="1:12" x14ac:dyDescent="0.4">
      <c r="A19" s="57" t="s">
        <v>184</v>
      </c>
      <c r="B19" s="145">
        <f>'１月(月間)'!B19-'１月(上旬～中旬)'!B19</f>
        <v>0</v>
      </c>
      <c r="C19" s="145">
        <f>'１月(月間)'!C19-'１月(上旬～中旬)'!C19</f>
        <v>0</v>
      </c>
      <c r="D19" s="73" t="e">
        <f t="shared" si="0"/>
        <v>#DIV/0!</v>
      </c>
      <c r="E19" s="82">
        <f t="shared" si="1"/>
        <v>0</v>
      </c>
      <c r="F19" s="80">
        <f>'１月(月間)'!F19-'１月(上旬～中旬)'!F19</f>
        <v>0</v>
      </c>
      <c r="G19" s="80">
        <f>'１月(月間)'!G19-'１月(上旬～中旬)'!G19</f>
        <v>0</v>
      </c>
      <c r="H19" s="73" t="e">
        <f t="shared" si="2"/>
        <v>#DIV/0!</v>
      </c>
      <c r="I19" s="82">
        <f t="shared" si="3"/>
        <v>0</v>
      </c>
      <c r="J19" s="73" t="e">
        <f t="shared" si="4"/>
        <v>#DIV/0!</v>
      </c>
      <c r="K19" s="73" t="e">
        <f t="shared" si="5"/>
        <v>#DIV/0!</v>
      </c>
      <c r="L19" s="90" t="e">
        <f t="shared" si="6"/>
        <v>#DIV/0!</v>
      </c>
    </row>
    <row r="20" spans="1:12" x14ac:dyDescent="0.4">
      <c r="A20" s="58" t="s">
        <v>244</v>
      </c>
      <c r="B20" s="145">
        <f>'１月(月間)'!B20-'１月(上旬～中旬)'!B20</f>
        <v>3737</v>
      </c>
      <c r="C20" s="145">
        <f>'１月(月間)'!C20-'１月(上旬～中旬)'!C20</f>
        <v>0</v>
      </c>
      <c r="D20" s="53" t="e">
        <f t="shared" si="0"/>
        <v>#DIV/0!</v>
      </c>
      <c r="E20" s="77">
        <f t="shared" si="1"/>
        <v>3737</v>
      </c>
      <c r="F20" s="80">
        <f>'１月(月間)'!F20-'１月(上旬～中旬)'!F20</f>
        <v>4850</v>
      </c>
      <c r="G20" s="80">
        <f>'１月(月間)'!G20-'１月(上旬～中旬)'!G20</f>
        <v>0</v>
      </c>
      <c r="H20" s="53" t="e">
        <f t="shared" si="2"/>
        <v>#DIV/0!</v>
      </c>
      <c r="I20" s="77">
        <f t="shared" si="3"/>
        <v>4850</v>
      </c>
      <c r="J20" s="53">
        <f t="shared" si="4"/>
        <v>0.77051546391752579</v>
      </c>
      <c r="K20" s="53" t="e">
        <f t="shared" si="5"/>
        <v>#DIV/0!</v>
      </c>
      <c r="L20" s="52" t="e">
        <f t="shared" si="6"/>
        <v>#DIV/0!</v>
      </c>
    </row>
    <row r="21" spans="1:12" x14ac:dyDescent="0.4">
      <c r="A21" s="58" t="s">
        <v>183</v>
      </c>
      <c r="B21" s="145">
        <f>'１月(月間)'!B21-'１月(上旬～中旬)'!B21</f>
        <v>6731</v>
      </c>
      <c r="C21" s="145">
        <f>'１月(月間)'!C21-'１月(上旬～中旬)'!C21</f>
        <v>6351</v>
      </c>
      <c r="D21" s="53">
        <f t="shared" si="0"/>
        <v>1.0598330971500551</v>
      </c>
      <c r="E21" s="77">
        <f t="shared" si="1"/>
        <v>380</v>
      </c>
      <c r="F21" s="80">
        <f>'１月(月間)'!F21-'１月(上旬～中旬)'!F21</f>
        <v>9570</v>
      </c>
      <c r="G21" s="80">
        <f>'１月(月間)'!G21-'１月(上旬～中旬)'!G21</f>
        <v>9600</v>
      </c>
      <c r="H21" s="53">
        <f t="shared" si="2"/>
        <v>0.99687499999999996</v>
      </c>
      <c r="I21" s="77">
        <f t="shared" si="3"/>
        <v>-30</v>
      </c>
      <c r="J21" s="53">
        <f t="shared" si="4"/>
        <v>0.70334378265412745</v>
      </c>
      <c r="K21" s="53">
        <f t="shared" si="5"/>
        <v>0.66156250000000005</v>
      </c>
      <c r="L21" s="52">
        <f t="shared" si="6"/>
        <v>4.1781282654127394E-2</v>
      </c>
    </row>
    <row r="22" spans="1:12" x14ac:dyDescent="0.4">
      <c r="A22" s="58" t="s">
        <v>182</v>
      </c>
      <c r="B22" s="145">
        <f>'１月(月間)'!B22-'１月(上旬～中旬)'!B22</f>
        <v>2068</v>
      </c>
      <c r="C22" s="145">
        <f>'１月(月間)'!C22-'１月(上旬～中旬)'!C22</f>
        <v>1887</v>
      </c>
      <c r="D22" s="53">
        <f t="shared" si="0"/>
        <v>1.0959194488606254</v>
      </c>
      <c r="E22" s="77">
        <f t="shared" si="1"/>
        <v>181</v>
      </c>
      <c r="F22" s="80">
        <f>'１月(月間)'!F22-'１月(上旬～中旬)'!F22</f>
        <v>3235</v>
      </c>
      <c r="G22" s="80">
        <f>'１月(月間)'!G22-'１月(上旬～中旬)'!G22</f>
        <v>3240</v>
      </c>
      <c r="H22" s="53">
        <f t="shared" si="2"/>
        <v>0.99845679012345678</v>
      </c>
      <c r="I22" s="77">
        <f t="shared" si="3"/>
        <v>-5</v>
      </c>
      <c r="J22" s="53">
        <f t="shared" si="4"/>
        <v>0.63925811437403401</v>
      </c>
      <c r="K22" s="53">
        <f t="shared" si="5"/>
        <v>0.58240740740740737</v>
      </c>
      <c r="L22" s="52">
        <f t="shared" si="6"/>
        <v>5.6850706966626641E-2</v>
      </c>
    </row>
    <row r="23" spans="1:12" x14ac:dyDescent="0.4">
      <c r="A23" s="58" t="s">
        <v>181</v>
      </c>
      <c r="B23" s="145">
        <f>'１月(月間)'!B23-'１月(上旬～中旬)'!B23</f>
        <v>1095</v>
      </c>
      <c r="C23" s="145">
        <f>'１月(月間)'!C23-'１月(上旬～中旬)'!C23</f>
        <v>976</v>
      </c>
      <c r="D23" s="67">
        <f t="shared" si="0"/>
        <v>1.1219262295081966</v>
      </c>
      <c r="E23" s="84">
        <f t="shared" si="1"/>
        <v>119</v>
      </c>
      <c r="F23" s="80">
        <f>'１月(月間)'!F23-'１月(上旬～中旬)'!F23</f>
        <v>1595</v>
      </c>
      <c r="G23" s="80">
        <f>'１月(月間)'!G23-'１月(上旬～中旬)'!G23</f>
        <v>1620</v>
      </c>
      <c r="H23" s="67">
        <f t="shared" si="2"/>
        <v>0.98456790123456794</v>
      </c>
      <c r="I23" s="84">
        <f t="shared" si="3"/>
        <v>-25</v>
      </c>
      <c r="J23" s="67">
        <f t="shared" si="4"/>
        <v>0.68652037617554862</v>
      </c>
      <c r="K23" s="67">
        <f t="shared" si="5"/>
        <v>0.60246913580246919</v>
      </c>
      <c r="L23" s="66">
        <f t="shared" si="6"/>
        <v>8.4051240373079428E-2</v>
      </c>
    </row>
    <row r="24" spans="1:12" x14ac:dyDescent="0.4">
      <c r="A24" s="70" t="s">
        <v>180</v>
      </c>
      <c r="B24" s="145">
        <f>'１月(月間)'!B24-'１月(上旬～中旬)'!B24</f>
        <v>0</v>
      </c>
      <c r="C24" s="145">
        <f>'１月(月間)'!C24-'１月(上旬～中旬)'!C24</f>
        <v>0</v>
      </c>
      <c r="D24" s="53" t="e">
        <f t="shared" si="0"/>
        <v>#DIV/0!</v>
      </c>
      <c r="E24" s="77">
        <f t="shared" si="1"/>
        <v>0</v>
      </c>
      <c r="F24" s="80">
        <f>'１月(月間)'!F24-'１月(上旬～中旬)'!F24</f>
        <v>0</v>
      </c>
      <c r="G24" s="80">
        <f>'１月(月間)'!G24-'１月(上旬～中旬)'!G24</f>
        <v>0</v>
      </c>
      <c r="H24" s="53" t="e">
        <f t="shared" si="2"/>
        <v>#DIV/0!</v>
      </c>
      <c r="I24" s="77">
        <f t="shared" si="3"/>
        <v>0</v>
      </c>
      <c r="J24" s="53" t="e">
        <f t="shared" si="4"/>
        <v>#DIV/0!</v>
      </c>
      <c r="K24" s="53" t="e">
        <f t="shared" si="5"/>
        <v>#DIV/0!</v>
      </c>
      <c r="L24" s="52" t="e">
        <f t="shared" si="6"/>
        <v>#DIV/0!</v>
      </c>
    </row>
    <row r="25" spans="1:12" x14ac:dyDescent="0.4">
      <c r="A25" s="70" t="s">
        <v>179</v>
      </c>
      <c r="B25" s="145">
        <f>'１月(月間)'!B25-'１月(上旬～中旬)'!B25</f>
        <v>685</v>
      </c>
      <c r="C25" s="145">
        <f>'１月(月間)'!C25-'１月(上旬～中旬)'!C25</f>
        <v>898</v>
      </c>
      <c r="D25" s="53">
        <f t="shared" si="0"/>
        <v>0.76280623608017817</v>
      </c>
      <c r="E25" s="77">
        <f t="shared" si="1"/>
        <v>-213</v>
      </c>
      <c r="F25" s="80">
        <f>'１月(月間)'!F25-'１月(上旬～中旬)'!F25</f>
        <v>1620</v>
      </c>
      <c r="G25" s="80">
        <f>'１月(月間)'!G25-'１月(上旬～中旬)'!G25</f>
        <v>1625</v>
      </c>
      <c r="H25" s="53">
        <f t="shared" si="2"/>
        <v>0.99692307692307691</v>
      </c>
      <c r="I25" s="77">
        <f t="shared" si="3"/>
        <v>-5</v>
      </c>
      <c r="J25" s="53">
        <f t="shared" si="4"/>
        <v>0.4228395061728395</v>
      </c>
      <c r="K25" s="53">
        <f t="shared" si="5"/>
        <v>0.55261538461538462</v>
      </c>
      <c r="L25" s="52">
        <f t="shared" si="6"/>
        <v>-0.12977587844254512</v>
      </c>
    </row>
    <row r="26" spans="1:12" s="42" customFormat="1" x14ac:dyDescent="0.4">
      <c r="A26" s="70" t="s">
        <v>178</v>
      </c>
      <c r="B26" s="145">
        <f>'１月(月間)'!B26-'１月(上旬～中旬)'!B26</f>
        <v>0</v>
      </c>
      <c r="C26" s="145">
        <f>'１月(月間)'!C26-'１月(上旬～中旬)'!C26</f>
        <v>0</v>
      </c>
      <c r="D26" s="53" t="e">
        <f t="shared" si="0"/>
        <v>#DIV/0!</v>
      </c>
      <c r="E26" s="54">
        <f t="shared" si="1"/>
        <v>0</v>
      </c>
      <c r="F26" s="80">
        <f>'１月(月間)'!F26-'１月(上旬～中旬)'!F26</f>
        <v>0</v>
      </c>
      <c r="G26" s="80">
        <f>'１月(月間)'!G26-'１月(上旬～中旬)'!G26</f>
        <v>0</v>
      </c>
      <c r="H26" s="53" t="e">
        <f t="shared" si="2"/>
        <v>#DIV/0!</v>
      </c>
      <c r="I26" s="54">
        <f t="shared" si="3"/>
        <v>0</v>
      </c>
      <c r="J26" s="53" t="e">
        <f t="shared" si="4"/>
        <v>#DIV/0!</v>
      </c>
      <c r="K26" s="53" t="e">
        <f t="shared" si="5"/>
        <v>#DIV/0!</v>
      </c>
      <c r="L26" s="52" t="e">
        <f t="shared" si="6"/>
        <v>#DIV/0!</v>
      </c>
    </row>
    <row r="27" spans="1:12" x14ac:dyDescent="0.4">
      <c r="A27" s="58" t="s">
        <v>177</v>
      </c>
      <c r="B27" s="145">
        <f>'１月(月間)'!B27-'１月(上旬～中旬)'!B27</f>
        <v>0</v>
      </c>
      <c r="C27" s="145">
        <f>'１月(月間)'!C27-'１月(上旬～中旬)'!C27</f>
        <v>0</v>
      </c>
      <c r="D27" s="53" t="e">
        <f t="shared" si="0"/>
        <v>#DIV/0!</v>
      </c>
      <c r="E27" s="77">
        <f t="shared" si="1"/>
        <v>0</v>
      </c>
      <c r="F27" s="80">
        <f>'１月(月間)'!F27-'１月(上旬～中旬)'!F27</f>
        <v>0</v>
      </c>
      <c r="G27" s="80">
        <f>'１月(月間)'!G27-'１月(上旬～中旬)'!G27</f>
        <v>0</v>
      </c>
      <c r="H27" s="53" t="e">
        <f t="shared" si="2"/>
        <v>#DIV/0!</v>
      </c>
      <c r="I27" s="77">
        <f t="shared" si="3"/>
        <v>0</v>
      </c>
      <c r="J27" s="53" t="e">
        <f t="shared" si="4"/>
        <v>#DIV/0!</v>
      </c>
      <c r="K27" s="53" t="e">
        <f t="shared" si="5"/>
        <v>#DIV/0!</v>
      </c>
      <c r="L27" s="52" t="e">
        <f t="shared" si="6"/>
        <v>#DIV/0!</v>
      </c>
    </row>
    <row r="28" spans="1:12" x14ac:dyDescent="0.4">
      <c r="A28" s="58" t="s">
        <v>176</v>
      </c>
      <c r="B28" s="145">
        <f>'１月(月間)'!B28-'１月(上旬～中旬)'!B28</f>
        <v>0</v>
      </c>
      <c r="C28" s="145">
        <f>'１月(月間)'!C28-'１月(上旬～中旬)'!C28</f>
        <v>1054</v>
      </c>
      <c r="D28" s="53">
        <f t="shared" si="0"/>
        <v>0</v>
      </c>
      <c r="E28" s="77">
        <f t="shared" si="1"/>
        <v>-1054</v>
      </c>
      <c r="F28" s="80">
        <f>'１月(月間)'!F28-'１月(上旬～中旬)'!F28</f>
        <v>0</v>
      </c>
      <c r="G28" s="80">
        <f>'１月(月間)'!G28-'１月(上旬～中旬)'!G28</f>
        <v>1620</v>
      </c>
      <c r="H28" s="53">
        <f t="shared" si="2"/>
        <v>0</v>
      </c>
      <c r="I28" s="77">
        <f t="shared" si="3"/>
        <v>-1620</v>
      </c>
      <c r="J28" s="53" t="e">
        <f t="shared" si="4"/>
        <v>#DIV/0!</v>
      </c>
      <c r="K28" s="53">
        <f t="shared" si="5"/>
        <v>0.65061728395061724</v>
      </c>
      <c r="L28" s="52" t="e">
        <f t="shared" si="6"/>
        <v>#DIV/0!</v>
      </c>
    </row>
    <row r="29" spans="1:12" x14ac:dyDescent="0.4">
      <c r="A29" s="58" t="s">
        <v>175</v>
      </c>
      <c r="B29" s="145">
        <f>'１月(月間)'!B29-'１月(上旬～中旬)'!B29</f>
        <v>0</v>
      </c>
      <c r="C29" s="145">
        <f>'１月(月間)'!C29-'１月(上旬～中旬)'!C29</f>
        <v>0</v>
      </c>
      <c r="D29" s="53" t="e">
        <f t="shared" si="0"/>
        <v>#DIV/0!</v>
      </c>
      <c r="E29" s="77">
        <f t="shared" si="1"/>
        <v>0</v>
      </c>
      <c r="F29" s="80">
        <f>'１月(月間)'!F29-'１月(上旬～中旬)'!F29</f>
        <v>0</v>
      </c>
      <c r="G29" s="80">
        <f>'１月(月間)'!G29-'１月(上旬～中旬)'!G29</f>
        <v>0</v>
      </c>
      <c r="H29" s="53" t="e">
        <f t="shared" si="2"/>
        <v>#DIV/0!</v>
      </c>
      <c r="I29" s="77">
        <f t="shared" si="3"/>
        <v>0</v>
      </c>
      <c r="J29" s="53" t="e">
        <f t="shared" si="4"/>
        <v>#DIV/0!</v>
      </c>
      <c r="K29" s="53" t="e">
        <f t="shared" si="5"/>
        <v>#DIV/0!</v>
      </c>
      <c r="L29" s="52" t="e">
        <f t="shared" si="6"/>
        <v>#DIV/0!</v>
      </c>
    </row>
    <row r="30" spans="1:12" x14ac:dyDescent="0.4">
      <c r="A30" s="58" t="s">
        <v>174</v>
      </c>
      <c r="B30" s="145">
        <f>'１月(月間)'!B30-'１月(上旬～中旬)'!B30</f>
        <v>0</v>
      </c>
      <c r="C30" s="145">
        <f>'１月(月間)'!C30-'１月(上旬～中旬)'!C30</f>
        <v>0</v>
      </c>
      <c r="D30" s="67" t="e">
        <f t="shared" si="0"/>
        <v>#DIV/0!</v>
      </c>
      <c r="E30" s="84">
        <f t="shared" si="1"/>
        <v>0</v>
      </c>
      <c r="F30" s="80">
        <f>'１月(月間)'!F30-'１月(上旬～中旬)'!F30</f>
        <v>0</v>
      </c>
      <c r="G30" s="80">
        <f>'１月(月間)'!G30-'１月(上旬～中旬)'!G30</f>
        <v>0</v>
      </c>
      <c r="H30" s="67" t="e">
        <f t="shared" si="2"/>
        <v>#DIV/0!</v>
      </c>
      <c r="I30" s="84">
        <f t="shared" si="3"/>
        <v>0</v>
      </c>
      <c r="J30" s="67" t="e">
        <f t="shared" si="4"/>
        <v>#DIV/0!</v>
      </c>
      <c r="K30" s="67" t="e">
        <f t="shared" si="5"/>
        <v>#DIV/0!</v>
      </c>
      <c r="L30" s="66" t="e">
        <f t="shared" si="6"/>
        <v>#DIV/0!</v>
      </c>
    </row>
    <row r="31" spans="1:12" x14ac:dyDescent="0.4">
      <c r="A31" s="70" t="s">
        <v>173</v>
      </c>
      <c r="B31" s="145">
        <f>'１月(月間)'!B31-'１月(上旬～中旬)'!B31</f>
        <v>0</v>
      </c>
      <c r="C31" s="145">
        <f>'１月(月間)'!C31-'１月(上旬～中旬)'!C31</f>
        <v>0</v>
      </c>
      <c r="D31" s="53" t="e">
        <f t="shared" si="0"/>
        <v>#DIV/0!</v>
      </c>
      <c r="E31" s="77">
        <f t="shared" si="1"/>
        <v>0</v>
      </c>
      <c r="F31" s="80">
        <f>'１月(月間)'!F31-'１月(上旬～中旬)'!F31</f>
        <v>0</v>
      </c>
      <c r="G31" s="80">
        <f>'１月(月間)'!G31-'１月(上旬～中旬)'!G31</f>
        <v>0</v>
      </c>
      <c r="H31" s="53" t="e">
        <f t="shared" si="2"/>
        <v>#DIV/0!</v>
      </c>
      <c r="I31" s="77">
        <f t="shared" si="3"/>
        <v>0</v>
      </c>
      <c r="J31" s="53" t="e">
        <f t="shared" si="4"/>
        <v>#DIV/0!</v>
      </c>
      <c r="K31" s="53" t="e">
        <f t="shared" si="5"/>
        <v>#DIV/0!</v>
      </c>
      <c r="L31" s="52" t="e">
        <f t="shared" si="6"/>
        <v>#DIV/0!</v>
      </c>
    </row>
    <row r="32" spans="1:12" x14ac:dyDescent="0.4">
      <c r="A32" s="58" t="s">
        <v>172</v>
      </c>
      <c r="B32" s="145">
        <f>'１月(月間)'!B32-'１月(上旬～中旬)'!B32</f>
        <v>1260</v>
      </c>
      <c r="C32" s="145">
        <f>'１月(月間)'!C32-'１月(上旬～中旬)'!C32</f>
        <v>1054</v>
      </c>
      <c r="D32" s="53">
        <f t="shared" si="0"/>
        <v>1.1954459203036054</v>
      </c>
      <c r="E32" s="77">
        <f t="shared" si="1"/>
        <v>206</v>
      </c>
      <c r="F32" s="80">
        <f>'１月(月間)'!F32-'１月(上旬～中旬)'!F32</f>
        <v>1595</v>
      </c>
      <c r="G32" s="80">
        <f>'１月(月間)'!G32-'１月(上旬～中旬)'!G32</f>
        <v>1630</v>
      </c>
      <c r="H32" s="53">
        <f t="shared" si="2"/>
        <v>0.9785276073619632</v>
      </c>
      <c r="I32" s="77">
        <f t="shared" si="3"/>
        <v>-35</v>
      </c>
      <c r="J32" s="53">
        <f t="shared" si="4"/>
        <v>0.78996865203761757</v>
      </c>
      <c r="K32" s="53">
        <f t="shared" si="5"/>
        <v>0.64662576687116569</v>
      </c>
      <c r="L32" s="52">
        <f t="shared" si="6"/>
        <v>0.14334288516645188</v>
      </c>
    </row>
    <row r="33" spans="1:12" x14ac:dyDescent="0.4">
      <c r="A33" s="70" t="s">
        <v>171</v>
      </c>
      <c r="B33" s="145">
        <f>'１月(月間)'!B33-'１月(上旬～中旬)'!B33</f>
        <v>0</v>
      </c>
      <c r="C33" s="145">
        <f>'１月(月間)'!C33-'１月(上旬～中旬)'!C33</f>
        <v>0</v>
      </c>
      <c r="D33" s="67" t="e">
        <f t="shared" si="0"/>
        <v>#DIV/0!</v>
      </c>
      <c r="E33" s="84">
        <f t="shared" si="1"/>
        <v>0</v>
      </c>
      <c r="F33" s="80">
        <f>'１月(月間)'!F33-'１月(上旬～中旬)'!F33</f>
        <v>0</v>
      </c>
      <c r="G33" s="80">
        <f>'１月(月間)'!G33-'１月(上旬～中旬)'!G33</f>
        <v>0</v>
      </c>
      <c r="H33" s="67" t="e">
        <f t="shared" si="2"/>
        <v>#DIV/0!</v>
      </c>
      <c r="I33" s="84">
        <f t="shared" si="3"/>
        <v>0</v>
      </c>
      <c r="J33" s="67" t="e">
        <f t="shared" si="4"/>
        <v>#DIV/0!</v>
      </c>
      <c r="K33" s="67" t="e">
        <f t="shared" si="5"/>
        <v>#DIV/0!</v>
      </c>
      <c r="L33" s="66" t="e">
        <f t="shared" si="6"/>
        <v>#DIV/0!</v>
      </c>
    </row>
    <row r="34" spans="1:12" x14ac:dyDescent="0.4">
      <c r="A34" s="70" t="s">
        <v>170</v>
      </c>
      <c r="B34" s="147">
        <f>'１月(月間)'!B34-'１月(上旬～中旬)'!B34</f>
        <v>595</v>
      </c>
      <c r="C34" s="145">
        <f>'１月(月間)'!C34-'１月(上旬～中旬)'!C34</f>
        <v>844</v>
      </c>
      <c r="D34" s="67">
        <f t="shared" si="0"/>
        <v>0.70497630331753558</v>
      </c>
      <c r="E34" s="84">
        <f t="shared" si="1"/>
        <v>-249</v>
      </c>
      <c r="F34" s="80">
        <f>'１月(月間)'!F34-'１月(上旬～中旬)'!F34</f>
        <v>1595</v>
      </c>
      <c r="G34" s="107">
        <f>'１月(月間)'!G34-'１月(上旬～中旬)'!G34</f>
        <v>1630</v>
      </c>
      <c r="H34" s="67">
        <f t="shared" si="2"/>
        <v>0.9785276073619632</v>
      </c>
      <c r="I34" s="84">
        <f t="shared" si="3"/>
        <v>-35</v>
      </c>
      <c r="J34" s="67">
        <f t="shared" si="4"/>
        <v>0.37304075235109718</v>
      </c>
      <c r="K34" s="67">
        <f t="shared" si="5"/>
        <v>0.51779141104294479</v>
      </c>
      <c r="L34" s="66">
        <f t="shared" si="6"/>
        <v>-0.14475065869184761</v>
      </c>
    </row>
    <row r="35" spans="1:12" x14ac:dyDescent="0.4">
      <c r="A35" s="58" t="s">
        <v>169</v>
      </c>
      <c r="B35" s="143">
        <f>'１月(月間)'!B35-'１月(上旬～中旬)'!B35</f>
        <v>0</v>
      </c>
      <c r="C35" s="145">
        <f>'１月(月間)'!C35-'１月(上旬～中旬)'!C35</f>
        <v>0</v>
      </c>
      <c r="D35" s="53" t="e">
        <f t="shared" si="0"/>
        <v>#DIV/0!</v>
      </c>
      <c r="E35" s="77">
        <f t="shared" si="1"/>
        <v>0</v>
      </c>
      <c r="F35" s="80">
        <f>'１月(月間)'!F35-'１月(上旬～中旬)'!F35</f>
        <v>0</v>
      </c>
      <c r="G35" s="55">
        <f>'１月(月間)'!G35-'１月(上旬～中旬)'!G35</f>
        <v>0</v>
      </c>
      <c r="H35" s="53" t="e">
        <f t="shared" si="2"/>
        <v>#DIV/0!</v>
      </c>
      <c r="I35" s="77">
        <f t="shared" si="3"/>
        <v>0</v>
      </c>
      <c r="J35" s="53" t="e">
        <f t="shared" si="4"/>
        <v>#DIV/0!</v>
      </c>
      <c r="K35" s="53" t="e">
        <f t="shared" si="5"/>
        <v>#DIV/0!</v>
      </c>
      <c r="L35" s="52" t="e">
        <f t="shared" si="6"/>
        <v>#DIV/0!</v>
      </c>
    </row>
    <row r="36" spans="1:12" x14ac:dyDescent="0.4">
      <c r="A36" s="70" t="s">
        <v>89</v>
      </c>
      <c r="B36" s="147">
        <f>'１月(月間)'!B36-'１月(上旬～中旬)'!B36</f>
        <v>0</v>
      </c>
      <c r="C36" s="145">
        <f>'１月(月間)'!C36-'１月(上旬～中旬)'!C36</f>
        <v>0</v>
      </c>
      <c r="D36" s="67" t="e">
        <f t="shared" si="0"/>
        <v>#DIV/0!</v>
      </c>
      <c r="E36" s="84">
        <f t="shared" si="1"/>
        <v>0</v>
      </c>
      <c r="F36" s="107">
        <f>'１月(月間)'!F36-'１月(上旬～中旬)'!F36</f>
        <v>0</v>
      </c>
      <c r="G36" s="107">
        <f>'１月(月間)'!G36-'１月(上旬～中旬)'!G36</f>
        <v>0</v>
      </c>
      <c r="H36" s="67" t="e">
        <f t="shared" si="2"/>
        <v>#DIV/0!</v>
      </c>
      <c r="I36" s="84">
        <f t="shared" si="3"/>
        <v>0</v>
      </c>
      <c r="J36" s="67" t="e">
        <f t="shared" si="4"/>
        <v>#DIV/0!</v>
      </c>
      <c r="K36" s="67" t="e">
        <f t="shared" si="5"/>
        <v>#DIV/0!</v>
      </c>
      <c r="L36" s="66" t="e">
        <f t="shared" si="6"/>
        <v>#DIV/0!</v>
      </c>
    </row>
    <row r="37" spans="1:12" x14ac:dyDescent="0.4">
      <c r="A37" s="51" t="s">
        <v>168</v>
      </c>
      <c r="B37" s="149">
        <f>'１月(月間)'!B37-'１月(上旬～中旬)'!B37</f>
        <v>5113</v>
      </c>
      <c r="C37" s="145">
        <f>'１月(月間)'!C37-'１月(上旬～中旬)'!C37</f>
        <v>5374</v>
      </c>
      <c r="D37" s="47">
        <f t="shared" si="0"/>
        <v>0.9514328247115742</v>
      </c>
      <c r="E37" s="141">
        <f t="shared" si="1"/>
        <v>-261</v>
      </c>
      <c r="F37" s="49">
        <f>'１月(月間)'!F37-'１月(上旬～中旬)'!F37</f>
        <v>6415</v>
      </c>
      <c r="G37" s="49">
        <f>'１月(月間)'!G37-'１月(上旬～中旬)'!G37</f>
        <v>6400</v>
      </c>
      <c r="H37" s="47">
        <f t="shared" si="2"/>
        <v>1.0023437500000001</v>
      </c>
      <c r="I37" s="141">
        <f t="shared" si="3"/>
        <v>15</v>
      </c>
      <c r="J37" s="47">
        <f t="shared" si="4"/>
        <v>0.79703819173811374</v>
      </c>
      <c r="K37" s="47">
        <f t="shared" si="5"/>
        <v>0.83968750000000003</v>
      </c>
      <c r="L37" s="46">
        <f t="shared" si="6"/>
        <v>-4.2649308261886287E-2</v>
      </c>
    </row>
    <row r="38" spans="1:12" x14ac:dyDescent="0.4">
      <c r="A38" s="277" t="s">
        <v>167</v>
      </c>
      <c r="B38" s="403">
        <f>SUM(B39:B40)</f>
        <v>447</v>
      </c>
      <c r="C38" s="259">
        <f>SUM(C39:C40)</f>
        <v>523</v>
      </c>
      <c r="D38" s="256">
        <f t="shared" ref="D38:D68" si="7">+B38/C38</f>
        <v>0.85468451242829824</v>
      </c>
      <c r="E38" s="402">
        <f t="shared" ref="E38:E68" si="8">+B38-C38</f>
        <v>-76</v>
      </c>
      <c r="F38" s="259">
        <f>SUM(F39:F40)</f>
        <v>968</v>
      </c>
      <c r="G38" s="259">
        <f>SUM(G39:G40)</f>
        <v>979</v>
      </c>
      <c r="H38" s="256">
        <f t="shared" ref="H38:H68" si="9">+F38/G38</f>
        <v>0.9887640449438202</v>
      </c>
      <c r="I38" s="402">
        <f t="shared" ref="I38:I68" si="10">+F38-G38</f>
        <v>-11</v>
      </c>
      <c r="J38" s="256">
        <f t="shared" ref="J38:J68" si="11">+B38/F38</f>
        <v>0.46177685950413222</v>
      </c>
      <c r="K38" s="256">
        <f t="shared" ref="K38:K68" si="12">+C38/G38</f>
        <v>0.53421859039836572</v>
      </c>
      <c r="L38" s="280">
        <f t="shared" ref="L38:L68" si="13">+J38-K38</f>
        <v>-7.2441730894233503E-2</v>
      </c>
    </row>
    <row r="39" spans="1:12" x14ac:dyDescent="0.4">
      <c r="A39" s="57" t="s">
        <v>166</v>
      </c>
      <c r="B39" s="145">
        <f>'１月(月間)'!B39-'１月(上旬～中旬)'!B39</f>
        <v>287</v>
      </c>
      <c r="C39" s="145">
        <f>'１月(月間)'!C39-'１月(上旬～中旬)'!C39</f>
        <v>298</v>
      </c>
      <c r="D39" s="73">
        <f t="shared" si="7"/>
        <v>0.96308724832214765</v>
      </c>
      <c r="E39" s="82">
        <f t="shared" si="8"/>
        <v>-11</v>
      </c>
      <c r="F39" s="80">
        <f>'１月(月間)'!F39-'１月(上旬～中旬)'!F39</f>
        <v>539</v>
      </c>
      <c r="G39" s="80">
        <f>'１月(月間)'!G39-'１月(上旬～中旬)'!G39</f>
        <v>539</v>
      </c>
      <c r="H39" s="73">
        <f t="shared" si="9"/>
        <v>1</v>
      </c>
      <c r="I39" s="82">
        <f t="shared" si="10"/>
        <v>0</v>
      </c>
      <c r="J39" s="73">
        <f t="shared" si="11"/>
        <v>0.53246753246753242</v>
      </c>
      <c r="K39" s="73">
        <f t="shared" si="12"/>
        <v>0.55287569573283857</v>
      </c>
      <c r="L39" s="90">
        <f t="shared" si="13"/>
        <v>-2.0408163265306145E-2</v>
      </c>
    </row>
    <row r="40" spans="1:12" x14ac:dyDescent="0.4">
      <c r="A40" s="58" t="s">
        <v>165</v>
      </c>
      <c r="B40" s="145">
        <f>'１月(月間)'!B40-'１月(上旬～中旬)'!B40</f>
        <v>160</v>
      </c>
      <c r="C40" s="145">
        <f>'１月(月間)'!C40-'１月(上旬～中旬)'!C40</f>
        <v>225</v>
      </c>
      <c r="D40" s="53">
        <f t="shared" si="7"/>
        <v>0.71111111111111114</v>
      </c>
      <c r="E40" s="77">
        <f t="shared" si="8"/>
        <v>-65</v>
      </c>
      <c r="F40" s="80">
        <f>'１月(月間)'!F40-'１月(上旬～中旬)'!F40</f>
        <v>429</v>
      </c>
      <c r="G40" s="80">
        <f>'１月(月間)'!G40-'１月(上旬～中旬)'!G40</f>
        <v>440</v>
      </c>
      <c r="H40" s="53">
        <f t="shared" si="9"/>
        <v>0.97499999999999998</v>
      </c>
      <c r="I40" s="77">
        <f t="shared" si="10"/>
        <v>-11</v>
      </c>
      <c r="J40" s="53">
        <f t="shared" si="11"/>
        <v>0.37296037296037299</v>
      </c>
      <c r="K40" s="53">
        <f t="shared" si="12"/>
        <v>0.51136363636363635</v>
      </c>
      <c r="L40" s="52">
        <f t="shared" si="13"/>
        <v>-0.13840326340326337</v>
      </c>
    </row>
    <row r="41" spans="1:12" s="89" customFormat="1" x14ac:dyDescent="0.4">
      <c r="A41" s="249" t="s">
        <v>88</v>
      </c>
      <c r="B41" s="248">
        <f>B42+B64</f>
        <v>82379</v>
      </c>
      <c r="C41" s="248">
        <f>C42+C64</f>
        <v>77645</v>
      </c>
      <c r="D41" s="245">
        <f t="shared" si="7"/>
        <v>1.0609697984416253</v>
      </c>
      <c r="E41" s="289">
        <f t="shared" si="8"/>
        <v>4734</v>
      </c>
      <c r="F41" s="248">
        <f>F42+F64</f>
        <v>126325</v>
      </c>
      <c r="G41" s="248">
        <f>G42+G64</f>
        <v>120359</v>
      </c>
      <c r="H41" s="245">
        <f t="shared" si="9"/>
        <v>1.0495683746126172</v>
      </c>
      <c r="I41" s="289">
        <f t="shared" si="10"/>
        <v>5966</v>
      </c>
      <c r="J41" s="245">
        <f t="shared" si="11"/>
        <v>0.65211953295072234</v>
      </c>
      <c r="K41" s="245">
        <f t="shared" si="12"/>
        <v>0.64511170747513691</v>
      </c>
      <c r="L41" s="283">
        <f t="shared" si="13"/>
        <v>7.0078254755854275E-3</v>
      </c>
    </row>
    <row r="42" spans="1:12" s="89" customFormat="1" x14ac:dyDescent="0.4">
      <c r="A42" s="277" t="s">
        <v>164</v>
      </c>
      <c r="B42" s="248">
        <f>SUM(B43:B63)</f>
        <v>81549</v>
      </c>
      <c r="C42" s="248">
        <f>SUM(C43:C63)</f>
        <v>76867</v>
      </c>
      <c r="D42" s="245">
        <f t="shared" si="7"/>
        <v>1.0609104036842858</v>
      </c>
      <c r="E42" s="315">
        <f t="shared" si="8"/>
        <v>4682</v>
      </c>
      <c r="F42" s="248">
        <f>SUM(F43:F63)</f>
        <v>124411</v>
      </c>
      <c r="G42" s="248">
        <f>SUM(G43:G63)</f>
        <v>118739</v>
      </c>
      <c r="H42" s="245">
        <f t="shared" si="9"/>
        <v>1.0477686354104381</v>
      </c>
      <c r="I42" s="315">
        <f t="shared" si="10"/>
        <v>5672</v>
      </c>
      <c r="J42" s="245">
        <f t="shared" si="11"/>
        <v>0.65548062470360335</v>
      </c>
      <c r="K42" s="245">
        <f t="shared" si="12"/>
        <v>0.6473610187048906</v>
      </c>
      <c r="L42" s="283">
        <f t="shared" si="13"/>
        <v>8.1196059987127533E-3</v>
      </c>
    </row>
    <row r="43" spans="1:12" x14ac:dyDescent="0.4">
      <c r="A43" s="58" t="s">
        <v>87</v>
      </c>
      <c r="B43" s="62">
        <f>'１月(月間)'!B43-'１月(上旬～中旬)'!B43</f>
        <v>31763</v>
      </c>
      <c r="C43" s="62">
        <f>'１月(月間)'!C43-'１月(上旬～中旬)'!C43</f>
        <v>31538</v>
      </c>
      <c r="D43" s="60">
        <f t="shared" si="7"/>
        <v>1.0071342507451329</v>
      </c>
      <c r="E43" s="84">
        <f t="shared" si="8"/>
        <v>225</v>
      </c>
      <c r="F43" s="62">
        <f>'１月(月間)'!F43-'１月(上旬～中旬)'!F43</f>
        <v>46156</v>
      </c>
      <c r="G43" s="151">
        <f>'１月(月間)'!G43-'１月(上旬～中旬)'!G43</f>
        <v>46572</v>
      </c>
      <c r="H43" s="67">
        <f t="shared" si="9"/>
        <v>0.99106759426264712</v>
      </c>
      <c r="I43" s="77">
        <f t="shared" si="10"/>
        <v>-416</v>
      </c>
      <c r="J43" s="53">
        <f t="shared" si="11"/>
        <v>0.68816621890978424</v>
      </c>
      <c r="K43" s="53">
        <f t="shared" si="12"/>
        <v>0.67718800996306794</v>
      </c>
      <c r="L43" s="52">
        <f t="shared" si="13"/>
        <v>1.0978208946716306E-2</v>
      </c>
    </row>
    <row r="44" spans="1:12" x14ac:dyDescent="0.4">
      <c r="A44" s="58" t="s">
        <v>163</v>
      </c>
      <c r="B44" s="55">
        <f>'１月(月間)'!B44-'１月(上旬～中旬)'!B44</f>
        <v>3918</v>
      </c>
      <c r="C44" s="55">
        <f>'１月(月間)'!C44-'１月(上旬～中旬)'!C44</f>
        <v>4393</v>
      </c>
      <c r="D44" s="73">
        <f t="shared" si="7"/>
        <v>0.89187343501024352</v>
      </c>
      <c r="E44" s="84">
        <f t="shared" si="8"/>
        <v>-475</v>
      </c>
      <c r="F44" s="55">
        <f>'１月(月間)'!F44-'１月(上旬～中旬)'!F44</f>
        <v>5218</v>
      </c>
      <c r="G44" s="143">
        <f>'１月(月間)'!G44-'１月(上旬～中旬)'!G44</f>
        <v>5654</v>
      </c>
      <c r="H44" s="67">
        <f t="shared" si="9"/>
        <v>0.9228864520693314</v>
      </c>
      <c r="I44" s="77">
        <f t="shared" si="10"/>
        <v>-436</v>
      </c>
      <c r="J44" s="53">
        <f t="shared" si="11"/>
        <v>0.75086239938673827</v>
      </c>
      <c r="K44" s="53">
        <f t="shared" si="12"/>
        <v>0.77697205518217194</v>
      </c>
      <c r="L44" s="52">
        <f t="shared" si="13"/>
        <v>-2.6109655795433673E-2</v>
      </c>
    </row>
    <row r="45" spans="1:12" x14ac:dyDescent="0.4">
      <c r="A45" s="70" t="s">
        <v>162</v>
      </c>
      <c r="B45" s="55">
        <f>'１月(月間)'!B45-'１月(上旬～中旬)'!B45</f>
        <v>5315</v>
      </c>
      <c r="C45" s="55">
        <f>'１月(月間)'!C45-'１月(上旬～中旬)'!C45</f>
        <v>5363</v>
      </c>
      <c r="D45" s="73">
        <f t="shared" si="7"/>
        <v>0.99104978556777923</v>
      </c>
      <c r="E45" s="84">
        <f t="shared" si="8"/>
        <v>-48</v>
      </c>
      <c r="F45" s="55">
        <f>'１月(月間)'!F45-'１月(上旬～中旬)'!F45</f>
        <v>8816</v>
      </c>
      <c r="G45" s="147">
        <f>'１月(月間)'!G45-'１月(上旬～中旬)'!G45</f>
        <v>7950</v>
      </c>
      <c r="H45" s="67">
        <f t="shared" si="9"/>
        <v>1.108930817610063</v>
      </c>
      <c r="I45" s="77">
        <f t="shared" si="10"/>
        <v>866</v>
      </c>
      <c r="J45" s="53">
        <f t="shared" si="11"/>
        <v>0.60288112522686021</v>
      </c>
      <c r="K45" s="53">
        <f t="shared" si="12"/>
        <v>0.67459119496855346</v>
      </c>
      <c r="L45" s="52">
        <f t="shared" si="13"/>
        <v>-7.171006974169325E-2</v>
      </c>
    </row>
    <row r="46" spans="1:12" x14ac:dyDescent="0.4">
      <c r="A46" s="70" t="s">
        <v>161</v>
      </c>
      <c r="B46" s="107">
        <f>'１月(月間)'!B46-'１月(上旬～中旬)'!B46</f>
        <v>3356</v>
      </c>
      <c r="C46" s="107">
        <f>'１月(月間)'!C46-'１月(上旬～中旬)'!C46</f>
        <v>4084</v>
      </c>
      <c r="D46" s="73">
        <f t="shared" si="7"/>
        <v>0.82174338883447595</v>
      </c>
      <c r="E46" s="84">
        <f t="shared" si="8"/>
        <v>-728</v>
      </c>
      <c r="F46" s="107">
        <f>'１月(月間)'!F46-'１月(上旬～中旬)'!F46</f>
        <v>6726</v>
      </c>
      <c r="G46" s="150">
        <f>'１月(月間)'!G46-'１月(上旬～中旬)'!G46</f>
        <v>7671</v>
      </c>
      <c r="H46" s="67">
        <f t="shared" si="9"/>
        <v>0.87680876026593668</v>
      </c>
      <c r="I46" s="77">
        <f t="shared" si="10"/>
        <v>-945</v>
      </c>
      <c r="J46" s="53">
        <f t="shared" si="11"/>
        <v>0.49895926256318762</v>
      </c>
      <c r="K46" s="53">
        <f t="shared" si="12"/>
        <v>0.53239473341154997</v>
      </c>
      <c r="L46" s="52">
        <f t="shared" si="13"/>
        <v>-3.3435470848362348E-2</v>
      </c>
    </row>
    <row r="47" spans="1:12" x14ac:dyDescent="0.4">
      <c r="A47" s="58" t="s">
        <v>86</v>
      </c>
      <c r="B47" s="107">
        <f>'１月(月間)'!B47-'１月(上旬～中旬)'!B47</f>
        <v>7298</v>
      </c>
      <c r="C47" s="107">
        <f>'１月(月間)'!C47-'１月(上旬～中旬)'!C47</f>
        <v>6360</v>
      </c>
      <c r="D47" s="95">
        <f t="shared" si="7"/>
        <v>1.1474842767295597</v>
      </c>
      <c r="E47" s="84">
        <f t="shared" si="8"/>
        <v>938</v>
      </c>
      <c r="F47" s="107">
        <f>'１月(月間)'!F47-'１月(上旬～中旬)'!F47</f>
        <v>9094</v>
      </c>
      <c r="G47" s="143">
        <f>'１月(月間)'!G47-'１月(上旬～中旬)'!G47</f>
        <v>8075</v>
      </c>
      <c r="H47" s="67">
        <f t="shared" si="9"/>
        <v>1.1261919504643962</v>
      </c>
      <c r="I47" s="77">
        <f t="shared" si="10"/>
        <v>1019</v>
      </c>
      <c r="J47" s="53">
        <f t="shared" si="11"/>
        <v>0.80250714756982622</v>
      </c>
      <c r="K47" s="53">
        <f t="shared" si="12"/>
        <v>0.78761609907120744</v>
      </c>
      <c r="L47" s="52">
        <f t="shared" si="13"/>
        <v>1.4891048498618775E-2</v>
      </c>
    </row>
    <row r="48" spans="1:12" x14ac:dyDescent="0.4">
      <c r="A48" s="58" t="s">
        <v>85</v>
      </c>
      <c r="B48" s="55">
        <f>'１月(月間)'!B48-'１月(上旬～中旬)'!B48</f>
        <v>13893</v>
      </c>
      <c r="C48" s="55">
        <f>'１月(月間)'!C48-'１月(上旬～中旬)'!C48</f>
        <v>12368</v>
      </c>
      <c r="D48" s="73">
        <f t="shared" si="7"/>
        <v>1.1233020698576972</v>
      </c>
      <c r="E48" s="84">
        <f t="shared" si="8"/>
        <v>1525</v>
      </c>
      <c r="F48" s="55">
        <f>'１月(月間)'!F48-'１月(上旬～中旬)'!F48</f>
        <v>19293</v>
      </c>
      <c r="G48" s="143">
        <f>'１月(月間)'!G48-'１月(上旬～中旬)'!G48</f>
        <v>18896</v>
      </c>
      <c r="H48" s="67">
        <f t="shared" si="9"/>
        <v>1.0210097375105842</v>
      </c>
      <c r="I48" s="77">
        <f t="shared" si="10"/>
        <v>397</v>
      </c>
      <c r="J48" s="53">
        <f t="shared" si="11"/>
        <v>0.72010573783237442</v>
      </c>
      <c r="K48" s="53">
        <f t="shared" si="12"/>
        <v>0.65453005927180352</v>
      </c>
      <c r="L48" s="52">
        <f t="shared" si="13"/>
        <v>6.5575678560570894E-2</v>
      </c>
    </row>
    <row r="49" spans="1:12" x14ac:dyDescent="0.4">
      <c r="A49" s="58" t="s">
        <v>160</v>
      </c>
      <c r="B49" s="55">
        <f>'１月(月間)'!B49-'１月(上旬～中旬)'!B49</f>
        <v>1102</v>
      </c>
      <c r="C49" s="55">
        <f>'１月(月間)'!C49-'１月(上旬～中旬)'!C49</f>
        <v>1164</v>
      </c>
      <c r="D49" s="73">
        <f t="shared" si="7"/>
        <v>0.9467353951890034</v>
      </c>
      <c r="E49" s="84">
        <f t="shared" si="8"/>
        <v>-62</v>
      </c>
      <c r="F49" s="55">
        <f>'１月(月間)'!F49-'１月(上旬～中旬)'!F49</f>
        <v>2970</v>
      </c>
      <c r="G49" s="143">
        <f>'１月(月間)'!G49-'１月(上旬～中旬)'!G49</f>
        <v>2970</v>
      </c>
      <c r="H49" s="67">
        <f t="shared" si="9"/>
        <v>1</v>
      </c>
      <c r="I49" s="77">
        <f t="shared" si="10"/>
        <v>0</v>
      </c>
      <c r="J49" s="53">
        <f t="shared" si="11"/>
        <v>0.37104377104377106</v>
      </c>
      <c r="K49" s="53">
        <f t="shared" si="12"/>
        <v>0.39191919191919194</v>
      </c>
      <c r="L49" s="52">
        <f t="shared" si="13"/>
        <v>-2.087542087542088E-2</v>
      </c>
    </row>
    <row r="50" spans="1:12" s="42" customFormat="1" x14ac:dyDescent="0.4">
      <c r="A50" s="58" t="s">
        <v>288</v>
      </c>
      <c r="B50" s="55">
        <f>'１月(月間)'!B50-'１月(上旬～中旬)'!B50</f>
        <v>1567</v>
      </c>
      <c r="C50" s="55">
        <f>'１月(月間)'!C50-'１月(上旬～中旬)'!C50</f>
        <v>0</v>
      </c>
      <c r="D50" s="73" t="e">
        <f t="shared" si="7"/>
        <v>#DIV/0!</v>
      </c>
      <c r="E50" s="84">
        <f t="shared" si="8"/>
        <v>1567</v>
      </c>
      <c r="F50" s="55">
        <f>'１月(月間)'!F50-'１月(上旬～中旬)'!F50</f>
        <v>1820</v>
      </c>
      <c r="G50" s="143">
        <f>'１月(月間)'!G50-'１月(上旬～中旬)'!G50</f>
        <v>0</v>
      </c>
      <c r="H50" s="67" t="e">
        <f t="shared" si="9"/>
        <v>#DIV/0!</v>
      </c>
      <c r="I50" s="77">
        <f t="shared" si="10"/>
        <v>1820</v>
      </c>
      <c r="J50" s="53">
        <f t="shared" si="11"/>
        <v>0.86098901098901104</v>
      </c>
      <c r="K50" s="53" t="e">
        <f t="shared" si="12"/>
        <v>#DIV/0!</v>
      </c>
      <c r="L50" s="52" t="e">
        <f t="shared" si="13"/>
        <v>#DIV/0!</v>
      </c>
    </row>
    <row r="51" spans="1:12" x14ac:dyDescent="0.4">
      <c r="A51" s="58" t="s">
        <v>84</v>
      </c>
      <c r="B51" s="55">
        <f>'１月(月間)'!B51-'１月(上旬～中旬)'!B51</f>
        <v>2060</v>
      </c>
      <c r="C51" s="55">
        <f>'１月(月間)'!C51-'１月(上旬～中旬)'!C51</f>
        <v>1275</v>
      </c>
      <c r="D51" s="53">
        <f t="shared" si="7"/>
        <v>1.615686274509804</v>
      </c>
      <c r="E51" s="84">
        <f t="shared" si="8"/>
        <v>785</v>
      </c>
      <c r="F51" s="55">
        <f>'１月(月間)'!F51-'１月(上旬～中旬)'!F51</f>
        <v>2969</v>
      </c>
      <c r="G51" s="145">
        <f>'１月(月間)'!G51-'１月(上旬～中旬)'!G51</f>
        <v>1935</v>
      </c>
      <c r="H51" s="67">
        <f t="shared" si="9"/>
        <v>1.5343669250645995</v>
      </c>
      <c r="I51" s="77">
        <f t="shared" si="10"/>
        <v>1034</v>
      </c>
      <c r="J51" s="53">
        <f t="shared" si="11"/>
        <v>0.69383630852138767</v>
      </c>
      <c r="K51" s="53">
        <f t="shared" si="12"/>
        <v>0.65891472868217049</v>
      </c>
      <c r="L51" s="52">
        <f t="shared" si="13"/>
        <v>3.4921579839217176E-2</v>
      </c>
    </row>
    <row r="52" spans="1:12" x14ac:dyDescent="0.4">
      <c r="A52" s="58" t="s">
        <v>159</v>
      </c>
      <c r="B52" s="107">
        <f>'１月(月間)'!B52-'１月(上旬～中旬)'!B52</f>
        <v>494</v>
      </c>
      <c r="C52" s="107">
        <f>'１月(月間)'!C52-'１月(上旬～中旬)'!C52</f>
        <v>612</v>
      </c>
      <c r="D52" s="73">
        <f t="shared" si="7"/>
        <v>0.80718954248366015</v>
      </c>
      <c r="E52" s="84">
        <f t="shared" si="8"/>
        <v>-118</v>
      </c>
      <c r="F52" s="107">
        <f>'１月(月間)'!F52-'１月(上旬～中旬)'!F52</f>
        <v>1386</v>
      </c>
      <c r="G52" s="143">
        <f>'１月(月間)'!G52-'１月(上旬～中旬)'!G52</f>
        <v>1134</v>
      </c>
      <c r="H52" s="67">
        <f t="shared" si="9"/>
        <v>1.2222222222222223</v>
      </c>
      <c r="I52" s="77">
        <f t="shared" si="10"/>
        <v>252</v>
      </c>
      <c r="J52" s="53">
        <f t="shared" si="11"/>
        <v>0.35642135642135642</v>
      </c>
      <c r="K52" s="53">
        <f t="shared" si="12"/>
        <v>0.53968253968253965</v>
      </c>
      <c r="L52" s="52">
        <f t="shared" si="13"/>
        <v>-0.18326118326118324</v>
      </c>
    </row>
    <row r="53" spans="1:12" x14ac:dyDescent="0.4">
      <c r="A53" s="58" t="s">
        <v>158</v>
      </c>
      <c r="B53" s="55">
        <f>'１月(月間)'!B53-'１月(上旬～中旬)'!B53</f>
        <v>1123</v>
      </c>
      <c r="C53" s="55">
        <f>'１月(月間)'!C53-'１月(上旬～中旬)'!C53</f>
        <v>938</v>
      </c>
      <c r="D53" s="53">
        <f t="shared" si="7"/>
        <v>1.1972281449893389</v>
      </c>
      <c r="E53" s="84">
        <f t="shared" si="8"/>
        <v>185</v>
      </c>
      <c r="F53" s="55">
        <f>'１月(月間)'!F53-'１月(上旬～中旬)'!F53</f>
        <v>1376</v>
      </c>
      <c r="G53" s="150">
        <f>'１月(月間)'!G53-'１月(上旬～中旬)'!G53</f>
        <v>1320</v>
      </c>
      <c r="H53" s="67">
        <f t="shared" si="9"/>
        <v>1.0424242424242425</v>
      </c>
      <c r="I53" s="77">
        <f t="shared" si="10"/>
        <v>56</v>
      </c>
      <c r="J53" s="53">
        <f t="shared" si="11"/>
        <v>0.81613372093023251</v>
      </c>
      <c r="K53" s="53">
        <f t="shared" si="12"/>
        <v>0.71060606060606057</v>
      </c>
      <c r="L53" s="52">
        <f t="shared" si="13"/>
        <v>0.10552766032417193</v>
      </c>
    </row>
    <row r="54" spans="1:12" x14ac:dyDescent="0.4">
      <c r="A54" s="58" t="s">
        <v>83</v>
      </c>
      <c r="B54" s="55">
        <f>'１月(月間)'!B54-'１月(上旬～中旬)'!B54</f>
        <v>1973</v>
      </c>
      <c r="C54" s="55">
        <f>'１月(月間)'!C54-'１月(上旬～中旬)'!C54</f>
        <v>2304</v>
      </c>
      <c r="D54" s="73">
        <f t="shared" si="7"/>
        <v>0.85633680555555558</v>
      </c>
      <c r="E54" s="84">
        <f t="shared" si="8"/>
        <v>-331</v>
      </c>
      <c r="F54" s="55">
        <f>'１月(月間)'!F54-'１月(上旬～中旬)'!F54</f>
        <v>3105</v>
      </c>
      <c r="G54" s="143">
        <f>'１月(月間)'!G54-'１月(上旬～中旬)'!G54</f>
        <v>3756</v>
      </c>
      <c r="H54" s="67">
        <f t="shared" si="9"/>
        <v>0.82667731629392971</v>
      </c>
      <c r="I54" s="77">
        <f t="shared" si="10"/>
        <v>-651</v>
      </c>
      <c r="J54" s="53">
        <f t="shared" si="11"/>
        <v>0.63542673107890502</v>
      </c>
      <c r="K54" s="53">
        <f t="shared" si="12"/>
        <v>0.61341853035143767</v>
      </c>
      <c r="L54" s="52">
        <f t="shared" si="13"/>
        <v>2.2008200727467342E-2</v>
      </c>
    </row>
    <row r="55" spans="1:12" x14ac:dyDescent="0.4">
      <c r="A55" s="58" t="s">
        <v>82</v>
      </c>
      <c r="B55" s="55">
        <f>'１月(月間)'!B55-'１月(上旬～中旬)'!B55</f>
        <v>1369</v>
      </c>
      <c r="C55" s="55">
        <f>'１月(月間)'!C55-'１月(上旬～中旬)'!C55</f>
        <v>1133</v>
      </c>
      <c r="D55" s="73">
        <f t="shared" si="7"/>
        <v>1.2082965578111209</v>
      </c>
      <c r="E55" s="77">
        <f t="shared" si="8"/>
        <v>236</v>
      </c>
      <c r="F55" s="55">
        <f>'１月(月間)'!F55-'１月(上旬～中旬)'!F55</f>
        <v>2970</v>
      </c>
      <c r="G55" s="147">
        <f>'１月(月間)'!G55-'１月(上旬～中旬)'!G55</f>
        <v>2970</v>
      </c>
      <c r="H55" s="53">
        <f t="shared" si="9"/>
        <v>1</v>
      </c>
      <c r="I55" s="77">
        <f t="shared" si="10"/>
        <v>0</v>
      </c>
      <c r="J55" s="53">
        <f t="shared" si="11"/>
        <v>0.46094276094276093</v>
      </c>
      <c r="K55" s="53">
        <f t="shared" si="12"/>
        <v>0.38148148148148148</v>
      </c>
      <c r="L55" s="52">
        <f t="shared" si="13"/>
        <v>7.9461279461279455E-2</v>
      </c>
    </row>
    <row r="56" spans="1:12" x14ac:dyDescent="0.4">
      <c r="A56" s="58" t="s">
        <v>157</v>
      </c>
      <c r="B56" s="55">
        <f>'１月(月間)'!B56-'１月(上旬～中旬)'!B56</f>
        <v>785</v>
      </c>
      <c r="C56" s="55">
        <f>'１月(月間)'!C56-'１月(上旬～中旬)'!C56</f>
        <v>1174</v>
      </c>
      <c r="D56" s="73">
        <f t="shared" si="7"/>
        <v>0.66865417376490632</v>
      </c>
      <c r="E56" s="77">
        <f t="shared" si="8"/>
        <v>-389</v>
      </c>
      <c r="F56" s="55">
        <f>'１月(月間)'!F56-'１月(上旬～中旬)'!F56</f>
        <v>1386</v>
      </c>
      <c r="G56" s="147">
        <f>'１月(月間)'!G56-'１月(上旬～中旬)'!G56</f>
        <v>1818</v>
      </c>
      <c r="H56" s="53">
        <f t="shared" si="9"/>
        <v>0.76237623762376239</v>
      </c>
      <c r="I56" s="77">
        <f t="shared" si="10"/>
        <v>-432</v>
      </c>
      <c r="J56" s="53">
        <f t="shared" si="11"/>
        <v>0.56637806637806642</v>
      </c>
      <c r="K56" s="53">
        <f t="shared" si="12"/>
        <v>0.64576457645764573</v>
      </c>
      <c r="L56" s="52">
        <f t="shared" si="13"/>
        <v>-7.9386510079579309E-2</v>
      </c>
    </row>
    <row r="57" spans="1:12" x14ac:dyDescent="0.4">
      <c r="A57" s="70" t="s">
        <v>81</v>
      </c>
      <c r="B57" s="107">
        <f>'１月(月間)'!B57-'１月(上旬～中旬)'!B57</f>
        <v>686</v>
      </c>
      <c r="C57" s="107">
        <f>'１月(月間)'!C57-'１月(上旬～中旬)'!C57</f>
        <v>917</v>
      </c>
      <c r="D57" s="73">
        <f t="shared" si="7"/>
        <v>0.74809160305343514</v>
      </c>
      <c r="E57" s="84">
        <f t="shared" si="8"/>
        <v>-231</v>
      </c>
      <c r="F57" s="107">
        <f>'１月(月間)'!F57-'１月(上旬～中旬)'!F57</f>
        <v>1320</v>
      </c>
      <c r="G57" s="143">
        <f>'１月(月間)'!G57-'１月(上旬～中旬)'!G57</f>
        <v>1339</v>
      </c>
      <c r="H57" s="67">
        <f t="shared" si="9"/>
        <v>0.98581030619865573</v>
      </c>
      <c r="I57" s="77">
        <f t="shared" si="10"/>
        <v>-19</v>
      </c>
      <c r="J57" s="53">
        <f t="shared" si="11"/>
        <v>0.51969696969696966</v>
      </c>
      <c r="K57" s="67">
        <f t="shared" si="12"/>
        <v>0.68483943241224798</v>
      </c>
      <c r="L57" s="66">
        <f t="shared" si="13"/>
        <v>-0.16514246271527833</v>
      </c>
    </row>
    <row r="58" spans="1:12" x14ac:dyDescent="0.4">
      <c r="A58" s="58" t="s">
        <v>80</v>
      </c>
      <c r="B58" s="107">
        <f>'１月(月間)'!B58-'１月(上旬～中旬)'!B58</f>
        <v>535</v>
      </c>
      <c r="C58" s="107">
        <f>'１月(月間)'!C58-'１月(上旬～中旬)'!C58</f>
        <v>592</v>
      </c>
      <c r="D58" s="73">
        <f t="shared" si="7"/>
        <v>0.90371621621621623</v>
      </c>
      <c r="E58" s="77">
        <f t="shared" si="8"/>
        <v>-57</v>
      </c>
      <c r="F58" s="107">
        <f>'１月(月間)'!F58-'１月(上旬～中旬)'!F58</f>
        <v>1320</v>
      </c>
      <c r="G58" s="143">
        <f>'１月(月間)'!G58-'１月(上旬～中旬)'!G58</f>
        <v>1320</v>
      </c>
      <c r="H58" s="53">
        <f t="shared" si="9"/>
        <v>1</v>
      </c>
      <c r="I58" s="77">
        <f t="shared" si="10"/>
        <v>0</v>
      </c>
      <c r="J58" s="53">
        <f t="shared" si="11"/>
        <v>0.40530303030303028</v>
      </c>
      <c r="K58" s="53">
        <f t="shared" si="12"/>
        <v>0.44848484848484849</v>
      </c>
      <c r="L58" s="52">
        <f t="shared" si="13"/>
        <v>-4.318181818181821E-2</v>
      </c>
    </row>
    <row r="59" spans="1:12" x14ac:dyDescent="0.4">
      <c r="A59" s="58" t="s">
        <v>79</v>
      </c>
      <c r="B59" s="55">
        <f>'１月(月間)'!B59-'１月(上旬～中旬)'!B59</f>
        <v>648</v>
      </c>
      <c r="C59" s="55">
        <f>'１月(月間)'!C59-'１月(上旬～中旬)'!C59</f>
        <v>630</v>
      </c>
      <c r="D59" s="73">
        <f t="shared" si="7"/>
        <v>1.0285714285714285</v>
      </c>
      <c r="E59" s="77">
        <f t="shared" si="8"/>
        <v>18</v>
      </c>
      <c r="F59" s="55">
        <f>'１月(月間)'!F59-'１月(上旬～中旬)'!F59</f>
        <v>1320</v>
      </c>
      <c r="G59" s="147">
        <f>'１月(月間)'!G59-'１月(上旬～中旬)'!G59</f>
        <v>1326</v>
      </c>
      <c r="H59" s="53">
        <f t="shared" si="9"/>
        <v>0.99547511312217196</v>
      </c>
      <c r="I59" s="77">
        <f t="shared" si="10"/>
        <v>-6</v>
      </c>
      <c r="J59" s="53">
        <f t="shared" si="11"/>
        <v>0.49090909090909091</v>
      </c>
      <c r="K59" s="53">
        <f t="shared" si="12"/>
        <v>0.47511312217194568</v>
      </c>
      <c r="L59" s="52">
        <f t="shared" si="13"/>
        <v>1.5795968737145227E-2</v>
      </c>
    </row>
    <row r="60" spans="1:12" x14ac:dyDescent="0.4">
      <c r="A60" s="58" t="s">
        <v>78</v>
      </c>
      <c r="B60" s="55">
        <f>'１月(月間)'!B60-'１月(上旬～中旬)'!B60</f>
        <v>1854</v>
      </c>
      <c r="C60" s="55">
        <f>'１月(月間)'!C60-'１月(上旬～中旬)'!C60</f>
        <v>2022</v>
      </c>
      <c r="D60" s="73">
        <f t="shared" si="7"/>
        <v>0.91691394658753711</v>
      </c>
      <c r="E60" s="77">
        <f t="shared" si="8"/>
        <v>-168</v>
      </c>
      <c r="F60" s="55">
        <f>'１月(月間)'!F60-'１月(上旬～中旬)'!F60</f>
        <v>4526</v>
      </c>
      <c r="G60" s="143">
        <f>'１月(月間)'!G60-'１月(上旬～中旬)'!G60</f>
        <v>4033</v>
      </c>
      <c r="H60" s="53">
        <f t="shared" si="9"/>
        <v>1.1222415075626084</v>
      </c>
      <c r="I60" s="77">
        <f t="shared" si="10"/>
        <v>493</v>
      </c>
      <c r="J60" s="53">
        <f t="shared" si="11"/>
        <v>0.40963323022536458</v>
      </c>
      <c r="K60" s="53">
        <f t="shared" si="12"/>
        <v>0.50136374907017112</v>
      </c>
      <c r="L60" s="52">
        <f t="shared" si="13"/>
        <v>-9.1730518844806541E-2</v>
      </c>
    </row>
    <row r="61" spans="1:12" x14ac:dyDescent="0.4">
      <c r="A61" s="70" t="s">
        <v>155</v>
      </c>
      <c r="B61" s="72">
        <f>'１月(月間)'!B61-'１月(上旬～中旬)'!B61</f>
        <v>719</v>
      </c>
      <c r="C61" s="72">
        <f>'１月(月間)'!C61-'１月(上旬～中旬)'!C61</f>
        <v>0</v>
      </c>
      <c r="D61" s="67" t="e">
        <f t="shared" si="7"/>
        <v>#DIV/0!</v>
      </c>
      <c r="E61" s="84">
        <f t="shared" si="8"/>
        <v>719</v>
      </c>
      <c r="F61" s="72">
        <f>'１月(月間)'!F61-'１月(上旬～中旬)'!F61</f>
        <v>1320</v>
      </c>
      <c r="G61" s="150">
        <f>'１月(月間)'!G61-'１月(上旬～中旬)'!G61</f>
        <v>0</v>
      </c>
      <c r="H61" s="67" t="e">
        <f t="shared" si="9"/>
        <v>#DIV/0!</v>
      </c>
      <c r="I61" s="84">
        <f t="shared" si="10"/>
        <v>1320</v>
      </c>
      <c r="J61" s="67">
        <f t="shared" si="11"/>
        <v>0.54469696969696968</v>
      </c>
      <c r="K61" s="67" t="e">
        <f t="shared" si="12"/>
        <v>#DIV/0!</v>
      </c>
      <c r="L61" s="66" t="e">
        <f t="shared" si="13"/>
        <v>#DIV/0!</v>
      </c>
    </row>
    <row r="62" spans="1:12" s="42" customFormat="1" x14ac:dyDescent="0.4">
      <c r="A62" s="70" t="s">
        <v>339</v>
      </c>
      <c r="B62" s="72">
        <f>'１月(月間)'!B62-'１月(上旬～中旬)'!B62</f>
        <v>1091</v>
      </c>
      <c r="C62" s="72">
        <f>'１月(月間)'!C62-'１月(上旬～中旬)'!C62</f>
        <v>0</v>
      </c>
      <c r="D62" s="67" t="e">
        <f t="shared" si="7"/>
        <v>#DIV/0!</v>
      </c>
      <c r="E62" s="68">
        <f t="shared" si="8"/>
        <v>1091</v>
      </c>
      <c r="F62" s="72">
        <f>'１月(月間)'!F62-'１月(上旬～中旬)'!F62</f>
        <v>1320</v>
      </c>
      <c r="G62" s="72">
        <f>'１月(月間)'!G62-'１月(上旬～中旬)'!G62</f>
        <v>0</v>
      </c>
      <c r="H62" s="67" t="e">
        <f t="shared" si="9"/>
        <v>#DIV/0!</v>
      </c>
      <c r="I62" s="68">
        <f t="shared" si="10"/>
        <v>1320</v>
      </c>
      <c r="J62" s="67">
        <f t="shared" si="11"/>
        <v>0.82651515151515154</v>
      </c>
      <c r="K62" s="67" t="e">
        <f t="shared" si="12"/>
        <v>#DIV/0!</v>
      </c>
      <c r="L62" s="66" t="e">
        <f t="shared" si="13"/>
        <v>#DIV/0!</v>
      </c>
    </row>
    <row r="63" spans="1:12" x14ac:dyDescent="0.4">
      <c r="A63" s="51" t="s">
        <v>156</v>
      </c>
      <c r="B63" s="49">
        <f>'１月(月間)'!B63-'１月(上旬～中旬)'!B63</f>
        <v>0</v>
      </c>
      <c r="C63" s="49">
        <f>'１月(月間)'!C63-'１月(上旬～中旬)'!C63</f>
        <v>0</v>
      </c>
      <c r="D63" s="47" t="e">
        <f t="shared" si="7"/>
        <v>#DIV/0!</v>
      </c>
      <c r="E63" s="141">
        <f t="shared" si="8"/>
        <v>0</v>
      </c>
      <c r="F63" s="49">
        <f>'１月(月間)'!F63-'１月(上旬～中旬)'!F63</f>
        <v>0</v>
      </c>
      <c r="G63" s="149">
        <f>'１月(月間)'!G63-'１月(上旬～中旬)'!G63</f>
        <v>0</v>
      </c>
      <c r="H63" s="47" t="e">
        <f t="shared" si="9"/>
        <v>#DIV/0!</v>
      </c>
      <c r="I63" s="141">
        <f t="shared" si="10"/>
        <v>0</v>
      </c>
      <c r="J63" s="47" t="e">
        <f t="shared" si="11"/>
        <v>#DIV/0!</v>
      </c>
      <c r="K63" s="47" t="e">
        <f t="shared" si="12"/>
        <v>#DIV/0!</v>
      </c>
      <c r="L63" s="46" t="e">
        <f t="shared" si="13"/>
        <v>#DIV/0!</v>
      </c>
    </row>
    <row r="64" spans="1:12" x14ac:dyDescent="0.4">
      <c r="A64" s="277" t="s">
        <v>154</v>
      </c>
      <c r="B64" s="403">
        <f>SUM(B65:B68)</f>
        <v>830</v>
      </c>
      <c r="C64" s="403">
        <f>SUM(C65:C68)</f>
        <v>778</v>
      </c>
      <c r="D64" s="256">
        <f t="shared" si="7"/>
        <v>1.0668380462724936</v>
      </c>
      <c r="E64" s="402">
        <f t="shared" si="8"/>
        <v>52</v>
      </c>
      <c r="F64" s="403">
        <f>SUM(F65:F68)</f>
        <v>1914</v>
      </c>
      <c r="G64" s="403">
        <f>SUM(G65:G68)</f>
        <v>1620</v>
      </c>
      <c r="H64" s="256">
        <f t="shared" si="9"/>
        <v>1.1814814814814816</v>
      </c>
      <c r="I64" s="402">
        <f t="shared" si="10"/>
        <v>294</v>
      </c>
      <c r="J64" s="256">
        <f t="shared" si="11"/>
        <v>0.43364681295715779</v>
      </c>
      <c r="K64" s="256">
        <f t="shared" si="12"/>
        <v>0.4802469135802469</v>
      </c>
      <c r="L64" s="280">
        <f t="shared" si="13"/>
        <v>-4.6600100623089113E-2</v>
      </c>
    </row>
    <row r="65" spans="1:12" x14ac:dyDescent="0.4">
      <c r="A65" s="64" t="s">
        <v>77</v>
      </c>
      <c r="B65" s="148">
        <v>186</v>
      </c>
      <c r="C65" s="148">
        <v>180</v>
      </c>
      <c r="D65" s="73">
        <f t="shared" si="7"/>
        <v>1.0333333333333334</v>
      </c>
      <c r="E65" s="82">
        <f t="shared" si="8"/>
        <v>6</v>
      </c>
      <c r="F65" s="148">
        <v>330</v>
      </c>
      <c r="G65" s="148">
        <v>324</v>
      </c>
      <c r="H65" s="73">
        <f t="shared" si="9"/>
        <v>1.0185185185185186</v>
      </c>
      <c r="I65" s="82">
        <f t="shared" si="10"/>
        <v>6</v>
      </c>
      <c r="J65" s="73">
        <f t="shared" si="11"/>
        <v>0.5636363636363636</v>
      </c>
      <c r="K65" s="73">
        <f t="shared" si="12"/>
        <v>0.55555555555555558</v>
      </c>
      <c r="L65" s="90">
        <f t="shared" si="13"/>
        <v>8.0808080808080218E-3</v>
      </c>
    </row>
    <row r="66" spans="1:12" x14ac:dyDescent="0.4">
      <c r="A66" s="58" t="s">
        <v>153</v>
      </c>
      <c r="B66" s="146">
        <v>226</v>
      </c>
      <c r="C66" s="146">
        <v>150</v>
      </c>
      <c r="D66" s="73">
        <f t="shared" si="7"/>
        <v>1.5066666666666666</v>
      </c>
      <c r="E66" s="82">
        <f t="shared" si="8"/>
        <v>76</v>
      </c>
      <c r="F66" s="146">
        <v>594</v>
      </c>
      <c r="G66" s="146">
        <v>310</v>
      </c>
      <c r="H66" s="73">
        <f t="shared" si="9"/>
        <v>1.9161290322580644</v>
      </c>
      <c r="I66" s="82">
        <f t="shared" si="10"/>
        <v>284</v>
      </c>
      <c r="J66" s="73">
        <f t="shared" si="11"/>
        <v>0.38047138047138046</v>
      </c>
      <c r="K66" s="73">
        <f t="shared" si="12"/>
        <v>0.4838709677419355</v>
      </c>
      <c r="L66" s="90">
        <f t="shared" si="13"/>
        <v>-0.10339958727055504</v>
      </c>
    </row>
    <row r="67" spans="1:12" x14ac:dyDescent="0.4">
      <c r="A67" s="57" t="s">
        <v>152</v>
      </c>
      <c r="B67" s="144">
        <v>126</v>
      </c>
      <c r="C67" s="88">
        <v>143</v>
      </c>
      <c r="D67" s="73">
        <f t="shared" si="7"/>
        <v>0.88111888111888115</v>
      </c>
      <c r="E67" s="82">
        <f t="shared" si="8"/>
        <v>-17</v>
      </c>
      <c r="F67" s="88">
        <v>330</v>
      </c>
      <c r="G67" s="144">
        <v>328</v>
      </c>
      <c r="H67" s="73">
        <f t="shared" si="9"/>
        <v>1.0060975609756098</v>
      </c>
      <c r="I67" s="82">
        <f t="shared" si="10"/>
        <v>2</v>
      </c>
      <c r="J67" s="73">
        <f t="shared" si="11"/>
        <v>0.38181818181818183</v>
      </c>
      <c r="K67" s="73">
        <f t="shared" si="12"/>
        <v>0.43597560975609756</v>
      </c>
      <c r="L67" s="90">
        <f t="shared" si="13"/>
        <v>-5.4157427937915725E-2</v>
      </c>
    </row>
    <row r="68" spans="1:12" x14ac:dyDescent="0.4">
      <c r="A68" s="51" t="s">
        <v>151</v>
      </c>
      <c r="B68" s="142">
        <v>292</v>
      </c>
      <c r="C68" s="50">
        <v>305</v>
      </c>
      <c r="D68" s="47">
        <f t="shared" si="7"/>
        <v>0.95737704918032784</v>
      </c>
      <c r="E68" s="141">
        <f t="shared" si="8"/>
        <v>-13</v>
      </c>
      <c r="F68" s="50">
        <v>660</v>
      </c>
      <c r="G68" s="142">
        <v>658</v>
      </c>
      <c r="H68" s="47">
        <f t="shared" si="9"/>
        <v>1.0030395136778116</v>
      </c>
      <c r="I68" s="141">
        <f t="shared" si="10"/>
        <v>2</v>
      </c>
      <c r="J68" s="47">
        <f t="shared" si="11"/>
        <v>0.44242424242424244</v>
      </c>
      <c r="K68" s="47">
        <f t="shared" si="12"/>
        <v>0.46352583586626139</v>
      </c>
      <c r="L68" s="46">
        <f t="shared" si="13"/>
        <v>-2.1101593442018951E-2</v>
      </c>
    </row>
    <row r="69" spans="1:12" x14ac:dyDescent="0.4">
      <c r="A69" s="42" t="s">
        <v>143</v>
      </c>
      <c r="B69" s="43"/>
      <c r="C69" s="42"/>
      <c r="D69" s="42"/>
      <c r="E69" s="43"/>
      <c r="F69" s="43"/>
      <c r="G69" s="42"/>
      <c r="H69" s="42"/>
      <c r="I69" s="43"/>
      <c r="J69" s="43"/>
      <c r="K69" s="42"/>
      <c r="L69" s="42"/>
    </row>
    <row r="70" spans="1:12" x14ac:dyDescent="0.4">
      <c r="A70" s="44" t="s">
        <v>142</v>
      </c>
      <c r="B70" s="43"/>
      <c r="C70" s="42"/>
      <c r="D70" s="42"/>
      <c r="E70" s="43"/>
      <c r="F70" s="43"/>
      <c r="G70" s="42"/>
      <c r="H70" s="42"/>
      <c r="I70" s="43"/>
      <c r="J70" s="43"/>
      <c r="K70" s="42"/>
      <c r="L70" s="42"/>
    </row>
    <row r="71" spans="1:12" s="42" customFormat="1" x14ac:dyDescent="0.4">
      <c r="A71" s="42" t="s">
        <v>141</v>
      </c>
      <c r="B71" s="43"/>
      <c r="C71" s="43"/>
      <c r="F71" s="43"/>
      <c r="G71" s="43"/>
      <c r="J71" s="43"/>
      <c r="K71" s="43"/>
    </row>
    <row r="72" spans="1:12" x14ac:dyDescent="0.4">
      <c r="A72" s="42" t="s">
        <v>98</v>
      </c>
      <c r="B72" s="43"/>
      <c r="C72" s="43"/>
      <c r="D72" s="42"/>
      <c r="E72" s="42"/>
      <c r="F72" s="43"/>
      <c r="G72" s="43"/>
      <c r="H72" s="42"/>
      <c r="I72" s="42"/>
      <c r="J72" s="43"/>
      <c r="K72" s="43"/>
      <c r="L72" s="42"/>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dataValidations count="1">
    <dataValidation allowBlank="1" showInputMessage="1" showErrorMessage="1" sqref="D62:E62 IZ62:JA62 SV62:SW62 ACR62:ACS62 AMN62:AMO62 AWJ62:AWK62 BGF62:BGG62 BQB62:BQC62 BZX62:BZY62 CJT62:CJU62 CTP62:CTQ62 DDL62:DDM62 DNH62:DNI62 DXD62:DXE62 EGZ62:EHA62 EQV62:EQW62 FAR62:FAS62 FKN62:FKO62 FUJ62:FUK62 GEF62:GEG62 GOB62:GOC62 GXX62:GXY62 HHT62:HHU62 HRP62:HRQ62 IBL62:IBM62 ILH62:ILI62 IVD62:IVE62 JEZ62:JFA62 JOV62:JOW62 JYR62:JYS62 KIN62:KIO62 KSJ62:KSK62 LCF62:LCG62 LMB62:LMC62 LVX62:LVY62 MFT62:MFU62 MPP62:MPQ62 MZL62:MZM62 NJH62:NJI62 NTD62:NTE62 OCZ62:ODA62 OMV62:OMW62 OWR62:OWS62 PGN62:PGO62 PQJ62:PQK62 QAF62:QAG62 QKB62:QKC62 QTX62:QTY62 RDT62:RDU62 RNP62:RNQ62 RXL62:RXM62 SHH62:SHI62 SRD62:SRE62 TAZ62:TBA62 TKV62:TKW62 TUR62:TUS62 UEN62:UEO62 UOJ62:UOK62 UYF62:UYG62 VIB62:VIC62 VRX62:VRY62 WBT62:WBU62 WLP62:WLQ62 WVL62:WVM62 D65598:E65598 IZ65598:JA65598 SV65598:SW65598 ACR65598:ACS65598 AMN65598:AMO65598 AWJ65598:AWK65598 BGF65598:BGG65598 BQB65598:BQC65598 BZX65598:BZY65598 CJT65598:CJU65598 CTP65598:CTQ65598 DDL65598:DDM65598 DNH65598:DNI65598 DXD65598:DXE65598 EGZ65598:EHA65598 EQV65598:EQW65598 FAR65598:FAS65598 FKN65598:FKO65598 FUJ65598:FUK65598 GEF65598:GEG65598 GOB65598:GOC65598 GXX65598:GXY65598 HHT65598:HHU65598 HRP65598:HRQ65598 IBL65598:IBM65598 ILH65598:ILI65598 IVD65598:IVE65598 JEZ65598:JFA65598 JOV65598:JOW65598 JYR65598:JYS65598 KIN65598:KIO65598 KSJ65598:KSK65598 LCF65598:LCG65598 LMB65598:LMC65598 LVX65598:LVY65598 MFT65598:MFU65598 MPP65598:MPQ65598 MZL65598:MZM65598 NJH65598:NJI65598 NTD65598:NTE65598 OCZ65598:ODA65598 OMV65598:OMW65598 OWR65598:OWS65598 PGN65598:PGO65598 PQJ65598:PQK65598 QAF65598:QAG65598 QKB65598:QKC65598 QTX65598:QTY65598 RDT65598:RDU65598 RNP65598:RNQ65598 RXL65598:RXM65598 SHH65598:SHI65598 SRD65598:SRE65598 TAZ65598:TBA65598 TKV65598:TKW65598 TUR65598:TUS65598 UEN65598:UEO65598 UOJ65598:UOK65598 UYF65598:UYG65598 VIB65598:VIC65598 VRX65598:VRY65598 WBT65598:WBU65598 WLP65598:WLQ65598 WVL65598:WVM65598 D131134:E131134 IZ131134:JA131134 SV131134:SW131134 ACR131134:ACS131134 AMN131134:AMO131134 AWJ131134:AWK131134 BGF131134:BGG131134 BQB131134:BQC131134 BZX131134:BZY131134 CJT131134:CJU131134 CTP131134:CTQ131134 DDL131134:DDM131134 DNH131134:DNI131134 DXD131134:DXE131134 EGZ131134:EHA131134 EQV131134:EQW131134 FAR131134:FAS131134 FKN131134:FKO131134 FUJ131134:FUK131134 GEF131134:GEG131134 GOB131134:GOC131134 GXX131134:GXY131134 HHT131134:HHU131134 HRP131134:HRQ131134 IBL131134:IBM131134 ILH131134:ILI131134 IVD131134:IVE131134 JEZ131134:JFA131134 JOV131134:JOW131134 JYR131134:JYS131134 KIN131134:KIO131134 KSJ131134:KSK131134 LCF131134:LCG131134 LMB131134:LMC131134 LVX131134:LVY131134 MFT131134:MFU131134 MPP131134:MPQ131134 MZL131134:MZM131134 NJH131134:NJI131134 NTD131134:NTE131134 OCZ131134:ODA131134 OMV131134:OMW131134 OWR131134:OWS131134 PGN131134:PGO131134 PQJ131134:PQK131134 QAF131134:QAG131134 QKB131134:QKC131134 QTX131134:QTY131134 RDT131134:RDU131134 RNP131134:RNQ131134 RXL131134:RXM131134 SHH131134:SHI131134 SRD131134:SRE131134 TAZ131134:TBA131134 TKV131134:TKW131134 TUR131134:TUS131134 UEN131134:UEO131134 UOJ131134:UOK131134 UYF131134:UYG131134 VIB131134:VIC131134 VRX131134:VRY131134 WBT131134:WBU131134 WLP131134:WLQ131134 WVL131134:WVM131134 D196670:E196670 IZ196670:JA196670 SV196670:SW196670 ACR196670:ACS196670 AMN196670:AMO196670 AWJ196670:AWK196670 BGF196670:BGG196670 BQB196670:BQC196670 BZX196670:BZY196670 CJT196670:CJU196670 CTP196670:CTQ196670 DDL196670:DDM196670 DNH196670:DNI196670 DXD196670:DXE196670 EGZ196670:EHA196670 EQV196670:EQW196670 FAR196670:FAS196670 FKN196670:FKO196670 FUJ196670:FUK196670 GEF196670:GEG196670 GOB196670:GOC196670 GXX196670:GXY196670 HHT196670:HHU196670 HRP196670:HRQ196670 IBL196670:IBM196670 ILH196670:ILI196670 IVD196670:IVE196670 JEZ196670:JFA196670 JOV196670:JOW196670 JYR196670:JYS196670 KIN196670:KIO196670 KSJ196670:KSK196670 LCF196670:LCG196670 LMB196670:LMC196670 LVX196670:LVY196670 MFT196670:MFU196670 MPP196670:MPQ196670 MZL196670:MZM196670 NJH196670:NJI196670 NTD196670:NTE196670 OCZ196670:ODA196670 OMV196670:OMW196670 OWR196670:OWS196670 PGN196670:PGO196670 PQJ196670:PQK196670 QAF196670:QAG196670 QKB196670:QKC196670 QTX196670:QTY196670 RDT196670:RDU196670 RNP196670:RNQ196670 RXL196670:RXM196670 SHH196670:SHI196670 SRD196670:SRE196670 TAZ196670:TBA196670 TKV196670:TKW196670 TUR196670:TUS196670 UEN196670:UEO196670 UOJ196670:UOK196670 UYF196670:UYG196670 VIB196670:VIC196670 VRX196670:VRY196670 WBT196670:WBU196670 WLP196670:WLQ196670 WVL196670:WVM196670 D262206:E262206 IZ262206:JA262206 SV262206:SW262206 ACR262206:ACS262206 AMN262206:AMO262206 AWJ262206:AWK262206 BGF262206:BGG262206 BQB262206:BQC262206 BZX262206:BZY262206 CJT262206:CJU262206 CTP262206:CTQ262206 DDL262206:DDM262206 DNH262206:DNI262206 DXD262206:DXE262206 EGZ262206:EHA262206 EQV262206:EQW262206 FAR262206:FAS262206 FKN262206:FKO262206 FUJ262206:FUK262206 GEF262206:GEG262206 GOB262206:GOC262206 GXX262206:GXY262206 HHT262206:HHU262206 HRP262206:HRQ262206 IBL262206:IBM262206 ILH262206:ILI262206 IVD262206:IVE262206 JEZ262206:JFA262206 JOV262206:JOW262206 JYR262206:JYS262206 KIN262206:KIO262206 KSJ262206:KSK262206 LCF262206:LCG262206 LMB262206:LMC262206 LVX262206:LVY262206 MFT262206:MFU262206 MPP262206:MPQ262206 MZL262206:MZM262206 NJH262206:NJI262206 NTD262206:NTE262206 OCZ262206:ODA262206 OMV262206:OMW262206 OWR262206:OWS262206 PGN262206:PGO262206 PQJ262206:PQK262206 QAF262206:QAG262206 QKB262206:QKC262206 QTX262206:QTY262206 RDT262206:RDU262206 RNP262206:RNQ262206 RXL262206:RXM262206 SHH262206:SHI262206 SRD262206:SRE262206 TAZ262206:TBA262206 TKV262206:TKW262206 TUR262206:TUS262206 UEN262206:UEO262206 UOJ262206:UOK262206 UYF262206:UYG262206 VIB262206:VIC262206 VRX262206:VRY262206 WBT262206:WBU262206 WLP262206:WLQ262206 WVL262206:WVM262206 D327742:E327742 IZ327742:JA327742 SV327742:SW327742 ACR327742:ACS327742 AMN327742:AMO327742 AWJ327742:AWK327742 BGF327742:BGG327742 BQB327742:BQC327742 BZX327742:BZY327742 CJT327742:CJU327742 CTP327742:CTQ327742 DDL327742:DDM327742 DNH327742:DNI327742 DXD327742:DXE327742 EGZ327742:EHA327742 EQV327742:EQW327742 FAR327742:FAS327742 FKN327742:FKO327742 FUJ327742:FUK327742 GEF327742:GEG327742 GOB327742:GOC327742 GXX327742:GXY327742 HHT327742:HHU327742 HRP327742:HRQ327742 IBL327742:IBM327742 ILH327742:ILI327742 IVD327742:IVE327742 JEZ327742:JFA327742 JOV327742:JOW327742 JYR327742:JYS327742 KIN327742:KIO327742 KSJ327742:KSK327742 LCF327742:LCG327742 LMB327742:LMC327742 LVX327742:LVY327742 MFT327742:MFU327742 MPP327742:MPQ327742 MZL327742:MZM327742 NJH327742:NJI327742 NTD327742:NTE327742 OCZ327742:ODA327742 OMV327742:OMW327742 OWR327742:OWS327742 PGN327742:PGO327742 PQJ327742:PQK327742 QAF327742:QAG327742 QKB327742:QKC327742 QTX327742:QTY327742 RDT327742:RDU327742 RNP327742:RNQ327742 RXL327742:RXM327742 SHH327742:SHI327742 SRD327742:SRE327742 TAZ327742:TBA327742 TKV327742:TKW327742 TUR327742:TUS327742 UEN327742:UEO327742 UOJ327742:UOK327742 UYF327742:UYG327742 VIB327742:VIC327742 VRX327742:VRY327742 WBT327742:WBU327742 WLP327742:WLQ327742 WVL327742:WVM327742 D393278:E393278 IZ393278:JA393278 SV393278:SW393278 ACR393278:ACS393278 AMN393278:AMO393278 AWJ393278:AWK393278 BGF393278:BGG393278 BQB393278:BQC393278 BZX393278:BZY393278 CJT393278:CJU393278 CTP393278:CTQ393278 DDL393278:DDM393278 DNH393278:DNI393278 DXD393278:DXE393278 EGZ393278:EHA393278 EQV393278:EQW393278 FAR393278:FAS393278 FKN393278:FKO393278 FUJ393278:FUK393278 GEF393278:GEG393278 GOB393278:GOC393278 GXX393278:GXY393278 HHT393278:HHU393278 HRP393278:HRQ393278 IBL393278:IBM393278 ILH393278:ILI393278 IVD393278:IVE393278 JEZ393278:JFA393278 JOV393278:JOW393278 JYR393278:JYS393278 KIN393278:KIO393278 KSJ393278:KSK393278 LCF393278:LCG393278 LMB393278:LMC393278 LVX393278:LVY393278 MFT393278:MFU393278 MPP393278:MPQ393278 MZL393278:MZM393278 NJH393278:NJI393278 NTD393278:NTE393278 OCZ393278:ODA393278 OMV393278:OMW393278 OWR393278:OWS393278 PGN393278:PGO393278 PQJ393278:PQK393278 QAF393278:QAG393278 QKB393278:QKC393278 QTX393278:QTY393278 RDT393278:RDU393278 RNP393278:RNQ393278 RXL393278:RXM393278 SHH393278:SHI393278 SRD393278:SRE393278 TAZ393278:TBA393278 TKV393278:TKW393278 TUR393278:TUS393278 UEN393278:UEO393278 UOJ393278:UOK393278 UYF393278:UYG393278 VIB393278:VIC393278 VRX393278:VRY393278 WBT393278:WBU393278 WLP393278:WLQ393278 WVL393278:WVM393278 D458814:E458814 IZ458814:JA458814 SV458814:SW458814 ACR458814:ACS458814 AMN458814:AMO458814 AWJ458814:AWK458814 BGF458814:BGG458814 BQB458814:BQC458814 BZX458814:BZY458814 CJT458814:CJU458814 CTP458814:CTQ458814 DDL458814:DDM458814 DNH458814:DNI458814 DXD458814:DXE458814 EGZ458814:EHA458814 EQV458814:EQW458814 FAR458814:FAS458814 FKN458814:FKO458814 FUJ458814:FUK458814 GEF458814:GEG458814 GOB458814:GOC458814 GXX458814:GXY458814 HHT458814:HHU458814 HRP458814:HRQ458814 IBL458814:IBM458814 ILH458814:ILI458814 IVD458814:IVE458814 JEZ458814:JFA458814 JOV458814:JOW458814 JYR458814:JYS458814 KIN458814:KIO458814 KSJ458814:KSK458814 LCF458814:LCG458814 LMB458814:LMC458814 LVX458814:LVY458814 MFT458814:MFU458814 MPP458814:MPQ458814 MZL458814:MZM458814 NJH458814:NJI458814 NTD458814:NTE458814 OCZ458814:ODA458814 OMV458814:OMW458814 OWR458814:OWS458814 PGN458814:PGO458814 PQJ458814:PQK458814 QAF458814:QAG458814 QKB458814:QKC458814 QTX458814:QTY458814 RDT458814:RDU458814 RNP458814:RNQ458814 RXL458814:RXM458814 SHH458814:SHI458814 SRD458814:SRE458814 TAZ458814:TBA458814 TKV458814:TKW458814 TUR458814:TUS458814 UEN458814:UEO458814 UOJ458814:UOK458814 UYF458814:UYG458814 VIB458814:VIC458814 VRX458814:VRY458814 WBT458814:WBU458814 WLP458814:WLQ458814 WVL458814:WVM458814 D524350:E524350 IZ524350:JA524350 SV524350:SW524350 ACR524350:ACS524350 AMN524350:AMO524350 AWJ524350:AWK524350 BGF524350:BGG524350 BQB524350:BQC524350 BZX524350:BZY524350 CJT524350:CJU524350 CTP524350:CTQ524350 DDL524350:DDM524350 DNH524350:DNI524350 DXD524350:DXE524350 EGZ524350:EHA524350 EQV524350:EQW524350 FAR524350:FAS524350 FKN524350:FKO524350 FUJ524350:FUK524350 GEF524350:GEG524350 GOB524350:GOC524350 GXX524350:GXY524350 HHT524350:HHU524350 HRP524350:HRQ524350 IBL524350:IBM524350 ILH524350:ILI524350 IVD524350:IVE524350 JEZ524350:JFA524350 JOV524350:JOW524350 JYR524350:JYS524350 KIN524350:KIO524350 KSJ524350:KSK524350 LCF524350:LCG524350 LMB524350:LMC524350 LVX524350:LVY524350 MFT524350:MFU524350 MPP524350:MPQ524350 MZL524350:MZM524350 NJH524350:NJI524350 NTD524350:NTE524350 OCZ524350:ODA524350 OMV524350:OMW524350 OWR524350:OWS524350 PGN524350:PGO524350 PQJ524350:PQK524350 QAF524350:QAG524350 QKB524350:QKC524350 QTX524350:QTY524350 RDT524350:RDU524350 RNP524350:RNQ524350 RXL524350:RXM524350 SHH524350:SHI524350 SRD524350:SRE524350 TAZ524350:TBA524350 TKV524350:TKW524350 TUR524350:TUS524350 UEN524350:UEO524350 UOJ524350:UOK524350 UYF524350:UYG524350 VIB524350:VIC524350 VRX524350:VRY524350 WBT524350:WBU524350 WLP524350:WLQ524350 WVL524350:WVM524350 D589886:E589886 IZ589886:JA589886 SV589886:SW589886 ACR589886:ACS589886 AMN589886:AMO589886 AWJ589886:AWK589886 BGF589886:BGG589886 BQB589886:BQC589886 BZX589886:BZY589886 CJT589886:CJU589886 CTP589886:CTQ589886 DDL589886:DDM589886 DNH589886:DNI589886 DXD589886:DXE589886 EGZ589886:EHA589886 EQV589886:EQW589886 FAR589886:FAS589886 FKN589886:FKO589886 FUJ589886:FUK589886 GEF589886:GEG589886 GOB589886:GOC589886 GXX589886:GXY589886 HHT589886:HHU589886 HRP589886:HRQ589886 IBL589886:IBM589886 ILH589886:ILI589886 IVD589886:IVE589886 JEZ589886:JFA589886 JOV589886:JOW589886 JYR589886:JYS589886 KIN589886:KIO589886 KSJ589886:KSK589886 LCF589886:LCG589886 LMB589886:LMC589886 LVX589886:LVY589886 MFT589886:MFU589886 MPP589886:MPQ589886 MZL589886:MZM589886 NJH589886:NJI589886 NTD589886:NTE589886 OCZ589886:ODA589886 OMV589886:OMW589886 OWR589886:OWS589886 PGN589886:PGO589886 PQJ589886:PQK589886 QAF589886:QAG589886 QKB589886:QKC589886 QTX589886:QTY589886 RDT589886:RDU589886 RNP589886:RNQ589886 RXL589886:RXM589886 SHH589886:SHI589886 SRD589886:SRE589886 TAZ589886:TBA589886 TKV589886:TKW589886 TUR589886:TUS589886 UEN589886:UEO589886 UOJ589886:UOK589886 UYF589886:UYG589886 VIB589886:VIC589886 VRX589886:VRY589886 WBT589886:WBU589886 WLP589886:WLQ589886 WVL589886:WVM589886 D655422:E655422 IZ655422:JA655422 SV655422:SW655422 ACR655422:ACS655422 AMN655422:AMO655422 AWJ655422:AWK655422 BGF655422:BGG655422 BQB655422:BQC655422 BZX655422:BZY655422 CJT655422:CJU655422 CTP655422:CTQ655422 DDL655422:DDM655422 DNH655422:DNI655422 DXD655422:DXE655422 EGZ655422:EHA655422 EQV655422:EQW655422 FAR655422:FAS655422 FKN655422:FKO655422 FUJ655422:FUK655422 GEF655422:GEG655422 GOB655422:GOC655422 GXX655422:GXY655422 HHT655422:HHU655422 HRP655422:HRQ655422 IBL655422:IBM655422 ILH655422:ILI655422 IVD655422:IVE655422 JEZ655422:JFA655422 JOV655422:JOW655422 JYR655422:JYS655422 KIN655422:KIO655422 KSJ655422:KSK655422 LCF655422:LCG655422 LMB655422:LMC655422 LVX655422:LVY655422 MFT655422:MFU655422 MPP655422:MPQ655422 MZL655422:MZM655422 NJH655422:NJI655422 NTD655422:NTE655422 OCZ655422:ODA655422 OMV655422:OMW655422 OWR655422:OWS655422 PGN655422:PGO655422 PQJ655422:PQK655422 QAF655422:QAG655422 QKB655422:QKC655422 QTX655422:QTY655422 RDT655422:RDU655422 RNP655422:RNQ655422 RXL655422:RXM655422 SHH655422:SHI655422 SRD655422:SRE655422 TAZ655422:TBA655422 TKV655422:TKW655422 TUR655422:TUS655422 UEN655422:UEO655422 UOJ655422:UOK655422 UYF655422:UYG655422 VIB655422:VIC655422 VRX655422:VRY655422 WBT655422:WBU655422 WLP655422:WLQ655422 WVL655422:WVM655422 D720958:E720958 IZ720958:JA720958 SV720958:SW720958 ACR720958:ACS720958 AMN720958:AMO720958 AWJ720958:AWK720958 BGF720958:BGG720958 BQB720958:BQC720958 BZX720958:BZY720958 CJT720958:CJU720958 CTP720958:CTQ720958 DDL720958:DDM720958 DNH720958:DNI720958 DXD720958:DXE720958 EGZ720958:EHA720958 EQV720958:EQW720958 FAR720958:FAS720958 FKN720958:FKO720958 FUJ720958:FUK720958 GEF720958:GEG720958 GOB720958:GOC720958 GXX720958:GXY720958 HHT720958:HHU720958 HRP720958:HRQ720958 IBL720958:IBM720958 ILH720958:ILI720958 IVD720958:IVE720958 JEZ720958:JFA720958 JOV720958:JOW720958 JYR720958:JYS720958 KIN720958:KIO720958 KSJ720958:KSK720958 LCF720958:LCG720958 LMB720958:LMC720958 LVX720958:LVY720958 MFT720958:MFU720958 MPP720958:MPQ720958 MZL720958:MZM720958 NJH720958:NJI720958 NTD720958:NTE720958 OCZ720958:ODA720958 OMV720958:OMW720958 OWR720958:OWS720958 PGN720958:PGO720958 PQJ720958:PQK720958 QAF720958:QAG720958 QKB720958:QKC720958 QTX720958:QTY720958 RDT720958:RDU720958 RNP720958:RNQ720958 RXL720958:RXM720958 SHH720958:SHI720958 SRD720958:SRE720958 TAZ720958:TBA720958 TKV720958:TKW720958 TUR720958:TUS720958 UEN720958:UEO720958 UOJ720958:UOK720958 UYF720958:UYG720958 VIB720958:VIC720958 VRX720958:VRY720958 WBT720958:WBU720958 WLP720958:WLQ720958 WVL720958:WVM720958 D786494:E786494 IZ786494:JA786494 SV786494:SW786494 ACR786494:ACS786494 AMN786494:AMO786494 AWJ786494:AWK786494 BGF786494:BGG786494 BQB786494:BQC786494 BZX786494:BZY786494 CJT786494:CJU786494 CTP786494:CTQ786494 DDL786494:DDM786494 DNH786494:DNI786494 DXD786494:DXE786494 EGZ786494:EHA786494 EQV786494:EQW786494 FAR786494:FAS786494 FKN786494:FKO786494 FUJ786494:FUK786494 GEF786494:GEG786494 GOB786494:GOC786494 GXX786494:GXY786494 HHT786494:HHU786494 HRP786494:HRQ786494 IBL786494:IBM786494 ILH786494:ILI786494 IVD786494:IVE786494 JEZ786494:JFA786494 JOV786494:JOW786494 JYR786494:JYS786494 KIN786494:KIO786494 KSJ786494:KSK786494 LCF786494:LCG786494 LMB786494:LMC786494 LVX786494:LVY786494 MFT786494:MFU786494 MPP786494:MPQ786494 MZL786494:MZM786494 NJH786494:NJI786494 NTD786494:NTE786494 OCZ786494:ODA786494 OMV786494:OMW786494 OWR786494:OWS786494 PGN786494:PGO786494 PQJ786494:PQK786494 QAF786494:QAG786494 QKB786494:QKC786494 QTX786494:QTY786494 RDT786494:RDU786494 RNP786494:RNQ786494 RXL786494:RXM786494 SHH786494:SHI786494 SRD786494:SRE786494 TAZ786494:TBA786494 TKV786494:TKW786494 TUR786494:TUS786494 UEN786494:UEO786494 UOJ786494:UOK786494 UYF786494:UYG786494 VIB786494:VIC786494 VRX786494:VRY786494 WBT786494:WBU786494 WLP786494:WLQ786494 WVL786494:WVM786494 D852030:E852030 IZ852030:JA852030 SV852030:SW852030 ACR852030:ACS852030 AMN852030:AMO852030 AWJ852030:AWK852030 BGF852030:BGG852030 BQB852030:BQC852030 BZX852030:BZY852030 CJT852030:CJU852030 CTP852030:CTQ852030 DDL852030:DDM852030 DNH852030:DNI852030 DXD852030:DXE852030 EGZ852030:EHA852030 EQV852030:EQW852030 FAR852030:FAS852030 FKN852030:FKO852030 FUJ852030:FUK852030 GEF852030:GEG852030 GOB852030:GOC852030 GXX852030:GXY852030 HHT852030:HHU852030 HRP852030:HRQ852030 IBL852030:IBM852030 ILH852030:ILI852030 IVD852030:IVE852030 JEZ852030:JFA852030 JOV852030:JOW852030 JYR852030:JYS852030 KIN852030:KIO852030 KSJ852030:KSK852030 LCF852030:LCG852030 LMB852030:LMC852030 LVX852030:LVY852030 MFT852030:MFU852030 MPP852030:MPQ852030 MZL852030:MZM852030 NJH852030:NJI852030 NTD852030:NTE852030 OCZ852030:ODA852030 OMV852030:OMW852030 OWR852030:OWS852030 PGN852030:PGO852030 PQJ852030:PQK852030 QAF852030:QAG852030 QKB852030:QKC852030 QTX852030:QTY852030 RDT852030:RDU852030 RNP852030:RNQ852030 RXL852030:RXM852030 SHH852030:SHI852030 SRD852030:SRE852030 TAZ852030:TBA852030 TKV852030:TKW852030 TUR852030:TUS852030 UEN852030:UEO852030 UOJ852030:UOK852030 UYF852030:UYG852030 VIB852030:VIC852030 VRX852030:VRY852030 WBT852030:WBU852030 WLP852030:WLQ852030 WVL852030:WVM852030 D917566:E917566 IZ917566:JA917566 SV917566:SW917566 ACR917566:ACS917566 AMN917566:AMO917566 AWJ917566:AWK917566 BGF917566:BGG917566 BQB917566:BQC917566 BZX917566:BZY917566 CJT917566:CJU917566 CTP917566:CTQ917566 DDL917566:DDM917566 DNH917566:DNI917566 DXD917566:DXE917566 EGZ917566:EHA917566 EQV917566:EQW917566 FAR917566:FAS917566 FKN917566:FKO917566 FUJ917566:FUK917566 GEF917566:GEG917566 GOB917566:GOC917566 GXX917566:GXY917566 HHT917566:HHU917566 HRP917566:HRQ917566 IBL917566:IBM917566 ILH917566:ILI917566 IVD917566:IVE917566 JEZ917566:JFA917566 JOV917566:JOW917566 JYR917566:JYS917566 KIN917566:KIO917566 KSJ917566:KSK917566 LCF917566:LCG917566 LMB917566:LMC917566 LVX917566:LVY917566 MFT917566:MFU917566 MPP917566:MPQ917566 MZL917566:MZM917566 NJH917566:NJI917566 NTD917566:NTE917566 OCZ917566:ODA917566 OMV917566:OMW917566 OWR917566:OWS917566 PGN917566:PGO917566 PQJ917566:PQK917566 QAF917566:QAG917566 QKB917566:QKC917566 QTX917566:QTY917566 RDT917566:RDU917566 RNP917566:RNQ917566 RXL917566:RXM917566 SHH917566:SHI917566 SRD917566:SRE917566 TAZ917566:TBA917566 TKV917566:TKW917566 TUR917566:TUS917566 UEN917566:UEO917566 UOJ917566:UOK917566 UYF917566:UYG917566 VIB917566:VIC917566 VRX917566:VRY917566 WBT917566:WBU917566 WLP917566:WLQ917566 WVL917566:WVM917566 D983102:E983102 IZ983102:JA983102 SV983102:SW983102 ACR983102:ACS983102 AMN983102:AMO983102 AWJ983102:AWK983102 BGF983102:BGG983102 BQB983102:BQC983102 BZX983102:BZY983102 CJT983102:CJU983102 CTP983102:CTQ983102 DDL983102:DDM983102 DNH983102:DNI983102 DXD983102:DXE983102 EGZ983102:EHA983102 EQV983102:EQW983102 FAR983102:FAS983102 FKN983102:FKO983102 FUJ983102:FUK983102 GEF983102:GEG983102 GOB983102:GOC983102 GXX983102:GXY983102 HHT983102:HHU983102 HRP983102:HRQ983102 IBL983102:IBM983102 ILH983102:ILI983102 IVD983102:IVE983102 JEZ983102:JFA983102 JOV983102:JOW983102 JYR983102:JYS983102 KIN983102:KIO983102 KSJ983102:KSK983102 LCF983102:LCG983102 LMB983102:LMC983102 LVX983102:LVY983102 MFT983102:MFU983102 MPP983102:MPQ983102 MZL983102:MZM983102 NJH983102:NJI983102 NTD983102:NTE983102 OCZ983102:ODA983102 OMV983102:OMW983102 OWR983102:OWS983102 PGN983102:PGO983102 PQJ983102:PQK983102 QAF983102:QAG983102 QKB983102:QKC983102 QTX983102:QTY983102 RDT983102:RDU983102 RNP983102:RNQ983102 RXL983102:RXM983102 SHH983102:SHI983102 SRD983102:SRE983102 TAZ983102:TBA983102 TKV983102:TKW983102 TUR983102:TUS983102 UEN983102:UEO983102 UOJ983102:UOK983102 UYF983102:UYG983102 VIB983102:VIC983102 VRX983102:VRY983102 WBT983102:WBU983102 WLP983102:WLQ983102 WVL983102:WVM983102 H62:L62 JD62:JH62 SZ62:TD62 ACV62:ACZ62 AMR62:AMV62 AWN62:AWR62 BGJ62:BGN62 BQF62:BQJ62 CAB62:CAF62 CJX62:CKB62 CTT62:CTX62 DDP62:DDT62 DNL62:DNP62 DXH62:DXL62 EHD62:EHH62 EQZ62:ERD62 FAV62:FAZ62 FKR62:FKV62 FUN62:FUR62 GEJ62:GEN62 GOF62:GOJ62 GYB62:GYF62 HHX62:HIB62 HRT62:HRX62 IBP62:IBT62 ILL62:ILP62 IVH62:IVL62 JFD62:JFH62 JOZ62:JPD62 JYV62:JYZ62 KIR62:KIV62 KSN62:KSR62 LCJ62:LCN62 LMF62:LMJ62 LWB62:LWF62 MFX62:MGB62 MPT62:MPX62 MZP62:MZT62 NJL62:NJP62 NTH62:NTL62 ODD62:ODH62 OMZ62:OND62 OWV62:OWZ62 PGR62:PGV62 PQN62:PQR62 QAJ62:QAN62 QKF62:QKJ62 QUB62:QUF62 RDX62:REB62 RNT62:RNX62 RXP62:RXT62 SHL62:SHP62 SRH62:SRL62 TBD62:TBH62 TKZ62:TLD62 TUV62:TUZ62 UER62:UEV62 UON62:UOR62 UYJ62:UYN62 VIF62:VIJ62 VSB62:VSF62 WBX62:WCB62 WLT62:WLX62 WVP62:WVT62 H65598:L65598 JD65598:JH65598 SZ65598:TD65598 ACV65598:ACZ65598 AMR65598:AMV65598 AWN65598:AWR65598 BGJ65598:BGN65598 BQF65598:BQJ65598 CAB65598:CAF65598 CJX65598:CKB65598 CTT65598:CTX65598 DDP65598:DDT65598 DNL65598:DNP65598 DXH65598:DXL65598 EHD65598:EHH65598 EQZ65598:ERD65598 FAV65598:FAZ65598 FKR65598:FKV65598 FUN65598:FUR65598 GEJ65598:GEN65598 GOF65598:GOJ65598 GYB65598:GYF65598 HHX65598:HIB65598 HRT65598:HRX65598 IBP65598:IBT65598 ILL65598:ILP65598 IVH65598:IVL65598 JFD65598:JFH65598 JOZ65598:JPD65598 JYV65598:JYZ65598 KIR65598:KIV65598 KSN65598:KSR65598 LCJ65598:LCN65598 LMF65598:LMJ65598 LWB65598:LWF65598 MFX65598:MGB65598 MPT65598:MPX65598 MZP65598:MZT65598 NJL65598:NJP65598 NTH65598:NTL65598 ODD65598:ODH65598 OMZ65598:OND65598 OWV65598:OWZ65598 PGR65598:PGV65598 PQN65598:PQR65598 QAJ65598:QAN65598 QKF65598:QKJ65598 QUB65598:QUF65598 RDX65598:REB65598 RNT65598:RNX65598 RXP65598:RXT65598 SHL65598:SHP65598 SRH65598:SRL65598 TBD65598:TBH65598 TKZ65598:TLD65598 TUV65598:TUZ65598 UER65598:UEV65598 UON65598:UOR65598 UYJ65598:UYN65598 VIF65598:VIJ65598 VSB65598:VSF65598 WBX65598:WCB65598 WLT65598:WLX65598 WVP65598:WVT65598 H131134:L131134 JD131134:JH131134 SZ131134:TD131134 ACV131134:ACZ131134 AMR131134:AMV131134 AWN131134:AWR131134 BGJ131134:BGN131134 BQF131134:BQJ131134 CAB131134:CAF131134 CJX131134:CKB131134 CTT131134:CTX131134 DDP131134:DDT131134 DNL131134:DNP131134 DXH131134:DXL131134 EHD131134:EHH131134 EQZ131134:ERD131134 FAV131134:FAZ131134 FKR131134:FKV131134 FUN131134:FUR131134 GEJ131134:GEN131134 GOF131134:GOJ131134 GYB131134:GYF131134 HHX131134:HIB131134 HRT131134:HRX131134 IBP131134:IBT131134 ILL131134:ILP131134 IVH131134:IVL131134 JFD131134:JFH131134 JOZ131134:JPD131134 JYV131134:JYZ131134 KIR131134:KIV131134 KSN131134:KSR131134 LCJ131134:LCN131134 LMF131134:LMJ131134 LWB131134:LWF131134 MFX131134:MGB131134 MPT131134:MPX131134 MZP131134:MZT131134 NJL131134:NJP131134 NTH131134:NTL131134 ODD131134:ODH131134 OMZ131134:OND131134 OWV131134:OWZ131134 PGR131134:PGV131134 PQN131134:PQR131134 QAJ131134:QAN131134 QKF131134:QKJ131134 QUB131134:QUF131134 RDX131134:REB131134 RNT131134:RNX131134 RXP131134:RXT131134 SHL131134:SHP131134 SRH131134:SRL131134 TBD131134:TBH131134 TKZ131134:TLD131134 TUV131134:TUZ131134 UER131134:UEV131134 UON131134:UOR131134 UYJ131134:UYN131134 VIF131134:VIJ131134 VSB131134:VSF131134 WBX131134:WCB131134 WLT131134:WLX131134 WVP131134:WVT131134 H196670:L196670 JD196670:JH196670 SZ196670:TD196670 ACV196670:ACZ196670 AMR196670:AMV196670 AWN196670:AWR196670 BGJ196670:BGN196670 BQF196670:BQJ196670 CAB196670:CAF196670 CJX196670:CKB196670 CTT196670:CTX196670 DDP196670:DDT196670 DNL196670:DNP196670 DXH196670:DXL196670 EHD196670:EHH196670 EQZ196670:ERD196670 FAV196670:FAZ196670 FKR196670:FKV196670 FUN196670:FUR196670 GEJ196670:GEN196670 GOF196670:GOJ196670 GYB196670:GYF196670 HHX196670:HIB196670 HRT196670:HRX196670 IBP196670:IBT196670 ILL196670:ILP196670 IVH196670:IVL196670 JFD196670:JFH196670 JOZ196670:JPD196670 JYV196670:JYZ196670 KIR196670:KIV196670 KSN196670:KSR196670 LCJ196670:LCN196670 LMF196670:LMJ196670 LWB196670:LWF196670 MFX196670:MGB196670 MPT196670:MPX196670 MZP196670:MZT196670 NJL196670:NJP196670 NTH196670:NTL196670 ODD196670:ODH196670 OMZ196670:OND196670 OWV196670:OWZ196670 PGR196670:PGV196670 PQN196670:PQR196670 QAJ196670:QAN196670 QKF196670:QKJ196670 QUB196670:QUF196670 RDX196670:REB196670 RNT196670:RNX196670 RXP196670:RXT196670 SHL196670:SHP196670 SRH196670:SRL196670 TBD196670:TBH196670 TKZ196670:TLD196670 TUV196670:TUZ196670 UER196670:UEV196670 UON196670:UOR196670 UYJ196670:UYN196670 VIF196670:VIJ196670 VSB196670:VSF196670 WBX196670:WCB196670 WLT196670:WLX196670 WVP196670:WVT196670 H262206:L262206 JD262206:JH262206 SZ262206:TD262206 ACV262206:ACZ262206 AMR262206:AMV262206 AWN262206:AWR262206 BGJ262206:BGN262206 BQF262206:BQJ262206 CAB262206:CAF262206 CJX262206:CKB262206 CTT262206:CTX262206 DDP262206:DDT262206 DNL262206:DNP262206 DXH262206:DXL262206 EHD262206:EHH262206 EQZ262206:ERD262206 FAV262206:FAZ262206 FKR262206:FKV262206 FUN262206:FUR262206 GEJ262206:GEN262206 GOF262206:GOJ262206 GYB262206:GYF262206 HHX262206:HIB262206 HRT262206:HRX262206 IBP262206:IBT262206 ILL262206:ILP262206 IVH262206:IVL262206 JFD262206:JFH262206 JOZ262206:JPD262206 JYV262206:JYZ262206 KIR262206:KIV262206 KSN262206:KSR262206 LCJ262206:LCN262206 LMF262206:LMJ262206 LWB262206:LWF262206 MFX262206:MGB262206 MPT262206:MPX262206 MZP262206:MZT262206 NJL262206:NJP262206 NTH262206:NTL262206 ODD262206:ODH262206 OMZ262206:OND262206 OWV262206:OWZ262206 PGR262206:PGV262206 PQN262206:PQR262206 QAJ262206:QAN262206 QKF262206:QKJ262206 QUB262206:QUF262206 RDX262206:REB262206 RNT262206:RNX262206 RXP262206:RXT262206 SHL262206:SHP262206 SRH262206:SRL262206 TBD262206:TBH262206 TKZ262206:TLD262206 TUV262206:TUZ262206 UER262206:UEV262206 UON262206:UOR262206 UYJ262206:UYN262206 VIF262206:VIJ262206 VSB262206:VSF262206 WBX262206:WCB262206 WLT262206:WLX262206 WVP262206:WVT262206 H327742:L327742 JD327742:JH327742 SZ327742:TD327742 ACV327742:ACZ327742 AMR327742:AMV327742 AWN327742:AWR327742 BGJ327742:BGN327742 BQF327742:BQJ327742 CAB327742:CAF327742 CJX327742:CKB327742 CTT327742:CTX327742 DDP327742:DDT327742 DNL327742:DNP327742 DXH327742:DXL327742 EHD327742:EHH327742 EQZ327742:ERD327742 FAV327742:FAZ327742 FKR327742:FKV327742 FUN327742:FUR327742 GEJ327742:GEN327742 GOF327742:GOJ327742 GYB327742:GYF327742 HHX327742:HIB327742 HRT327742:HRX327742 IBP327742:IBT327742 ILL327742:ILP327742 IVH327742:IVL327742 JFD327742:JFH327742 JOZ327742:JPD327742 JYV327742:JYZ327742 KIR327742:KIV327742 KSN327742:KSR327742 LCJ327742:LCN327742 LMF327742:LMJ327742 LWB327742:LWF327742 MFX327742:MGB327742 MPT327742:MPX327742 MZP327742:MZT327742 NJL327742:NJP327742 NTH327742:NTL327742 ODD327742:ODH327742 OMZ327742:OND327742 OWV327742:OWZ327742 PGR327742:PGV327742 PQN327742:PQR327742 QAJ327742:QAN327742 QKF327742:QKJ327742 QUB327742:QUF327742 RDX327742:REB327742 RNT327742:RNX327742 RXP327742:RXT327742 SHL327742:SHP327742 SRH327742:SRL327742 TBD327742:TBH327742 TKZ327742:TLD327742 TUV327742:TUZ327742 UER327742:UEV327742 UON327742:UOR327742 UYJ327742:UYN327742 VIF327742:VIJ327742 VSB327742:VSF327742 WBX327742:WCB327742 WLT327742:WLX327742 WVP327742:WVT327742 H393278:L393278 JD393278:JH393278 SZ393278:TD393278 ACV393278:ACZ393278 AMR393278:AMV393278 AWN393278:AWR393278 BGJ393278:BGN393278 BQF393278:BQJ393278 CAB393278:CAF393278 CJX393278:CKB393278 CTT393278:CTX393278 DDP393278:DDT393278 DNL393278:DNP393278 DXH393278:DXL393278 EHD393278:EHH393278 EQZ393278:ERD393278 FAV393278:FAZ393278 FKR393278:FKV393278 FUN393278:FUR393278 GEJ393278:GEN393278 GOF393278:GOJ393278 GYB393278:GYF393278 HHX393278:HIB393278 HRT393278:HRX393278 IBP393278:IBT393278 ILL393278:ILP393278 IVH393278:IVL393278 JFD393278:JFH393278 JOZ393278:JPD393278 JYV393278:JYZ393278 KIR393278:KIV393278 KSN393278:KSR393278 LCJ393278:LCN393278 LMF393278:LMJ393278 LWB393278:LWF393278 MFX393278:MGB393278 MPT393278:MPX393278 MZP393278:MZT393278 NJL393278:NJP393278 NTH393278:NTL393278 ODD393278:ODH393278 OMZ393278:OND393278 OWV393278:OWZ393278 PGR393278:PGV393278 PQN393278:PQR393278 QAJ393278:QAN393278 QKF393278:QKJ393278 QUB393278:QUF393278 RDX393278:REB393278 RNT393278:RNX393278 RXP393278:RXT393278 SHL393278:SHP393278 SRH393278:SRL393278 TBD393278:TBH393278 TKZ393278:TLD393278 TUV393278:TUZ393278 UER393278:UEV393278 UON393278:UOR393278 UYJ393278:UYN393278 VIF393278:VIJ393278 VSB393278:VSF393278 WBX393278:WCB393278 WLT393278:WLX393278 WVP393278:WVT393278 H458814:L458814 JD458814:JH458814 SZ458814:TD458814 ACV458814:ACZ458814 AMR458814:AMV458814 AWN458814:AWR458814 BGJ458814:BGN458814 BQF458814:BQJ458814 CAB458814:CAF458814 CJX458814:CKB458814 CTT458814:CTX458814 DDP458814:DDT458814 DNL458814:DNP458814 DXH458814:DXL458814 EHD458814:EHH458814 EQZ458814:ERD458814 FAV458814:FAZ458814 FKR458814:FKV458814 FUN458814:FUR458814 GEJ458814:GEN458814 GOF458814:GOJ458814 GYB458814:GYF458814 HHX458814:HIB458814 HRT458814:HRX458814 IBP458814:IBT458814 ILL458814:ILP458814 IVH458814:IVL458814 JFD458814:JFH458814 JOZ458814:JPD458814 JYV458814:JYZ458814 KIR458814:KIV458814 KSN458814:KSR458814 LCJ458814:LCN458814 LMF458814:LMJ458814 LWB458814:LWF458814 MFX458814:MGB458814 MPT458814:MPX458814 MZP458814:MZT458814 NJL458814:NJP458814 NTH458814:NTL458814 ODD458814:ODH458814 OMZ458814:OND458814 OWV458814:OWZ458814 PGR458814:PGV458814 PQN458814:PQR458814 QAJ458814:QAN458814 QKF458814:QKJ458814 QUB458814:QUF458814 RDX458814:REB458814 RNT458814:RNX458814 RXP458814:RXT458814 SHL458814:SHP458814 SRH458814:SRL458814 TBD458814:TBH458814 TKZ458814:TLD458814 TUV458814:TUZ458814 UER458814:UEV458814 UON458814:UOR458814 UYJ458814:UYN458814 VIF458814:VIJ458814 VSB458814:VSF458814 WBX458814:WCB458814 WLT458814:WLX458814 WVP458814:WVT458814 H524350:L524350 JD524350:JH524350 SZ524350:TD524350 ACV524350:ACZ524350 AMR524350:AMV524350 AWN524350:AWR524350 BGJ524350:BGN524350 BQF524350:BQJ524350 CAB524350:CAF524350 CJX524350:CKB524350 CTT524350:CTX524350 DDP524350:DDT524350 DNL524350:DNP524350 DXH524350:DXL524350 EHD524350:EHH524350 EQZ524350:ERD524350 FAV524350:FAZ524350 FKR524350:FKV524350 FUN524350:FUR524350 GEJ524350:GEN524350 GOF524350:GOJ524350 GYB524350:GYF524350 HHX524350:HIB524350 HRT524350:HRX524350 IBP524350:IBT524350 ILL524350:ILP524350 IVH524350:IVL524350 JFD524350:JFH524350 JOZ524350:JPD524350 JYV524350:JYZ524350 KIR524350:KIV524350 KSN524350:KSR524350 LCJ524350:LCN524350 LMF524350:LMJ524350 LWB524350:LWF524350 MFX524350:MGB524350 MPT524350:MPX524350 MZP524350:MZT524350 NJL524350:NJP524350 NTH524350:NTL524350 ODD524350:ODH524350 OMZ524350:OND524350 OWV524350:OWZ524350 PGR524350:PGV524350 PQN524350:PQR524350 QAJ524350:QAN524350 QKF524350:QKJ524350 QUB524350:QUF524350 RDX524350:REB524350 RNT524350:RNX524350 RXP524350:RXT524350 SHL524350:SHP524350 SRH524350:SRL524350 TBD524350:TBH524350 TKZ524350:TLD524350 TUV524350:TUZ524350 UER524350:UEV524350 UON524350:UOR524350 UYJ524350:UYN524350 VIF524350:VIJ524350 VSB524350:VSF524350 WBX524350:WCB524350 WLT524350:WLX524350 WVP524350:WVT524350 H589886:L589886 JD589886:JH589886 SZ589886:TD589886 ACV589886:ACZ589886 AMR589886:AMV589886 AWN589886:AWR589886 BGJ589886:BGN589886 BQF589886:BQJ589886 CAB589886:CAF589886 CJX589886:CKB589886 CTT589886:CTX589886 DDP589886:DDT589886 DNL589886:DNP589886 DXH589886:DXL589886 EHD589886:EHH589886 EQZ589886:ERD589886 FAV589886:FAZ589886 FKR589886:FKV589886 FUN589886:FUR589886 GEJ589886:GEN589886 GOF589886:GOJ589886 GYB589886:GYF589886 HHX589886:HIB589886 HRT589886:HRX589886 IBP589886:IBT589886 ILL589886:ILP589886 IVH589886:IVL589886 JFD589886:JFH589886 JOZ589886:JPD589886 JYV589886:JYZ589886 KIR589886:KIV589886 KSN589886:KSR589886 LCJ589886:LCN589886 LMF589886:LMJ589886 LWB589886:LWF589886 MFX589886:MGB589886 MPT589886:MPX589886 MZP589886:MZT589886 NJL589886:NJP589886 NTH589886:NTL589886 ODD589886:ODH589886 OMZ589886:OND589886 OWV589886:OWZ589886 PGR589886:PGV589886 PQN589886:PQR589886 QAJ589886:QAN589886 QKF589886:QKJ589886 QUB589886:QUF589886 RDX589886:REB589886 RNT589886:RNX589886 RXP589886:RXT589886 SHL589886:SHP589886 SRH589886:SRL589886 TBD589886:TBH589886 TKZ589886:TLD589886 TUV589886:TUZ589886 UER589886:UEV589886 UON589886:UOR589886 UYJ589886:UYN589886 VIF589886:VIJ589886 VSB589886:VSF589886 WBX589886:WCB589886 WLT589886:WLX589886 WVP589886:WVT589886 H655422:L655422 JD655422:JH655422 SZ655422:TD655422 ACV655422:ACZ655422 AMR655422:AMV655422 AWN655422:AWR655422 BGJ655422:BGN655422 BQF655422:BQJ655422 CAB655422:CAF655422 CJX655422:CKB655422 CTT655422:CTX655422 DDP655422:DDT655422 DNL655422:DNP655422 DXH655422:DXL655422 EHD655422:EHH655422 EQZ655422:ERD655422 FAV655422:FAZ655422 FKR655422:FKV655422 FUN655422:FUR655422 GEJ655422:GEN655422 GOF655422:GOJ655422 GYB655422:GYF655422 HHX655422:HIB655422 HRT655422:HRX655422 IBP655422:IBT655422 ILL655422:ILP655422 IVH655422:IVL655422 JFD655422:JFH655422 JOZ655422:JPD655422 JYV655422:JYZ655422 KIR655422:KIV655422 KSN655422:KSR655422 LCJ655422:LCN655422 LMF655422:LMJ655422 LWB655422:LWF655422 MFX655422:MGB655422 MPT655422:MPX655422 MZP655422:MZT655422 NJL655422:NJP655422 NTH655422:NTL655422 ODD655422:ODH655422 OMZ655422:OND655422 OWV655422:OWZ655422 PGR655422:PGV655422 PQN655422:PQR655422 QAJ655422:QAN655422 QKF655422:QKJ655422 QUB655422:QUF655422 RDX655422:REB655422 RNT655422:RNX655422 RXP655422:RXT655422 SHL655422:SHP655422 SRH655422:SRL655422 TBD655422:TBH655422 TKZ655422:TLD655422 TUV655422:TUZ655422 UER655422:UEV655422 UON655422:UOR655422 UYJ655422:UYN655422 VIF655422:VIJ655422 VSB655422:VSF655422 WBX655422:WCB655422 WLT655422:WLX655422 WVP655422:WVT655422 H720958:L720958 JD720958:JH720958 SZ720958:TD720958 ACV720958:ACZ720958 AMR720958:AMV720958 AWN720958:AWR720958 BGJ720958:BGN720958 BQF720958:BQJ720958 CAB720958:CAF720958 CJX720958:CKB720958 CTT720958:CTX720958 DDP720958:DDT720958 DNL720958:DNP720958 DXH720958:DXL720958 EHD720958:EHH720958 EQZ720958:ERD720958 FAV720958:FAZ720958 FKR720958:FKV720958 FUN720958:FUR720958 GEJ720958:GEN720958 GOF720958:GOJ720958 GYB720958:GYF720958 HHX720958:HIB720958 HRT720958:HRX720958 IBP720958:IBT720958 ILL720958:ILP720958 IVH720958:IVL720958 JFD720958:JFH720958 JOZ720958:JPD720958 JYV720958:JYZ720958 KIR720958:KIV720958 KSN720958:KSR720958 LCJ720958:LCN720958 LMF720958:LMJ720958 LWB720958:LWF720958 MFX720958:MGB720958 MPT720958:MPX720958 MZP720958:MZT720958 NJL720958:NJP720958 NTH720958:NTL720958 ODD720958:ODH720958 OMZ720958:OND720958 OWV720958:OWZ720958 PGR720958:PGV720958 PQN720958:PQR720958 QAJ720958:QAN720958 QKF720958:QKJ720958 QUB720958:QUF720958 RDX720958:REB720958 RNT720958:RNX720958 RXP720958:RXT720958 SHL720958:SHP720958 SRH720958:SRL720958 TBD720958:TBH720958 TKZ720958:TLD720958 TUV720958:TUZ720958 UER720958:UEV720958 UON720958:UOR720958 UYJ720958:UYN720958 VIF720958:VIJ720958 VSB720958:VSF720958 WBX720958:WCB720958 WLT720958:WLX720958 WVP720958:WVT720958 H786494:L786494 JD786494:JH786494 SZ786494:TD786494 ACV786494:ACZ786494 AMR786494:AMV786494 AWN786494:AWR786494 BGJ786494:BGN786494 BQF786494:BQJ786494 CAB786494:CAF786494 CJX786494:CKB786494 CTT786494:CTX786494 DDP786494:DDT786494 DNL786494:DNP786494 DXH786494:DXL786494 EHD786494:EHH786494 EQZ786494:ERD786494 FAV786494:FAZ786494 FKR786494:FKV786494 FUN786494:FUR786494 GEJ786494:GEN786494 GOF786494:GOJ786494 GYB786494:GYF786494 HHX786494:HIB786494 HRT786494:HRX786494 IBP786494:IBT786494 ILL786494:ILP786494 IVH786494:IVL786494 JFD786494:JFH786494 JOZ786494:JPD786494 JYV786494:JYZ786494 KIR786494:KIV786494 KSN786494:KSR786494 LCJ786494:LCN786494 LMF786494:LMJ786494 LWB786494:LWF786494 MFX786494:MGB786494 MPT786494:MPX786494 MZP786494:MZT786494 NJL786494:NJP786494 NTH786494:NTL786494 ODD786494:ODH786494 OMZ786494:OND786494 OWV786494:OWZ786494 PGR786494:PGV786494 PQN786494:PQR786494 QAJ786494:QAN786494 QKF786494:QKJ786494 QUB786494:QUF786494 RDX786494:REB786494 RNT786494:RNX786494 RXP786494:RXT786494 SHL786494:SHP786494 SRH786494:SRL786494 TBD786494:TBH786494 TKZ786494:TLD786494 TUV786494:TUZ786494 UER786494:UEV786494 UON786494:UOR786494 UYJ786494:UYN786494 VIF786494:VIJ786494 VSB786494:VSF786494 WBX786494:WCB786494 WLT786494:WLX786494 WVP786494:WVT786494 H852030:L852030 JD852030:JH852030 SZ852030:TD852030 ACV852030:ACZ852030 AMR852030:AMV852030 AWN852030:AWR852030 BGJ852030:BGN852030 BQF852030:BQJ852030 CAB852030:CAF852030 CJX852030:CKB852030 CTT852030:CTX852030 DDP852030:DDT852030 DNL852030:DNP852030 DXH852030:DXL852030 EHD852030:EHH852030 EQZ852030:ERD852030 FAV852030:FAZ852030 FKR852030:FKV852030 FUN852030:FUR852030 GEJ852030:GEN852030 GOF852030:GOJ852030 GYB852030:GYF852030 HHX852030:HIB852030 HRT852030:HRX852030 IBP852030:IBT852030 ILL852030:ILP852030 IVH852030:IVL852030 JFD852030:JFH852030 JOZ852030:JPD852030 JYV852030:JYZ852030 KIR852030:KIV852030 KSN852030:KSR852030 LCJ852030:LCN852030 LMF852030:LMJ852030 LWB852030:LWF852030 MFX852030:MGB852030 MPT852030:MPX852030 MZP852030:MZT852030 NJL852030:NJP852030 NTH852030:NTL852030 ODD852030:ODH852030 OMZ852030:OND852030 OWV852030:OWZ852030 PGR852030:PGV852030 PQN852030:PQR852030 QAJ852030:QAN852030 QKF852030:QKJ852030 QUB852030:QUF852030 RDX852030:REB852030 RNT852030:RNX852030 RXP852030:RXT852030 SHL852030:SHP852030 SRH852030:SRL852030 TBD852030:TBH852030 TKZ852030:TLD852030 TUV852030:TUZ852030 UER852030:UEV852030 UON852030:UOR852030 UYJ852030:UYN852030 VIF852030:VIJ852030 VSB852030:VSF852030 WBX852030:WCB852030 WLT852030:WLX852030 WVP852030:WVT852030 H917566:L917566 JD917566:JH917566 SZ917566:TD917566 ACV917566:ACZ917566 AMR917566:AMV917566 AWN917566:AWR917566 BGJ917566:BGN917566 BQF917566:BQJ917566 CAB917566:CAF917566 CJX917566:CKB917566 CTT917566:CTX917566 DDP917566:DDT917566 DNL917566:DNP917566 DXH917566:DXL917566 EHD917566:EHH917566 EQZ917566:ERD917566 FAV917566:FAZ917566 FKR917566:FKV917566 FUN917566:FUR917566 GEJ917566:GEN917566 GOF917566:GOJ917566 GYB917566:GYF917566 HHX917566:HIB917566 HRT917566:HRX917566 IBP917566:IBT917566 ILL917566:ILP917566 IVH917566:IVL917566 JFD917566:JFH917566 JOZ917566:JPD917566 JYV917566:JYZ917566 KIR917566:KIV917566 KSN917566:KSR917566 LCJ917566:LCN917566 LMF917566:LMJ917566 LWB917566:LWF917566 MFX917566:MGB917566 MPT917566:MPX917566 MZP917566:MZT917566 NJL917566:NJP917566 NTH917566:NTL917566 ODD917566:ODH917566 OMZ917566:OND917566 OWV917566:OWZ917566 PGR917566:PGV917566 PQN917566:PQR917566 QAJ917566:QAN917566 QKF917566:QKJ917566 QUB917566:QUF917566 RDX917566:REB917566 RNT917566:RNX917566 RXP917566:RXT917566 SHL917566:SHP917566 SRH917566:SRL917566 TBD917566:TBH917566 TKZ917566:TLD917566 TUV917566:TUZ917566 UER917566:UEV917566 UON917566:UOR917566 UYJ917566:UYN917566 VIF917566:VIJ917566 VSB917566:VSF917566 WBX917566:WCB917566 WLT917566:WLX917566 WVP917566:WVT917566 H983102:L983102 JD983102:JH983102 SZ983102:TD983102 ACV983102:ACZ983102 AMR983102:AMV983102 AWN983102:AWR983102 BGJ983102:BGN983102 BQF983102:BQJ983102 CAB983102:CAF983102 CJX983102:CKB983102 CTT983102:CTX983102 DDP983102:DDT983102 DNL983102:DNP983102 DXH983102:DXL983102 EHD983102:EHH983102 EQZ983102:ERD983102 FAV983102:FAZ983102 FKR983102:FKV983102 FUN983102:FUR983102 GEJ983102:GEN983102 GOF983102:GOJ983102 GYB983102:GYF983102 HHX983102:HIB983102 HRT983102:HRX983102 IBP983102:IBT983102 ILL983102:ILP983102 IVH983102:IVL983102 JFD983102:JFH983102 JOZ983102:JPD983102 JYV983102:JYZ983102 KIR983102:KIV983102 KSN983102:KSR983102 LCJ983102:LCN983102 LMF983102:LMJ983102 LWB983102:LWF983102 MFX983102:MGB983102 MPT983102:MPX983102 MZP983102:MZT983102 NJL983102:NJP983102 NTH983102:NTL983102 ODD983102:ODH983102 OMZ983102:OND983102 OWV983102:OWZ983102 PGR983102:PGV983102 PQN983102:PQR983102 QAJ983102:QAN983102 QKF983102:QKJ983102 QUB983102:QUF983102 RDX983102:REB983102 RNT983102:RNX983102 RXP983102:RXT983102 SHL983102:SHP983102 SRH983102:SRL983102 TBD983102:TBH983102 TKZ983102:TLD983102 TUV983102:TUZ983102 UER983102:UEV983102 UON983102:UOR983102 UYJ983102:UYN983102 VIF983102:VIJ983102 VSB983102:VSF983102 WBX983102:WCB983102 WLT983102:WLX983102 WVP983102:WVT983102 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B42:C42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B65578:C65578 IX65578:IY65578 ST65578:SU65578 ACP65578:ACQ65578 AML65578:AMM65578 AWH65578:AWI65578 BGD65578:BGE65578 BPZ65578:BQA65578 BZV65578:BZW65578 CJR65578:CJS65578 CTN65578:CTO65578 DDJ65578:DDK65578 DNF65578:DNG65578 DXB65578:DXC65578 EGX65578:EGY65578 EQT65578:EQU65578 FAP65578:FAQ65578 FKL65578:FKM65578 FUH65578:FUI65578 GED65578:GEE65578 GNZ65578:GOA65578 GXV65578:GXW65578 HHR65578:HHS65578 HRN65578:HRO65578 IBJ65578:IBK65578 ILF65578:ILG65578 IVB65578:IVC65578 JEX65578:JEY65578 JOT65578:JOU65578 JYP65578:JYQ65578 KIL65578:KIM65578 KSH65578:KSI65578 LCD65578:LCE65578 LLZ65578:LMA65578 LVV65578:LVW65578 MFR65578:MFS65578 MPN65578:MPO65578 MZJ65578:MZK65578 NJF65578:NJG65578 NTB65578:NTC65578 OCX65578:OCY65578 OMT65578:OMU65578 OWP65578:OWQ65578 PGL65578:PGM65578 PQH65578:PQI65578 QAD65578:QAE65578 QJZ65578:QKA65578 QTV65578:QTW65578 RDR65578:RDS65578 RNN65578:RNO65578 RXJ65578:RXK65578 SHF65578:SHG65578 SRB65578:SRC65578 TAX65578:TAY65578 TKT65578:TKU65578 TUP65578:TUQ65578 UEL65578:UEM65578 UOH65578:UOI65578 UYD65578:UYE65578 VHZ65578:VIA65578 VRV65578:VRW65578 WBR65578:WBS65578 WLN65578:WLO65578 WVJ65578:WVK65578 B131114:C131114 IX131114:IY131114 ST131114:SU131114 ACP131114:ACQ131114 AML131114:AMM131114 AWH131114:AWI131114 BGD131114:BGE131114 BPZ131114:BQA131114 BZV131114:BZW131114 CJR131114:CJS131114 CTN131114:CTO131114 DDJ131114:DDK131114 DNF131114:DNG131114 DXB131114:DXC131114 EGX131114:EGY131114 EQT131114:EQU131114 FAP131114:FAQ131114 FKL131114:FKM131114 FUH131114:FUI131114 GED131114:GEE131114 GNZ131114:GOA131114 GXV131114:GXW131114 HHR131114:HHS131114 HRN131114:HRO131114 IBJ131114:IBK131114 ILF131114:ILG131114 IVB131114:IVC131114 JEX131114:JEY131114 JOT131114:JOU131114 JYP131114:JYQ131114 KIL131114:KIM131114 KSH131114:KSI131114 LCD131114:LCE131114 LLZ131114:LMA131114 LVV131114:LVW131114 MFR131114:MFS131114 MPN131114:MPO131114 MZJ131114:MZK131114 NJF131114:NJG131114 NTB131114:NTC131114 OCX131114:OCY131114 OMT131114:OMU131114 OWP131114:OWQ131114 PGL131114:PGM131114 PQH131114:PQI131114 QAD131114:QAE131114 QJZ131114:QKA131114 QTV131114:QTW131114 RDR131114:RDS131114 RNN131114:RNO131114 RXJ131114:RXK131114 SHF131114:SHG131114 SRB131114:SRC131114 TAX131114:TAY131114 TKT131114:TKU131114 TUP131114:TUQ131114 UEL131114:UEM131114 UOH131114:UOI131114 UYD131114:UYE131114 VHZ131114:VIA131114 VRV131114:VRW131114 WBR131114:WBS131114 WLN131114:WLO131114 WVJ131114:WVK131114 B196650:C196650 IX196650:IY196650 ST196650:SU196650 ACP196650:ACQ196650 AML196650:AMM196650 AWH196650:AWI196650 BGD196650:BGE196650 BPZ196650:BQA196650 BZV196650:BZW196650 CJR196650:CJS196650 CTN196650:CTO196650 DDJ196650:DDK196650 DNF196650:DNG196650 DXB196650:DXC196650 EGX196650:EGY196650 EQT196650:EQU196650 FAP196650:FAQ196650 FKL196650:FKM196650 FUH196650:FUI196650 GED196650:GEE196650 GNZ196650:GOA196650 GXV196650:GXW196650 HHR196650:HHS196650 HRN196650:HRO196650 IBJ196650:IBK196650 ILF196650:ILG196650 IVB196650:IVC196650 JEX196650:JEY196650 JOT196650:JOU196650 JYP196650:JYQ196650 KIL196650:KIM196650 KSH196650:KSI196650 LCD196650:LCE196650 LLZ196650:LMA196650 LVV196650:LVW196650 MFR196650:MFS196650 MPN196650:MPO196650 MZJ196650:MZK196650 NJF196650:NJG196650 NTB196650:NTC196650 OCX196650:OCY196650 OMT196650:OMU196650 OWP196650:OWQ196650 PGL196650:PGM196650 PQH196650:PQI196650 QAD196650:QAE196650 QJZ196650:QKA196650 QTV196650:QTW196650 RDR196650:RDS196650 RNN196650:RNO196650 RXJ196650:RXK196650 SHF196650:SHG196650 SRB196650:SRC196650 TAX196650:TAY196650 TKT196650:TKU196650 TUP196650:TUQ196650 UEL196650:UEM196650 UOH196650:UOI196650 UYD196650:UYE196650 VHZ196650:VIA196650 VRV196650:VRW196650 WBR196650:WBS196650 WLN196650:WLO196650 WVJ196650:WVK196650 B262186:C262186 IX262186:IY262186 ST262186:SU262186 ACP262186:ACQ262186 AML262186:AMM262186 AWH262186:AWI262186 BGD262186:BGE262186 BPZ262186:BQA262186 BZV262186:BZW262186 CJR262186:CJS262186 CTN262186:CTO262186 DDJ262186:DDK262186 DNF262186:DNG262186 DXB262186:DXC262186 EGX262186:EGY262186 EQT262186:EQU262186 FAP262186:FAQ262186 FKL262186:FKM262186 FUH262186:FUI262186 GED262186:GEE262186 GNZ262186:GOA262186 GXV262186:GXW262186 HHR262186:HHS262186 HRN262186:HRO262186 IBJ262186:IBK262186 ILF262186:ILG262186 IVB262186:IVC262186 JEX262186:JEY262186 JOT262186:JOU262186 JYP262186:JYQ262186 KIL262186:KIM262186 KSH262186:KSI262186 LCD262186:LCE262186 LLZ262186:LMA262186 LVV262186:LVW262186 MFR262186:MFS262186 MPN262186:MPO262186 MZJ262186:MZK262186 NJF262186:NJG262186 NTB262186:NTC262186 OCX262186:OCY262186 OMT262186:OMU262186 OWP262186:OWQ262186 PGL262186:PGM262186 PQH262186:PQI262186 QAD262186:QAE262186 QJZ262186:QKA262186 QTV262186:QTW262186 RDR262186:RDS262186 RNN262186:RNO262186 RXJ262186:RXK262186 SHF262186:SHG262186 SRB262186:SRC262186 TAX262186:TAY262186 TKT262186:TKU262186 TUP262186:TUQ262186 UEL262186:UEM262186 UOH262186:UOI262186 UYD262186:UYE262186 VHZ262186:VIA262186 VRV262186:VRW262186 WBR262186:WBS262186 WLN262186:WLO262186 WVJ262186:WVK262186 B327722:C327722 IX327722:IY327722 ST327722:SU327722 ACP327722:ACQ327722 AML327722:AMM327722 AWH327722:AWI327722 BGD327722:BGE327722 BPZ327722:BQA327722 BZV327722:BZW327722 CJR327722:CJS327722 CTN327722:CTO327722 DDJ327722:DDK327722 DNF327722:DNG327722 DXB327722:DXC327722 EGX327722:EGY327722 EQT327722:EQU327722 FAP327722:FAQ327722 FKL327722:FKM327722 FUH327722:FUI327722 GED327722:GEE327722 GNZ327722:GOA327722 GXV327722:GXW327722 HHR327722:HHS327722 HRN327722:HRO327722 IBJ327722:IBK327722 ILF327722:ILG327722 IVB327722:IVC327722 JEX327722:JEY327722 JOT327722:JOU327722 JYP327722:JYQ327722 KIL327722:KIM327722 KSH327722:KSI327722 LCD327722:LCE327722 LLZ327722:LMA327722 LVV327722:LVW327722 MFR327722:MFS327722 MPN327722:MPO327722 MZJ327722:MZK327722 NJF327722:NJG327722 NTB327722:NTC327722 OCX327722:OCY327722 OMT327722:OMU327722 OWP327722:OWQ327722 PGL327722:PGM327722 PQH327722:PQI327722 QAD327722:QAE327722 QJZ327722:QKA327722 QTV327722:QTW327722 RDR327722:RDS327722 RNN327722:RNO327722 RXJ327722:RXK327722 SHF327722:SHG327722 SRB327722:SRC327722 TAX327722:TAY327722 TKT327722:TKU327722 TUP327722:TUQ327722 UEL327722:UEM327722 UOH327722:UOI327722 UYD327722:UYE327722 VHZ327722:VIA327722 VRV327722:VRW327722 WBR327722:WBS327722 WLN327722:WLO327722 WVJ327722:WVK327722 B393258:C393258 IX393258:IY393258 ST393258:SU393258 ACP393258:ACQ393258 AML393258:AMM393258 AWH393258:AWI393258 BGD393258:BGE393258 BPZ393258:BQA393258 BZV393258:BZW393258 CJR393258:CJS393258 CTN393258:CTO393258 DDJ393258:DDK393258 DNF393258:DNG393258 DXB393258:DXC393258 EGX393258:EGY393258 EQT393258:EQU393258 FAP393258:FAQ393258 FKL393258:FKM393258 FUH393258:FUI393258 GED393258:GEE393258 GNZ393258:GOA393258 GXV393258:GXW393258 HHR393258:HHS393258 HRN393258:HRO393258 IBJ393258:IBK393258 ILF393258:ILG393258 IVB393258:IVC393258 JEX393258:JEY393258 JOT393258:JOU393258 JYP393258:JYQ393258 KIL393258:KIM393258 KSH393258:KSI393258 LCD393258:LCE393258 LLZ393258:LMA393258 LVV393258:LVW393258 MFR393258:MFS393258 MPN393258:MPO393258 MZJ393258:MZK393258 NJF393258:NJG393258 NTB393258:NTC393258 OCX393258:OCY393258 OMT393258:OMU393258 OWP393258:OWQ393258 PGL393258:PGM393258 PQH393258:PQI393258 QAD393258:QAE393258 QJZ393258:QKA393258 QTV393258:QTW393258 RDR393258:RDS393258 RNN393258:RNO393258 RXJ393258:RXK393258 SHF393258:SHG393258 SRB393258:SRC393258 TAX393258:TAY393258 TKT393258:TKU393258 TUP393258:TUQ393258 UEL393258:UEM393258 UOH393258:UOI393258 UYD393258:UYE393258 VHZ393258:VIA393258 VRV393258:VRW393258 WBR393258:WBS393258 WLN393258:WLO393258 WVJ393258:WVK393258 B458794:C458794 IX458794:IY458794 ST458794:SU458794 ACP458794:ACQ458794 AML458794:AMM458794 AWH458794:AWI458794 BGD458794:BGE458794 BPZ458794:BQA458794 BZV458794:BZW458794 CJR458794:CJS458794 CTN458794:CTO458794 DDJ458794:DDK458794 DNF458794:DNG458794 DXB458794:DXC458794 EGX458794:EGY458794 EQT458794:EQU458794 FAP458794:FAQ458794 FKL458794:FKM458794 FUH458794:FUI458794 GED458794:GEE458794 GNZ458794:GOA458794 GXV458794:GXW458794 HHR458794:HHS458794 HRN458794:HRO458794 IBJ458794:IBK458794 ILF458794:ILG458794 IVB458794:IVC458794 JEX458794:JEY458794 JOT458794:JOU458794 JYP458794:JYQ458794 KIL458794:KIM458794 KSH458794:KSI458794 LCD458794:LCE458794 LLZ458794:LMA458794 LVV458794:LVW458794 MFR458794:MFS458794 MPN458794:MPO458794 MZJ458794:MZK458794 NJF458794:NJG458794 NTB458794:NTC458794 OCX458794:OCY458794 OMT458794:OMU458794 OWP458794:OWQ458794 PGL458794:PGM458794 PQH458794:PQI458794 QAD458794:QAE458794 QJZ458794:QKA458794 QTV458794:QTW458794 RDR458794:RDS458794 RNN458794:RNO458794 RXJ458794:RXK458794 SHF458794:SHG458794 SRB458794:SRC458794 TAX458794:TAY458794 TKT458794:TKU458794 TUP458794:TUQ458794 UEL458794:UEM458794 UOH458794:UOI458794 UYD458794:UYE458794 VHZ458794:VIA458794 VRV458794:VRW458794 WBR458794:WBS458794 WLN458794:WLO458794 WVJ458794:WVK458794 B524330:C524330 IX524330:IY524330 ST524330:SU524330 ACP524330:ACQ524330 AML524330:AMM524330 AWH524330:AWI524330 BGD524330:BGE524330 BPZ524330:BQA524330 BZV524330:BZW524330 CJR524330:CJS524330 CTN524330:CTO524330 DDJ524330:DDK524330 DNF524330:DNG524330 DXB524330:DXC524330 EGX524330:EGY524330 EQT524330:EQU524330 FAP524330:FAQ524330 FKL524330:FKM524330 FUH524330:FUI524330 GED524330:GEE524330 GNZ524330:GOA524330 GXV524330:GXW524330 HHR524330:HHS524330 HRN524330:HRO524330 IBJ524330:IBK524330 ILF524330:ILG524330 IVB524330:IVC524330 JEX524330:JEY524330 JOT524330:JOU524330 JYP524330:JYQ524330 KIL524330:KIM524330 KSH524330:KSI524330 LCD524330:LCE524330 LLZ524330:LMA524330 LVV524330:LVW524330 MFR524330:MFS524330 MPN524330:MPO524330 MZJ524330:MZK524330 NJF524330:NJG524330 NTB524330:NTC524330 OCX524330:OCY524330 OMT524330:OMU524330 OWP524330:OWQ524330 PGL524330:PGM524330 PQH524330:PQI524330 QAD524330:QAE524330 QJZ524330:QKA524330 QTV524330:QTW524330 RDR524330:RDS524330 RNN524330:RNO524330 RXJ524330:RXK524330 SHF524330:SHG524330 SRB524330:SRC524330 TAX524330:TAY524330 TKT524330:TKU524330 TUP524330:TUQ524330 UEL524330:UEM524330 UOH524330:UOI524330 UYD524330:UYE524330 VHZ524330:VIA524330 VRV524330:VRW524330 WBR524330:WBS524330 WLN524330:WLO524330 WVJ524330:WVK524330 B589866:C589866 IX589866:IY589866 ST589866:SU589866 ACP589866:ACQ589866 AML589866:AMM589866 AWH589866:AWI589866 BGD589866:BGE589866 BPZ589866:BQA589866 BZV589866:BZW589866 CJR589866:CJS589866 CTN589866:CTO589866 DDJ589866:DDK589866 DNF589866:DNG589866 DXB589866:DXC589866 EGX589866:EGY589866 EQT589866:EQU589866 FAP589866:FAQ589866 FKL589866:FKM589866 FUH589866:FUI589866 GED589866:GEE589866 GNZ589866:GOA589866 GXV589866:GXW589866 HHR589866:HHS589866 HRN589866:HRO589866 IBJ589866:IBK589866 ILF589866:ILG589866 IVB589866:IVC589866 JEX589866:JEY589866 JOT589866:JOU589866 JYP589866:JYQ589866 KIL589866:KIM589866 KSH589866:KSI589866 LCD589866:LCE589866 LLZ589866:LMA589866 LVV589866:LVW589866 MFR589866:MFS589866 MPN589866:MPO589866 MZJ589866:MZK589866 NJF589866:NJG589866 NTB589866:NTC589866 OCX589866:OCY589866 OMT589866:OMU589866 OWP589866:OWQ589866 PGL589866:PGM589866 PQH589866:PQI589866 QAD589866:QAE589866 QJZ589866:QKA589866 QTV589866:QTW589866 RDR589866:RDS589866 RNN589866:RNO589866 RXJ589866:RXK589866 SHF589866:SHG589866 SRB589866:SRC589866 TAX589866:TAY589866 TKT589866:TKU589866 TUP589866:TUQ589866 UEL589866:UEM589866 UOH589866:UOI589866 UYD589866:UYE589866 VHZ589866:VIA589866 VRV589866:VRW589866 WBR589866:WBS589866 WLN589866:WLO589866 WVJ589866:WVK589866 B655402:C655402 IX655402:IY655402 ST655402:SU655402 ACP655402:ACQ655402 AML655402:AMM655402 AWH655402:AWI655402 BGD655402:BGE655402 BPZ655402:BQA655402 BZV655402:BZW655402 CJR655402:CJS655402 CTN655402:CTO655402 DDJ655402:DDK655402 DNF655402:DNG655402 DXB655402:DXC655402 EGX655402:EGY655402 EQT655402:EQU655402 FAP655402:FAQ655402 FKL655402:FKM655402 FUH655402:FUI655402 GED655402:GEE655402 GNZ655402:GOA655402 GXV655402:GXW655402 HHR655402:HHS655402 HRN655402:HRO655402 IBJ655402:IBK655402 ILF655402:ILG655402 IVB655402:IVC655402 JEX655402:JEY655402 JOT655402:JOU655402 JYP655402:JYQ655402 KIL655402:KIM655402 KSH655402:KSI655402 LCD655402:LCE655402 LLZ655402:LMA655402 LVV655402:LVW655402 MFR655402:MFS655402 MPN655402:MPO655402 MZJ655402:MZK655402 NJF655402:NJG655402 NTB655402:NTC655402 OCX655402:OCY655402 OMT655402:OMU655402 OWP655402:OWQ655402 PGL655402:PGM655402 PQH655402:PQI655402 QAD655402:QAE655402 QJZ655402:QKA655402 QTV655402:QTW655402 RDR655402:RDS655402 RNN655402:RNO655402 RXJ655402:RXK655402 SHF655402:SHG655402 SRB655402:SRC655402 TAX655402:TAY655402 TKT655402:TKU655402 TUP655402:TUQ655402 UEL655402:UEM655402 UOH655402:UOI655402 UYD655402:UYE655402 VHZ655402:VIA655402 VRV655402:VRW655402 WBR655402:WBS655402 WLN655402:WLO655402 WVJ655402:WVK655402 B720938:C720938 IX720938:IY720938 ST720938:SU720938 ACP720938:ACQ720938 AML720938:AMM720938 AWH720938:AWI720938 BGD720938:BGE720938 BPZ720938:BQA720938 BZV720938:BZW720938 CJR720938:CJS720938 CTN720938:CTO720938 DDJ720938:DDK720938 DNF720938:DNG720938 DXB720938:DXC720938 EGX720938:EGY720938 EQT720938:EQU720938 FAP720938:FAQ720938 FKL720938:FKM720938 FUH720938:FUI720938 GED720938:GEE720938 GNZ720938:GOA720938 GXV720938:GXW720938 HHR720938:HHS720938 HRN720938:HRO720938 IBJ720938:IBK720938 ILF720938:ILG720938 IVB720938:IVC720938 JEX720938:JEY720938 JOT720938:JOU720938 JYP720938:JYQ720938 KIL720938:KIM720938 KSH720938:KSI720938 LCD720938:LCE720938 LLZ720938:LMA720938 LVV720938:LVW720938 MFR720938:MFS720938 MPN720938:MPO720938 MZJ720938:MZK720938 NJF720938:NJG720938 NTB720938:NTC720938 OCX720938:OCY720938 OMT720938:OMU720938 OWP720938:OWQ720938 PGL720938:PGM720938 PQH720938:PQI720938 QAD720938:QAE720938 QJZ720938:QKA720938 QTV720938:QTW720938 RDR720938:RDS720938 RNN720938:RNO720938 RXJ720938:RXK720938 SHF720938:SHG720938 SRB720938:SRC720938 TAX720938:TAY720938 TKT720938:TKU720938 TUP720938:TUQ720938 UEL720938:UEM720938 UOH720938:UOI720938 UYD720938:UYE720938 VHZ720938:VIA720938 VRV720938:VRW720938 WBR720938:WBS720938 WLN720938:WLO720938 WVJ720938:WVK720938 B786474:C786474 IX786474:IY786474 ST786474:SU786474 ACP786474:ACQ786474 AML786474:AMM786474 AWH786474:AWI786474 BGD786474:BGE786474 BPZ786474:BQA786474 BZV786474:BZW786474 CJR786474:CJS786474 CTN786474:CTO786474 DDJ786474:DDK786474 DNF786474:DNG786474 DXB786474:DXC786474 EGX786474:EGY786474 EQT786474:EQU786474 FAP786474:FAQ786474 FKL786474:FKM786474 FUH786474:FUI786474 GED786474:GEE786474 GNZ786474:GOA786474 GXV786474:GXW786474 HHR786474:HHS786474 HRN786474:HRO786474 IBJ786474:IBK786474 ILF786474:ILG786474 IVB786474:IVC786474 JEX786474:JEY786474 JOT786474:JOU786474 JYP786474:JYQ786474 KIL786474:KIM786474 KSH786474:KSI786474 LCD786474:LCE786474 LLZ786474:LMA786474 LVV786474:LVW786474 MFR786474:MFS786474 MPN786474:MPO786474 MZJ786474:MZK786474 NJF786474:NJG786474 NTB786474:NTC786474 OCX786474:OCY786474 OMT786474:OMU786474 OWP786474:OWQ786474 PGL786474:PGM786474 PQH786474:PQI786474 QAD786474:QAE786474 QJZ786474:QKA786474 QTV786474:QTW786474 RDR786474:RDS786474 RNN786474:RNO786474 RXJ786474:RXK786474 SHF786474:SHG786474 SRB786474:SRC786474 TAX786474:TAY786474 TKT786474:TKU786474 TUP786474:TUQ786474 UEL786474:UEM786474 UOH786474:UOI786474 UYD786474:UYE786474 VHZ786474:VIA786474 VRV786474:VRW786474 WBR786474:WBS786474 WLN786474:WLO786474 WVJ786474:WVK786474 B852010:C852010 IX852010:IY852010 ST852010:SU852010 ACP852010:ACQ852010 AML852010:AMM852010 AWH852010:AWI852010 BGD852010:BGE852010 BPZ852010:BQA852010 BZV852010:BZW852010 CJR852010:CJS852010 CTN852010:CTO852010 DDJ852010:DDK852010 DNF852010:DNG852010 DXB852010:DXC852010 EGX852010:EGY852010 EQT852010:EQU852010 FAP852010:FAQ852010 FKL852010:FKM852010 FUH852010:FUI852010 GED852010:GEE852010 GNZ852010:GOA852010 GXV852010:GXW852010 HHR852010:HHS852010 HRN852010:HRO852010 IBJ852010:IBK852010 ILF852010:ILG852010 IVB852010:IVC852010 JEX852010:JEY852010 JOT852010:JOU852010 JYP852010:JYQ852010 KIL852010:KIM852010 KSH852010:KSI852010 LCD852010:LCE852010 LLZ852010:LMA852010 LVV852010:LVW852010 MFR852010:MFS852010 MPN852010:MPO852010 MZJ852010:MZK852010 NJF852010:NJG852010 NTB852010:NTC852010 OCX852010:OCY852010 OMT852010:OMU852010 OWP852010:OWQ852010 PGL852010:PGM852010 PQH852010:PQI852010 QAD852010:QAE852010 QJZ852010:QKA852010 QTV852010:QTW852010 RDR852010:RDS852010 RNN852010:RNO852010 RXJ852010:RXK852010 SHF852010:SHG852010 SRB852010:SRC852010 TAX852010:TAY852010 TKT852010:TKU852010 TUP852010:TUQ852010 UEL852010:UEM852010 UOH852010:UOI852010 UYD852010:UYE852010 VHZ852010:VIA852010 VRV852010:VRW852010 WBR852010:WBS852010 WLN852010:WLO852010 WVJ852010:WVK852010 B917546:C917546 IX917546:IY917546 ST917546:SU917546 ACP917546:ACQ917546 AML917546:AMM917546 AWH917546:AWI917546 BGD917546:BGE917546 BPZ917546:BQA917546 BZV917546:BZW917546 CJR917546:CJS917546 CTN917546:CTO917546 DDJ917546:DDK917546 DNF917546:DNG917546 DXB917546:DXC917546 EGX917546:EGY917546 EQT917546:EQU917546 FAP917546:FAQ917546 FKL917546:FKM917546 FUH917546:FUI917546 GED917546:GEE917546 GNZ917546:GOA917546 GXV917546:GXW917546 HHR917546:HHS917546 HRN917546:HRO917546 IBJ917546:IBK917546 ILF917546:ILG917546 IVB917546:IVC917546 JEX917546:JEY917546 JOT917546:JOU917546 JYP917546:JYQ917546 KIL917546:KIM917546 KSH917546:KSI917546 LCD917546:LCE917546 LLZ917546:LMA917546 LVV917546:LVW917546 MFR917546:MFS917546 MPN917546:MPO917546 MZJ917546:MZK917546 NJF917546:NJG917546 NTB917546:NTC917546 OCX917546:OCY917546 OMT917546:OMU917546 OWP917546:OWQ917546 PGL917546:PGM917546 PQH917546:PQI917546 QAD917546:QAE917546 QJZ917546:QKA917546 QTV917546:QTW917546 RDR917546:RDS917546 RNN917546:RNO917546 RXJ917546:RXK917546 SHF917546:SHG917546 SRB917546:SRC917546 TAX917546:TAY917546 TKT917546:TKU917546 TUP917546:TUQ917546 UEL917546:UEM917546 UOH917546:UOI917546 UYD917546:UYE917546 VHZ917546:VIA917546 VRV917546:VRW917546 WBR917546:WBS917546 WLN917546:WLO917546 WVJ917546:WVK917546 B983082:C983082 IX983082:IY983082 ST983082:SU983082 ACP983082:ACQ983082 AML983082:AMM983082 AWH983082:AWI983082 BGD983082:BGE983082 BPZ983082:BQA983082 BZV983082:BZW983082 CJR983082:CJS983082 CTN983082:CTO983082 DDJ983082:DDK983082 DNF983082:DNG983082 DXB983082:DXC983082 EGX983082:EGY983082 EQT983082:EQU983082 FAP983082:FAQ983082 FKL983082:FKM983082 FUH983082:FUI983082 GED983082:GEE983082 GNZ983082:GOA983082 GXV983082:GXW983082 HHR983082:HHS983082 HRN983082:HRO983082 IBJ983082:IBK983082 ILF983082:ILG983082 IVB983082:IVC983082 JEX983082:JEY983082 JOT983082:JOU983082 JYP983082:JYQ983082 KIL983082:KIM983082 KSH983082:KSI983082 LCD983082:LCE983082 LLZ983082:LMA983082 LVV983082:LVW983082 MFR983082:MFS983082 MPN983082:MPO983082 MZJ983082:MZK983082 NJF983082:NJG983082 NTB983082:NTC983082 OCX983082:OCY983082 OMT983082:OMU983082 OWP983082:OWQ983082 PGL983082:PGM983082 PQH983082:PQI983082 QAD983082:QAE983082 QJZ983082:QKA983082 QTV983082:QTW983082 RDR983082:RDS983082 RNN983082:RNO983082 RXJ983082:RXK983082 SHF983082:SHG983082 SRB983082:SRC983082 TAX983082:TAY983082 TKT983082:TKU983082 TUP983082:TUQ983082 UEL983082:UEM983082 UOH983082:UOI983082 UYD983082:UYE983082 VHZ983082:VIA983082 VRV983082:VRW983082 WBR983082:WBS983082 WLN983082:WLO983082 WVJ983082:WVK983082 F42:G42 JB42:JC42 SX42:SY42 ACT42:ACU42 AMP42:AMQ42 AWL42:AWM42 BGH42:BGI42 BQD42:BQE42 BZZ42:CAA42 CJV42:CJW42 CTR42:CTS42 DDN42:DDO42 DNJ42:DNK42 DXF42:DXG42 EHB42:EHC42 EQX42:EQY42 FAT42:FAU42 FKP42:FKQ42 FUL42:FUM42 GEH42:GEI42 GOD42:GOE42 GXZ42:GYA42 HHV42:HHW42 HRR42:HRS42 IBN42:IBO42 ILJ42:ILK42 IVF42:IVG42 JFB42:JFC42 JOX42:JOY42 JYT42:JYU42 KIP42:KIQ42 KSL42:KSM42 LCH42:LCI42 LMD42:LME42 LVZ42:LWA42 MFV42:MFW42 MPR42:MPS42 MZN42:MZO42 NJJ42:NJK42 NTF42:NTG42 ODB42:ODC42 OMX42:OMY42 OWT42:OWU42 PGP42:PGQ42 PQL42:PQM42 QAH42:QAI42 QKD42:QKE42 QTZ42:QUA42 RDV42:RDW42 RNR42:RNS42 RXN42:RXO42 SHJ42:SHK42 SRF42:SRG42 TBB42:TBC42 TKX42:TKY42 TUT42:TUU42 UEP42:UEQ42 UOL42:UOM42 UYH42:UYI42 VID42:VIE42 VRZ42:VSA42 WBV42:WBW42 WLR42:WLS42 WVN42:WVO42 F65578:G65578 JB65578:JC65578 SX65578:SY65578 ACT65578:ACU65578 AMP65578:AMQ65578 AWL65578:AWM65578 BGH65578:BGI65578 BQD65578:BQE65578 BZZ65578:CAA65578 CJV65578:CJW65578 CTR65578:CTS65578 DDN65578:DDO65578 DNJ65578:DNK65578 DXF65578:DXG65578 EHB65578:EHC65578 EQX65578:EQY65578 FAT65578:FAU65578 FKP65578:FKQ65578 FUL65578:FUM65578 GEH65578:GEI65578 GOD65578:GOE65578 GXZ65578:GYA65578 HHV65578:HHW65578 HRR65578:HRS65578 IBN65578:IBO65578 ILJ65578:ILK65578 IVF65578:IVG65578 JFB65578:JFC65578 JOX65578:JOY65578 JYT65578:JYU65578 KIP65578:KIQ65578 KSL65578:KSM65578 LCH65578:LCI65578 LMD65578:LME65578 LVZ65578:LWA65578 MFV65578:MFW65578 MPR65578:MPS65578 MZN65578:MZO65578 NJJ65578:NJK65578 NTF65578:NTG65578 ODB65578:ODC65578 OMX65578:OMY65578 OWT65578:OWU65578 PGP65578:PGQ65578 PQL65578:PQM65578 QAH65578:QAI65578 QKD65578:QKE65578 QTZ65578:QUA65578 RDV65578:RDW65578 RNR65578:RNS65578 RXN65578:RXO65578 SHJ65578:SHK65578 SRF65578:SRG65578 TBB65578:TBC65578 TKX65578:TKY65578 TUT65578:TUU65578 UEP65578:UEQ65578 UOL65578:UOM65578 UYH65578:UYI65578 VID65578:VIE65578 VRZ65578:VSA65578 WBV65578:WBW65578 WLR65578:WLS65578 WVN65578:WVO65578 F131114:G131114 JB131114:JC131114 SX131114:SY131114 ACT131114:ACU131114 AMP131114:AMQ131114 AWL131114:AWM131114 BGH131114:BGI131114 BQD131114:BQE131114 BZZ131114:CAA131114 CJV131114:CJW131114 CTR131114:CTS131114 DDN131114:DDO131114 DNJ131114:DNK131114 DXF131114:DXG131114 EHB131114:EHC131114 EQX131114:EQY131114 FAT131114:FAU131114 FKP131114:FKQ131114 FUL131114:FUM131114 GEH131114:GEI131114 GOD131114:GOE131114 GXZ131114:GYA131114 HHV131114:HHW131114 HRR131114:HRS131114 IBN131114:IBO131114 ILJ131114:ILK131114 IVF131114:IVG131114 JFB131114:JFC131114 JOX131114:JOY131114 JYT131114:JYU131114 KIP131114:KIQ131114 KSL131114:KSM131114 LCH131114:LCI131114 LMD131114:LME131114 LVZ131114:LWA131114 MFV131114:MFW131114 MPR131114:MPS131114 MZN131114:MZO131114 NJJ131114:NJK131114 NTF131114:NTG131114 ODB131114:ODC131114 OMX131114:OMY131114 OWT131114:OWU131114 PGP131114:PGQ131114 PQL131114:PQM131114 QAH131114:QAI131114 QKD131114:QKE131114 QTZ131114:QUA131114 RDV131114:RDW131114 RNR131114:RNS131114 RXN131114:RXO131114 SHJ131114:SHK131114 SRF131114:SRG131114 TBB131114:TBC131114 TKX131114:TKY131114 TUT131114:TUU131114 UEP131114:UEQ131114 UOL131114:UOM131114 UYH131114:UYI131114 VID131114:VIE131114 VRZ131114:VSA131114 WBV131114:WBW131114 WLR131114:WLS131114 WVN131114:WVO131114 F196650:G196650 JB196650:JC196650 SX196650:SY196650 ACT196650:ACU196650 AMP196650:AMQ196650 AWL196650:AWM196650 BGH196650:BGI196650 BQD196650:BQE196650 BZZ196650:CAA196650 CJV196650:CJW196650 CTR196650:CTS196650 DDN196650:DDO196650 DNJ196650:DNK196650 DXF196650:DXG196650 EHB196650:EHC196650 EQX196650:EQY196650 FAT196650:FAU196650 FKP196650:FKQ196650 FUL196650:FUM196650 GEH196650:GEI196650 GOD196650:GOE196650 GXZ196650:GYA196650 HHV196650:HHW196650 HRR196650:HRS196650 IBN196650:IBO196650 ILJ196650:ILK196650 IVF196650:IVG196650 JFB196650:JFC196650 JOX196650:JOY196650 JYT196650:JYU196650 KIP196650:KIQ196650 KSL196650:KSM196650 LCH196650:LCI196650 LMD196650:LME196650 LVZ196650:LWA196650 MFV196650:MFW196650 MPR196650:MPS196650 MZN196650:MZO196650 NJJ196650:NJK196650 NTF196650:NTG196650 ODB196650:ODC196650 OMX196650:OMY196650 OWT196650:OWU196650 PGP196650:PGQ196650 PQL196650:PQM196650 QAH196650:QAI196650 QKD196650:QKE196650 QTZ196650:QUA196650 RDV196650:RDW196650 RNR196650:RNS196650 RXN196650:RXO196650 SHJ196650:SHK196650 SRF196650:SRG196650 TBB196650:TBC196650 TKX196650:TKY196650 TUT196650:TUU196650 UEP196650:UEQ196650 UOL196650:UOM196650 UYH196650:UYI196650 VID196650:VIE196650 VRZ196650:VSA196650 WBV196650:WBW196650 WLR196650:WLS196650 WVN196650:WVO196650 F262186:G262186 JB262186:JC262186 SX262186:SY262186 ACT262186:ACU262186 AMP262186:AMQ262186 AWL262186:AWM262186 BGH262186:BGI262186 BQD262186:BQE262186 BZZ262186:CAA262186 CJV262186:CJW262186 CTR262186:CTS262186 DDN262186:DDO262186 DNJ262186:DNK262186 DXF262186:DXG262186 EHB262186:EHC262186 EQX262186:EQY262186 FAT262186:FAU262186 FKP262186:FKQ262186 FUL262186:FUM262186 GEH262186:GEI262186 GOD262186:GOE262186 GXZ262186:GYA262186 HHV262186:HHW262186 HRR262186:HRS262186 IBN262186:IBO262186 ILJ262186:ILK262186 IVF262186:IVG262186 JFB262186:JFC262186 JOX262186:JOY262186 JYT262186:JYU262186 KIP262186:KIQ262186 KSL262186:KSM262186 LCH262186:LCI262186 LMD262186:LME262186 LVZ262186:LWA262186 MFV262186:MFW262186 MPR262186:MPS262186 MZN262186:MZO262186 NJJ262186:NJK262186 NTF262186:NTG262186 ODB262186:ODC262186 OMX262186:OMY262186 OWT262186:OWU262186 PGP262186:PGQ262186 PQL262186:PQM262186 QAH262186:QAI262186 QKD262186:QKE262186 QTZ262186:QUA262186 RDV262186:RDW262186 RNR262186:RNS262186 RXN262186:RXO262186 SHJ262186:SHK262186 SRF262186:SRG262186 TBB262186:TBC262186 TKX262186:TKY262186 TUT262186:TUU262186 UEP262186:UEQ262186 UOL262186:UOM262186 UYH262186:UYI262186 VID262186:VIE262186 VRZ262186:VSA262186 WBV262186:WBW262186 WLR262186:WLS262186 WVN262186:WVO262186 F327722:G327722 JB327722:JC327722 SX327722:SY327722 ACT327722:ACU327722 AMP327722:AMQ327722 AWL327722:AWM327722 BGH327722:BGI327722 BQD327722:BQE327722 BZZ327722:CAA327722 CJV327722:CJW327722 CTR327722:CTS327722 DDN327722:DDO327722 DNJ327722:DNK327722 DXF327722:DXG327722 EHB327722:EHC327722 EQX327722:EQY327722 FAT327722:FAU327722 FKP327722:FKQ327722 FUL327722:FUM327722 GEH327722:GEI327722 GOD327722:GOE327722 GXZ327722:GYA327722 HHV327722:HHW327722 HRR327722:HRS327722 IBN327722:IBO327722 ILJ327722:ILK327722 IVF327722:IVG327722 JFB327722:JFC327722 JOX327722:JOY327722 JYT327722:JYU327722 KIP327722:KIQ327722 KSL327722:KSM327722 LCH327722:LCI327722 LMD327722:LME327722 LVZ327722:LWA327722 MFV327722:MFW327722 MPR327722:MPS327722 MZN327722:MZO327722 NJJ327722:NJK327722 NTF327722:NTG327722 ODB327722:ODC327722 OMX327722:OMY327722 OWT327722:OWU327722 PGP327722:PGQ327722 PQL327722:PQM327722 QAH327722:QAI327722 QKD327722:QKE327722 QTZ327722:QUA327722 RDV327722:RDW327722 RNR327722:RNS327722 RXN327722:RXO327722 SHJ327722:SHK327722 SRF327722:SRG327722 TBB327722:TBC327722 TKX327722:TKY327722 TUT327722:TUU327722 UEP327722:UEQ327722 UOL327722:UOM327722 UYH327722:UYI327722 VID327722:VIE327722 VRZ327722:VSA327722 WBV327722:WBW327722 WLR327722:WLS327722 WVN327722:WVO327722 F393258:G393258 JB393258:JC393258 SX393258:SY393258 ACT393258:ACU393258 AMP393258:AMQ393258 AWL393258:AWM393258 BGH393258:BGI393258 BQD393258:BQE393258 BZZ393258:CAA393258 CJV393258:CJW393258 CTR393258:CTS393258 DDN393258:DDO393258 DNJ393258:DNK393258 DXF393258:DXG393258 EHB393258:EHC393258 EQX393258:EQY393258 FAT393258:FAU393258 FKP393258:FKQ393258 FUL393258:FUM393258 GEH393258:GEI393258 GOD393258:GOE393258 GXZ393258:GYA393258 HHV393258:HHW393258 HRR393258:HRS393258 IBN393258:IBO393258 ILJ393258:ILK393258 IVF393258:IVG393258 JFB393258:JFC393258 JOX393258:JOY393258 JYT393258:JYU393258 KIP393258:KIQ393258 KSL393258:KSM393258 LCH393258:LCI393258 LMD393258:LME393258 LVZ393258:LWA393258 MFV393258:MFW393258 MPR393258:MPS393258 MZN393258:MZO393258 NJJ393258:NJK393258 NTF393258:NTG393258 ODB393258:ODC393258 OMX393258:OMY393258 OWT393258:OWU393258 PGP393258:PGQ393258 PQL393258:PQM393258 QAH393258:QAI393258 QKD393258:QKE393258 QTZ393258:QUA393258 RDV393258:RDW393258 RNR393258:RNS393258 RXN393258:RXO393258 SHJ393258:SHK393258 SRF393258:SRG393258 TBB393258:TBC393258 TKX393258:TKY393258 TUT393258:TUU393258 UEP393258:UEQ393258 UOL393258:UOM393258 UYH393258:UYI393258 VID393258:VIE393258 VRZ393258:VSA393258 WBV393258:WBW393258 WLR393258:WLS393258 WVN393258:WVO393258 F458794:G458794 JB458794:JC458794 SX458794:SY458794 ACT458794:ACU458794 AMP458794:AMQ458794 AWL458794:AWM458794 BGH458794:BGI458794 BQD458794:BQE458794 BZZ458794:CAA458794 CJV458794:CJW458794 CTR458794:CTS458794 DDN458794:DDO458794 DNJ458794:DNK458794 DXF458794:DXG458794 EHB458794:EHC458794 EQX458794:EQY458794 FAT458794:FAU458794 FKP458794:FKQ458794 FUL458794:FUM458794 GEH458794:GEI458794 GOD458794:GOE458794 GXZ458794:GYA458794 HHV458794:HHW458794 HRR458794:HRS458794 IBN458794:IBO458794 ILJ458794:ILK458794 IVF458794:IVG458794 JFB458794:JFC458794 JOX458794:JOY458794 JYT458794:JYU458794 KIP458794:KIQ458794 KSL458794:KSM458794 LCH458794:LCI458794 LMD458794:LME458794 LVZ458794:LWA458794 MFV458794:MFW458794 MPR458794:MPS458794 MZN458794:MZO458794 NJJ458794:NJK458794 NTF458794:NTG458794 ODB458794:ODC458794 OMX458794:OMY458794 OWT458794:OWU458794 PGP458794:PGQ458794 PQL458794:PQM458794 QAH458794:QAI458794 QKD458794:QKE458794 QTZ458794:QUA458794 RDV458794:RDW458794 RNR458794:RNS458794 RXN458794:RXO458794 SHJ458794:SHK458794 SRF458794:SRG458794 TBB458794:TBC458794 TKX458794:TKY458794 TUT458794:TUU458794 UEP458794:UEQ458794 UOL458794:UOM458794 UYH458794:UYI458794 VID458794:VIE458794 VRZ458794:VSA458794 WBV458794:WBW458794 WLR458794:WLS458794 WVN458794:WVO458794 F524330:G524330 JB524330:JC524330 SX524330:SY524330 ACT524330:ACU524330 AMP524330:AMQ524330 AWL524330:AWM524330 BGH524330:BGI524330 BQD524330:BQE524330 BZZ524330:CAA524330 CJV524330:CJW524330 CTR524330:CTS524330 DDN524330:DDO524330 DNJ524330:DNK524330 DXF524330:DXG524330 EHB524330:EHC524330 EQX524330:EQY524330 FAT524330:FAU524330 FKP524330:FKQ524330 FUL524330:FUM524330 GEH524330:GEI524330 GOD524330:GOE524330 GXZ524330:GYA524330 HHV524330:HHW524330 HRR524330:HRS524330 IBN524330:IBO524330 ILJ524330:ILK524330 IVF524330:IVG524330 JFB524330:JFC524330 JOX524330:JOY524330 JYT524330:JYU524330 KIP524330:KIQ524330 KSL524330:KSM524330 LCH524330:LCI524330 LMD524330:LME524330 LVZ524330:LWA524330 MFV524330:MFW524330 MPR524330:MPS524330 MZN524330:MZO524330 NJJ524330:NJK524330 NTF524330:NTG524330 ODB524330:ODC524330 OMX524330:OMY524330 OWT524330:OWU524330 PGP524330:PGQ524330 PQL524330:PQM524330 QAH524330:QAI524330 QKD524330:QKE524330 QTZ524330:QUA524330 RDV524330:RDW524330 RNR524330:RNS524330 RXN524330:RXO524330 SHJ524330:SHK524330 SRF524330:SRG524330 TBB524330:TBC524330 TKX524330:TKY524330 TUT524330:TUU524330 UEP524330:UEQ524330 UOL524330:UOM524330 UYH524330:UYI524330 VID524330:VIE524330 VRZ524330:VSA524330 WBV524330:WBW524330 WLR524330:WLS524330 WVN524330:WVO524330 F589866:G589866 JB589866:JC589866 SX589866:SY589866 ACT589866:ACU589866 AMP589866:AMQ589866 AWL589866:AWM589866 BGH589866:BGI589866 BQD589866:BQE589866 BZZ589866:CAA589866 CJV589866:CJW589866 CTR589866:CTS589866 DDN589866:DDO589866 DNJ589866:DNK589866 DXF589866:DXG589866 EHB589866:EHC589866 EQX589866:EQY589866 FAT589866:FAU589866 FKP589866:FKQ589866 FUL589866:FUM589866 GEH589866:GEI589866 GOD589866:GOE589866 GXZ589866:GYA589866 HHV589866:HHW589866 HRR589866:HRS589866 IBN589866:IBO589866 ILJ589866:ILK589866 IVF589866:IVG589866 JFB589866:JFC589866 JOX589866:JOY589866 JYT589866:JYU589866 KIP589866:KIQ589866 KSL589866:KSM589866 LCH589866:LCI589866 LMD589866:LME589866 LVZ589866:LWA589866 MFV589866:MFW589866 MPR589866:MPS589866 MZN589866:MZO589866 NJJ589866:NJK589866 NTF589866:NTG589866 ODB589866:ODC589866 OMX589866:OMY589866 OWT589866:OWU589866 PGP589866:PGQ589866 PQL589866:PQM589866 QAH589866:QAI589866 QKD589866:QKE589866 QTZ589866:QUA589866 RDV589866:RDW589866 RNR589866:RNS589866 RXN589866:RXO589866 SHJ589866:SHK589866 SRF589866:SRG589866 TBB589866:TBC589866 TKX589866:TKY589866 TUT589866:TUU589866 UEP589866:UEQ589866 UOL589866:UOM589866 UYH589866:UYI589866 VID589866:VIE589866 VRZ589866:VSA589866 WBV589866:WBW589866 WLR589866:WLS589866 WVN589866:WVO589866 F655402:G655402 JB655402:JC655402 SX655402:SY655402 ACT655402:ACU655402 AMP655402:AMQ655402 AWL655402:AWM655402 BGH655402:BGI655402 BQD655402:BQE655402 BZZ655402:CAA655402 CJV655402:CJW655402 CTR655402:CTS655402 DDN655402:DDO655402 DNJ655402:DNK655402 DXF655402:DXG655402 EHB655402:EHC655402 EQX655402:EQY655402 FAT655402:FAU655402 FKP655402:FKQ655402 FUL655402:FUM655402 GEH655402:GEI655402 GOD655402:GOE655402 GXZ655402:GYA655402 HHV655402:HHW655402 HRR655402:HRS655402 IBN655402:IBO655402 ILJ655402:ILK655402 IVF655402:IVG655402 JFB655402:JFC655402 JOX655402:JOY655402 JYT655402:JYU655402 KIP655402:KIQ655402 KSL655402:KSM655402 LCH655402:LCI655402 LMD655402:LME655402 LVZ655402:LWA655402 MFV655402:MFW655402 MPR655402:MPS655402 MZN655402:MZO655402 NJJ655402:NJK655402 NTF655402:NTG655402 ODB655402:ODC655402 OMX655402:OMY655402 OWT655402:OWU655402 PGP655402:PGQ655402 PQL655402:PQM655402 QAH655402:QAI655402 QKD655402:QKE655402 QTZ655402:QUA655402 RDV655402:RDW655402 RNR655402:RNS655402 RXN655402:RXO655402 SHJ655402:SHK655402 SRF655402:SRG655402 TBB655402:TBC655402 TKX655402:TKY655402 TUT655402:TUU655402 UEP655402:UEQ655402 UOL655402:UOM655402 UYH655402:UYI655402 VID655402:VIE655402 VRZ655402:VSA655402 WBV655402:WBW655402 WLR655402:WLS655402 WVN655402:WVO655402 F720938:G720938 JB720938:JC720938 SX720938:SY720938 ACT720938:ACU720938 AMP720938:AMQ720938 AWL720938:AWM720938 BGH720938:BGI720938 BQD720938:BQE720938 BZZ720938:CAA720938 CJV720938:CJW720938 CTR720938:CTS720938 DDN720938:DDO720938 DNJ720938:DNK720938 DXF720938:DXG720938 EHB720938:EHC720938 EQX720938:EQY720938 FAT720938:FAU720938 FKP720938:FKQ720938 FUL720938:FUM720938 GEH720938:GEI720938 GOD720938:GOE720938 GXZ720938:GYA720938 HHV720938:HHW720938 HRR720938:HRS720938 IBN720938:IBO720938 ILJ720938:ILK720938 IVF720938:IVG720938 JFB720938:JFC720938 JOX720938:JOY720938 JYT720938:JYU720938 KIP720938:KIQ720938 KSL720938:KSM720938 LCH720938:LCI720938 LMD720938:LME720938 LVZ720938:LWA720938 MFV720938:MFW720938 MPR720938:MPS720938 MZN720938:MZO720938 NJJ720938:NJK720938 NTF720938:NTG720938 ODB720938:ODC720938 OMX720938:OMY720938 OWT720938:OWU720938 PGP720938:PGQ720938 PQL720938:PQM720938 QAH720938:QAI720938 QKD720938:QKE720938 QTZ720938:QUA720938 RDV720938:RDW720938 RNR720938:RNS720938 RXN720938:RXO720938 SHJ720938:SHK720938 SRF720938:SRG720938 TBB720938:TBC720938 TKX720938:TKY720938 TUT720938:TUU720938 UEP720938:UEQ720938 UOL720938:UOM720938 UYH720938:UYI720938 VID720938:VIE720938 VRZ720938:VSA720938 WBV720938:WBW720938 WLR720938:WLS720938 WVN720938:WVO720938 F786474:G786474 JB786474:JC786474 SX786474:SY786474 ACT786474:ACU786474 AMP786474:AMQ786474 AWL786474:AWM786474 BGH786474:BGI786474 BQD786474:BQE786474 BZZ786474:CAA786474 CJV786474:CJW786474 CTR786474:CTS786474 DDN786474:DDO786474 DNJ786474:DNK786474 DXF786474:DXG786474 EHB786474:EHC786474 EQX786474:EQY786474 FAT786474:FAU786474 FKP786474:FKQ786474 FUL786474:FUM786474 GEH786474:GEI786474 GOD786474:GOE786474 GXZ786474:GYA786474 HHV786474:HHW786474 HRR786474:HRS786474 IBN786474:IBO786474 ILJ786474:ILK786474 IVF786474:IVG786474 JFB786474:JFC786474 JOX786474:JOY786474 JYT786474:JYU786474 KIP786474:KIQ786474 KSL786474:KSM786474 LCH786474:LCI786474 LMD786474:LME786474 LVZ786474:LWA786474 MFV786474:MFW786474 MPR786474:MPS786474 MZN786474:MZO786474 NJJ786474:NJK786474 NTF786474:NTG786474 ODB786474:ODC786474 OMX786474:OMY786474 OWT786474:OWU786474 PGP786474:PGQ786474 PQL786474:PQM786474 QAH786474:QAI786474 QKD786474:QKE786474 QTZ786474:QUA786474 RDV786474:RDW786474 RNR786474:RNS786474 RXN786474:RXO786474 SHJ786474:SHK786474 SRF786474:SRG786474 TBB786474:TBC786474 TKX786474:TKY786474 TUT786474:TUU786474 UEP786474:UEQ786474 UOL786474:UOM786474 UYH786474:UYI786474 VID786474:VIE786474 VRZ786474:VSA786474 WBV786474:WBW786474 WLR786474:WLS786474 WVN786474:WVO786474 F852010:G852010 JB852010:JC852010 SX852010:SY852010 ACT852010:ACU852010 AMP852010:AMQ852010 AWL852010:AWM852010 BGH852010:BGI852010 BQD852010:BQE852010 BZZ852010:CAA852010 CJV852010:CJW852010 CTR852010:CTS852010 DDN852010:DDO852010 DNJ852010:DNK852010 DXF852010:DXG852010 EHB852010:EHC852010 EQX852010:EQY852010 FAT852010:FAU852010 FKP852010:FKQ852010 FUL852010:FUM852010 GEH852010:GEI852010 GOD852010:GOE852010 GXZ852010:GYA852010 HHV852010:HHW852010 HRR852010:HRS852010 IBN852010:IBO852010 ILJ852010:ILK852010 IVF852010:IVG852010 JFB852010:JFC852010 JOX852010:JOY852010 JYT852010:JYU852010 KIP852010:KIQ852010 KSL852010:KSM852010 LCH852010:LCI852010 LMD852010:LME852010 LVZ852010:LWA852010 MFV852010:MFW852010 MPR852010:MPS852010 MZN852010:MZO852010 NJJ852010:NJK852010 NTF852010:NTG852010 ODB852010:ODC852010 OMX852010:OMY852010 OWT852010:OWU852010 PGP852010:PGQ852010 PQL852010:PQM852010 QAH852010:QAI852010 QKD852010:QKE852010 QTZ852010:QUA852010 RDV852010:RDW852010 RNR852010:RNS852010 RXN852010:RXO852010 SHJ852010:SHK852010 SRF852010:SRG852010 TBB852010:TBC852010 TKX852010:TKY852010 TUT852010:TUU852010 UEP852010:UEQ852010 UOL852010:UOM852010 UYH852010:UYI852010 VID852010:VIE852010 VRZ852010:VSA852010 WBV852010:WBW852010 WLR852010:WLS852010 WVN852010:WVO852010 F917546:G917546 JB917546:JC917546 SX917546:SY917546 ACT917546:ACU917546 AMP917546:AMQ917546 AWL917546:AWM917546 BGH917546:BGI917546 BQD917546:BQE917546 BZZ917546:CAA917546 CJV917546:CJW917546 CTR917546:CTS917546 DDN917546:DDO917546 DNJ917546:DNK917546 DXF917546:DXG917546 EHB917546:EHC917546 EQX917546:EQY917546 FAT917546:FAU917546 FKP917546:FKQ917546 FUL917546:FUM917546 GEH917546:GEI917546 GOD917546:GOE917546 GXZ917546:GYA917546 HHV917546:HHW917546 HRR917546:HRS917546 IBN917546:IBO917546 ILJ917546:ILK917546 IVF917546:IVG917546 JFB917546:JFC917546 JOX917546:JOY917546 JYT917546:JYU917546 KIP917546:KIQ917546 KSL917546:KSM917546 LCH917546:LCI917546 LMD917546:LME917546 LVZ917546:LWA917546 MFV917546:MFW917546 MPR917546:MPS917546 MZN917546:MZO917546 NJJ917546:NJK917546 NTF917546:NTG917546 ODB917546:ODC917546 OMX917546:OMY917546 OWT917546:OWU917546 PGP917546:PGQ917546 PQL917546:PQM917546 QAH917546:QAI917546 QKD917546:QKE917546 QTZ917546:QUA917546 RDV917546:RDW917546 RNR917546:RNS917546 RXN917546:RXO917546 SHJ917546:SHK917546 SRF917546:SRG917546 TBB917546:TBC917546 TKX917546:TKY917546 TUT917546:TUU917546 UEP917546:UEQ917546 UOL917546:UOM917546 UYH917546:UYI917546 VID917546:VIE917546 VRZ917546:VSA917546 WBV917546:WBW917546 WLR917546:WLS917546 WVN917546:WVO917546 F983082:G983082 JB983082:JC983082 SX983082:SY983082 ACT983082:ACU983082 AMP983082:AMQ983082 AWL983082:AWM983082 BGH983082:BGI983082 BQD983082:BQE983082 BZZ983082:CAA983082 CJV983082:CJW983082 CTR983082:CTS983082 DDN983082:DDO983082 DNJ983082:DNK983082 DXF983082:DXG983082 EHB983082:EHC983082 EQX983082:EQY983082 FAT983082:FAU983082 FKP983082:FKQ983082 FUL983082:FUM983082 GEH983082:GEI983082 GOD983082:GOE983082 GXZ983082:GYA983082 HHV983082:HHW983082 HRR983082:HRS983082 IBN983082:IBO983082 ILJ983082:ILK983082 IVF983082:IVG983082 JFB983082:JFC983082 JOX983082:JOY983082 JYT983082:JYU983082 KIP983082:KIQ983082 KSL983082:KSM983082 LCH983082:LCI983082 LMD983082:LME983082 LVZ983082:LWA983082 MFV983082:MFW983082 MPR983082:MPS983082 MZN983082:MZO983082 NJJ983082:NJK983082 NTF983082:NTG983082 ODB983082:ODC983082 OMX983082:OMY983082 OWT983082:OWU983082 PGP983082:PGQ983082 PQL983082:PQM983082 QAH983082:QAI983082 QKD983082:QKE983082 QTZ983082:QUA983082 RDV983082:RDW983082 RNR983082:RNS983082 RXN983082:RXO983082 SHJ983082:SHK983082 SRF983082:SRG983082 TBB983082:TBC983082 TKX983082:TKY983082 TUT983082:TUU983082 UEP983082:UEQ983082 UOL983082:UOM983082 UYH983082:UYI983082 VID983082:VIE983082 VRZ983082:VSA983082 WBV983082:WBW983082 WLR983082:WLS983082 WVN983082:WVO983082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0"/>
  <sheetViews>
    <sheetView zoomScaleNormal="100" workbookViewId="0">
      <pane xSplit="1" ySplit="6" topLeftCell="B7" activePane="bottomRight" state="frozen"/>
      <selection sqref="A1:J1"/>
      <selection pane="topRight" sqref="A1:J1"/>
      <selection pane="bottomLeft" sqref="A1:J1"/>
      <selection pane="bottomRight" sqref="A1:J1"/>
    </sheetView>
  </sheetViews>
  <sheetFormatPr defaultColWidth="15.75" defaultRowHeight="10.5" x14ac:dyDescent="0.4"/>
  <cols>
    <col min="1" max="1" width="23.375" style="42" customWidth="1"/>
    <col min="2" max="3" width="11" style="98" customWidth="1"/>
    <col min="4" max="5" width="11.25" style="42" customWidth="1"/>
    <col min="6" max="7" width="11" style="98" customWidth="1"/>
    <col min="8" max="9" width="11.25" style="42" customWidth="1"/>
    <col min="10" max="11" width="11.25" style="98" customWidth="1"/>
    <col min="12" max="12" width="11.25" style="42"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５月(月間)</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x14ac:dyDescent="0.4">
      <c r="A4" s="653"/>
      <c r="B4" s="654" t="s">
        <v>114</v>
      </c>
      <c r="C4" s="655" t="s">
        <v>225</v>
      </c>
      <c r="D4" s="652" t="s">
        <v>95</v>
      </c>
      <c r="E4" s="652"/>
      <c r="F4" s="648" t="str">
        <f>+B4</f>
        <v>(12'5/1～31)</v>
      </c>
      <c r="G4" s="691" t="str">
        <f>+C4</f>
        <v>(11'5/1～31)</v>
      </c>
      <c r="H4" s="652" t="s">
        <v>95</v>
      </c>
      <c r="I4" s="652"/>
      <c r="J4" s="648" t="str">
        <f>+B4</f>
        <v>(12'5/1～31)</v>
      </c>
      <c r="K4" s="691" t="str">
        <f>+C4</f>
        <v>(11'5/1～31)</v>
      </c>
      <c r="L4" s="650" t="s">
        <v>93</v>
      </c>
    </row>
    <row r="5" spans="1:12" s="161" customFormat="1" x14ac:dyDescent="0.4">
      <c r="A5" s="653"/>
      <c r="B5" s="654"/>
      <c r="C5" s="656"/>
      <c r="D5" s="275" t="s">
        <v>94</v>
      </c>
      <c r="E5" s="328" t="s">
        <v>93</v>
      </c>
      <c r="F5" s="648"/>
      <c r="G5" s="691"/>
      <c r="H5" s="275" t="s">
        <v>94</v>
      </c>
      <c r="I5" s="275" t="s">
        <v>93</v>
      </c>
      <c r="J5" s="648"/>
      <c r="K5" s="691"/>
      <c r="L5" s="651"/>
    </row>
    <row r="6" spans="1:12" s="44" customFormat="1" x14ac:dyDescent="0.4">
      <c r="A6" s="347" t="s">
        <v>191</v>
      </c>
      <c r="B6" s="346">
        <f>+B7+B41+B67+B75</f>
        <v>434049</v>
      </c>
      <c r="C6" s="346">
        <f>+C7+C41+C67+C75</f>
        <v>390959</v>
      </c>
      <c r="D6" s="345">
        <f t="shared" ref="D6:D37" si="0">+B6/C6</f>
        <v>1.1102161607738918</v>
      </c>
      <c r="E6" s="497">
        <f t="shared" ref="E6:E37" si="1">+B6-C6</f>
        <v>43090</v>
      </c>
      <c r="F6" s="346">
        <f>+F7+F41+F67+F75</f>
        <v>722108</v>
      </c>
      <c r="G6" s="346">
        <f>+G7+G41+G67+G75</f>
        <v>643761</v>
      </c>
      <c r="H6" s="345">
        <f t="shared" ref="H6:H37" si="2">+F6/G6</f>
        <v>1.12170199810178</v>
      </c>
      <c r="I6" s="496">
        <f t="shared" ref="I6:I37" si="3">+F6-G6</f>
        <v>78347</v>
      </c>
      <c r="J6" s="345">
        <f t="shared" ref="J6:J37" si="4">+B6/F6</f>
        <v>0.60108598713765804</v>
      </c>
      <c r="K6" s="345">
        <f t="shared" ref="K6:K37" si="5">+C6/G6</f>
        <v>0.6073045742131008</v>
      </c>
      <c r="L6" s="495">
        <f t="shared" ref="L6:L37" si="6">+J6-K6</f>
        <v>-6.2185870754427608E-3</v>
      </c>
    </row>
    <row r="7" spans="1:12" s="89" customFormat="1" x14ac:dyDescent="0.4">
      <c r="A7" s="249" t="s">
        <v>91</v>
      </c>
      <c r="B7" s="268">
        <f>+B8+B18+B38</f>
        <v>170102</v>
      </c>
      <c r="C7" s="268">
        <f>+C8+C18+C38</f>
        <v>157464</v>
      </c>
      <c r="D7" s="344">
        <f t="shared" si="0"/>
        <v>1.0802596148961032</v>
      </c>
      <c r="E7" s="343">
        <f t="shared" si="1"/>
        <v>12638</v>
      </c>
      <c r="F7" s="269">
        <f>+F8+F18+F38</f>
        <v>279323</v>
      </c>
      <c r="G7" s="268">
        <f>+G8+G18+G38</f>
        <v>257074</v>
      </c>
      <c r="H7" s="247">
        <f t="shared" si="2"/>
        <v>1.0865470642694322</v>
      </c>
      <c r="I7" s="246">
        <f t="shared" si="3"/>
        <v>22249</v>
      </c>
      <c r="J7" s="284">
        <f t="shared" si="4"/>
        <v>0.60897956845658974</v>
      </c>
      <c r="K7" s="284">
        <f t="shared" si="5"/>
        <v>0.61252402032099706</v>
      </c>
      <c r="L7" s="244">
        <f t="shared" si="6"/>
        <v>-3.5444518644073275E-3</v>
      </c>
    </row>
    <row r="8" spans="1:12" x14ac:dyDescent="0.4">
      <c r="A8" s="277" t="s">
        <v>190</v>
      </c>
      <c r="B8" s="310">
        <f>SUM(B9:B17)</f>
        <v>115962</v>
      </c>
      <c r="C8" s="310">
        <f>SUM(C9:C17)</f>
        <v>104935</v>
      </c>
      <c r="D8" s="258">
        <f t="shared" si="0"/>
        <v>1.1050840996807547</v>
      </c>
      <c r="E8" s="257">
        <f t="shared" si="1"/>
        <v>11027</v>
      </c>
      <c r="F8" s="310">
        <f>SUM(F9:F17)</f>
        <v>200744</v>
      </c>
      <c r="G8" s="310">
        <f>SUM(G9:G17)</f>
        <v>173955</v>
      </c>
      <c r="H8" s="258">
        <f t="shared" si="2"/>
        <v>1.1539995975970796</v>
      </c>
      <c r="I8" s="257">
        <f t="shared" si="3"/>
        <v>26789</v>
      </c>
      <c r="J8" s="306">
        <f t="shared" si="4"/>
        <v>0.57766110070537602</v>
      </c>
      <c r="K8" s="306">
        <f t="shared" si="5"/>
        <v>0.60323072058865801</v>
      </c>
      <c r="L8" s="255">
        <f t="shared" si="6"/>
        <v>-2.5569619883281991E-2</v>
      </c>
    </row>
    <row r="9" spans="1:12" x14ac:dyDescent="0.4">
      <c r="A9" s="57" t="s">
        <v>87</v>
      </c>
      <c r="B9" s="88">
        <v>83169</v>
      </c>
      <c r="C9" s="265">
        <v>65138</v>
      </c>
      <c r="D9" s="243">
        <f t="shared" si="0"/>
        <v>1.2768123061807239</v>
      </c>
      <c r="E9" s="242">
        <f t="shared" si="1"/>
        <v>18031</v>
      </c>
      <c r="F9" s="265">
        <v>161200</v>
      </c>
      <c r="G9" s="265">
        <v>116818</v>
      </c>
      <c r="H9" s="243">
        <f t="shared" si="2"/>
        <v>1.3799243267304697</v>
      </c>
      <c r="I9" s="242">
        <f t="shared" si="3"/>
        <v>44382</v>
      </c>
      <c r="J9" s="73">
        <f t="shared" si="4"/>
        <v>0.51593672456575679</v>
      </c>
      <c r="K9" s="300">
        <f t="shared" si="5"/>
        <v>0.55760242428392881</v>
      </c>
      <c r="L9" s="254">
        <f t="shared" si="6"/>
        <v>-4.1665699718172022E-2</v>
      </c>
    </row>
    <row r="10" spans="1:12" x14ac:dyDescent="0.4">
      <c r="A10" s="58" t="s">
        <v>90</v>
      </c>
      <c r="B10" s="56">
        <v>14104</v>
      </c>
      <c r="C10" s="263">
        <v>13826</v>
      </c>
      <c r="D10" s="239">
        <f t="shared" si="0"/>
        <v>1.0201070446983944</v>
      </c>
      <c r="E10" s="242">
        <f t="shared" si="1"/>
        <v>278</v>
      </c>
      <c r="F10" s="263">
        <v>15500</v>
      </c>
      <c r="G10" s="263">
        <v>15500</v>
      </c>
      <c r="H10" s="239">
        <f t="shared" si="2"/>
        <v>1</v>
      </c>
      <c r="I10" s="238">
        <f t="shared" si="3"/>
        <v>0</v>
      </c>
      <c r="J10" s="53">
        <f t="shared" si="4"/>
        <v>0.90993548387096779</v>
      </c>
      <c r="K10" s="302">
        <f t="shared" si="5"/>
        <v>0.89200000000000002</v>
      </c>
      <c r="L10" s="261">
        <f t="shared" si="6"/>
        <v>1.7935483870967772E-2</v>
      </c>
    </row>
    <row r="11" spans="1:12" x14ac:dyDescent="0.4">
      <c r="A11" s="58" t="s">
        <v>162</v>
      </c>
      <c r="B11" s="56">
        <v>16346</v>
      </c>
      <c r="C11" s="263">
        <v>23805</v>
      </c>
      <c r="D11" s="239">
        <f t="shared" si="0"/>
        <v>0.68666246586851498</v>
      </c>
      <c r="E11" s="242">
        <f t="shared" si="1"/>
        <v>-7459</v>
      </c>
      <c r="F11" s="263">
        <v>19766</v>
      </c>
      <c r="G11" s="263">
        <v>37287</v>
      </c>
      <c r="H11" s="239">
        <f t="shared" si="2"/>
        <v>0.53010432590447076</v>
      </c>
      <c r="I11" s="238">
        <f t="shared" si="3"/>
        <v>-17521</v>
      </c>
      <c r="J11" s="53">
        <f t="shared" si="4"/>
        <v>0.82697561469189518</v>
      </c>
      <c r="K11" s="302">
        <f t="shared" si="5"/>
        <v>0.63842626116340817</v>
      </c>
      <c r="L11" s="261">
        <f t="shared" si="6"/>
        <v>0.18854935352848701</v>
      </c>
    </row>
    <row r="12" spans="1:12" x14ac:dyDescent="0.4">
      <c r="A12" s="58" t="s">
        <v>85</v>
      </c>
      <c r="B12" s="92"/>
      <c r="C12" s="263"/>
      <c r="D12" s="239" t="e">
        <f t="shared" si="0"/>
        <v>#DIV/0!</v>
      </c>
      <c r="E12" s="242">
        <f t="shared" si="1"/>
        <v>0</v>
      </c>
      <c r="F12" s="288"/>
      <c r="G12" s="263"/>
      <c r="H12" s="239" t="e">
        <f t="shared" si="2"/>
        <v>#DIV/0!</v>
      </c>
      <c r="I12" s="238">
        <f t="shared" si="3"/>
        <v>0</v>
      </c>
      <c r="J12" s="53" t="e">
        <f t="shared" si="4"/>
        <v>#DIV/0!</v>
      </c>
      <c r="K12" s="302" t="e">
        <f t="shared" si="5"/>
        <v>#DIV/0!</v>
      </c>
      <c r="L12" s="261" t="e">
        <f t="shared" si="6"/>
        <v>#DIV/0!</v>
      </c>
    </row>
    <row r="13" spans="1:12" x14ac:dyDescent="0.4">
      <c r="A13" s="58" t="s">
        <v>86</v>
      </c>
      <c r="B13" s="92"/>
      <c r="C13" s="263"/>
      <c r="D13" s="239" t="e">
        <f t="shared" si="0"/>
        <v>#DIV/0!</v>
      </c>
      <c r="E13" s="242">
        <f t="shared" si="1"/>
        <v>0</v>
      </c>
      <c r="F13" s="288"/>
      <c r="G13" s="263"/>
      <c r="H13" s="239" t="e">
        <f t="shared" si="2"/>
        <v>#DIV/0!</v>
      </c>
      <c r="I13" s="238">
        <f t="shared" si="3"/>
        <v>0</v>
      </c>
      <c r="J13" s="53" t="e">
        <f t="shared" si="4"/>
        <v>#DIV/0!</v>
      </c>
      <c r="K13" s="302" t="e">
        <f t="shared" si="5"/>
        <v>#DIV/0!</v>
      </c>
      <c r="L13" s="261" t="e">
        <f t="shared" si="6"/>
        <v>#DIV/0!</v>
      </c>
    </row>
    <row r="14" spans="1:12" x14ac:dyDescent="0.4">
      <c r="A14" s="64" t="s">
        <v>189</v>
      </c>
      <c r="B14" s="69">
        <v>2343</v>
      </c>
      <c r="C14" s="491">
        <v>2166</v>
      </c>
      <c r="D14" s="253">
        <f t="shared" si="0"/>
        <v>1.0817174515235457</v>
      </c>
      <c r="E14" s="242">
        <f t="shared" si="1"/>
        <v>177</v>
      </c>
      <c r="F14" s="491">
        <v>4278</v>
      </c>
      <c r="G14" s="491">
        <v>4350</v>
      </c>
      <c r="H14" s="253">
        <f t="shared" si="2"/>
        <v>0.98344827586206895</v>
      </c>
      <c r="I14" s="252">
        <f t="shared" si="3"/>
        <v>-72</v>
      </c>
      <c r="J14" s="67">
        <f t="shared" si="4"/>
        <v>0.54768583450210384</v>
      </c>
      <c r="K14" s="287">
        <f t="shared" si="5"/>
        <v>0.49793103448275861</v>
      </c>
      <c r="L14" s="251">
        <f t="shared" si="6"/>
        <v>4.9754800019345236E-2</v>
      </c>
    </row>
    <row r="15" spans="1:12" x14ac:dyDescent="0.4">
      <c r="A15" s="58" t="s">
        <v>188</v>
      </c>
      <c r="B15" s="92"/>
      <c r="C15" s="92"/>
      <c r="D15" s="239" t="e">
        <f t="shared" si="0"/>
        <v>#DIV/0!</v>
      </c>
      <c r="E15" s="242">
        <f t="shared" si="1"/>
        <v>0</v>
      </c>
      <c r="F15" s="288"/>
      <c r="G15" s="92"/>
      <c r="H15" s="239" t="e">
        <f t="shared" si="2"/>
        <v>#DIV/0!</v>
      </c>
      <c r="I15" s="238">
        <f t="shared" si="3"/>
        <v>0</v>
      </c>
      <c r="J15" s="53" t="e">
        <f t="shared" si="4"/>
        <v>#DIV/0!</v>
      </c>
      <c r="K15" s="302" t="e">
        <f t="shared" si="5"/>
        <v>#DIV/0!</v>
      </c>
      <c r="L15" s="261" t="e">
        <f t="shared" si="6"/>
        <v>#DIV/0!</v>
      </c>
    </row>
    <row r="16" spans="1:12" s="42" customFormat="1" x14ac:dyDescent="0.4">
      <c r="A16" s="70" t="s">
        <v>187</v>
      </c>
      <c r="B16" s="92"/>
      <c r="C16" s="92"/>
      <c r="D16" s="239" t="e">
        <f t="shared" si="0"/>
        <v>#DIV/0!</v>
      </c>
      <c r="E16" s="242">
        <f t="shared" si="1"/>
        <v>0</v>
      </c>
      <c r="F16" s="92"/>
      <c r="G16" s="92"/>
      <c r="H16" s="239" t="e">
        <f t="shared" si="2"/>
        <v>#DIV/0!</v>
      </c>
      <c r="I16" s="267">
        <f t="shared" si="3"/>
        <v>0</v>
      </c>
      <c r="J16" s="53" t="e">
        <f t="shared" si="4"/>
        <v>#DIV/0!</v>
      </c>
      <c r="K16" s="53" t="e">
        <f t="shared" si="5"/>
        <v>#DIV/0!</v>
      </c>
      <c r="L16" s="261" t="e">
        <f t="shared" si="6"/>
        <v>#DIV/0!</v>
      </c>
    </row>
    <row r="17" spans="1:12" x14ac:dyDescent="0.4">
      <c r="A17" s="70" t="s">
        <v>186</v>
      </c>
      <c r="B17" s="91"/>
      <c r="C17" s="266"/>
      <c r="D17" s="253" t="e">
        <f t="shared" si="0"/>
        <v>#DIV/0!</v>
      </c>
      <c r="E17" s="328">
        <f t="shared" si="1"/>
        <v>0</v>
      </c>
      <c r="F17" s="266"/>
      <c r="G17" s="266"/>
      <c r="H17" s="253" t="e">
        <f t="shared" si="2"/>
        <v>#DIV/0!</v>
      </c>
      <c r="I17" s="252">
        <f t="shared" si="3"/>
        <v>0</v>
      </c>
      <c r="J17" s="287" t="e">
        <f t="shared" si="4"/>
        <v>#DIV/0!</v>
      </c>
      <c r="K17" s="287" t="e">
        <f t="shared" si="5"/>
        <v>#DIV/0!</v>
      </c>
      <c r="L17" s="251" t="e">
        <f t="shared" si="6"/>
        <v>#DIV/0!</v>
      </c>
    </row>
    <row r="18" spans="1:12" x14ac:dyDescent="0.4">
      <c r="A18" s="277" t="s">
        <v>185</v>
      </c>
      <c r="B18" s="310">
        <f>SUM(B19:B37)</f>
        <v>52640</v>
      </c>
      <c r="C18" s="310">
        <f>SUM(C19:C37)</f>
        <v>50996</v>
      </c>
      <c r="D18" s="258">
        <f t="shared" si="0"/>
        <v>1.0322378225743196</v>
      </c>
      <c r="E18" s="257">
        <f t="shared" si="1"/>
        <v>1644</v>
      </c>
      <c r="F18" s="310">
        <f>SUM(F19:F37)</f>
        <v>76150</v>
      </c>
      <c r="G18" s="310">
        <f>SUM(G19:G37)</f>
        <v>80260</v>
      </c>
      <c r="H18" s="258">
        <f t="shared" si="2"/>
        <v>0.9487914278594568</v>
      </c>
      <c r="I18" s="257">
        <f t="shared" si="3"/>
        <v>-4110</v>
      </c>
      <c r="J18" s="306">
        <f t="shared" si="4"/>
        <v>0.69126723571897575</v>
      </c>
      <c r="K18" s="306">
        <f t="shared" si="5"/>
        <v>0.6353849987540493</v>
      </c>
      <c r="L18" s="255">
        <f t="shared" si="6"/>
        <v>5.5882236964926446E-2</v>
      </c>
    </row>
    <row r="19" spans="1:12" x14ac:dyDescent="0.4">
      <c r="A19" s="57" t="s">
        <v>184</v>
      </c>
      <c r="B19" s="94"/>
      <c r="C19" s="94"/>
      <c r="D19" s="243" t="e">
        <f t="shared" si="0"/>
        <v>#DIV/0!</v>
      </c>
      <c r="E19" s="242">
        <f t="shared" si="1"/>
        <v>0</v>
      </c>
      <c r="F19" s="296"/>
      <c r="G19" s="94"/>
      <c r="H19" s="243" t="e">
        <f t="shared" si="2"/>
        <v>#DIV/0!</v>
      </c>
      <c r="I19" s="242">
        <f t="shared" si="3"/>
        <v>0</v>
      </c>
      <c r="J19" s="300" t="e">
        <f t="shared" si="4"/>
        <v>#DIV/0!</v>
      </c>
      <c r="K19" s="300" t="e">
        <f t="shared" si="5"/>
        <v>#DIV/0!</v>
      </c>
      <c r="L19" s="254" t="e">
        <f t="shared" si="6"/>
        <v>#DIV/0!</v>
      </c>
    </row>
    <row r="20" spans="1:12" x14ac:dyDescent="0.4">
      <c r="A20" s="58" t="s">
        <v>162</v>
      </c>
      <c r="B20" s="92"/>
      <c r="C20" s="92"/>
      <c r="D20" s="239" t="e">
        <f t="shared" si="0"/>
        <v>#DIV/0!</v>
      </c>
      <c r="E20" s="242">
        <f t="shared" si="1"/>
        <v>0</v>
      </c>
      <c r="F20" s="288"/>
      <c r="G20" s="92"/>
      <c r="H20" s="239" t="e">
        <f t="shared" si="2"/>
        <v>#DIV/0!</v>
      </c>
      <c r="I20" s="238">
        <f t="shared" si="3"/>
        <v>0</v>
      </c>
      <c r="J20" s="53" t="e">
        <f t="shared" si="4"/>
        <v>#DIV/0!</v>
      </c>
      <c r="K20" s="302" t="e">
        <f t="shared" si="5"/>
        <v>#DIV/0!</v>
      </c>
      <c r="L20" s="261" t="e">
        <f t="shared" si="6"/>
        <v>#DIV/0!</v>
      </c>
    </row>
    <row r="21" spans="1:12" x14ac:dyDescent="0.4">
      <c r="A21" s="58" t="s">
        <v>183</v>
      </c>
      <c r="B21" s="56">
        <v>17224</v>
      </c>
      <c r="C21" s="56">
        <v>16774</v>
      </c>
      <c r="D21" s="239">
        <f t="shared" si="0"/>
        <v>1.0268272326219148</v>
      </c>
      <c r="E21" s="242">
        <f t="shared" si="1"/>
        <v>450</v>
      </c>
      <c r="F21" s="263">
        <v>26970</v>
      </c>
      <c r="G21" s="56">
        <v>26825</v>
      </c>
      <c r="H21" s="239">
        <f t="shared" si="2"/>
        <v>1.0054054054054054</v>
      </c>
      <c r="I21" s="238">
        <f t="shared" si="3"/>
        <v>145</v>
      </c>
      <c r="J21" s="53">
        <f t="shared" si="4"/>
        <v>0.63863552094920284</v>
      </c>
      <c r="K21" s="302">
        <f t="shared" si="5"/>
        <v>0.62531220876048466</v>
      </c>
      <c r="L21" s="261">
        <f t="shared" si="6"/>
        <v>1.3323312188718184E-2</v>
      </c>
    </row>
    <row r="22" spans="1:12" x14ac:dyDescent="0.4">
      <c r="A22" s="58" t="s">
        <v>182</v>
      </c>
      <c r="B22" s="56">
        <v>5697</v>
      </c>
      <c r="C22" s="56">
        <v>5076</v>
      </c>
      <c r="D22" s="239">
        <f t="shared" si="0"/>
        <v>1.1223404255319149</v>
      </c>
      <c r="E22" s="242">
        <f t="shared" si="1"/>
        <v>621</v>
      </c>
      <c r="F22" s="263">
        <v>9380</v>
      </c>
      <c r="G22" s="56">
        <v>9075</v>
      </c>
      <c r="H22" s="239">
        <f t="shared" si="2"/>
        <v>1.0336088154269973</v>
      </c>
      <c r="I22" s="238">
        <f t="shared" si="3"/>
        <v>305</v>
      </c>
      <c r="J22" s="53">
        <f t="shared" si="4"/>
        <v>0.60735607675906178</v>
      </c>
      <c r="K22" s="302">
        <f t="shared" si="5"/>
        <v>0.55933884297520664</v>
      </c>
      <c r="L22" s="261">
        <f t="shared" si="6"/>
        <v>4.801723378385514E-2</v>
      </c>
    </row>
    <row r="23" spans="1:12" x14ac:dyDescent="0.4">
      <c r="A23" s="58" t="s">
        <v>181</v>
      </c>
      <c r="B23" s="69">
        <v>3088</v>
      </c>
      <c r="C23" s="69">
        <v>3011</v>
      </c>
      <c r="D23" s="253">
        <f t="shared" si="0"/>
        <v>1.0255728993689803</v>
      </c>
      <c r="E23" s="242">
        <f t="shared" si="1"/>
        <v>77</v>
      </c>
      <c r="F23" s="491">
        <v>4620</v>
      </c>
      <c r="G23" s="69">
        <v>4355</v>
      </c>
      <c r="H23" s="253">
        <f t="shared" si="2"/>
        <v>1.060849598163031</v>
      </c>
      <c r="I23" s="252">
        <f t="shared" si="3"/>
        <v>265</v>
      </c>
      <c r="J23" s="67">
        <f t="shared" si="4"/>
        <v>0.66839826839826844</v>
      </c>
      <c r="K23" s="287">
        <f t="shared" si="5"/>
        <v>0.69138920780711821</v>
      </c>
      <c r="L23" s="251">
        <f t="shared" si="6"/>
        <v>-2.2990939408849775E-2</v>
      </c>
    </row>
    <row r="24" spans="1:12" x14ac:dyDescent="0.4">
      <c r="A24" s="70" t="s">
        <v>180</v>
      </c>
      <c r="B24" s="92"/>
      <c r="C24" s="92"/>
      <c r="D24" s="239" t="e">
        <f t="shared" si="0"/>
        <v>#DIV/0!</v>
      </c>
      <c r="E24" s="242">
        <f t="shared" si="1"/>
        <v>0</v>
      </c>
      <c r="F24" s="288"/>
      <c r="G24" s="92"/>
      <c r="H24" s="239" t="e">
        <f t="shared" si="2"/>
        <v>#DIV/0!</v>
      </c>
      <c r="I24" s="238">
        <f t="shared" si="3"/>
        <v>0</v>
      </c>
      <c r="J24" s="53" t="e">
        <f t="shared" si="4"/>
        <v>#DIV/0!</v>
      </c>
      <c r="K24" s="302" t="e">
        <f t="shared" si="5"/>
        <v>#DIV/0!</v>
      </c>
      <c r="L24" s="261" t="e">
        <f t="shared" si="6"/>
        <v>#DIV/0!</v>
      </c>
    </row>
    <row r="25" spans="1:12" x14ac:dyDescent="0.4">
      <c r="A25" s="70" t="s">
        <v>179</v>
      </c>
      <c r="B25" s="56">
        <v>3043</v>
      </c>
      <c r="C25" s="56">
        <v>2485</v>
      </c>
      <c r="D25" s="239">
        <f t="shared" si="0"/>
        <v>1.2245472837022133</v>
      </c>
      <c r="E25" s="242">
        <f t="shared" si="1"/>
        <v>558</v>
      </c>
      <c r="F25" s="263">
        <v>4575</v>
      </c>
      <c r="G25" s="56">
        <v>4640</v>
      </c>
      <c r="H25" s="239">
        <f t="shared" si="2"/>
        <v>0.98599137931034486</v>
      </c>
      <c r="I25" s="238">
        <f t="shared" si="3"/>
        <v>-65</v>
      </c>
      <c r="J25" s="53">
        <f t="shared" si="4"/>
        <v>0.66513661202185792</v>
      </c>
      <c r="K25" s="302">
        <f t="shared" si="5"/>
        <v>0.53556034482758619</v>
      </c>
      <c r="L25" s="261">
        <f t="shared" si="6"/>
        <v>0.12957626719427173</v>
      </c>
    </row>
    <row r="26" spans="1:12" s="42" customFormat="1" x14ac:dyDescent="0.4">
      <c r="A26" s="70" t="s">
        <v>178</v>
      </c>
      <c r="B26" s="92"/>
      <c r="C26" s="92"/>
      <c r="D26" s="239" t="e">
        <f t="shared" si="0"/>
        <v>#DIV/0!</v>
      </c>
      <c r="E26" s="238">
        <f t="shared" si="1"/>
        <v>0</v>
      </c>
      <c r="F26" s="92"/>
      <c r="G26" s="92"/>
      <c r="H26" s="239" t="e">
        <f t="shared" si="2"/>
        <v>#DIV/0!</v>
      </c>
      <c r="I26" s="238">
        <f t="shared" si="3"/>
        <v>0</v>
      </c>
      <c r="J26" s="53" t="e">
        <f t="shared" si="4"/>
        <v>#DIV/0!</v>
      </c>
      <c r="K26" s="53" t="e">
        <f t="shared" si="5"/>
        <v>#DIV/0!</v>
      </c>
      <c r="L26" s="261" t="e">
        <f t="shared" si="6"/>
        <v>#DIV/0!</v>
      </c>
    </row>
    <row r="27" spans="1:12" x14ac:dyDescent="0.4">
      <c r="A27" s="58" t="s">
        <v>177</v>
      </c>
      <c r="B27" s="92"/>
      <c r="C27" s="92"/>
      <c r="D27" s="239" t="e">
        <f t="shared" si="0"/>
        <v>#DIV/0!</v>
      </c>
      <c r="E27" s="242">
        <f t="shared" si="1"/>
        <v>0</v>
      </c>
      <c r="F27" s="288"/>
      <c r="G27" s="92"/>
      <c r="H27" s="239" t="e">
        <f t="shared" si="2"/>
        <v>#DIV/0!</v>
      </c>
      <c r="I27" s="238">
        <f t="shared" si="3"/>
        <v>0</v>
      </c>
      <c r="J27" s="53" t="e">
        <f t="shared" si="4"/>
        <v>#DIV/0!</v>
      </c>
      <c r="K27" s="302" t="e">
        <f t="shared" si="5"/>
        <v>#DIV/0!</v>
      </c>
      <c r="L27" s="261" t="e">
        <f t="shared" si="6"/>
        <v>#DIV/0!</v>
      </c>
    </row>
    <row r="28" spans="1:12" x14ac:dyDescent="0.4">
      <c r="A28" s="58" t="s">
        <v>176</v>
      </c>
      <c r="B28" s="92"/>
      <c r="C28" s="56">
        <v>2513</v>
      </c>
      <c r="D28" s="239">
        <f t="shared" si="0"/>
        <v>0</v>
      </c>
      <c r="E28" s="242">
        <f t="shared" si="1"/>
        <v>-2513</v>
      </c>
      <c r="F28" s="288"/>
      <c r="G28" s="56">
        <v>4490</v>
      </c>
      <c r="H28" s="239">
        <f t="shared" si="2"/>
        <v>0</v>
      </c>
      <c r="I28" s="238">
        <f t="shared" si="3"/>
        <v>-4490</v>
      </c>
      <c r="J28" s="53" t="e">
        <f t="shared" si="4"/>
        <v>#DIV/0!</v>
      </c>
      <c r="K28" s="302">
        <f t="shared" si="5"/>
        <v>0.55968819599109132</v>
      </c>
      <c r="L28" s="261" t="e">
        <f t="shared" si="6"/>
        <v>#DIV/0!</v>
      </c>
    </row>
    <row r="29" spans="1:12" x14ac:dyDescent="0.4">
      <c r="A29" s="58" t="s">
        <v>220</v>
      </c>
      <c r="B29" s="93"/>
      <c r="C29" s="93"/>
      <c r="D29" s="239" t="e">
        <f t="shared" si="0"/>
        <v>#DIV/0!</v>
      </c>
      <c r="E29" s="238">
        <f t="shared" si="1"/>
        <v>0</v>
      </c>
      <c r="F29" s="93"/>
      <c r="G29" s="93"/>
      <c r="H29" s="239" t="e">
        <f t="shared" si="2"/>
        <v>#DIV/0!</v>
      </c>
      <c r="I29" s="238">
        <f t="shared" si="3"/>
        <v>0</v>
      </c>
      <c r="J29" s="53" t="e">
        <f t="shared" si="4"/>
        <v>#DIV/0!</v>
      </c>
      <c r="K29" s="53" t="e">
        <f t="shared" si="5"/>
        <v>#DIV/0!</v>
      </c>
      <c r="L29" s="261" t="e">
        <f t="shared" si="6"/>
        <v>#DIV/0!</v>
      </c>
    </row>
    <row r="30" spans="1:12" x14ac:dyDescent="0.4">
      <c r="A30" s="58" t="s">
        <v>174</v>
      </c>
      <c r="B30" s="91"/>
      <c r="C30" s="91"/>
      <c r="D30" s="253" t="e">
        <f t="shared" si="0"/>
        <v>#DIV/0!</v>
      </c>
      <c r="E30" s="242">
        <f t="shared" si="1"/>
        <v>0</v>
      </c>
      <c r="F30" s="266"/>
      <c r="G30" s="91"/>
      <c r="H30" s="253" t="e">
        <f t="shared" si="2"/>
        <v>#DIV/0!</v>
      </c>
      <c r="I30" s="252">
        <f t="shared" si="3"/>
        <v>0</v>
      </c>
      <c r="J30" s="67" t="e">
        <f t="shared" si="4"/>
        <v>#DIV/0!</v>
      </c>
      <c r="K30" s="287" t="e">
        <f t="shared" si="5"/>
        <v>#DIV/0!</v>
      </c>
      <c r="L30" s="251" t="e">
        <f t="shared" si="6"/>
        <v>#DIV/0!</v>
      </c>
    </row>
    <row r="31" spans="1:12" x14ac:dyDescent="0.4">
      <c r="A31" s="70" t="s">
        <v>173</v>
      </c>
      <c r="B31" s="92"/>
      <c r="C31" s="92"/>
      <c r="D31" s="239" t="e">
        <f t="shared" si="0"/>
        <v>#DIV/0!</v>
      </c>
      <c r="E31" s="242">
        <f t="shared" si="1"/>
        <v>0</v>
      </c>
      <c r="F31" s="288"/>
      <c r="G31" s="92"/>
      <c r="H31" s="239" t="e">
        <f t="shared" si="2"/>
        <v>#DIV/0!</v>
      </c>
      <c r="I31" s="238">
        <f t="shared" si="3"/>
        <v>0</v>
      </c>
      <c r="J31" s="53" t="e">
        <f t="shared" si="4"/>
        <v>#DIV/0!</v>
      </c>
      <c r="K31" s="302" t="e">
        <f t="shared" si="5"/>
        <v>#DIV/0!</v>
      </c>
      <c r="L31" s="261" t="e">
        <f t="shared" si="6"/>
        <v>#DIV/0!</v>
      </c>
    </row>
    <row r="32" spans="1:12" x14ac:dyDescent="0.4">
      <c r="A32" s="58" t="s">
        <v>172</v>
      </c>
      <c r="B32" s="56">
        <v>7176</v>
      </c>
      <c r="C32" s="56">
        <v>6718</v>
      </c>
      <c r="D32" s="239">
        <f t="shared" si="0"/>
        <v>1.0681750520988389</v>
      </c>
      <c r="E32" s="242">
        <f t="shared" si="1"/>
        <v>458</v>
      </c>
      <c r="F32" s="263">
        <v>8160</v>
      </c>
      <c r="G32" s="56">
        <v>8350</v>
      </c>
      <c r="H32" s="239">
        <f t="shared" si="2"/>
        <v>0.97724550898203588</v>
      </c>
      <c r="I32" s="238">
        <f t="shared" si="3"/>
        <v>-190</v>
      </c>
      <c r="J32" s="53">
        <f t="shared" si="4"/>
        <v>0.87941176470588234</v>
      </c>
      <c r="K32" s="302">
        <f t="shared" si="5"/>
        <v>0.80455089820359282</v>
      </c>
      <c r="L32" s="261">
        <f t="shared" si="6"/>
        <v>7.4860866502289514E-2</v>
      </c>
    </row>
    <row r="33" spans="1:12" x14ac:dyDescent="0.4">
      <c r="A33" s="70" t="s">
        <v>171</v>
      </c>
      <c r="B33" s="91"/>
      <c r="C33" s="91"/>
      <c r="D33" s="253" t="e">
        <f t="shared" si="0"/>
        <v>#DIV/0!</v>
      </c>
      <c r="E33" s="242">
        <f t="shared" si="1"/>
        <v>0</v>
      </c>
      <c r="F33" s="266"/>
      <c r="G33" s="91"/>
      <c r="H33" s="253" t="e">
        <f t="shared" si="2"/>
        <v>#DIV/0!</v>
      </c>
      <c r="I33" s="252">
        <f t="shared" si="3"/>
        <v>0</v>
      </c>
      <c r="J33" s="67" t="e">
        <f t="shared" si="4"/>
        <v>#DIV/0!</v>
      </c>
      <c r="K33" s="287" t="e">
        <f t="shared" si="5"/>
        <v>#DIV/0!</v>
      </c>
      <c r="L33" s="251" t="e">
        <f t="shared" si="6"/>
        <v>#DIV/0!</v>
      </c>
    </row>
    <row r="34" spans="1:12" x14ac:dyDescent="0.4">
      <c r="A34" s="70" t="s">
        <v>170</v>
      </c>
      <c r="B34" s="69">
        <v>3170</v>
      </c>
      <c r="C34" s="69">
        <v>2720</v>
      </c>
      <c r="D34" s="253">
        <f t="shared" si="0"/>
        <v>1.1654411764705883</v>
      </c>
      <c r="E34" s="242">
        <f t="shared" si="1"/>
        <v>450</v>
      </c>
      <c r="F34" s="491">
        <v>4495</v>
      </c>
      <c r="G34" s="69">
        <v>4605</v>
      </c>
      <c r="H34" s="253">
        <f t="shared" si="2"/>
        <v>0.97611292073832789</v>
      </c>
      <c r="I34" s="252">
        <f t="shared" si="3"/>
        <v>-110</v>
      </c>
      <c r="J34" s="67">
        <f t="shared" si="4"/>
        <v>0.70522803114571742</v>
      </c>
      <c r="K34" s="287">
        <f t="shared" si="5"/>
        <v>0.5906623235613464</v>
      </c>
      <c r="L34" s="251">
        <f t="shared" si="6"/>
        <v>0.11456570758437101</v>
      </c>
    </row>
    <row r="35" spans="1:12" x14ac:dyDescent="0.4">
      <c r="A35" s="58" t="s">
        <v>169</v>
      </c>
      <c r="B35" s="92"/>
      <c r="C35" s="92"/>
      <c r="D35" s="239" t="e">
        <f t="shared" si="0"/>
        <v>#DIV/0!</v>
      </c>
      <c r="E35" s="242">
        <f t="shared" si="1"/>
        <v>0</v>
      </c>
      <c r="F35" s="288"/>
      <c r="G35" s="92"/>
      <c r="H35" s="239" t="e">
        <f t="shared" si="2"/>
        <v>#DIV/0!</v>
      </c>
      <c r="I35" s="238">
        <f t="shared" si="3"/>
        <v>0</v>
      </c>
      <c r="J35" s="53" t="e">
        <f t="shared" si="4"/>
        <v>#DIV/0!</v>
      </c>
      <c r="K35" s="302" t="e">
        <f t="shared" si="5"/>
        <v>#DIV/0!</v>
      </c>
      <c r="L35" s="261" t="e">
        <f t="shared" si="6"/>
        <v>#DIV/0!</v>
      </c>
    </row>
    <row r="36" spans="1:12" x14ac:dyDescent="0.4">
      <c r="A36" s="70" t="s">
        <v>89</v>
      </c>
      <c r="B36" s="91"/>
      <c r="C36" s="91"/>
      <c r="D36" s="253" t="e">
        <f t="shared" si="0"/>
        <v>#DIV/0!</v>
      </c>
      <c r="E36" s="242">
        <f t="shared" si="1"/>
        <v>0</v>
      </c>
      <c r="F36" s="266"/>
      <c r="G36" s="91"/>
      <c r="H36" s="253" t="e">
        <f t="shared" si="2"/>
        <v>#DIV/0!</v>
      </c>
      <c r="I36" s="252">
        <f t="shared" si="3"/>
        <v>0</v>
      </c>
      <c r="J36" s="67" t="e">
        <f t="shared" si="4"/>
        <v>#DIV/0!</v>
      </c>
      <c r="K36" s="287" t="e">
        <f t="shared" si="5"/>
        <v>#DIV/0!</v>
      </c>
      <c r="L36" s="251" t="e">
        <f t="shared" si="6"/>
        <v>#DIV/0!</v>
      </c>
    </row>
    <row r="37" spans="1:12" x14ac:dyDescent="0.4">
      <c r="A37" s="51" t="s">
        <v>168</v>
      </c>
      <c r="B37" s="50">
        <v>13242</v>
      </c>
      <c r="C37" s="50">
        <v>11699</v>
      </c>
      <c r="D37" s="253">
        <f t="shared" si="0"/>
        <v>1.1318916146679203</v>
      </c>
      <c r="E37" s="328">
        <f t="shared" si="1"/>
        <v>1543</v>
      </c>
      <c r="F37" s="494">
        <v>17950</v>
      </c>
      <c r="G37" s="50">
        <v>17920</v>
      </c>
      <c r="H37" s="253">
        <f t="shared" si="2"/>
        <v>1.0016741071428572</v>
      </c>
      <c r="I37" s="252">
        <f t="shared" si="3"/>
        <v>30</v>
      </c>
      <c r="J37" s="67">
        <f t="shared" si="4"/>
        <v>0.73771587743732592</v>
      </c>
      <c r="K37" s="287">
        <f t="shared" si="5"/>
        <v>0.65284598214285716</v>
      </c>
      <c r="L37" s="251">
        <f t="shared" si="6"/>
        <v>8.4869895294468756E-2</v>
      </c>
    </row>
    <row r="38" spans="1:12" x14ac:dyDescent="0.4">
      <c r="A38" s="277" t="s">
        <v>167</v>
      </c>
      <c r="B38" s="259">
        <f>SUM(B39:B40)</f>
        <v>1500</v>
      </c>
      <c r="C38" s="259">
        <f>SUM(C39:C40)</f>
        <v>1533</v>
      </c>
      <c r="D38" s="258">
        <f t="shared" ref="D38:D69" si="7">+B38/C38</f>
        <v>0.97847358121330719</v>
      </c>
      <c r="E38" s="257">
        <f t="shared" ref="E38:E69" si="8">+B38-C38</f>
        <v>-33</v>
      </c>
      <c r="F38" s="310">
        <f>SUM(F39:F40)</f>
        <v>2429</v>
      </c>
      <c r="G38" s="310">
        <f>SUM(G39:G40)</f>
        <v>2859</v>
      </c>
      <c r="H38" s="258">
        <f t="shared" ref="H38:H69" si="9">+F38/G38</f>
        <v>0.84959776145505417</v>
      </c>
      <c r="I38" s="257">
        <f t="shared" ref="I38:I69" si="10">+F38-G38</f>
        <v>-430</v>
      </c>
      <c r="J38" s="256">
        <f t="shared" ref="J38:J69" si="11">+B38/F38</f>
        <v>0.61753808151502676</v>
      </c>
      <c r="K38" s="306">
        <f t="shared" ref="K38:K69" si="12">+C38/G38</f>
        <v>0.53620146904512067</v>
      </c>
      <c r="L38" s="255">
        <f t="shared" ref="L38:L69" si="13">+J38-K38</f>
        <v>8.1336612469906089E-2</v>
      </c>
    </row>
    <row r="39" spans="1:12" x14ac:dyDescent="0.4">
      <c r="A39" s="57" t="s">
        <v>166</v>
      </c>
      <c r="B39" s="88">
        <v>870</v>
      </c>
      <c r="C39" s="88">
        <v>964</v>
      </c>
      <c r="D39" s="243">
        <f t="shared" si="7"/>
        <v>0.90248962655601661</v>
      </c>
      <c r="E39" s="242">
        <f t="shared" si="8"/>
        <v>-94</v>
      </c>
      <c r="F39" s="265">
        <v>1220</v>
      </c>
      <c r="G39" s="88">
        <v>1689</v>
      </c>
      <c r="H39" s="243">
        <f t="shared" si="9"/>
        <v>0.7223208999407934</v>
      </c>
      <c r="I39" s="242">
        <f t="shared" si="10"/>
        <v>-469</v>
      </c>
      <c r="J39" s="73">
        <f t="shared" si="11"/>
        <v>0.71311475409836067</v>
      </c>
      <c r="K39" s="300">
        <f t="shared" si="12"/>
        <v>0.57075192421551213</v>
      </c>
      <c r="L39" s="254">
        <f t="shared" si="13"/>
        <v>0.14236282988284854</v>
      </c>
    </row>
    <row r="40" spans="1:12" x14ac:dyDescent="0.4">
      <c r="A40" s="58" t="s">
        <v>165</v>
      </c>
      <c r="B40" s="56">
        <v>630</v>
      </c>
      <c r="C40" s="56">
        <v>569</v>
      </c>
      <c r="D40" s="239">
        <f t="shared" si="7"/>
        <v>1.1072056239015817</v>
      </c>
      <c r="E40" s="328">
        <f t="shared" si="8"/>
        <v>61</v>
      </c>
      <c r="F40" s="263">
        <v>1209</v>
      </c>
      <c r="G40" s="56">
        <v>1170</v>
      </c>
      <c r="H40" s="239">
        <f t="shared" si="9"/>
        <v>1.0333333333333334</v>
      </c>
      <c r="I40" s="238">
        <f t="shared" si="10"/>
        <v>39</v>
      </c>
      <c r="J40" s="53">
        <f t="shared" si="11"/>
        <v>0.52109181141439209</v>
      </c>
      <c r="K40" s="302">
        <f t="shared" si="12"/>
        <v>0.48632478632478632</v>
      </c>
      <c r="L40" s="261">
        <f t="shared" si="13"/>
        <v>3.4767025089605774E-2</v>
      </c>
    </row>
    <row r="41" spans="1:12" s="89" customFormat="1" x14ac:dyDescent="0.4">
      <c r="A41" s="249" t="s">
        <v>88</v>
      </c>
      <c r="B41" s="248">
        <f>B42+B62</f>
        <v>213334</v>
      </c>
      <c r="C41" s="248">
        <f>C42+C62</f>
        <v>204266</v>
      </c>
      <c r="D41" s="247">
        <f t="shared" si="7"/>
        <v>1.0443930952777261</v>
      </c>
      <c r="E41" s="257">
        <f t="shared" si="8"/>
        <v>9068</v>
      </c>
      <c r="F41" s="248">
        <f>F42+F62</f>
        <v>349971</v>
      </c>
      <c r="G41" s="248">
        <f>G42+G62</f>
        <v>346292</v>
      </c>
      <c r="H41" s="247">
        <f t="shared" si="9"/>
        <v>1.0106239820729326</v>
      </c>
      <c r="I41" s="246">
        <f t="shared" si="10"/>
        <v>3679</v>
      </c>
      <c r="J41" s="245">
        <f t="shared" si="11"/>
        <v>0.60957622202982531</v>
      </c>
      <c r="K41" s="284">
        <f t="shared" si="12"/>
        <v>0.5898663555612027</v>
      </c>
      <c r="L41" s="244">
        <f t="shared" si="13"/>
        <v>1.9709866468622605E-2</v>
      </c>
    </row>
    <row r="42" spans="1:12" s="89" customFormat="1" x14ac:dyDescent="0.4">
      <c r="A42" s="277" t="s">
        <v>164</v>
      </c>
      <c r="B42" s="248">
        <f>SUM(B43:B61)</f>
        <v>210066</v>
      </c>
      <c r="C42" s="248">
        <f>SUM(C43:C61)</f>
        <v>201852</v>
      </c>
      <c r="D42" s="247">
        <f t="shared" si="7"/>
        <v>1.0406931811426194</v>
      </c>
      <c r="E42" s="257">
        <f t="shared" si="8"/>
        <v>8214</v>
      </c>
      <c r="F42" s="268">
        <f>SUM(F43:F61)</f>
        <v>344575</v>
      </c>
      <c r="G42" s="268">
        <f>SUM(G43:G61)</f>
        <v>341742</v>
      </c>
      <c r="H42" s="247">
        <f t="shared" si="9"/>
        <v>1.0082898794997395</v>
      </c>
      <c r="I42" s="246">
        <f t="shared" si="10"/>
        <v>2833</v>
      </c>
      <c r="J42" s="245">
        <f t="shared" si="11"/>
        <v>0.60963795980555757</v>
      </c>
      <c r="K42" s="284">
        <f t="shared" si="12"/>
        <v>0.5906561089945046</v>
      </c>
      <c r="L42" s="244">
        <f t="shared" si="13"/>
        <v>1.8981850811052969E-2</v>
      </c>
    </row>
    <row r="43" spans="1:12" x14ac:dyDescent="0.4">
      <c r="A43" s="58" t="s">
        <v>87</v>
      </c>
      <c r="B43" s="56">
        <v>71511</v>
      </c>
      <c r="C43" s="63">
        <v>69839</v>
      </c>
      <c r="D43" s="341">
        <f t="shared" si="7"/>
        <v>1.0239407780752874</v>
      </c>
      <c r="E43" s="242">
        <f t="shared" si="8"/>
        <v>1672</v>
      </c>
      <c r="F43" s="308">
        <v>123780</v>
      </c>
      <c r="G43" s="56">
        <v>123531</v>
      </c>
      <c r="H43" s="253">
        <f t="shared" si="9"/>
        <v>1.0020156883697209</v>
      </c>
      <c r="I43" s="238">
        <f t="shared" si="10"/>
        <v>249</v>
      </c>
      <c r="J43" s="53">
        <f t="shared" si="11"/>
        <v>0.57772661173048956</v>
      </c>
      <c r="K43" s="302">
        <f t="shared" si="12"/>
        <v>0.56535606446964726</v>
      </c>
      <c r="L43" s="261">
        <f t="shared" si="13"/>
        <v>1.2370547260842302E-2</v>
      </c>
    </row>
    <row r="44" spans="1:12" x14ac:dyDescent="0.4">
      <c r="A44" s="58" t="s">
        <v>163</v>
      </c>
      <c r="B44" s="56">
        <v>13995</v>
      </c>
      <c r="C44" s="56">
        <v>13783</v>
      </c>
      <c r="D44" s="243">
        <f t="shared" si="7"/>
        <v>1.0153812667779147</v>
      </c>
      <c r="E44" s="242">
        <f t="shared" si="8"/>
        <v>212</v>
      </c>
      <c r="F44" s="263">
        <v>15934</v>
      </c>
      <c r="G44" s="56">
        <v>15934</v>
      </c>
      <c r="H44" s="253">
        <f t="shared" si="9"/>
        <v>1</v>
      </c>
      <c r="I44" s="238">
        <f t="shared" si="10"/>
        <v>0</v>
      </c>
      <c r="J44" s="53">
        <f t="shared" si="11"/>
        <v>0.87831053094012801</v>
      </c>
      <c r="K44" s="302">
        <f t="shared" si="12"/>
        <v>0.86500564829923432</v>
      </c>
      <c r="L44" s="261">
        <f t="shared" si="13"/>
        <v>1.3304882640893689E-2</v>
      </c>
    </row>
    <row r="45" spans="1:12" x14ac:dyDescent="0.4">
      <c r="A45" s="70" t="s">
        <v>162</v>
      </c>
      <c r="B45" s="56">
        <v>26989</v>
      </c>
      <c r="C45" s="56">
        <v>28774</v>
      </c>
      <c r="D45" s="243">
        <f t="shared" si="7"/>
        <v>0.93796482935983871</v>
      </c>
      <c r="E45" s="242">
        <f t="shared" si="8"/>
        <v>-1785</v>
      </c>
      <c r="F45" s="263">
        <v>39321</v>
      </c>
      <c r="G45" s="56">
        <v>44391</v>
      </c>
      <c r="H45" s="253">
        <f t="shared" si="9"/>
        <v>0.88578765966074202</v>
      </c>
      <c r="I45" s="238">
        <f t="shared" si="10"/>
        <v>-5070</v>
      </c>
      <c r="J45" s="53">
        <f t="shared" si="11"/>
        <v>0.68637623661656622</v>
      </c>
      <c r="K45" s="302">
        <f t="shared" si="12"/>
        <v>0.64819445383073149</v>
      </c>
      <c r="L45" s="261">
        <f t="shared" si="13"/>
        <v>3.8181782785834728E-2</v>
      </c>
    </row>
    <row r="46" spans="1:12" x14ac:dyDescent="0.4">
      <c r="A46" s="70" t="s">
        <v>161</v>
      </c>
      <c r="B46" s="56">
        <v>13167</v>
      </c>
      <c r="C46" s="56">
        <v>14479</v>
      </c>
      <c r="D46" s="243">
        <f t="shared" si="7"/>
        <v>0.90938600732094754</v>
      </c>
      <c r="E46" s="242">
        <f t="shared" si="8"/>
        <v>-1312</v>
      </c>
      <c r="F46" s="263">
        <v>23079</v>
      </c>
      <c r="G46" s="56">
        <v>22302</v>
      </c>
      <c r="H46" s="253">
        <f t="shared" si="9"/>
        <v>1.0348399246704332</v>
      </c>
      <c r="I46" s="238">
        <f t="shared" si="10"/>
        <v>777</v>
      </c>
      <c r="J46" s="53">
        <f t="shared" si="11"/>
        <v>0.57051865332120111</v>
      </c>
      <c r="K46" s="302">
        <f t="shared" si="12"/>
        <v>0.64922428481750516</v>
      </c>
      <c r="L46" s="261">
        <f t="shared" si="13"/>
        <v>-7.8705631496304052E-2</v>
      </c>
    </row>
    <row r="47" spans="1:12" x14ac:dyDescent="0.4">
      <c r="A47" s="58" t="s">
        <v>85</v>
      </c>
      <c r="B47" s="56">
        <v>27874</v>
      </c>
      <c r="C47" s="56">
        <v>28515</v>
      </c>
      <c r="D47" s="243">
        <f t="shared" si="7"/>
        <v>0.97752060319130285</v>
      </c>
      <c r="E47" s="242">
        <f t="shared" si="8"/>
        <v>-641</v>
      </c>
      <c r="F47" s="263">
        <v>44499</v>
      </c>
      <c r="G47" s="56">
        <v>55537</v>
      </c>
      <c r="H47" s="253">
        <f t="shared" si="9"/>
        <v>0.80124961737220235</v>
      </c>
      <c r="I47" s="238">
        <f t="shared" si="10"/>
        <v>-11038</v>
      </c>
      <c r="J47" s="53">
        <f t="shared" si="11"/>
        <v>0.62639609878873681</v>
      </c>
      <c r="K47" s="302">
        <f t="shared" si="12"/>
        <v>0.51344148945747881</v>
      </c>
      <c r="L47" s="261">
        <f t="shared" si="13"/>
        <v>0.112954609331258</v>
      </c>
    </row>
    <row r="48" spans="1:12" x14ac:dyDescent="0.4">
      <c r="A48" s="58" t="s">
        <v>160</v>
      </c>
      <c r="B48" s="56">
        <v>4618</v>
      </c>
      <c r="C48" s="56">
        <v>4340</v>
      </c>
      <c r="D48" s="243">
        <f t="shared" si="7"/>
        <v>1.0640552995391706</v>
      </c>
      <c r="E48" s="242">
        <f t="shared" si="8"/>
        <v>278</v>
      </c>
      <c r="F48" s="263">
        <v>9449</v>
      </c>
      <c r="G48" s="56">
        <v>8098</v>
      </c>
      <c r="H48" s="253">
        <f t="shared" si="9"/>
        <v>1.1668313163744135</v>
      </c>
      <c r="I48" s="238">
        <f t="shared" si="10"/>
        <v>1351</v>
      </c>
      <c r="J48" s="53">
        <f t="shared" si="11"/>
        <v>0.48872896602815113</v>
      </c>
      <c r="K48" s="302">
        <f t="shared" si="12"/>
        <v>0.53593479871573224</v>
      </c>
      <c r="L48" s="261">
        <f t="shared" si="13"/>
        <v>-4.7205832687581106E-2</v>
      </c>
    </row>
    <row r="49" spans="1:12" x14ac:dyDescent="0.4">
      <c r="A49" s="58" t="s">
        <v>86</v>
      </c>
      <c r="B49" s="56">
        <v>16587</v>
      </c>
      <c r="C49" s="56">
        <v>16896</v>
      </c>
      <c r="D49" s="243">
        <f t="shared" si="7"/>
        <v>0.98171164772727271</v>
      </c>
      <c r="E49" s="242">
        <f t="shared" si="8"/>
        <v>-309</v>
      </c>
      <c r="F49" s="493">
        <v>26769</v>
      </c>
      <c r="G49" s="56">
        <v>28847</v>
      </c>
      <c r="H49" s="253">
        <f t="shared" si="9"/>
        <v>0.92796477969979552</v>
      </c>
      <c r="I49" s="238">
        <f t="shared" si="10"/>
        <v>-2078</v>
      </c>
      <c r="J49" s="53">
        <f t="shared" si="11"/>
        <v>0.61963465202286228</v>
      </c>
      <c r="K49" s="302">
        <f t="shared" si="12"/>
        <v>0.58571081914930501</v>
      </c>
      <c r="L49" s="261">
        <f t="shared" si="13"/>
        <v>3.3923832873557269E-2</v>
      </c>
    </row>
    <row r="50" spans="1:12" x14ac:dyDescent="0.4">
      <c r="A50" s="58" t="s">
        <v>84</v>
      </c>
      <c r="B50" s="56">
        <v>4731</v>
      </c>
      <c r="C50" s="56"/>
      <c r="D50" s="243" t="e">
        <f t="shared" si="7"/>
        <v>#DIV/0!</v>
      </c>
      <c r="E50" s="242">
        <f t="shared" si="8"/>
        <v>4731</v>
      </c>
      <c r="F50" s="492">
        <v>8005</v>
      </c>
      <c r="G50" s="56"/>
      <c r="H50" s="253" t="e">
        <f t="shared" si="9"/>
        <v>#DIV/0!</v>
      </c>
      <c r="I50" s="238">
        <f t="shared" si="10"/>
        <v>8005</v>
      </c>
      <c r="J50" s="53">
        <f t="shared" si="11"/>
        <v>0.59100562148657088</v>
      </c>
      <c r="K50" s="302" t="e">
        <f t="shared" si="12"/>
        <v>#DIV/0!</v>
      </c>
      <c r="L50" s="261" t="e">
        <f t="shared" si="13"/>
        <v>#DIV/0!</v>
      </c>
    </row>
    <row r="51" spans="1:12" x14ac:dyDescent="0.4">
      <c r="A51" s="58" t="s">
        <v>159</v>
      </c>
      <c r="B51" s="56">
        <v>1869</v>
      </c>
      <c r="C51" s="88">
        <v>1608</v>
      </c>
      <c r="D51" s="243">
        <f t="shared" si="7"/>
        <v>1.1623134328358209</v>
      </c>
      <c r="E51" s="242">
        <f t="shared" si="8"/>
        <v>261</v>
      </c>
      <c r="F51" s="263">
        <v>3901</v>
      </c>
      <c r="G51" s="56">
        <v>3906</v>
      </c>
      <c r="H51" s="253">
        <f t="shared" si="9"/>
        <v>0.9987199180747568</v>
      </c>
      <c r="I51" s="238">
        <f t="shared" si="10"/>
        <v>-5</v>
      </c>
      <c r="J51" s="53">
        <f t="shared" si="11"/>
        <v>0.47910792104588568</v>
      </c>
      <c r="K51" s="302">
        <f t="shared" si="12"/>
        <v>0.4116743471582181</v>
      </c>
      <c r="L51" s="261">
        <f t="shared" si="13"/>
        <v>6.7433573887667575E-2</v>
      </c>
    </row>
    <row r="52" spans="1:12" x14ac:dyDescent="0.4">
      <c r="A52" s="58" t="s">
        <v>158</v>
      </c>
      <c r="B52" s="56">
        <v>2047</v>
      </c>
      <c r="C52" s="88">
        <v>1997</v>
      </c>
      <c r="D52" s="243">
        <f t="shared" si="7"/>
        <v>1.0250375563345018</v>
      </c>
      <c r="E52" s="242">
        <f t="shared" si="8"/>
        <v>50</v>
      </c>
      <c r="F52" s="491">
        <v>3720</v>
      </c>
      <c r="G52" s="56">
        <v>3600</v>
      </c>
      <c r="H52" s="253">
        <f t="shared" si="9"/>
        <v>1.0333333333333334</v>
      </c>
      <c r="I52" s="238">
        <f t="shared" si="10"/>
        <v>120</v>
      </c>
      <c r="J52" s="53">
        <f t="shared" si="11"/>
        <v>0.5502688172043011</v>
      </c>
      <c r="K52" s="302">
        <f t="shared" si="12"/>
        <v>0.55472222222222223</v>
      </c>
      <c r="L52" s="261">
        <f t="shared" si="13"/>
        <v>-4.4534050179211304E-3</v>
      </c>
    </row>
    <row r="53" spans="1:12" x14ac:dyDescent="0.4">
      <c r="A53" s="58" t="s">
        <v>83</v>
      </c>
      <c r="B53" s="56">
        <v>5582</v>
      </c>
      <c r="C53" s="56">
        <v>4338</v>
      </c>
      <c r="D53" s="243">
        <f t="shared" si="7"/>
        <v>1.2867680958967267</v>
      </c>
      <c r="E53" s="242">
        <f t="shared" si="8"/>
        <v>1244</v>
      </c>
      <c r="F53" s="491">
        <v>10292</v>
      </c>
      <c r="G53" s="56">
        <v>5354</v>
      </c>
      <c r="H53" s="253">
        <f t="shared" si="9"/>
        <v>1.9223010833022041</v>
      </c>
      <c r="I53" s="238">
        <f t="shared" si="10"/>
        <v>4938</v>
      </c>
      <c r="J53" s="53">
        <f t="shared" si="11"/>
        <v>0.54236300038865137</v>
      </c>
      <c r="K53" s="302">
        <f t="shared" si="12"/>
        <v>0.81023533806499815</v>
      </c>
      <c r="L53" s="261">
        <f t="shared" si="13"/>
        <v>-0.26787233767634677</v>
      </c>
    </row>
    <row r="54" spans="1:12" x14ac:dyDescent="0.4">
      <c r="A54" s="58" t="s">
        <v>82</v>
      </c>
      <c r="B54" s="56">
        <v>7116</v>
      </c>
      <c r="C54" s="56">
        <v>6493</v>
      </c>
      <c r="D54" s="243">
        <f t="shared" si="7"/>
        <v>1.0959494840597566</v>
      </c>
      <c r="E54" s="242">
        <f t="shared" si="8"/>
        <v>623</v>
      </c>
      <c r="F54" s="263">
        <v>8369</v>
      </c>
      <c r="G54" s="56">
        <v>8100</v>
      </c>
      <c r="H54" s="239">
        <f t="shared" si="9"/>
        <v>1.0332098765432098</v>
      </c>
      <c r="I54" s="238">
        <f t="shared" si="10"/>
        <v>269</v>
      </c>
      <c r="J54" s="53">
        <f t="shared" si="11"/>
        <v>0.85028079818377345</v>
      </c>
      <c r="K54" s="302">
        <f t="shared" si="12"/>
        <v>0.80160493827160495</v>
      </c>
      <c r="L54" s="261">
        <f t="shared" si="13"/>
        <v>4.8675859912168495E-2</v>
      </c>
    </row>
    <row r="55" spans="1:12" x14ac:dyDescent="0.4">
      <c r="A55" s="58" t="s">
        <v>157</v>
      </c>
      <c r="B55" s="56">
        <v>2318</v>
      </c>
      <c r="C55" s="92"/>
      <c r="D55" s="243" t="e">
        <f t="shared" si="7"/>
        <v>#DIV/0!</v>
      </c>
      <c r="E55" s="242">
        <f t="shared" si="8"/>
        <v>2318</v>
      </c>
      <c r="F55" s="263">
        <v>3726</v>
      </c>
      <c r="G55" s="92"/>
      <c r="H55" s="239" t="e">
        <f t="shared" si="9"/>
        <v>#DIV/0!</v>
      </c>
      <c r="I55" s="238">
        <f t="shared" si="10"/>
        <v>3726</v>
      </c>
      <c r="J55" s="53">
        <f t="shared" si="11"/>
        <v>0.62211486849168007</v>
      </c>
      <c r="K55" s="302" t="e">
        <f t="shared" si="12"/>
        <v>#DIV/0!</v>
      </c>
      <c r="L55" s="261" t="e">
        <f t="shared" si="13"/>
        <v>#DIV/0!</v>
      </c>
    </row>
    <row r="56" spans="1:12" x14ac:dyDescent="0.4">
      <c r="A56" s="70" t="s">
        <v>81</v>
      </c>
      <c r="B56" s="56">
        <v>1922</v>
      </c>
      <c r="C56" s="69">
        <v>1851</v>
      </c>
      <c r="D56" s="243">
        <f t="shared" si="7"/>
        <v>1.0383576445164775</v>
      </c>
      <c r="E56" s="242">
        <f t="shared" si="8"/>
        <v>71</v>
      </c>
      <c r="F56" s="263">
        <v>3720</v>
      </c>
      <c r="G56" s="56">
        <v>3584</v>
      </c>
      <c r="H56" s="253">
        <f t="shared" si="9"/>
        <v>1.0379464285714286</v>
      </c>
      <c r="I56" s="238">
        <f t="shared" si="10"/>
        <v>136</v>
      </c>
      <c r="J56" s="53">
        <f t="shared" si="11"/>
        <v>0.51666666666666672</v>
      </c>
      <c r="K56" s="287">
        <f t="shared" si="12"/>
        <v>0.5164620535714286</v>
      </c>
      <c r="L56" s="251">
        <f t="shared" si="13"/>
        <v>2.0461309523811533E-4</v>
      </c>
    </row>
    <row r="57" spans="1:12" x14ac:dyDescent="0.4">
      <c r="A57" s="58" t="s">
        <v>80</v>
      </c>
      <c r="B57" s="56">
        <v>1379</v>
      </c>
      <c r="C57" s="56">
        <v>1273</v>
      </c>
      <c r="D57" s="243">
        <f t="shared" si="7"/>
        <v>1.0832678711704635</v>
      </c>
      <c r="E57" s="242">
        <f t="shared" si="8"/>
        <v>106</v>
      </c>
      <c r="F57" s="263">
        <v>3719</v>
      </c>
      <c r="G57" s="56">
        <v>3719</v>
      </c>
      <c r="H57" s="239">
        <f t="shared" si="9"/>
        <v>1</v>
      </c>
      <c r="I57" s="238">
        <f t="shared" si="10"/>
        <v>0</v>
      </c>
      <c r="J57" s="53">
        <f t="shared" si="11"/>
        <v>0.37079860177467061</v>
      </c>
      <c r="K57" s="302">
        <f t="shared" si="12"/>
        <v>0.34229631621403606</v>
      </c>
      <c r="L57" s="261">
        <f t="shared" si="13"/>
        <v>2.8502285560634555E-2</v>
      </c>
    </row>
    <row r="58" spans="1:12" x14ac:dyDescent="0.4">
      <c r="A58" s="58" t="s">
        <v>79</v>
      </c>
      <c r="B58" s="56">
        <v>2276</v>
      </c>
      <c r="C58" s="56">
        <v>2077</v>
      </c>
      <c r="D58" s="243">
        <f t="shared" si="7"/>
        <v>1.0958112662493982</v>
      </c>
      <c r="E58" s="242">
        <f t="shared" si="8"/>
        <v>199</v>
      </c>
      <c r="F58" s="263">
        <v>3710</v>
      </c>
      <c r="G58" s="56">
        <v>3639</v>
      </c>
      <c r="H58" s="239">
        <f t="shared" si="9"/>
        <v>1.019510854630393</v>
      </c>
      <c r="I58" s="238">
        <f t="shared" si="10"/>
        <v>71</v>
      </c>
      <c r="J58" s="53">
        <f t="shared" si="11"/>
        <v>0.61347708894878705</v>
      </c>
      <c r="K58" s="302">
        <f t="shared" si="12"/>
        <v>0.57076119813135473</v>
      </c>
      <c r="L58" s="261">
        <f t="shared" si="13"/>
        <v>4.2715890817432323E-2</v>
      </c>
    </row>
    <row r="59" spans="1:12" x14ac:dyDescent="0.4">
      <c r="A59" s="58" t="s">
        <v>78</v>
      </c>
      <c r="B59" s="56">
        <v>6085</v>
      </c>
      <c r="C59" s="56">
        <v>5589</v>
      </c>
      <c r="D59" s="243">
        <f t="shared" si="7"/>
        <v>1.0887457505814995</v>
      </c>
      <c r="E59" s="242">
        <f t="shared" si="8"/>
        <v>496</v>
      </c>
      <c r="F59" s="263">
        <v>12582</v>
      </c>
      <c r="G59" s="56">
        <v>11200</v>
      </c>
      <c r="H59" s="239">
        <f t="shared" si="9"/>
        <v>1.1233928571428571</v>
      </c>
      <c r="I59" s="238">
        <f t="shared" si="10"/>
        <v>1382</v>
      </c>
      <c r="J59" s="53">
        <f t="shared" si="11"/>
        <v>0.48362740422826261</v>
      </c>
      <c r="K59" s="302">
        <f t="shared" si="12"/>
        <v>0.49901785714285712</v>
      </c>
      <c r="L59" s="261">
        <f t="shared" si="13"/>
        <v>-1.539045291459451E-2</v>
      </c>
    </row>
    <row r="60" spans="1:12" x14ac:dyDescent="0.4">
      <c r="A60" s="64" t="s">
        <v>156</v>
      </c>
      <c r="B60" s="93"/>
      <c r="C60" s="93"/>
      <c r="D60" s="339" t="e">
        <f t="shared" si="7"/>
        <v>#DIV/0!</v>
      </c>
      <c r="E60" s="242">
        <f t="shared" si="8"/>
        <v>0</v>
      </c>
      <c r="F60" s="295"/>
      <c r="G60" s="93"/>
      <c r="H60" s="339" t="e">
        <f t="shared" si="9"/>
        <v>#DIV/0!</v>
      </c>
      <c r="I60" s="328">
        <f t="shared" si="10"/>
        <v>0</v>
      </c>
      <c r="J60" s="95" t="e">
        <f t="shared" si="11"/>
        <v>#DIV/0!</v>
      </c>
      <c r="K60" s="304" t="e">
        <f t="shared" si="12"/>
        <v>#DIV/0!</v>
      </c>
      <c r="L60" s="338" t="e">
        <f t="shared" si="13"/>
        <v>#DIV/0!</v>
      </c>
    </row>
    <row r="61" spans="1:12" x14ac:dyDescent="0.4">
      <c r="A61" s="51" t="s">
        <v>155</v>
      </c>
      <c r="B61" s="65"/>
      <c r="C61" s="65"/>
      <c r="D61" s="230" t="e">
        <f t="shared" si="7"/>
        <v>#DIV/0!</v>
      </c>
      <c r="E61" s="328">
        <f t="shared" si="8"/>
        <v>0</v>
      </c>
      <c r="F61" s="490"/>
      <c r="G61" s="65"/>
      <c r="H61" s="230" t="e">
        <f t="shared" si="9"/>
        <v>#DIV/0!</v>
      </c>
      <c r="I61" s="229">
        <f t="shared" si="10"/>
        <v>0</v>
      </c>
      <c r="J61" s="47" t="e">
        <f t="shared" si="11"/>
        <v>#DIV/0!</v>
      </c>
      <c r="K61" s="314" t="e">
        <f t="shared" si="12"/>
        <v>#DIV/0!</v>
      </c>
      <c r="L61" s="260" t="e">
        <f t="shared" si="13"/>
        <v>#DIV/0!</v>
      </c>
    </row>
    <row r="62" spans="1:12" x14ac:dyDescent="0.4">
      <c r="A62" s="277" t="s">
        <v>154</v>
      </c>
      <c r="B62" s="259">
        <f>SUM(B63:B66)</f>
        <v>3268</v>
      </c>
      <c r="C62" s="259">
        <f>SUM(C63:C66)</f>
        <v>2414</v>
      </c>
      <c r="D62" s="258">
        <f t="shared" si="7"/>
        <v>1.3537696768848384</v>
      </c>
      <c r="E62" s="257">
        <f t="shared" si="8"/>
        <v>854</v>
      </c>
      <c r="F62" s="259">
        <f>SUM(F63:F66)</f>
        <v>5396</v>
      </c>
      <c r="G62" s="259">
        <f>SUM(G63:G66)</f>
        <v>4550</v>
      </c>
      <c r="H62" s="258">
        <f t="shared" si="9"/>
        <v>1.185934065934066</v>
      </c>
      <c r="I62" s="257">
        <f t="shared" si="10"/>
        <v>846</v>
      </c>
      <c r="J62" s="256">
        <f t="shared" si="11"/>
        <v>0.60563380281690138</v>
      </c>
      <c r="K62" s="306">
        <f t="shared" si="12"/>
        <v>0.53054945054945057</v>
      </c>
      <c r="L62" s="255">
        <f t="shared" si="13"/>
        <v>7.5084352267450805E-2</v>
      </c>
    </row>
    <row r="63" spans="1:12" x14ac:dyDescent="0.4">
      <c r="A63" s="64" t="s">
        <v>77</v>
      </c>
      <c r="B63" s="80">
        <f>'５月(上旬～中旬)'!B63+'５月(下旬)'!B63</f>
        <v>715</v>
      </c>
      <c r="C63" s="80">
        <f>'５月(上旬～中旬)'!C63+'５月(下旬)'!C63</f>
        <v>555</v>
      </c>
      <c r="D63" s="243">
        <f t="shared" si="7"/>
        <v>1.2882882882882882</v>
      </c>
      <c r="E63" s="242">
        <f t="shared" si="8"/>
        <v>160</v>
      </c>
      <c r="F63" s="80">
        <f>'５月(上旬～中旬)'!F63+'５月(下旬)'!F63</f>
        <v>940</v>
      </c>
      <c r="G63" s="80">
        <f>'５月(上旬～中旬)'!G63+'５月(下旬)'!G63</f>
        <v>860</v>
      </c>
      <c r="H63" s="243">
        <f t="shared" si="9"/>
        <v>1.0930232558139534</v>
      </c>
      <c r="I63" s="242">
        <f t="shared" si="10"/>
        <v>80</v>
      </c>
      <c r="J63" s="73">
        <f t="shared" si="11"/>
        <v>0.76063829787234039</v>
      </c>
      <c r="K63" s="300">
        <f t="shared" si="12"/>
        <v>0.64534883720930236</v>
      </c>
      <c r="L63" s="254">
        <f t="shared" si="13"/>
        <v>0.11528946066303802</v>
      </c>
    </row>
    <row r="64" spans="1:12" x14ac:dyDescent="0.4">
      <c r="A64" s="58" t="s">
        <v>153</v>
      </c>
      <c r="B64" s="80">
        <f>'５月(上旬～中旬)'!B64+'５月(下旬)'!B64</f>
        <v>797</v>
      </c>
      <c r="C64" s="80">
        <f>'５月(上旬～中旬)'!C64+'５月(下旬)'!C64</f>
        <v>554</v>
      </c>
      <c r="D64" s="243">
        <f t="shared" si="7"/>
        <v>1.4386281588447654</v>
      </c>
      <c r="E64" s="242">
        <f t="shared" si="8"/>
        <v>243</v>
      </c>
      <c r="F64" s="80">
        <f>'５月(上旬～中旬)'!F64+'５月(下旬)'!F64</f>
        <v>1650</v>
      </c>
      <c r="G64" s="80">
        <f>'５月(上旬～中旬)'!G64+'５月(下旬)'!G64</f>
        <v>913</v>
      </c>
      <c r="H64" s="243">
        <f t="shared" si="9"/>
        <v>1.8072289156626506</v>
      </c>
      <c r="I64" s="242">
        <f t="shared" si="10"/>
        <v>737</v>
      </c>
      <c r="J64" s="73">
        <f t="shared" si="11"/>
        <v>0.48303030303030303</v>
      </c>
      <c r="K64" s="300">
        <f t="shared" si="12"/>
        <v>0.60679079956188386</v>
      </c>
      <c r="L64" s="254">
        <f t="shared" si="13"/>
        <v>-0.12376049653158083</v>
      </c>
    </row>
    <row r="65" spans="1:12" x14ac:dyDescent="0.4">
      <c r="A65" s="57" t="s">
        <v>152</v>
      </c>
      <c r="B65" s="80">
        <f>'５月(上旬～中旬)'!B65+'５月(下旬)'!B65</f>
        <v>510</v>
      </c>
      <c r="C65" s="80">
        <f>'５月(上旬～中旬)'!C65+'５月(下旬)'!C65</f>
        <v>334</v>
      </c>
      <c r="D65" s="243">
        <f t="shared" si="7"/>
        <v>1.5269461077844311</v>
      </c>
      <c r="E65" s="242">
        <f t="shared" si="8"/>
        <v>176</v>
      </c>
      <c r="F65" s="80">
        <f>'５月(上旬～中旬)'!F65+'５月(下旬)'!F65</f>
        <v>931</v>
      </c>
      <c r="G65" s="80">
        <f>'５月(上旬～中旬)'!G65+'５月(下旬)'!G65</f>
        <v>927</v>
      </c>
      <c r="H65" s="243">
        <f t="shared" si="9"/>
        <v>1.0043149946062568</v>
      </c>
      <c r="I65" s="242">
        <f t="shared" si="10"/>
        <v>4</v>
      </c>
      <c r="J65" s="73">
        <f t="shared" si="11"/>
        <v>0.54779806659505903</v>
      </c>
      <c r="K65" s="300">
        <f t="shared" si="12"/>
        <v>0.36030204962243795</v>
      </c>
      <c r="L65" s="254">
        <f t="shared" si="13"/>
        <v>0.18749601697262108</v>
      </c>
    </row>
    <row r="66" spans="1:12" x14ac:dyDescent="0.4">
      <c r="A66" s="51" t="s">
        <v>151</v>
      </c>
      <c r="B66" s="55">
        <f>'５月(上旬～中旬)'!B66+'５月(下旬)'!B66</f>
        <v>1246</v>
      </c>
      <c r="C66" s="55">
        <f>'５月(上旬～中旬)'!C66+'５月(下旬)'!C66</f>
        <v>971</v>
      </c>
      <c r="D66" s="239">
        <f t="shared" si="7"/>
        <v>1.2832131822863029</v>
      </c>
      <c r="E66" s="328">
        <f t="shared" si="8"/>
        <v>275</v>
      </c>
      <c r="F66" s="55">
        <f>'５月(上旬～中旬)'!F66+'５月(下旬)'!F66</f>
        <v>1875</v>
      </c>
      <c r="G66" s="55">
        <f>'５月(上旬～中旬)'!G66+'５月(下旬)'!G66</f>
        <v>1850</v>
      </c>
      <c r="H66" s="239">
        <f t="shared" si="9"/>
        <v>1.0135135135135136</v>
      </c>
      <c r="I66" s="238">
        <f t="shared" si="10"/>
        <v>25</v>
      </c>
      <c r="J66" s="53">
        <f t="shared" si="11"/>
        <v>0.66453333333333331</v>
      </c>
      <c r="K66" s="302">
        <f t="shared" si="12"/>
        <v>0.52486486486486483</v>
      </c>
      <c r="L66" s="261">
        <f t="shared" si="13"/>
        <v>0.13966846846846848</v>
      </c>
    </row>
    <row r="67" spans="1:12" x14ac:dyDescent="0.4">
      <c r="A67" s="249" t="s">
        <v>103</v>
      </c>
      <c r="B67" s="248">
        <f>SUM(B68:B74)</f>
        <v>50508</v>
      </c>
      <c r="C67" s="248">
        <f>SUM(C68:C74)</f>
        <v>29132</v>
      </c>
      <c r="D67" s="247">
        <f t="shared" si="7"/>
        <v>1.7337635589729508</v>
      </c>
      <c r="E67" s="257">
        <f t="shared" si="8"/>
        <v>21376</v>
      </c>
      <c r="F67" s="268">
        <f>SUM(F68:F74)</f>
        <v>92571</v>
      </c>
      <c r="G67" s="268">
        <f>SUM(G68:G74)</f>
        <v>40179</v>
      </c>
      <c r="H67" s="247">
        <f t="shared" si="9"/>
        <v>2.303964757709251</v>
      </c>
      <c r="I67" s="246">
        <f t="shared" si="10"/>
        <v>52392</v>
      </c>
      <c r="J67" s="245">
        <f t="shared" si="11"/>
        <v>0.54561363710017174</v>
      </c>
      <c r="K67" s="284">
        <f t="shared" si="12"/>
        <v>0.72505537718708779</v>
      </c>
      <c r="L67" s="244">
        <f t="shared" si="13"/>
        <v>-0.17944174008691605</v>
      </c>
    </row>
    <row r="68" spans="1:12" x14ac:dyDescent="0.4">
      <c r="A68" s="337" t="s">
        <v>150</v>
      </c>
      <c r="B68" s="336">
        <v>13232</v>
      </c>
      <c r="C68" s="336">
        <v>14465</v>
      </c>
      <c r="D68" s="335">
        <f t="shared" si="7"/>
        <v>0.91475976494987898</v>
      </c>
      <c r="E68" s="328">
        <f t="shared" si="8"/>
        <v>-1233</v>
      </c>
      <c r="F68" s="489">
        <v>21240</v>
      </c>
      <c r="G68" s="489">
        <v>18762</v>
      </c>
      <c r="H68" s="335">
        <f t="shared" si="9"/>
        <v>1.1320754716981132</v>
      </c>
      <c r="I68" s="334">
        <f t="shared" si="10"/>
        <v>2478</v>
      </c>
      <c r="J68" s="333">
        <f t="shared" si="11"/>
        <v>0.6229755178907721</v>
      </c>
      <c r="K68" s="488">
        <f t="shared" si="12"/>
        <v>0.77097324379064069</v>
      </c>
      <c r="L68" s="332">
        <f t="shared" si="13"/>
        <v>-0.14799772589986859</v>
      </c>
    </row>
    <row r="69" spans="1:12" x14ac:dyDescent="0.4">
      <c r="A69" s="58" t="s">
        <v>149</v>
      </c>
      <c r="B69" s="56">
        <v>5168</v>
      </c>
      <c r="C69" s="56"/>
      <c r="D69" s="253" t="e">
        <f t="shared" si="7"/>
        <v>#DIV/0!</v>
      </c>
      <c r="E69" s="242">
        <f t="shared" si="8"/>
        <v>5168</v>
      </c>
      <c r="F69" s="263">
        <v>16461</v>
      </c>
      <c r="G69" s="263"/>
      <c r="H69" s="253" t="e">
        <f t="shared" si="9"/>
        <v>#DIV/0!</v>
      </c>
      <c r="I69" s="252">
        <f t="shared" si="10"/>
        <v>16461</v>
      </c>
      <c r="J69" s="318">
        <f t="shared" si="11"/>
        <v>0.3139541947633801</v>
      </c>
      <c r="K69" s="487" t="e">
        <f t="shared" si="12"/>
        <v>#DIV/0!</v>
      </c>
      <c r="L69" s="326" t="e">
        <f t="shared" si="13"/>
        <v>#DIV/0!</v>
      </c>
    </row>
    <row r="70" spans="1:12" s="42" customFormat="1" x14ac:dyDescent="0.4">
      <c r="A70" s="70" t="s">
        <v>148</v>
      </c>
      <c r="B70" s="319">
        <v>10060</v>
      </c>
      <c r="C70" s="331">
        <v>7183</v>
      </c>
      <c r="D70" s="253">
        <f t="shared" ref="D70:D76" si="14">+B70/C70</f>
        <v>1.4005290268689963</v>
      </c>
      <c r="E70" s="242">
        <f t="shared" ref="E70:E76" si="15">+B70-C70</f>
        <v>2877</v>
      </c>
      <c r="F70" s="319">
        <v>16461</v>
      </c>
      <c r="G70" s="331">
        <v>10620</v>
      </c>
      <c r="H70" s="253">
        <f t="shared" ref="H70:H76" si="16">+F70/G70</f>
        <v>1.55</v>
      </c>
      <c r="I70" s="252">
        <f t="shared" ref="I70:I76" si="17">+F70-G70</f>
        <v>5841</v>
      </c>
      <c r="J70" s="318">
        <f t="shared" ref="J70:J76" si="18">+B70/F70</f>
        <v>0.6111414859364559</v>
      </c>
      <c r="K70" s="487">
        <f t="shared" ref="K70:K76" si="19">+C70/G70</f>
        <v>0.67636534839924667</v>
      </c>
      <c r="L70" s="326">
        <f t="shared" ref="L70:L76" si="20">+J70-K70</f>
        <v>-6.5223862462790771E-2</v>
      </c>
    </row>
    <row r="71" spans="1:12" s="42" customFormat="1" x14ac:dyDescent="0.4">
      <c r="A71" s="70" t="s">
        <v>147</v>
      </c>
      <c r="B71" s="319">
        <v>10665</v>
      </c>
      <c r="C71" s="331"/>
      <c r="D71" s="253" t="e">
        <f t="shared" si="14"/>
        <v>#DIV/0!</v>
      </c>
      <c r="E71" s="242">
        <f t="shared" si="15"/>
        <v>10665</v>
      </c>
      <c r="F71" s="319">
        <v>16461</v>
      </c>
      <c r="G71" s="331"/>
      <c r="H71" s="253" t="e">
        <f t="shared" si="16"/>
        <v>#DIV/0!</v>
      </c>
      <c r="I71" s="252">
        <f t="shared" si="17"/>
        <v>16461</v>
      </c>
      <c r="J71" s="318">
        <f t="shared" si="18"/>
        <v>0.64789502460360848</v>
      </c>
      <c r="K71" s="487" t="e">
        <f t="shared" si="19"/>
        <v>#DIV/0!</v>
      </c>
      <c r="L71" s="326" t="e">
        <f t="shared" si="20"/>
        <v>#DIV/0!</v>
      </c>
    </row>
    <row r="72" spans="1:12" s="42" customFormat="1" x14ac:dyDescent="0.4">
      <c r="A72" s="70" t="s">
        <v>102</v>
      </c>
      <c r="B72" s="319">
        <v>5579</v>
      </c>
      <c r="C72" s="331">
        <v>7484</v>
      </c>
      <c r="D72" s="253">
        <f t="shared" si="14"/>
        <v>0.74545697487974349</v>
      </c>
      <c r="E72" s="242">
        <f t="shared" si="15"/>
        <v>-1905</v>
      </c>
      <c r="F72" s="319">
        <v>10974</v>
      </c>
      <c r="G72" s="331">
        <v>10797</v>
      </c>
      <c r="H72" s="253">
        <f t="shared" si="16"/>
        <v>1.0163934426229508</v>
      </c>
      <c r="I72" s="252">
        <f t="shared" si="17"/>
        <v>177</v>
      </c>
      <c r="J72" s="318">
        <f t="shared" si="18"/>
        <v>0.50838345179515221</v>
      </c>
      <c r="K72" s="487">
        <f t="shared" si="19"/>
        <v>0.69315550615911825</v>
      </c>
      <c r="L72" s="326">
        <f t="shared" si="20"/>
        <v>-0.18477205436396604</v>
      </c>
    </row>
    <row r="73" spans="1:12" s="42" customFormat="1" x14ac:dyDescent="0.4">
      <c r="A73" s="70" t="s">
        <v>146</v>
      </c>
      <c r="B73" s="330"/>
      <c r="C73" s="329"/>
      <c r="D73" s="253" t="e">
        <f t="shared" si="14"/>
        <v>#DIV/0!</v>
      </c>
      <c r="E73" s="242">
        <f t="shared" si="15"/>
        <v>0</v>
      </c>
      <c r="F73" s="330"/>
      <c r="G73" s="329"/>
      <c r="H73" s="253" t="e">
        <f t="shared" si="16"/>
        <v>#DIV/0!</v>
      </c>
      <c r="I73" s="252">
        <f t="shared" si="17"/>
        <v>0</v>
      </c>
      <c r="J73" s="318" t="e">
        <f t="shared" si="18"/>
        <v>#DIV/0!</v>
      </c>
      <c r="K73" s="487" t="e">
        <f t="shared" si="19"/>
        <v>#DIV/0!</v>
      </c>
      <c r="L73" s="326" t="e">
        <f t="shared" si="20"/>
        <v>#DIV/0!</v>
      </c>
    </row>
    <row r="74" spans="1:12" s="42" customFormat="1" x14ac:dyDescent="0.4">
      <c r="A74" s="51" t="s">
        <v>101</v>
      </c>
      <c r="B74" s="154">
        <v>5804</v>
      </c>
      <c r="C74" s="327"/>
      <c r="D74" s="253" t="e">
        <f t="shared" si="14"/>
        <v>#DIV/0!</v>
      </c>
      <c r="E74" s="328">
        <f t="shared" si="15"/>
        <v>5804</v>
      </c>
      <c r="F74" s="154">
        <v>10974</v>
      </c>
      <c r="G74" s="327"/>
      <c r="H74" s="253" t="e">
        <f t="shared" si="16"/>
        <v>#DIV/0!</v>
      </c>
      <c r="I74" s="252">
        <f t="shared" si="17"/>
        <v>10974</v>
      </c>
      <c r="J74" s="318">
        <f t="shared" si="18"/>
        <v>0.52888645890286134</v>
      </c>
      <c r="K74" s="487" t="e">
        <f t="shared" si="19"/>
        <v>#DIV/0!</v>
      </c>
      <c r="L74" s="326" t="e">
        <f t="shared" si="20"/>
        <v>#DIV/0!</v>
      </c>
    </row>
    <row r="75" spans="1:12" s="42" customFormat="1" x14ac:dyDescent="0.4">
      <c r="A75" s="249" t="s">
        <v>145</v>
      </c>
      <c r="B75" s="248">
        <f>B76</f>
        <v>105</v>
      </c>
      <c r="C75" s="248">
        <f>C76</f>
        <v>97</v>
      </c>
      <c r="D75" s="247">
        <f t="shared" si="14"/>
        <v>1.0824742268041236</v>
      </c>
      <c r="E75" s="257">
        <f t="shared" si="15"/>
        <v>8</v>
      </c>
      <c r="F75" s="268">
        <f>F76</f>
        <v>243</v>
      </c>
      <c r="G75" s="268">
        <f>G76</f>
        <v>216</v>
      </c>
      <c r="H75" s="247">
        <f t="shared" si="16"/>
        <v>1.125</v>
      </c>
      <c r="I75" s="246">
        <f t="shared" si="17"/>
        <v>27</v>
      </c>
      <c r="J75" s="245">
        <f t="shared" si="18"/>
        <v>0.43209876543209874</v>
      </c>
      <c r="K75" s="284">
        <f t="shared" si="19"/>
        <v>0.44907407407407407</v>
      </c>
      <c r="L75" s="244">
        <f t="shared" si="20"/>
        <v>-1.6975308641975329E-2</v>
      </c>
    </row>
    <row r="76" spans="1:12" s="42" customFormat="1" x14ac:dyDescent="0.4">
      <c r="A76" s="325" t="s">
        <v>144</v>
      </c>
      <c r="B76" s="320">
        <v>105</v>
      </c>
      <c r="C76" s="323">
        <v>97</v>
      </c>
      <c r="D76" s="230">
        <f t="shared" si="14"/>
        <v>1.0824742268041236</v>
      </c>
      <c r="E76" s="257">
        <f t="shared" si="15"/>
        <v>8</v>
      </c>
      <c r="F76" s="324">
        <v>243</v>
      </c>
      <c r="G76" s="323">
        <v>216</v>
      </c>
      <c r="H76" s="258">
        <f t="shared" si="16"/>
        <v>1.125</v>
      </c>
      <c r="I76" s="257">
        <f t="shared" si="17"/>
        <v>27</v>
      </c>
      <c r="J76" s="486">
        <f t="shared" si="18"/>
        <v>0.43209876543209874</v>
      </c>
      <c r="K76" s="486">
        <f t="shared" si="19"/>
        <v>0.44907407407407407</v>
      </c>
      <c r="L76" s="321">
        <f t="shared" si="20"/>
        <v>-1.6975308641975329E-2</v>
      </c>
    </row>
    <row r="77" spans="1:12" x14ac:dyDescent="0.4">
      <c r="A77" s="42" t="s">
        <v>143</v>
      </c>
      <c r="C77" s="45"/>
      <c r="E77" s="43"/>
      <c r="G77" s="45"/>
      <c r="I77" s="43"/>
      <c r="K77" s="45"/>
    </row>
    <row r="78" spans="1:12" x14ac:dyDescent="0.4">
      <c r="A78" s="44" t="s">
        <v>142</v>
      </c>
    </row>
    <row r="79" spans="1:12" s="42" customFormat="1" x14ac:dyDescent="0.4">
      <c r="A79" s="42" t="s">
        <v>141</v>
      </c>
      <c r="B79" s="43"/>
      <c r="C79" s="43"/>
      <c r="F79" s="43"/>
      <c r="G79" s="43"/>
      <c r="J79" s="43"/>
      <c r="K79" s="43"/>
    </row>
    <row r="80" spans="1:12" x14ac:dyDescent="0.4">
      <c r="A80" s="42" t="s">
        <v>98</v>
      </c>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70"/>
  <sheetViews>
    <sheetView showGridLines="0" zoomScale="70"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１月月間</v>
      </c>
      <c r="G1" s="4" t="s">
        <v>69</v>
      </c>
      <c r="H1" s="2"/>
      <c r="I1" s="2"/>
      <c r="J1" s="2"/>
    </row>
    <row r="2" spans="1:11" ht="18" customHeight="1" x14ac:dyDescent="0.15">
      <c r="A2" s="227"/>
      <c r="B2" s="226"/>
      <c r="C2" s="683" t="s">
        <v>219</v>
      </c>
      <c r="D2" s="684"/>
      <c r="E2" s="685"/>
      <c r="F2" s="686"/>
      <c r="G2" s="683" t="s">
        <v>218</v>
      </c>
      <c r="H2" s="684"/>
      <c r="I2" s="685"/>
      <c r="J2" s="686"/>
    </row>
    <row r="3" spans="1:11" ht="18.75" customHeight="1" x14ac:dyDescent="0.15">
      <c r="A3" s="225"/>
      <c r="B3" s="224"/>
      <c r="C3" s="687" t="s">
        <v>350</v>
      </c>
      <c r="D3" s="689" t="s">
        <v>349</v>
      </c>
      <c r="E3" s="664" t="s">
        <v>215</v>
      </c>
      <c r="F3" s="665"/>
      <c r="G3" s="660" t="str">
        <f>C3</f>
        <v>13.1月</v>
      </c>
      <c r="H3" s="662" t="str">
        <f>D3</f>
        <v>12.1月</v>
      </c>
      <c r="I3" s="664" t="s">
        <v>215</v>
      </c>
      <c r="J3" s="665"/>
    </row>
    <row r="4" spans="1:11" ht="18" customHeight="1" x14ac:dyDescent="0.15">
      <c r="A4" s="223"/>
      <c r="B4" s="222"/>
      <c r="C4" s="688"/>
      <c r="D4" s="690"/>
      <c r="E4" s="203" t="s">
        <v>214</v>
      </c>
      <c r="F4" s="458" t="s">
        <v>213</v>
      </c>
      <c r="G4" s="661"/>
      <c r="H4" s="663"/>
      <c r="I4" s="203" t="s">
        <v>214</v>
      </c>
      <c r="J4" s="458" t="s">
        <v>213</v>
      </c>
    </row>
    <row r="5" spans="1:11" ht="13.5" customHeight="1" x14ac:dyDescent="0.15">
      <c r="A5" s="668" t="s">
        <v>212</v>
      </c>
      <c r="B5" s="718"/>
      <c r="C5" s="670">
        <f>C7+C12+C17+C22+C27</f>
        <v>439203</v>
      </c>
      <c r="D5" s="672">
        <f>D7+D12+D17+D22+D27</f>
        <v>421738</v>
      </c>
      <c r="E5" s="666">
        <f>C5/D5</f>
        <v>1.0414119666712509</v>
      </c>
      <c r="F5" s="677">
        <f>C5-D5</f>
        <v>17465</v>
      </c>
      <c r="G5" s="670">
        <f>G7+G12+G17+G22+G27</f>
        <v>692627</v>
      </c>
      <c r="H5" s="681">
        <f>H7+H12+H17+H22+H27</f>
        <v>691471</v>
      </c>
      <c r="I5" s="666">
        <f>G5/H5</f>
        <v>1.001671798238827</v>
      </c>
      <c r="J5" s="677">
        <f>G5-H5</f>
        <v>1156</v>
      </c>
    </row>
    <row r="6" spans="1:11" ht="13.5" customHeight="1" x14ac:dyDescent="0.15">
      <c r="A6" s="679" t="s">
        <v>113</v>
      </c>
      <c r="B6" s="715"/>
      <c r="C6" s="671"/>
      <c r="D6" s="673"/>
      <c r="E6" s="667"/>
      <c r="F6" s="678"/>
      <c r="G6" s="671"/>
      <c r="H6" s="682"/>
      <c r="I6" s="667"/>
      <c r="J6" s="678"/>
    </row>
    <row r="7" spans="1:11" ht="18" customHeight="1" x14ac:dyDescent="0.15">
      <c r="A7" s="723" t="s">
        <v>211</v>
      </c>
      <c r="B7" s="724"/>
      <c r="C7" s="622">
        <f>SUM(C8:C11)</f>
        <v>217917</v>
      </c>
      <c r="D7" s="621">
        <f>SUM(D8:D11)</f>
        <v>212863</v>
      </c>
      <c r="E7" s="620">
        <f t="shared" ref="E7:E34" si="0">C7/D7</f>
        <v>1.023742970831004</v>
      </c>
      <c r="F7" s="619">
        <f t="shared" ref="F7:F34" si="1">C7-D7</f>
        <v>5054</v>
      </c>
      <c r="G7" s="622">
        <f>SUM(G8:G11)</f>
        <v>324927</v>
      </c>
      <c r="H7" s="623">
        <f>SUM(H8:H11)</f>
        <v>350455</v>
      </c>
      <c r="I7" s="620">
        <f t="shared" ref="I7:I34" si="2">G7/H7</f>
        <v>0.92715755232483488</v>
      </c>
      <c r="J7" s="619">
        <f t="shared" ref="J7:J34" si="3">G7-H7</f>
        <v>-25528</v>
      </c>
      <c r="K7" s="180"/>
    </row>
    <row r="8" spans="1:11" ht="18" customHeight="1" x14ac:dyDescent="0.15">
      <c r="A8" s="187" t="s">
        <v>210</v>
      </c>
      <c r="B8" s="189" t="s">
        <v>111</v>
      </c>
      <c r="C8" s="184">
        <f>'１月(月間)'!B9+'１月(月間)'!B14</f>
        <v>97941</v>
      </c>
      <c r="D8" s="185">
        <f>'１月(月間)'!C9+'１月(月間)'!C14</f>
        <v>92893</v>
      </c>
      <c r="E8" s="423">
        <f t="shared" si="0"/>
        <v>1.0543420925150442</v>
      </c>
      <c r="F8" s="422">
        <f t="shared" si="1"/>
        <v>5048</v>
      </c>
      <c r="G8" s="184">
        <f>'１月(月間)'!F9+'１月(月間)'!F14</f>
        <v>146196</v>
      </c>
      <c r="H8" s="183">
        <f>'１月(月間)'!G9+'１月(月間)'!G14</f>
        <v>163899</v>
      </c>
      <c r="I8" s="423">
        <f t="shared" si="2"/>
        <v>0.8919883586843117</v>
      </c>
      <c r="J8" s="422">
        <f t="shared" si="3"/>
        <v>-17703</v>
      </c>
      <c r="K8" s="180"/>
    </row>
    <row r="9" spans="1:11" ht="18" customHeight="1" x14ac:dyDescent="0.15">
      <c r="A9" s="187"/>
      <c r="B9" s="189" t="s">
        <v>110</v>
      </c>
      <c r="C9" s="184">
        <f>'１月(月間)'!B19+'１月(月間)'!B22+'１月(月間)'!B23+'１月(月間)'!B24</f>
        <v>8129</v>
      </c>
      <c r="D9" s="185">
        <f>'１月(月間)'!C19+'１月(月間)'!C22+'１月(月間)'!C23+'１月(月間)'!C24</f>
        <v>7048</v>
      </c>
      <c r="E9" s="423">
        <f t="shared" si="0"/>
        <v>1.1533768444948922</v>
      </c>
      <c r="F9" s="422">
        <f t="shared" si="1"/>
        <v>1081</v>
      </c>
      <c r="G9" s="184">
        <f>'１月(月間)'!F19+'１月(月間)'!F22+'１月(月間)'!F23+'１月(月間)'!F24</f>
        <v>13370</v>
      </c>
      <c r="H9" s="183">
        <f>'１月(月間)'!G19+'１月(月間)'!G22+'１月(月間)'!G23+'１月(月間)'!G24</f>
        <v>13730</v>
      </c>
      <c r="I9" s="423">
        <f t="shared" si="2"/>
        <v>0.97378004369992721</v>
      </c>
      <c r="J9" s="422">
        <f t="shared" si="3"/>
        <v>-360</v>
      </c>
      <c r="K9" s="180"/>
    </row>
    <row r="10" spans="1:11" ht="18" customHeight="1" x14ac:dyDescent="0.15">
      <c r="A10" s="187"/>
      <c r="B10" s="189" t="s">
        <v>108</v>
      </c>
      <c r="C10" s="184">
        <f>'１月(月間)'!B43+'１月(月間)'!B49</f>
        <v>92603</v>
      </c>
      <c r="D10" s="185">
        <f>'１月(月間)'!C43+'１月(月間)'!C49</f>
        <v>91523</v>
      </c>
      <c r="E10" s="423">
        <f t="shared" si="0"/>
        <v>1.0118003124897568</v>
      </c>
      <c r="F10" s="422">
        <f t="shared" si="1"/>
        <v>1080</v>
      </c>
      <c r="G10" s="184">
        <f>'１月(月間)'!F43+'１月(月間)'!F49</f>
        <v>135802</v>
      </c>
      <c r="H10" s="183">
        <f>'１月(月間)'!G43+'１月(月間)'!G49</f>
        <v>142736</v>
      </c>
      <c r="I10" s="423">
        <f t="shared" si="2"/>
        <v>0.95142080484250646</v>
      </c>
      <c r="J10" s="422">
        <f t="shared" si="3"/>
        <v>-6934</v>
      </c>
      <c r="K10" s="180"/>
    </row>
    <row r="11" spans="1:11" ht="18" customHeight="1" x14ac:dyDescent="0.15">
      <c r="A11" s="187"/>
      <c r="B11" s="189" t="s">
        <v>112</v>
      </c>
      <c r="C11" s="184">
        <f>'１月(月間)'!B70+'１月(月間)'!B71</f>
        <v>19244</v>
      </c>
      <c r="D11" s="221">
        <f>'１月(月間)'!C70+'１月(月間)'!C71</f>
        <v>21399</v>
      </c>
      <c r="E11" s="423">
        <f t="shared" si="0"/>
        <v>0.89929435954951165</v>
      </c>
      <c r="F11" s="422">
        <f t="shared" si="1"/>
        <v>-2155</v>
      </c>
      <c r="G11" s="184">
        <f>'１月(月間)'!F70+'１月(月間)'!F71</f>
        <v>29559</v>
      </c>
      <c r="H11" s="221">
        <f>'１月(月間)'!G70+'１月(月間)'!G71</f>
        <v>30090</v>
      </c>
      <c r="I11" s="423">
        <f t="shared" si="2"/>
        <v>0.98235294117647054</v>
      </c>
      <c r="J11" s="422">
        <f t="shared" si="3"/>
        <v>-531</v>
      </c>
      <c r="K11" s="180"/>
    </row>
    <row r="12" spans="1:11" ht="18" customHeight="1" x14ac:dyDescent="0.15">
      <c r="A12" s="723" t="s">
        <v>209</v>
      </c>
      <c r="B12" s="724"/>
      <c r="C12" s="622">
        <f>SUM(C13:C16)</f>
        <v>73788</v>
      </c>
      <c r="D12" s="621">
        <f>SUM(D13:D16)</f>
        <v>73183</v>
      </c>
      <c r="E12" s="620">
        <f t="shared" si="0"/>
        <v>1.0082669472418457</v>
      </c>
      <c r="F12" s="619">
        <f t="shared" si="1"/>
        <v>605</v>
      </c>
      <c r="G12" s="622">
        <f>SUM(G13:G16)</f>
        <v>131716</v>
      </c>
      <c r="H12" s="621">
        <f>SUM(H13:H16)</f>
        <v>112474</v>
      </c>
      <c r="I12" s="620">
        <f t="shared" si="2"/>
        <v>1.1710795383822039</v>
      </c>
      <c r="J12" s="619">
        <f t="shared" si="3"/>
        <v>19242</v>
      </c>
      <c r="K12" s="180"/>
    </row>
    <row r="13" spans="1:11" ht="18" customHeight="1" x14ac:dyDescent="0.15">
      <c r="A13" s="187" t="s">
        <v>208</v>
      </c>
      <c r="B13" s="189" t="s">
        <v>111</v>
      </c>
      <c r="C13" s="184">
        <f>'１月(月間)'!B10+'１月(月間)'!B11+'１月(月間)'!B16</f>
        <v>13456</v>
      </c>
      <c r="D13" s="185">
        <f>'１月(月間)'!C10+'１月(月間)'!C11+'１月(月間)'!C16</f>
        <v>27762</v>
      </c>
      <c r="E13" s="423">
        <f t="shared" si="0"/>
        <v>0.48469130466104748</v>
      </c>
      <c r="F13" s="422">
        <f t="shared" si="1"/>
        <v>-14306</v>
      </c>
      <c r="G13" s="184">
        <f>'１月(月間)'!F10+'１月(月間)'!F11+'１月(月間)'!F16</f>
        <v>17177</v>
      </c>
      <c r="H13" s="185">
        <f>'１月(月間)'!G10+'１月(月間)'!G11+'１月(月間)'!G16</f>
        <v>36094</v>
      </c>
      <c r="I13" s="423">
        <f t="shared" si="2"/>
        <v>0.47589627084834046</v>
      </c>
      <c r="J13" s="422">
        <f t="shared" si="3"/>
        <v>-18917</v>
      </c>
      <c r="K13" s="180"/>
    </row>
    <row r="14" spans="1:11" ht="18" customHeight="1" x14ac:dyDescent="0.15">
      <c r="A14" s="187"/>
      <c r="B14" s="189" t="s">
        <v>110</v>
      </c>
      <c r="C14" s="184">
        <f>'１月(月間)'!B20+'１月(月間)'!B25+'１月(月間)'!B26+'１月(月間)'!B27+'１月(月間)'!B36</f>
        <v>11929</v>
      </c>
      <c r="D14" s="185">
        <f>'１月(月間)'!C20+'１月(月間)'!C25+'１月(月間)'!C26+'１月(月間)'!C27+'１月(月間)'!C36</f>
        <v>2397</v>
      </c>
      <c r="E14" s="423">
        <f t="shared" si="0"/>
        <v>4.9766374634960364</v>
      </c>
      <c r="F14" s="422">
        <f t="shared" si="1"/>
        <v>9532</v>
      </c>
      <c r="G14" s="184">
        <f>'１月(月間)'!F20+'１月(月間)'!F25+'１月(月間)'!F26+'１月(月間)'!F27+'１月(月間)'!F36</f>
        <v>18525</v>
      </c>
      <c r="H14" s="185">
        <f>'１月(月間)'!G20+'１月(月間)'!G25+'１月(月間)'!G26+'１月(月間)'!G27+'１月(月間)'!G36</f>
        <v>4565</v>
      </c>
      <c r="I14" s="423">
        <f t="shared" si="2"/>
        <v>4.0580503833515884</v>
      </c>
      <c r="J14" s="422">
        <f t="shared" si="3"/>
        <v>13960</v>
      </c>
      <c r="K14" s="180"/>
    </row>
    <row r="15" spans="1:11" ht="18" customHeight="1" x14ac:dyDescent="0.15">
      <c r="A15" s="187"/>
      <c r="B15" s="189" t="s">
        <v>108</v>
      </c>
      <c r="C15" s="184">
        <f>'１月(月間)'!B44+'１月(月間)'!B45+'１月(月間)'!B46+'１月(月間)'!B61</f>
        <v>36238</v>
      </c>
      <c r="D15" s="185">
        <f>'１月(月間)'!C44+'１月(月間)'!C45+'１月(月間)'!C46+'１月(月間)'!C61</f>
        <v>34974</v>
      </c>
      <c r="E15" s="423">
        <f t="shared" si="0"/>
        <v>1.0361411334133928</v>
      </c>
      <c r="F15" s="422">
        <f t="shared" si="1"/>
        <v>1264</v>
      </c>
      <c r="G15" s="184">
        <f>'１月(月間)'!F44+'１月(月間)'!F45+'１月(月間)'!F46+'１月(月間)'!F61</f>
        <v>63092</v>
      </c>
      <c r="H15" s="185">
        <f>'１月(月間)'!G44+'１月(月間)'!G45+'１月(月間)'!G46+'１月(月間)'!G61</f>
        <v>60841</v>
      </c>
      <c r="I15" s="423">
        <f t="shared" si="2"/>
        <v>1.0369980769546852</v>
      </c>
      <c r="J15" s="422">
        <f t="shared" si="3"/>
        <v>2251</v>
      </c>
      <c r="K15" s="180"/>
    </row>
    <row r="16" spans="1:11" ht="18" customHeight="1" x14ac:dyDescent="0.15">
      <c r="A16" s="212"/>
      <c r="B16" s="219" t="s">
        <v>112</v>
      </c>
      <c r="C16" s="218">
        <f>'１月(月間)'!B73+'１月(月間)'!B74</f>
        <v>12165</v>
      </c>
      <c r="D16" s="216">
        <f>'１月(月間)'!C73+'１月(月間)'!C74</f>
        <v>8050</v>
      </c>
      <c r="E16" s="521">
        <f t="shared" si="0"/>
        <v>1.5111801242236025</v>
      </c>
      <c r="F16" s="520">
        <f t="shared" si="1"/>
        <v>4115</v>
      </c>
      <c r="G16" s="218">
        <f>'１月(月間)'!F73+'１月(月間)'!F74</f>
        <v>32922</v>
      </c>
      <c r="H16" s="216">
        <f>'１月(月間)'!G73+'１月(月間)'!G74</f>
        <v>10974</v>
      </c>
      <c r="I16" s="521">
        <f t="shared" si="2"/>
        <v>3</v>
      </c>
      <c r="J16" s="520">
        <f t="shared" si="3"/>
        <v>21948</v>
      </c>
      <c r="K16" s="180"/>
    </row>
    <row r="17" spans="1:11" ht="18" customHeight="1" x14ac:dyDescent="0.15">
      <c r="A17" s="723" t="s">
        <v>207</v>
      </c>
      <c r="B17" s="724"/>
      <c r="C17" s="622">
        <f>SUM(C18:C21)</f>
        <v>58874</v>
      </c>
      <c r="D17" s="621">
        <f>SUM(D18:D21)</f>
        <v>58090</v>
      </c>
      <c r="E17" s="620">
        <f t="shared" si="0"/>
        <v>1.0134962988466174</v>
      </c>
      <c r="F17" s="619">
        <f t="shared" si="1"/>
        <v>784</v>
      </c>
      <c r="G17" s="622">
        <f>SUM(G18:G21)</f>
        <v>95685</v>
      </c>
      <c r="H17" s="623">
        <f>SUM(H18:H21)</f>
        <v>96792</v>
      </c>
      <c r="I17" s="620">
        <f t="shared" si="2"/>
        <v>0.98856310438879247</v>
      </c>
      <c r="J17" s="619">
        <f t="shared" si="3"/>
        <v>-1107</v>
      </c>
      <c r="K17" s="180"/>
    </row>
    <row r="18" spans="1:11" ht="18" customHeight="1" x14ac:dyDescent="0.15">
      <c r="A18" s="187" t="s">
        <v>206</v>
      </c>
      <c r="B18" s="189" t="s">
        <v>111</v>
      </c>
      <c r="C18" s="184">
        <f>'１月(月間)'!B12</f>
        <v>0</v>
      </c>
      <c r="D18" s="185">
        <f>'１月(月間)'!C12</f>
        <v>0</v>
      </c>
      <c r="E18" s="423" t="e">
        <f t="shared" si="0"/>
        <v>#DIV/0!</v>
      </c>
      <c r="F18" s="422">
        <f t="shared" si="1"/>
        <v>0</v>
      </c>
      <c r="G18" s="184">
        <f>'１月(月間)'!F12</f>
        <v>0</v>
      </c>
      <c r="H18" s="183">
        <f>'１月(月間)'!G12</f>
        <v>0</v>
      </c>
      <c r="I18" s="423" t="e">
        <f t="shared" si="2"/>
        <v>#DIV/0!</v>
      </c>
      <c r="J18" s="422">
        <f t="shared" si="3"/>
        <v>0</v>
      </c>
      <c r="K18" s="180"/>
    </row>
    <row r="19" spans="1:11" ht="18" customHeight="1" x14ac:dyDescent="0.15">
      <c r="A19" s="187"/>
      <c r="B19" s="189" t="s">
        <v>110</v>
      </c>
      <c r="C19" s="184">
        <f>'１月(月間)'!B21+'１月(月間)'!B35</f>
        <v>17201</v>
      </c>
      <c r="D19" s="185">
        <f>'１月(月間)'!C21+'１月(月間)'!C35</f>
        <v>16664</v>
      </c>
      <c r="E19" s="423">
        <f t="shared" si="0"/>
        <v>1.032225156024964</v>
      </c>
      <c r="F19" s="422">
        <f t="shared" si="1"/>
        <v>537</v>
      </c>
      <c r="G19" s="184">
        <f>'１月(月間)'!F21+'１月(月間)'!F35</f>
        <v>26975</v>
      </c>
      <c r="H19" s="183">
        <f>'１月(月間)'!G21+'１月(月間)'!G35</f>
        <v>27200</v>
      </c>
      <c r="I19" s="423">
        <f t="shared" si="2"/>
        <v>0.99172794117647056</v>
      </c>
      <c r="J19" s="422">
        <f t="shared" si="3"/>
        <v>-225</v>
      </c>
      <c r="K19" s="180"/>
    </row>
    <row r="20" spans="1:11" ht="18" customHeight="1" x14ac:dyDescent="0.15">
      <c r="A20" s="187"/>
      <c r="B20" s="189" t="s">
        <v>108</v>
      </c>
      <c r="C20" s="184">
        <f>'１月(月間)'!B48+'１月(月間)'!B63</f>
        <v>32012</v>
      </c>
      <c r="D20" s="185">
        <f>'１月(月間)'!C48+'１月(月間)'!C63</f>
        <v>30362</v>
      </c>
      <c r="E20" s="423">
        <f t="shared" si="0"/>
        <v>1.0543442460970951</v>
      </c>
      <c r="F20" s="422">
        <f t="shared" si="1"/>
        <v>1650</v>
      </c>
      <c r="G20" s="184">
        <f>'１月(月間)'!F48+'１月(月間)'!F63</f>
        <v>52249</v>
      </c>
      <c r="H20" s="183">
        <f>'１月(月間)'!G48+'１月(月間)'!G63</f>
        <v>53131</v>
      </c>
      <c r="I20" s="423">
        <f t="shared" si="2"/>
        <v>0.98339952193634605</v>
      </c>
      <c r="J20" s="422">
        <f t="shared" si="3"/>
        <v>-882</v>
      </c>
      <c r="K20" s="180"/>
    </row>
    <row r="21" spans="1:11" ht="18" customHeight="1" x14ac:dyDescent="0.15">
      <c r="A21" s="212"/>
      <c r="B21" s="219" t="s">
        <v>112</v>
      </c>
      <c r="C21" s="218">
        <f>'１月(月間)'!B72+'１月(月間)'!B76</f>
        <v>9661</v>
      </c>
      <c r="D21" s="216">
        <f>'１月(月間)'!C72+'１月(月間)'!C76</f>
        <v>11064</v>
      </c>
      <c r="E21" s="521">
        <f t="shared" si="0"/>
        <v>0.87319233550253073</v>
      </c>
      <c r="F21" s="520">
        <f t="shared" si="1"/>
        <v>-1403</v>
      </c>
      <c r="G21" s="218">
        <f>'１月(月間)'!F72+'１月(月間)'!F76</f>
        <v>16461</v>
      </c>
      <c r="H21" s="220">
        <f>'１月(月間)'!G72+'１月(月間)'!G76</f>
        <v>16461</v>
      </c>
      <c r="I21" s="522">
        <f t="shared" si="2"/>
        <v>1</v>
      </c>
      <c r="J21" s="520">
        <f t="shared" si="3"/>
        <v>0</v>
      </c>
      <c r="K21" s="180"/>
    </row>
    <row r="22" spans="1:11" ht="18" customHeight="1" x14ac:dyDescent="0.15">
      <c r="A22" s="723" t="s">
        <v>205</v>
      </c>
      <c r="B22" s="724"/>
      <c r="C22" s="622">
        <f>SUM(C23:C26)</f>
        <v>40898</v>
      </c>
      <c r="D22" s="621">
        <f>SUM(D23:D26)</f>
        <v>36401</v>
      </c>
      <c r="E22" s="620">
        <f t="shared" si="0"/>
        <v>1.1235405620724705</v>
      </c>
      <c r="F22" s="619">
        <f t="shared" si="1"/>
        <v>4497</v>
      </c>
      <c r="G22" s="622">
        <f>SUM(G23:G26)</f>
        <v>57212</v>
      </c>
      <c r="H22" s="623">
        <f>SUM(H23:H26)</f>
        <v>56582</v>
      </c>
      <c r="I22" s="620">
        <f t="shared" si="2"/>
        <v>1.0111342829875225</v>
      </c>
      <c r="J22" s="619">
        <f t="shared" si="3"/>
        <v>630</v>
      </c>
      <c r="K22" s="180"/>
    </row>
    <row r="23" spans="1:11" ht="18" customHeight="1" x14ac:dyDescent="0.15">
      <c r="A23" s="187"/>
      <c r="B23" s="189" t="s">
        <v>111</v>
      </c>
      <c r="C23" s="184">
        <f>'１月(月間)'!B13</f>
        <v>0</v>
      </c>
      <c r="D23" s="185">
        <f>'１月(月間)'!C13</f>
        <v>0</v>
      </c>
      <c r="E23" s="423" t="e">
        <f t="shared" si="0"/>
        <v>#DIV/0!</v>
      </c>
      <c r="F23" s="422">
        <f t="shared" si="1"/>
        <v>0</v>
      </c>
      <c r="G23" s="184">
        <f>'１月(月間)'!F13</f>
        <v>0</v>
      </c>
      <c r="H23" s="183">
        <f>'１月(月間)'!G13</f>
        <v>0</v>
      </c>
      <c r="I23" s="423" t="e">
        <f t="shared" si="2"/>
        <v>#DIV/0!</v>
      </c>
      <c r="J23" s="422">
        <f t="shared" si="3"/>
        <v>0</v>
      </c>
      <c r="K23" s="180"/>
    </row>
    <row r="24" spans="1:11" ht="18" customHeight="1" x14ac:dyDescent="0.15">
      <c r="A24" s="187"/>
      <c r="B24" s="189" t="s">
        <v>110</v>
      </c>
      <c r="C24" s="184">
        <f>'１月(月間)'!B28+'１月(月間)'!B37</f>
        <v>13745</v>
      </c>
      <c r="D24" s="185">
        <f>'１月(月間)'!C28+'１月(月間)'!C37</f>
        <v>15039</v>
      </c>
      <c r="E24" s="423">
        <f t="shared" si="0"/>
        <v>0.91395704501629094</v>
      </c>
      <c r="F24" s="422">
        <f t="shared" si="1"/>
        <v>-1294</v>
      </c>
      <c r="G24" s="184">
        <f>'１月(月間)'!F28+'１月(月間)'!F37</f>
        <v>18080</v>
      </c>
      <c r="H24" s="183">
        <f>'１月(月間)'!G28+'１月(月間)'!G37</f>
        <v>22630</v>
      </c>
      <c r="I24" s="423">
        <f t="shared" si="2"/>
        <v>0.79893946089262047</v>
      </c>
      <c r="J24" s="422">
        <f t="shared" si="3"/>
        <v>-4550</v>
      </c>
      <c r="K24" s="180"/>
    </row>
    <row r="25" spans="1:11" ht="18" customHeight="1" x14ac:dyDescent="0.15">
      <c r="A25" s="187"/>
      <c r="B25" s="189" t="s">
        <v>108</v>
      </c>
      <c r="C25" s="184">
        <f>'１月(月間)'!B47+'１月(月間)'!B62</f>
        <v>20672</v>
      </c>
      <c r="D25" s="185">
        <f>'１月(月間)'!C47+'１月(月間)'!C62</f>
        <v>14997</v>
      </c>
      <c r="E25" s="423">
        <f t="shared" si="0"/>
        <v>1.3784090151363606</v>
      </c>
      <c r="F25" s="422">
        <f t="shared" si="1"/>
        <v>5675</v>
      </c>
      <c r="G25" s="184">
        <f>'１月(月間)'!F47+'１月(月間)'!F62</f>
        <v>28158</v>
      </c>
      <c r="H25" s="185">
        <f>'１月(月間)'!G47+'１月(月間)'!G62</f>
        <v>22978</v>
      </c>
      <c r="I25" s="423">
        <f t="shared" si="2"/>
        <v>1.2254330228914614</v>
      </c>
      <c r="J25" s="422">
        <f t="shared" si="3"/>
        <v>5180</v>
      </c>
      <c r="K25" s="180"/>
    </row>
    <row r="26" spans="1:11" ht="18" customHeight="1" x14ac:dyDescent="0.15">
      <c r="A26" s="212"/>
      <c r="B26" s="219" t="s">
        <v>112</v>
      </c>
      <c r="C26" s="218">
        <f>'１月(月間)'!B77</f>
        <v>6481</v>
      </c>
      <c r="D26" s="216">
        <f>'１月(月間)'!C77</f>
        <v>6365</v>
      </c>
      <c r="E26" s="521">
        <f t="shared" si="0"/>
        <v>1.0182246661429695</v>
      </c>
      <c r="F26" s="520">
        <f t="shared" si="1"/>
        <v>116</v>
      </c>
      <c r="G26" s="217">
        <f>'１月(月間)'!F77</f>
        <v>10974</v>
      </c>
      <c r="H26" s="216">
        <f>'１月(月間)'!G77</f>
        <v>10974</v>
      </c>
      <c r="I26" s="521">
        <f t="shared" si="2"/>
        <v>1</v>
      </c>
      <c r="J26" s="520">
        <f t="shared" si="3"/>
        <v>0</v>
      </c>
      <c r="K26" s="180"/>
    </row>
    <row r="27" spans="1:11" ht="18" customHeight="1" x14ac:dyDescent="0.15">
      <c r="A27" s="723" t="s">
        <v>204</v>
      </c>
      <c r="B27" s="724"/>
      <c r="C27" s="622">
        <f>SUM(C28:C34)</f>
        <v>47726</v>
      </c>
      <c r="D27" s="621">
        <f>SUM(D28:D34)</f>
        <v>41201</v>
      </c>
      <c r="E27" s="620">
        <f t="shared" si="0"/>
        <v>1.1583699424771243</v>
      </c>
      <c r="F27" s="619">
        <f t="shared" si="1"/>
        <v>6525</v>
      </c>
      <c r="G27" s="622">
        <f>SUM(G28:G34)</f>
        <v>83087</v>
      </c>
      <c r="H27" s="621">
        <f>SUM(H28:H34)</f>
        <v>75168</v>
      </c>
      <c r="I27" s="620">
        <f t="shared" si="2"/>
        <v>1.1053506811409111</v>
      </c>
      <c r="J27" s="619">
        <f t="shared" si="3"/>
        <v>7919</v>
      </c>
      <c r="K27" s="180"/>
    </row>
    <row r="28" spans="1:11" ht="18" customHeight="1" x14ac:dyDescent="0.15">
      <c r="A28" s="187"/>
      <c r="B28" s="189" t="s">
        <v>111</v>
      </c>
      <c r="C28" s="184">
        <f>'１月(月間)'!B15+'１月(月間)'!B17</f>
        <v>0</v>
      </c>
      <c r="D28" s="185">
        <f>'１月(月間)'!C15+'１月(月間)'!C17</f>
        <v>0</v>
      </c>
      <c r="E28" s="423" t="e">
        <f t="shared" si="0"/>
        <v>#DIV/0!</v>
      </c>
      <c r="F28" s="422">
        <f t="shared" si="1"/>
        <v>0</v>
      </c>
      <c r="G28" s="184">
        <f>'１月(月間)'!F15+'１月(月間)'!F17</f>
        <v>0</v>
      </c>
      <c r="H28" s="183">
        <f>'１月(月間)'!G15+'１月(月間)'!G17</f>
        <v>0</v>
      </c>
      <c r="I28" s="423" t="e">
        <f t="shared" si="2"/>
        <v>#DIV/0!</v>
      </c>
      <c r="J28" s="422">
        <f t="shared" si="3"/>
        <v>0</v>
      </c>
      <c r="K28" s="180"/>
    </row>
    <row r="29" spans="1:11" ht="18" customHeight="1" x14ac:dyDescent="0.15">
      <c r="A29" s="187"/>
      <c r="B29" s="186" t="s">
        <v>110</v>
      </c>
      <c r="C29" s="184">
        <f>'１月(月間)'!B29+'１月(月間)'!B30+'１月(月間)'!B31+'１月(月間)'!B32+'１月(月間)'!B33+'１月(月間)'!B34</f>
        <v>5179</v>
      </c>
      <c r="D29" s="188">
        <f>'１月(月間)'!C29+'１月(月間)'!C30+'１月(月間)'!C31+'１月(月間)'!C32+'１月(月間)'!C33+'１月(月間)'!C34</f>
        <v>5261</v>
      </c>
      <c r="E29" s="423">
        <f t="shared" si="0"/>
        <v>0.98441360957992774</v>
      </c>
      <c r="F29" s="422">
        <f t="shared" si="1"/>
        <v>-82</v>
      </c>
      <c r="G29" s="184">
        <f>'１月(月間)'!F29+'１月(月間)'!F30+'１月(月間)'!F31+'１月(月間)'!F32+'１月(月間)'!F33+'１月(月間)'!F34</f>
        <v>8990</v>
      </c>
      <c r="H29" s="183">
        <f>'１月(月間)'!G29+'１月(月間)'!G30+'１月(月間)'!G31+'１月(月間)'!G32+'１月(月間)'!G33+'１月(月間)'!G34</f>
        <v>9110</v>
      </c>
      <c r="I29" s="423">
        <f t="shared" si="2"/>
        <v>0.98682766190998905</v>
      </c>
      <c r="J29" s="422">
        <f t="shared" si="3"/>
        <v>-120</v>
      </c>
      <c r="K29" s="180"/>
    </row>
    <row r="30" spans="1:11" ht="18" customHeight="1" x14ac:dyDescent="0.15">
      <c r="A30" s="187"/>
      <c r="B30" s="186" t="s">
        <v>109</v>
      </c>
      <c r="C30" s="184">
        <f>'１月(月間)'!B38</f>
        <v>1571</v>
      </c>
      <c r="D30" s="185">
        <f>'１月(月間)'!C38</f>
        <v>1615</v>
      </c>
      <c r="E30" s="423">
        <f t="shared" si="0"/>
        <v>0.97275541795665632</v>
      </c>
      <c r="F30" s="422">
        <f t="shared" si="1"/>
        <v>-44</v>
      </c>
      <c r="G30" s="184">
        <f>'１月(月間)'!F38</f>
        <v>2599</v>
      </c>
      <c r="H30" s="183">
        <f>'１月(月間)'!G38</f>
        <v>2759</v>
      </c>
      <c r="I30" s="423">
        <f t="shared" si="2"/>
        <v>0.94200797390358826</v>
      </c>
      <c r="J30" s="422">
        <f t="shared" si="3"/>
        <v>-160</v>
      </c>
      <c r="K30" s="180"/>
    </row>
    <row r="31" spans="1:11" ht="18" customHeight="1" x14ac:dyDescent="0.15">
      <c r="A31" s="187"/>
      <c r="B31" s="186" t="s">
        <v>108</v>
      </c>
      <c r="C31" s="184">
        <f>'１月(月間)'!B50+'１月(月間)'!B51+'１月(月間)'!B52+'１月(月間)'!B53+'１月(月間)'!B54+'１月(月間)'!B57+'１月(月間)'!B55+'１月(月間)'!B56+'１月(月間)'!B60+'１月(月間)'!B58+'１月(月間)'!B59</f>
        <v>37992</v>
      </c>
      <c r="D31" s="185">
        <f>'１月(月間)'!C51+'１月(月間)'!C52+'１月(月間)'!C53+'１月(月間)'!C54+'１月(月間)'!C57+'１月(月間)'!C55+'１月(月間)'!C56+'１月(月間)'!C60+'１月(月間)'!C58+'１月(月間)'!C59</f>
        <v>31603</v>
      </c>
      <c r="E31" s="423">
        <f t="shared" si="0"/>
        <v>1.2021643514856184</v>
      </c>
      <c r="F31" s="422">
        <f t="shared" si="1"/>
        <v>6389</v>
      </c>
      <c r="G31" s="184">
        <f>'１月(月間)'!F50+'１月(月間)'!F51+'１月(月間)'!F52+'１月(月間)'!F53+'１月(月間)'!F54+'１月(月間)'!F57+'１月(月間)'!F55+'１月(月間)'!F56+'１月(月間)'!F60+'１月(月間)'!F58+'１月(月間)'!F59</f>
        <v>65820</v>
      </c>
      <c r="H31" s="183">
        <f>'１月(月間)'!G51+'１月(月間)'!G52+'１月(月間)'!G53+'１月(月間)'!G54+'１月(月間)'!G57+'１月(月間)'!G55+'１月(月間)'!G56+'１月(月間)'!G60+'１月(月間)'!G58+'１月(月間)'!G59</f>
        <v>58428</v>
      </c>
      <c r="I31" s="423">
        <f t="shared" si="2"/>
        <v>1.126514684740193</v>
      </c>
      <c r="J31" s="422">
        <f t="shared" si="3"/>
        <v>7392</v>
      </c>
      <c r="K31" s="180"/>
    </row>
    <row r="32" spans="1:11" ht="18" customHeight="1" x14ac:dyDescent="0.15">
      <c r="A32" s="187"/>
      <c r="B32" s="186" t="s">
        <v>107</v>
      </c>
      <c r="C32" s="184">
        <f>'１月(月間)'!B64</f>
        <v>2855</v>
      </c>
      <c r="D32" s="185">
        <f>'１月(月間)'!C64</f>
        <v>2601</v>
      </c>
      <c r="E32" s="423">
        <f t="shared" si="0"/>
        <v>1.0976547481737793</v>
      </c>
      <c r="F32" s="422">
        <f t="shared" si="1"/>
        <v>254</v>
      </c>
      <c r="G32" s="184">
        <f>'１月(月間)'!F64</f>
        <v>5399</v>
      </c>
      <c r="H32" s="183">
        <f>'１月(月間)'!G64</f>
        <v>4619</v>
      </c>
      <c r="I32" s="423">
        <f t="shared" si="2"/>
        <v>1.1688677202857762</v>
      </c>
      <c r="J32" s="422">
        <f t="shared" si="3"/>
        <v>780</v>
      </c>
      <c r="K32" s="180"/>
    </row>
    <row r="33" spans="1:11" ht="18" customHeight="1" x14ac:dyDescent="0.15">
      <c r="A33" s="187"/>
      <c r="B33" s="186" t="s">
        <v>106</v>
      </c>
      <c r="C33" s="184">
        <f>'１月(月間)'!B75</f>
        <v>0</v>
      </c>
      <c r="D33" s="188">
        <f>'１月(月間)'!C75</f>
        <v>0</v>
      </c>
      <c r="E33" s="423" t="e">
        <f t="shared" si="0"/>
        <v>#DIV/0!</v>
      </c>
      <c r="F33" s="422">
        <f t="shared" si="1"/>
        <v>0</v>
      </c>
      <c r="G33" s="213">
        <f>'１月(月間)'!F75</f>
        <v>0</v>
      </c>
      <c r="H33" s="188">
        <f>'１月(月間)'!G75</f>
        <v>0</v>
      </c>
      <c r="I33" s="423" t="e">
        <f t="shared" si="2"/>
        <v>#DIV/0!</v>
      </c>
      <c r="J33" s="422">
        <f t="shared" si="3"/>
        <v>0</v>
      </c>
      <c r="K33" s="180"/>
    </row>
    <row r="34" spans="1:11" ht="18" customHeight="1" thickBot="1" x14ac:dyDescent="0.2">
      <c r="A34" s="212"/>
      <c r="B34" s="202" t="s">
        <v>203</v>
      </c>
      <c r="C34" s="211">
        <f>'１月(月間)'!B79</f>
        <v>129</v>
      </c>
      <c r="D34" s="209">
        <f>'１月(月間)'!C79</f>
        <v>121</v>
      </c>
      <c r="E34" s="513">
        <f t="shared" si="0"/>
        <v>1.0661157024793388</v>
      </c>
      <c r="F34" s="512">
        <f t="shared" si="1"/>
        <v>8</v>
      </c>
      <c r="G34" s="210">
        <f>'１月(月間)'!F79</f>
        <v>279</v>
      </c>
      <c r="H34" s="209">
        <f>'１月(月間)'!G79</f>
        <v>252</v>
      </c>
      <c r="I34" s="513">
        <f t="shared" si="2"/>
        <v>1.1071428571428572</v>
      </c>
      <c r="J34" s="512">
        <f t="shared" si="3"/>
        <v>27</v>
      </c>
      <c r="K34" s="180"/>
    </row>
    <row r="35" spans="1:11" x14ac:dyDescent="0.15">
      <c r="C35" s="165"/>
      <c r="G35" s="165"/>
    </row>
    <row r="36" spans="1:11" x14ac:dyDescent="0.15">
      <c r="C36" s="165"/>
      <c r="G36" s="165"/>
    </row>
    <row r="37" spans="1:11" x14ac:dyDescent="0.15">
      <c r="C37" s="165"/>
      <c r="G37" s="42"/>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F64" s="162">
        <v>0</v>
      </c>
      <c r="G64" s="165"/>
    </row>
    <row r="65" spans="2:7" x14ac:dyDescent="0.15">
      <c r="B65" s="164">
        <v>6025</v>
      </c>
      <c r="C65" s="165"/>
      <c r="F65" s="162">
        <v>10620</v>
      </c>
      <c r="G65" s="165"/>
    </row>
    <row r="66" spans="2:7" x14ac:dyDescent="0.15">
      <c r="C66" s="165"/>
      <c r="G66" s="165"/>
    </row>
    <row r="67" spans="2:7" x14ac:dyDescent="0.15">
      <c r="C67" s="165"/>
      <c r="G67" s="165"/>
    </row>
    <row r="68" spans="2:7" x14ac:dyDescent="0.15">
      <c r="C68" s="165"/>
      <c r="G68" s="165"/>
    </row>
    <row r="69" spans="2:7" x14ac:dyDescent="0.15">
      <c r="C69" s="165"/>
      <c r="G69" s="165"/>
    </row>
    <row r="70" spans="2:7" x14ac:dyDescent="0.15">
      <c r="C70" s="165"/>
      <c r="G70" s="165"/>
    </row>
  </sheetData>
  <mergeCells count="24">
    <mergeCell ref="A1:B1"/>
    <mergeCell ref="I5:I6"/>
    <mergeCell ref="A5:B5"/>
    <mergeCell ref="C5:C6"/>
    <mergeCell ref="D5:D6"/>
    <mergeCell ref="E5:E6"/>
    <mergeCell ref="C2:F2"/>
    <mergeCell ref="G2:J2"/>
    <mergeCell ref="C3:C4"/>
    <mergeCell ref="D3:D4"/>
    <mergeCell ref="E3:F3"/>
    <mergeCell ref="G3:G4"/>
    <mergeCell ref="H3:H4"/>
    <mergeCell ref="I3:J3"/>
    <mergeCell ref="A17:B17"/>
    <mergeCell ref="A22:B22"/>
    <mergeCell ref="A27:B27"/>
    <mergeCell ref="J5:J6"/>
    <mergeCell ref="A6:B6"/>
    <mergeCell ref="A7:B7"/>
    <mergeCell ref="A12:B12"/>
    <mergeCell ref="F5:F6"/>
    <mergeCell ref="G5:G6"/>
    <mergeCell ref="H5:H6"/>
  </mergeCells>
  <phoneticPr fontId="3"/>
  <hyperlinks>
    <hyperlink ref="A1:B1" location="'h24'!A1" display="'h24'!A1"/>
  </hyperlinks>
  <pageMargins left="0.39370078740157483" right="0.39370078740157483" top="0.98425196850393704" bottom="0.98425196850393704" header="0.51181102362204722" footer="0.51181102362204722"/>
  <headerFooter alignWithMargins="0">
    <oddHeader>&amp;C2013年&amp;A航空旅客輸送実績</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70"/>
  <sheetViews>
    <sheetView showGridLines="0" zoomScale="70"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１月上旬</v>
      </c>
      <c r="G1" s="4" t="s">
        <v>69</v>
      </c>
      <c r="H1" s="2"/>
      <c r="I1" s="2"/>
      <c r="J1" s="2"/>
    </row>
    <row r="2" spans="1:11" ht="18" customHeight="1" x14ac:dyDescent="0.15">
      <c r="A2" s="206"/>
      <c r="B2" s="205"/>
      <c r="C2" s="683" t="s">
        <v>219</v>
      </c>
      <c r="D2" s="684"/>
      <c r="E2" s="685"/>
      <c r="F2" s="686"/>
      <c r="G2" s="683" t="s">
        <v>218</v>
      </c>
      <c r="H2" s="684"/>
      <c r="I2" s="685"/>
      <c r="J2" s="686"/>
    </row>
    <row r="3" spans="1:11" ht="18.75" customHeight="1" x14ac:dyDescent="0.15">
      <c r="A3" s="186"/>
      <c r="B3" s="204"/>
      <c r="C3" s="687" t="s">
        <v>352</v>
      </c>
      <c r="D3" s="689" t="s">
        <v>351</v>
      </c>
      <c r="E3" s="664" t="s">
        <v>215</v>
      </c>
      <c r="F3" s="665"/>
      <c r="G3" s="660" t="str">
        <f>C3</f>
        <v>13.1.上旬</v>
      </c>
      <c r="H3" s="662" t="str">
        <f>D3</f>
        <v>12.1.上旬</v>
      </c>
      <c r="I3" s="664" t="s">
        <v>215</v>
      </c>
      <c r="J3" s="665"/>
    </row>
    <row r="4" spans="1:11" ht="18" customHeight="1" x14ac:dyDescent="0.15">
      <c r="A4" s="202"/>
      <c r="B4" s="201"/>
      <c r="C4" s="688"/>
      <c r="D4" s="690"/>
      <c r="E4" s="203" t="s">
        <v>214</v>
      </c>
      <c r="F4" s="458" t="s">
        <v>213</v>
      </c>
      <c r="G4" s="661"/>
      <c r="H4" s="663"/>
      <c r="I4" s="203" t="s">
        <v>214</v>
      </c>
      <c r="J4" s="458" t="s">
        <v>213</v>
      </c>
    </row>
    <row r="5" spans="1:11" ht="13.5" customHeight="1" x14ac:dyDescent="0.15">
      <c r="A5" s="668" t="s">
        <v>212</v>
      </c>
      <c r="B5" s="718"/>
      <c r="C5" s="670">
        <f>C7+C12+C17+C22+C27</f>
        <v>125198</v>
      </c>
      <c r="D5" s="672">
        <f>D7+D12+D17+D22+D27</f>
        <v>123115</v>
      </c>
      <c r="E5" s="666">
        <f>C5/D5</f>
        <v>1.0169191406408642</v>
      </c>
      <c r="F5" s="677">
        <f>C5-D5</f>
        <v>2083</v>
      </c>
      <c r="G5" s="670">
        <f>G7+G12+G17+G22+G27</f>
        <v>199187</v>
      </c>
      <c r="H5" s="681">
        <f>H7+H12+H17+H22+H27</f>
        <v>206745</v>
      </c>
      <c r="I5" s="666">
        <f>G5/H5</f>
        <v>0.96344288858255334</v>
      </c>
      <c r="J5" s="677">
        <f>G5-H5</f>
        <v>-7558</v>
      </c>
    </row>
    <row r="6" spans="1:11" ht="13.5" customHeight="1" x14ac:dyDescent="0.15">
      <c r="A6" s="679" t="s">
        <v>113</v>
      </c>
      <c r="B6" s="715"/>
      <c r="C6" s="671"/>
      <c r="D6" s="673"/>
      <c r="E6" s="667"/>
      <c r="F6" s="678"/>
      <c r="G6" s="671"/>
      <c r="H6" s="682"/>
      <c r="I6" s="667"/>
      <c r="J6" s="678"/>
    </row>
    <row r="7" spans="1:11" ht="18" customHeight="1" x14ac:dyDescent="0.15">
      <c r="A7" s="723" t="s">
        <v>211</v>
      </c>
      <c r="B7" s="724"/>
      <c r="C7" s="622">
        <f>SUM(C8:C11)</f>
        <v>64523</v>
      </c>
      <c r="D7" s="621">
        <f>SUM(D8:D11)</f>
        <v>62570</v>
      </c>
      <c r="E7" s="620">
        <f>C7/D7</f>
        <v>1.0312130413936391</v>
      </c>
      <c r="F7" s="619">
        <f>C7-D7</f>
        <v>1953</v>
      </c>
      <c r="G7" s="622">
        <f>SUM(G8:G11)</f>
        <v>98846</v>
      </c>
      <c r="H7" s="623">
        <f>SUM(H8:H11)</f>
        <v>106429</v>
      </c>
      <c r="I7" s="620">
        <f>G7/H7</f>
        <v>0.92875062248071483</v>
      </c>
      <c r="J7" s="619">
        <f>G7-H7</f>
        <v>-7583</v>
      </c>
      <c r="K7" s="180"/>
    </row>
    <row r="8" spans="1:11" ht="18" customHeight="1" x14ac:dyDescent="0.15">
      <c r="A8" s="187" t="s">
        <v>210</v>
      </c>
      <c r="B8" s="189" t="s">
        <v>111</v>
      </c>
      <c r="C8" s="184">
        <f>'１月(上旬)'!B9+'１月(上旬)'!B14</f>
        <v>32360</v>
      </c>
      <c r="D8" s="185">
        <f>'１月(上旬)'!C9+'１月(上旬)'!C14</f>
        <v>28975</v>
      </c>
      <c r="E8" s="423">
        <f>C8/D8</f>
        <v>1.1168248490077652</v>
      </c>
      <c r="F8" s="422">
        <f>C8-D8</f>
        <v>3385</v>
      </c>
      <c r="G8" s="184">
        <f>'１月(上旬)'!F9+'１月(上旬)'!F14</f>
        <v>50646</v>
      </c>
      <c r="H8" s="183">
        <f>'１月(上旬)'!G9+'１月(上旬)'!G14</f>
        <v>53890</v>
      </c>
      <c r="I8" s="423">
        <f>G8/H8</f>
        <v>0.93980330302467985</v>
      </c>
      <c r="J8" s="422">
        <f>G8-H8</f>
        <v>-3244</v>
      </c>
      <c r="K8" s="180"/>
    </row>
    <row r="9" spans="1:11" ht="18" customHeight="1" x14ac:dyDescent="0.15">
      <c r="A9" s="187"/>
      <c r="B9" s="189" t="s">
        <v>110</v>
      </c>
      <c r="C9" s="184">
        <f>'１月(上旬)'!B19+'１月(上旬)'!B22+'１月(上旬)'!B23+'１月(上旬)'!B24</f>
        <v>2752</v>
      </c>
      <c r="D9" s="185">
        <f>'１月(上旬)'!C19+'１月(上旬)'!C22+'１月(上旬)'!C23+'１月(上旬)'!C24</f>
        <v>2407</v>
      </c>
      <c r="E9" s="423">
        <f>C9/D9</f>
        <v>1.1433319484835895</v>
      </c>
      <c r="F9" s="422">
        <f>C9-D9</f>
        <v>345</v>
      </c>
      <c r="G9" s="184">
        <f>'１月(上旬)'!F19+'１月(上旬)'!F22+'１月(上旬)'!F23+'１月(上旬)'!F24</f>
        <v>4290</v>
      </c>
      <c r="H9" s="183">
        <f>'１月(上旬)'!G19+'１月(上旬)'!G22+'１月(上旬)'!G23+'１月(上旬)'!G24</f>
        <v>4435</v>
      </c>
      <c r="I9" s="423">
        <f>G9/H9</f>
        <v>0.96730552423900784</v>
      </c>
      <c r="J9" s="422">
        <f>G9-H9</f>
        <v>-145</v>
      </c>
      <c r="K9" s="180"/>
    </row>
    <row r="10" spans="1:11" ht="18" customHeight="1" x14ac:dyDescent="0.15">
      <c r="A10" s="187"/>
      <c r="B10" s="189" t="s">
        <v>108</v>
      </c>
      <c r="C10" s="184">
        <f>'１月(上旬)'!B43+'１月(上旬)'!B49</f>
        <v>29411</v>
      </c>
      <c r="D10" s="185">
        <f>'１月(上旬)'!C43+'１月(上旬)'!C49</f>
        <v>31188</v>
      </c>
      <c r="E10" s="423">
        <f>C10/D10</f>
        <v>0.94302295754777476</v>
      </c>
      <c r="F10" s="422">
        <f>C10-D10</f>
        <v>-1777</v>
      </c>
      <c r="G10" s="184">
        <f>'１月(上旬)'!F43+'１月(上旬)'!F49</f>
        <v>43910</v>
      </c>
      <c r="H10" s="183">
        <f>'１月(上旬)'!G43+'１月(上旬)'!G49</f>
        <v>48104</v>
      </c>
      <c r="I10" s="423">
        <f>G10/H10</f>
        <v>0.91281390320971234</v>
      </c>
      <c r="J10" s="422">
        <f>G10-H10</f>
        <v>-4194</v>
      </c>
      <c r="K10" s="180"/>
    </row>
    <row r="11" spans="1:11" s="166" customFormat="1" ht="18" customHeight="1" x14ac:dyDescent="0.15">
      <c r="A11" s="179"/>
      <c r="B11" s="197" t="s">
        <v>112</v>
      </c>
      <c r="C11" s="196" t="s">
        <v>105</v>
      </c>
      <c r="D11" s="176" t="s">
        <v>105</v>
      </c>
      <c r="E11" s="574" t="s">
        <v>105</v>
      </c>
      <c r="F11" s="573" t="s">
        <v>105</v>
      </c>
      <c r="G11" s="196" t="s">
        <v>105</v>
      </c>
      <c r="H11" s="176" t="s">
        <v>105</v>
      </c>
      <c r="I11" s="574" t="s">
        <v>105</v>
      </c>
      <c r="J11" s="573" t="s">
        <v>105</v>
      </c>
      <c r="K11" s="167"/>
    </row>
    <row r="12" spans="1:11" ht="18" customHeight="1" x14ac:dyDescent="0.15">
      <c r="A12" s="723" t="s">
        <v>209</v>
      </c>
      <c r="B12" s="724"/>
      <c r="C12" s="622">
        <f>SUM(C13:C16)</f>
        <v>20808</v>
      </c>
      <c r="D12" s="621">
        <f>SUM(D13:D16)</f>
        <v>22387</v>
      </c>
      <c r="E12" s="620">
        <f>C12/D12</f>
        <v>0.92946799481842135</v>
      </c>
      <c r="F12" s="619">
        <f>C12-D12</f>
        <v>-1579</v>
      </c>
      <c r="G12" s="622">
        <f>SUM(G13:G16)</f>
        <v>33191</v>
      </c>
      <c r="H12" s="621">
        <f>SUM(H13:H16)</f>
        <v>35559</v>
      </c>
      <c r="I12" s="620">
        <f>G12/H12</f>
        <v>0.93340645125003519</v>
      </c>
      <c r="J12" s="619">
        <f>G12-H12</f>
        <v>-2368</v>
      </c>
      <c r="K12" s="180"/>
    </row>
    <row r="13" spans="1:11" ht="18" customHeight="1" x14ac:dyDescent="0.15">
      <c r="A13" s="187" t="s">
        <v>208</v>
      </c>
      <c r="B13" s="189" t="s">
        <v>111</v>
      </c>
      <c r="C13" s="184">
        <f>'１月(上旬)'!B10+'１月(上旬)'!B11+'１月(上旬)'!B16</f>
        <v>4647</v>
      </c>
      <c r="D13" s="185">
        <f>'１月(上旬)'!C10+'１月(上旬)'!C11+'１月(上旬)'!C16</f>
        <v>9668</v>
      </c>
      <c r="E13" s="423">
        <f>C13/D13</f>
        <v>0.48065784029788994</v>
      </c>
      <c r="F13" s="422">
        <f>C13-D13</f>
        <v>-5021</v>
      </c>
      <c r="G13" s="184">
        <f>'１月(上旬)'!F10+'１月(上旬)'!F11+'１月(上旬)'!F16</f>
        <v>6155</v>
      </c>
      <c r="H13" s="185">
        <f>'１月(上旬)'!G10+'１月(上旬)'!G11+'１月(上旬)'!G16</f>
        <v>13624</v>
      </c>
      <c r="I13" s="423">
        <f>G13/H13</f>
        <v>0.45177627715795654</v>
      </c>
      <c r="J13" s="422">
        <f>G13-H13</f>
        <v>-7469</v>
      </c>
      <c r="K13" s="180"/>
    </row>
    <row r="14" spans="1:11" ht="18" customHeight="1" x14ac:dyDescent="0.15">
      <c r="A14" s="187"/>
      <c r="B14" s="189" t="s">
        <v>110</v>
      </c>
      <c r="C14" s="184">
        <f>'１月(上旬)'!B20+'１月(上旬)'!B25+'１月(上旬)'!B26+'１月(上旬)'!B27+'１月(上旬)'!B36</f>
        <v>3830</v>
      </c>
      <c r="D14" s="185">
        <f>'１月(上旬)'!C20+'１月(上旬)'!C25+'１月(上旬)'!C26+'１月(上旬)'!C27+'１月(上旬)'!C36</f>
        <v>851</v>
      </c>
      <c r="E14" s="423">
        <f>C14/D14</f>
        <v>4.5005875440658052</v>
      </c>
      <c r="F14" s="422">
        <f>C14-D14</f>
        <v>2979</v>
      </c>
      <c r="G14" s="184">
        <f>'１月(上旬)'!F20+'１月(上旬)'!F25+'１月(上旬)'!F26+'１月(上旬)'!F27+'１月(上旬)'!F36</f>
        <v>6175</v>
      </c>
      <c r="H14" s="185">
        <f>'１月(上旬)'!G20+'１月(上旬)'!G25+'１月(上旬)'!G26+'１月(上旬)'!G27+'１月(上旬)'!G36</f>
        <v>1465</v>
      </c>
      <c r="I14" s="423">
        <f>G14/H14</f>
        <v>4.2150170648464167</v>
      </c>
      <c r="J14" s="422">
        <f>G14-H14</f>
        <v>4710</v>
      </c>
      <c r="K14" s="180"/>
    </row>
    <row r="15" spans="1:11" ht="18" customHeight="1" x14ac:dyDescent="0.15">
      <c r="A15" s="187"/>
      <c r="B15" s="189" t="s">
        <v>108</v>
      </c>
      <c r="C15" s="184">
        <f>'１月(上旬)'!B44+'１月(上旬)'!B45+'１月(上旬)'!B46+'１月(上旬)'!B61</f>
        <v>12331</v>
      </c>
      <c r="D15" s="185">
        <f>'１月(上旬)'!C44+'１月(上旬)'!C45+'１月(上旬)'!C46+'１月(上旬)'!C61</f>
        <v>11868</v>
      </c>
      <c r="E15" s="423">
        <f>C15/D15</f>
        <v>1.0390124705089316</v>
      </c>
      <c r="F15" s="422">
        <f>C15-D15</f>
        <v>463</v>
      </c>
      <c r="G15" s="184">
        <f>'１月(上旬)'!F44+'１月(上旬)'!F45+'１月(上旬)'!F46+'１月(上旬)'!F61</f>
        <v>20861</v>
      </c>
      <c r="H15" s="185">
        <f>'１月(上旬)'!G44+'１月(上旬)'!G45+'１月(上旬)'!G46+'１月(上旬)'!G61</f>
        <v>20470</v>
      </c>
      <c r="I15" s="423">
        <f>G15/H15</f>
        <v>1.0191011235955056</v>
      </c>
      <c r="J15" s="422">
        <f>G15-H15</f>
        <v>391</v>
      </c>
      <c r="K15" s="180"/>
    </row>
    <row r="16" spans="1:11" s="166" customFormat="1" ht="18" customHeight="1" x14ac:dyDescent="0.15">
      <c r="A16" s="173"/>
      <c r="B16" s="194" t="s">
        <v>112</v>
      </c>
      <c r="C16" s="171" t="s">
        <v>105</v>
      </c>
      <c r="D16" s="170" t="s">
        <v>105</v>
      </c>
      <c r="E16" s="572" t="s">
        <v>105</v>
      </c>
      <c r="F16" s="571" t="s">
        <v>105</v>
      </c>
      <c r="G16" s="171" t="s">
        <v>105</v>
      </c>
      <c r="H16" s="170" t="s">
        <v>105</v>
      </c>
      <c r="I16" s="572" t="s">
        <v>105</v>
      </c>
      <c r="J16" s="571" t="s">
        <v>105</v>
      </c>
      <c r="K16" s="167"/>
    </row>
    <row r="17" spans="1:11" ht="18" customHeight="1" x14ac:dyDescent="0.15">
      <c r="A17" s="723" t="s">
        <v>207</v>
      </c>
      <c r="B17" s="724"/>
      <c r="C17" s="622">
        <f>SUM(C18:C21)</f>
        <v>13357</v>
      </c>
      <c r="D17" s="621">
        <f>SUM(D18:D21)</f>
        <v>13895</v>
      </c>
      <c r="E17" s="620">
        <f>C17/D17</f>
        <v>0.96128103634400863</v>
      </c>
      <c r="F17" s="619">
        <f>C17-D17</f>
        <v>-538</v>
      </c>
      <c r="G17" s="622">
        <f>SUM(G18:G21)</f>
        <v>24356</v>
      </c>
      <c r="H17" s="623">
        <f>SUM(H18:H21)</f>
        <v>26128</v>
      </c>
      <c r="I17" s="620">
        <f>G17/H17</f>
        <v>0.9321800367421923</v>
      </c>
      <c r="J17" s="619">
        <f>G17-H17</f>
        <v>-1772</v>
      </c>
      <c r="K17" s="180"/>
    </row>
    <row r="18" spans="1:11" ht="18" customHeight="1" x14ac:dyDescent="0.15">
      <c r="A18" s="187" t="s">
        <v>206</v>
      </c>
      <c r="B18" s="189" t="s">
        <v>111</v>
      </c>
      <c r="C18" s="184">
        <f>'１月(上旬)'!B12</f>
        <v>0</v>
      </c>
      <c r="D18" s="185">
        <f>'１月(上旬)'!C12</f>
        <v>0</v>
      </c>
      <c r="E18" s="423" t="e">
        <f>C18/D18</f>
        <v>#DIV/0!</v>
      </c>
      <c r="F18" s="422">
        <f>C18-D18</f>
        <v>0</v>
      </c>
      <c r="G18" s="184">
        <f>'１月(上旬)'!F12</f>
        <v>0</v>
      </c>
      <c r="H18" s="183">
        <f>'１月(上旬)'!G12</f>
        <v>0</v>
      </c>
      <c r="I18" s="423" t="e">
        <f>G18/H18</f>
        <v>#DIV/0!</v>
      </c>
      <c r="J18" s="422">
        <f>G18-H18</f>
        <v>0</v>
      </c>
      <c r="K18" s="180"/>
    </row>
    <row r="19" spans="1:11" ht="18" customHeight="1" x14ac:dyDescent="0.15">
      <c r="A19" s="187"/>
      <c r="B19" s="189" t="s">
        <v>110</v>
      </c>
      <c r="C19" s="184">
        <f>'１月(上旬)'!B21+'１月(上旬)'!B35</f>
        <v>5136</v>
      </c>
      <c r="D19" s="185">
        <f>'１月(上旬)'!C21+'１月(上旬)'!C35</f>
        <v>5339</v>
      </c>
      <c r="E19" s="423">
        <f>C19/D19</f>
        <v>0.96197789848286197</v>
      </c>
      <c r="F19" s="422">
        <f>C19-D19</f>
        <v>-203</v>
      </c>
      <c r="G19" s="184">
        <f>'１月(上旬)'!F21+'１月(上旬)'!F35</f>
        <v>8700</v>
      </c>
      <c r="H19" s="183">
        <f>'１月(上旬)'!G21+'１月(上旬)'!G35</f>
        <v>8870</v>
      </c>
      <c r="I19" s="423">
        <f>G19/H19</f>
        <v>0.98083427282976321</v>
      </c>
      <c r="J19" s="422">
        <f>G19-H19</f>
        <v>-170</v>
      </c>
      <c r="K19" s="180"/>
    </row>
    <row r="20" spans="1:11" ht="18" customHeight="1" x14ac:dyDescent="0.15">
      <c r="A20" s="187"/>
      <c r="B20" s="189" t="s">
        <v>108</v>
      </c>
      <c r="C20" s="184">
        <f>'１月(上旬)'!B48+'１月(上旬)'!B63</f>
        <v>8221</v>
      </c>
      <c r="D20" s="185">
        <f>'１月(上旬)'!C48+'１月(上旬)'!C63</f>
        <v>8556</v>
      </c>
      <c r="E20" s="423">
        <f>C20/D20</f>
        <v>0.96084618980832159</v>
      </c>
      <c r="F20" s="422">
        <f>C20-D20</f>
        <v>-335</v>
      </c>
      <c r="G20" s="184">
        <f>'１月(上旬)'!F48+'１月(上旬)'!F63</f>
        <v>15656</v>
      </c>
      <c r="H20" s="183">
        <f>'１月(上旬)'!G48+'１月(上旬)'!G63</f>
        <v>17258</v>
      </c>
      <c r="I20" s="423">
        <f>G20/H20</f>
        <v>0.90717348476069071</v>
      </c>
      <c r="J20" s="422">
        <f>G20-H20</f>
        <v>-1602</v>
      </c>
      <c r="K20" s="180"/>
    </row>
    <row r="21" spans="1:11" s="166" customFormat="1" ht="18" customHeight="1" x14ac:dyDescent="0.15">
      <c r="A21" s="173"/>
      <c r="B21" s="194" t="s">
        <v>112</v>
      </c>
      <c r="C21" s="171" t="s">
        <v>105</v>
      </c>
      <c r="D21" s="170" t="s">
        <v>105</v>
      </c>
      <c r="E21" s="572" t="s">
        <v>105</v>
      </c>
      <c r="F21" s="571" t="s">
        <v>105</v>
      </c>
      <c r="G21" s="171" t="s">
        <v>105</v>
      </c>
      <c r="H21" s="170" t="s">
        <v>105</v>
      </c>
      <c r="I21" s="572" t="s">
        <v>105</v>
      </c>
      <c r="J21" s="571" t="s">
        <v>105</v>
      </c>
      <c r="K21" s="167"/>
    </row>
    <row r="22" spans="1:11" ht="18" customHeight="1" x14ac:dyDescent="0.15">
      <c r="A22" s="723" t="s">
        <v>205</v>
      </c>
      <c r="B22" s="724"/>
      <c r="C22" s="622">
        <f>SUM(C23:C26)</f>
        <v>9952</v>
      </c>
      <c r="D22" s="621">
        <f>SUM(D23:D26)</f>
        <v>9110</v>
      </c>
      <c r="E22" s="620">
        <f>C22/D22</f>
        <v>1.0924259055982437</v>
      </c>
      <c r="F22" s="619">
        <f>C22-D22</f>
        <v>842</v>
      </c>
      <c r="G22" s="622">
        <f>SUM(G23:G26)</f>
        <v>15798</v>
      </c>
      <c r="H22" s="623">
        <f>SUM(H23:H26)</f>
        <v>14685</v>
      </c>
      <c r="I22" s="620">
        <f>G22/H22</f>
        <v>1.0757916241062309</v>
      </c>
      <c r="J22" s="619">
        <f>G22-H22</f>
        <v>1113</v>
      </c>
      <c r="K22" s="180"/>
    </row>
    <row r="23" spans="1:11" ht="18" customHeight="1" x14ac:dyDescent="0.15">
      <c r="A23" s="187"/>
      <c r="B23" s="189" t="s">
        <v>111</v>
      </c>
      <c r="C23" s="184">
        <f>'１月(上旬)'!B13</f>
        <v>0</v>
      </c>
      <c r="D23" s="185">
        <f>'１月(上旬)'!C13</f>
        <v>0</v>
      </c>
      <c r="E23" s="423" t="e">
        <f>C23/D23</f>
        <v>#DIV/0!</v>
      </c>
      <c r="F23" s="422">
        <f>C23-D23</f>
        <v>0</v>
      </c>
      <c r="G23" s="184">
        <f>'１月(上旬)'!F13</f>
        <v>0</v>
      </c>
      <c r="H23" s="183">
        <f>'１月(上旬)'!G13</f>
        <v>0</v>
      </c>
      <c r="I23" s="423" t="e">
        <f>G23/H23</f>
        <v>#DIV/0!</v>
      </c>
      <c r="J23" s="422">
        <f>G23-H23</f>
        <v>0</v>
      </c>
      <c r="K23" s="180"/>
    </row>
    <row r="24" spans="1:11" ht="18" customHeight="1" x14ac:dyDescent="0.15">
      <c r="A24" s="187"/>
      <c r="B24" s="189" t="s">
        <v>110</v>
      </c>
      <c r="C24" s="184">
        <f>'１月(上旬)'!B28+'１月(上旬)'!B37</f>
        <v>3963</v>
      </c>
      <c r="D24" s="185">
        <f>'１月(上旬)'!C28+'１月(上旬)'!C37</f>
        <v>4451</v>
      </c>
      <c r="E24" s="423">
        <f>C24/D24</f>
        <v>0.89036171646820939</v>
      </c>
      <c r="F24" s="422">
        <f>C24-D24</f>
        <v>-488</v>
      </c>
      <c r="G24" s="184">
        <f>'１月(上旬)'!F28+'１月(上旬)'!F37</f>
        <v>5825</v>
      </c>
      <c r="H24" s="183">
        <f>'１月(上旬)'!G28+'１月(上旬)'!G37</f>
        <v>7305</v>
      </c>
      <c r="I24" s="423">
        <f>G24/H24</f>
        <v>0.79739904175222454</v>
      </c>
      <c r="J24" s="422">
        <f>G24-H24</f>
        <v>-1480</v>
      </c>
      <c r="K24" s="180"/>
    </row>
    <row r="25" spans="1:11" ht="18" customHeight="1" x14ac:dyDescent="0.15">
      <c r="A25" s="187"/>
      <c r="B25" s="189" t="s">
        <v>108</v>
      </c>
      <c r="C25" s="184">
        <f>'１月(上旬)'!B47+'１月(上旬)'!B62</f>
        <v>5989</v>
      </c>
      <c r="D25" s="185">
        <f>'１月(上旬)'!C47+'１月(上旬)'!C62</f>
        <v>4659</v>
      </c>
      <c r="E25" s="423">
        <f>C25/D25</f>
        <v>1.2854689847606782</v>
      </c>
      <c r="F25" s="422">
        <f>C25-D25</f>
        <v>1330</v>
      </c>
      <c r="G25" s="184">
        <f>'１月(上旬)'!F47+'１月(上旬)'!F62</f>
        <v>9973</v>
      </c>
      <c r="H25" s="185">
        <f>'１月(上旬)'!G47+'１月(上旬)'!G62</f>
        <v>7380</v>
      </c>
      <c r="I25" s="423">
        <f>G25/H25</f>
        <v>1.3513550135501355</v>
      </c>
      <c r="J25" s="422">
        <f>G25-H25</f>
        <v>2593</v>
      </c>
      <c r="K25" s="180"/>
    </row>
    <row r="26" spans="1:11" s="166" customFormat="1" ht="18" customHeight="1" x14ac:dyDescent="0.15">
      <c r="A26" s="173"/>
      <c r="B26" s="194" t="s">
        <v>112</v>
      </c>
      <c r="C26" s="171" t="s">
        <v>105</v>
      </c>
      <c r="D26" s="170" t="s">
        <v>105</v>
      </c>
      <c r="E26" s="572" t="s">
        <v>105</v>
      </c>
      <c r="F26" s="571" t="s">
        <v>105</v>
      </c>
      <c r="G26" s="171" t="s">
        <v>105</v>
      </c>
      <c r="H26" s="170" t="s">
        <v>105</v>
      </c>
      <c r="I26" s="572" t="s">
        <v>105</v>
      </c>
      <c r="J26" s="571" t="s">
        <v>105</v>
      </c>
      <c r="K26" s="167"/>
    </row>
    <row r="27" spans="1:11" ht="18" customHeight="1" x14ac:dyDescent="0.15">
      <c r="A27" s="723" t="s">
        <v>204</v>
      </c>
      <c r="B27" s="724"/>
      <c r="C27" s="622">
        <f>SUM(C28:C34)</f>
        <v>16558</v>
      </c>
      <c r="D27" s="621">
        <f>SUM(D28:D34)</f>
        <v>15153</v>
      </c>
      <c r="E27" s="620">
        <f t="shared" ref="E27:E32" si="0">C27/D27</f>
        <v>1.0927209133504916</v>
      </c>
      <c r="F27" s="619">
        <f t="shared" ref="F27:F32" si="1">C27-D27</f>
        <v>1405</v>
      </c>
      <c r="G27" s="622">
        <f>SUM(G28:G34)</f>
        <v>26996</v>
      </c>
      <c r="H27" s="621">
        <f>SUM(H28:H34)</f>
        <v>23944</v>
      </c>
      <c r="I27" s="620">
        <f t="shared" ref="I27:I32" si="2">G27/H27</f>
        <v>1.1274640828600067</v>
      </c>
      <c r="J27" s="619">
        <f t="shared" ref="J27:J32" si="3">G27-H27</f>
        <v>3052</v>
      </c>
      <c r="K27" s="180"/>
    </row>
    <row r="28" spans="1:11" ht="18" customHeight="1" x14ac:dyDescent="0.15">
      <c r="A28" s="187"/>
      <c r="B28" s="189" t="s">
        <v>111</v>
      </c>
      <c r="C28" s="184">
        <f>'１月(上旬)'!B15+'１月(上旬)'!B17</f>
        <v>0</v>
      </c>
      <c r="D28" s="185">
        <f>'１月(上旬)'!C15+'１月(上旬)'!C17</f>
        <v>0</v>
      </c>
      <c r="E28" s="423" t="e">
        <f t="shared" si="0"/>
        <v>#DIV/0!</v>
      </c>
      <c r="F28" s="422">
        <f t="shared" si="1"/>
        <v>0</v>
      </c>
      <c r="G28" s="184">
        <f>'１月(上旬)'!F15+'１月(上旬)'!F17</f>
        <v>0</v>
      </c>
      <c r="H28" s="183">
        <f>'１月(上旬)'!G15+'１月(上旬)'!G17</f>
        <v>0</v>
      </c>
      <c r="I28" s="423" t="e">
        <f t="shared" si="2"/>
        <v>#DIV/0!</v>
      </c>
      <c r="J28" s="422">
        <f t="shared" si="3"/>
        <v>0</v>
      </c>
      <c r="K28" s="180"/>
    </row>
    <row r="29" spans="1:11" ht="18" customHeight="1" x14ac:dyDescent="0.15">
      <c r="A29" s="187"/>
      <c r="B29" s="186" t="s">
        <v>110</v>
      </c>
      <c r="C29" s="184">
        <f>'１月(上旬)'!B29+'１月(上旬)'!B30+'１月(上旬)'!B31+'１月(上旬)'!B32+'１月(上旬)'!B33+'１月(上旬)'!B34</f>
        <v>1705</v>
      </c>
      <c r="D29" s="188">
        <f>'１月(上旬)'!C29+'１月(上旬)'!C30+'１月(上旬)'!C31+'１月(上旬)'!C32+'１月(上旬)'!C33+'１月(上旬)'!C34</f>
        <v>2011</v>
      </c>
      <c r="E29" s="423">
        <f t="shared" si="0"/>
        <v>0.8478368970661363</v>
      </c>
      <c r="F29" s="422">
        <f t="shared" si="1"/>
        <v>-306</v>
      </c>
      <c r="G29" s="184">
        <f>'１月(上旬)'!F29+'１月(上旬)'!F30+'１月(上旬)'!F31+'１月(上旬)'!F32+'１月(上旬)'!F33+'１月(上旬)'!F34</f>
        <v>2900</v>
      </c>
      <c r="H29" s="183">
        <f>'１月(上旬)'!G29+'１月(上旬)'!G30+'１月(上旬)'!G31+'１月(上旬)'!G32+'１月(上旬)'!G33+'１月(上旬)'!G34</f>
        <v>2925</v>
      </c>
      <c r="I29" s="423">
        <f t="shared" si="2"/>
        <v>0.99145299145299148</v>
      </c>
      <c r="J29" s="422">
        <f t="shared" si="3"/>
        <v>-25</v>
      </c>
      <c r="K29" s="180"/>
    </row>
    <row r="30" spans="1:11" ht="18" customHeight="1" x14ac:dyDescent="0.15">
      <c r="A30" s="187"/>
      <c r="B30" s="186" t="s">
        <v>109</v>
      </c>
      <c r="C30" s="184">
        <f>'１月(上旬)'!B38</f>
        <v>622</v>
      </c>
      <c r="D30" s="185">
        <f>'１月(上旬)'!C38</f>
        <v>694</v>
      </c>
      <c r="E30" s="423">
        <f t="shared" si="0"/>
        <v>0.89625360230547546</v>
      </c>
      <c r="F30" s="422">
        <f t="shared" si="1"/>
        <v>-72</v>
      </c>
      <c r="G30" s="184">
        <f>'１月(上旬)'!F38</f>
        <v>813</v>
      </c>
      <c r="H30" s="183">
        <f>'１月(上旬)'!G38</f>
        <v>890</v>
      </c>
      <c r="I30" s="423">
        <f t="shared" si="2"/>
        <v>0.91348314606741576</v>
      </c>
      <c r="J30" s="422">
        <f t="shared" si="3"/>
        <v>-77</v>
      </c>
      <c r="K30" s="180"/>
    </row>
    <row r="31" spans="1:11" ht="18" customHeight="1" x14ac:dyDescent="0.15">
      <c r="A31" s="187"/>
      <c r="B31" s="186" t="s">
        <v>108</v>
      </c>
      <c r="C31" s="184">
        <f>'１月(上旬)'!B50+'１月(上旬)'!B51+'１月(上旬)'!B52+'１月(上旬)'!B53+'１月(上旬)'!B54+'１月(上旬)'!B57+'１月(上旬)'!B55+'１月(上旬)'!B56+'１月(上旬)'!B60+'１月(上旬)'!B58+'１月(上旬)'!B59</f>
        <v>13054</v>
      </c>
      <c r="D31" s="185">
        <f>'１月(上旬)'!C50+'１月(上旬)'!C51+'１月(上旬)'!C52+'１月(上旬)'!C53+'１月(上旬)'!C54+'１月(上旬)'!C57+'１月(上旬)'!C55+'１月(上旬)'!C56+'１月(上旬)'!C60+'１月(上旬)'!C58+'１月(上旬)'!C59</f>
        <v>11344</v>
      </c>
      <c r="E31" s="423">
        <f t="shared" si="0"/>
        <v>1.15074047954866</v>
      </c>
      <c r="F31" s="422">
        <f t="shared" si="1"/>
        <v>1710</v>
      </c>
      <c r="G31" s="184">
        <f>'１月(上旬)'!F50+'１月(上旬)'!F51+'１月(上旬)'!F52+'１月(上旬)'!F53+'１月(上旬)'!F54+'１月(上旬)'!F57+'１月(上旬)'!F55+'１月(上旬)'!F56+'１月(上旬)'!F60+'１月(上旬)'!F58+'１月(上旬)'!F59</f>
        <v>21537</v>
      </c>
      <c r="H31" s="185">
        <f>'１月(上旬)'!G50+'１月(上旬)'!G51+'１月(上旬)'!G52+'１月(上旬)'!G53+'１月(上旬)'!G54+'１月(上旬)'!G57+'１月(上旬)'!G55+'１月(上旬)'!G56+'１月(上旬)'!G60+'１月(上旬)'!G58+'１月(上旬)'!G59</f>
        <v>18611</v>
      </c>
      <c r="I31" s="423">
        <f t="shared" si="2"/>
        <v>1.1572188490677557</v>
      </c>
      <c r="J31" s="422">
        <f t="shared" si="3"/>
        <v>2926</v>
      </c>
      <c r="K31" s="180"/>
    </row>
    <row r="32" spans="1:11" ht="18" customHeight="1" x14ac:dyDescent="0.15">
      <c r="A32" s="187"/>
      <c r="B32" s="186" t="s">
        <v>107</v>
      </c>
      <c r="C32" s="184">
        <f>'１月(上旬)'!B64</f>
        <v>1177</v>
      </c>
      <c r="D32" s="185">
        <f>'１月(上旬)'!C64</f>
        <v>1104</v>
      </c>
      <c r="E32" s="423">
        <f t="shared" si="0"/>
        <v>1.0661231884057971</v>
      </c>
      <c r="F32" s="422">
        <f t="shared" si="1"/>
        <v>73</v>
      </c>
      <c r="G32" s="184">
        <f>'１月(上旬)'!F64</f>
        <v>1746</v>
      </c>
      <c r="H32" s="183">
        <f>'１月(上旬)'!G64</f>
        <v>1518</v>
      </c>
      <c r="I32" s="423">
        <f t="shared" si="2"/>
        <v>1.150197628458498</v>
      </c>
      <c r="J32" s="422">
        <f t="shared" si="3"/>
        <v>228</v>
      </c>
      <c r="K32" s="180"/>
    </row>
    <row r="33" spans="1:11" s="166" customFormat="1" ht="18" customHeight="1" x14ac:dyDescent="0.15">
      <c r="A33" s="179"/>
      <c r="B33" s="178" t="s">
        <v>106</v>
      </c>
      <c r="C33" s="177" t="s">
        <v>105</v>
      </c>
      <c r="D33" s="176" t="s">
        <v>105</v>
      </c>
      <c r="E33" s="574" t="s">
        <v>105</v>
      </c>
      <c r="F33" s="573" t="s">
        <v>105</v>
      </c>
      <c r="G33" s="177" t="s">
        <v>105</v>
      </c>
      <c r="H33" s="176" t="s">
        <v>105</v>
      </c>
      <c r="I33" s="574" t="s">
        <v>105</v>
      </c>
      <c r="J33" s="573" t="s">
        <v>105</v>
      </c>
      <c r="K33" s="167"/>
    </row>
    <row r="34" spans="1:11" s="166" customFormat="1" ht="18" customHeight="1" x14ac:dyDescent="0.15">
      <c r="A34" s="173"/>
      <c r="B34" s="172" t="s">
        <v>203</v>
      </c>
      <c r="C34" s="171" t="s">
        <v>105</v>
      </c>
      <c r="D34" s="170" t="s">
        <v>105</v>
      </c>
      <c r="E34" s="572" t="s">
        <v>105</v>
      </c>
      <c r="F34" s="571" t="s">
        <v>105</v>
      </c>
      <c r="G34" s="171" t="s">
        <v>105</v>
      </c>
      <c r="H34" s="170" t="s">
        <v>105</v>
      </c>
      <c r="I34" s="572" t="s">
        <v>105</v>
      </c>
      <c r="J34" s="571" t="s">
        <v>105</v>
      </c>
      <c r="K34" s="167"/>
    </row>
    <row r="35" spans="1:11" x14ac:dyDescent="0.15">
      <c r="C35" s="165"/>
      <c r="G35" s="165"/>
    </row>
    <row r="36" spans="1:11" x14ac:dyDescent="0.15">
      <c r="C36" s="165"/>
      <c r="G36" s="165"/>
    </row>
    <row r="37" spans="1:11" x14ac:dyDescent="0.15">
      <c r="C37" s="165"/>
      <c r="G37" s="42"/>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2:7" x14ac:dyDescent="0.15">
      <c r="B65" s="164">
        <v>6025</v>
      </c>
      <c r="C65" s="165"/>
      <c r="F65" s="162">
        <v>10620</v>
      </c>
      <c r="G65" s="165"/>
    </row>
    <row r="66" spans="2:7" x14ac:dyDescent="0.15">
      <c r="C66" s="165"/>
      <c r="G66" s="165"/>
    </row>
    <row r="67" spans="2:7" x14ac:dyDescent="0.15">
      <c r="C67" s="165"/>
      <c r="G67" s="165"/>
    </row>
    <row r="68" spans="2:7" x14ac:dyDescent="0.15">
      <c r="C68" s="165"/>
      <c r="G68" s="165"/>
    </row>
    <row r="69" spans="2:7" x14ac:dyDescent="0.15">
      <c r="C69" s="165"/>
      <c r="G69" s="165"/>
    </row>
    <row r="70" spans="2:7" x14ac:dyDescent="0.15">
      <c r="C70" s="165"/>
      <c r="G70" s="165"/>
    </row>
  </sheetData>
  <mergeCells count="24">
    <mergeCell ref="A1:B1"/>
    <mergeCell ref="I5:I6"/>
    <mergeCell ref="A5:B5"/>
    <mergeCell ref="C5:C6"/>
    <mergeCell ref="D5:D6"/>
    <mergeCell ref="E5:E6"/>
    <mergeCell ref="C2:F2"/>
    <mergeCell ref="G2:J2"/>
    <mergeCell ref="C3:C4"/>
    <mergeCell ref="D3:D4"/>
    <mergeCell ref="E3:F3"/>
    <mergeCell ref="G3:G4"/>
    <mergeCell ref="H3:H4"/>
    <mergeCell ref="I3:J3"/>
    <mergeCell ref="A17:B17"/>
    <mergeCell ref="A22:B22"/>
    <mergeCell ref="A27:B27"/>
    <mergeCell ref="J5:J6"/>
    <mergeCell ref="A6:B6"/>
    <mergeCell ref="A7:B7"/>
    <mergeCell ref="A12:B12"/>
    <mergeCell ref="F5:F6"/>
    <mergeCell ref="G5:G6"/>
    <mergeCell ref="H5:H6"/>
  </mergeCells>
  <phoneticPr fontId="3"/>
  <hyperlinks>
    <hyperlink ref="A1:B1" location="'h24'!A1" display="'h24'!A1"/>
  </hyperlinks>
  <pageMargins left="0.39370078740157483" right="0.39370078740157483" top="0.98425196850393704" bottom="0.98425196850393704" header="0.51181102362204722" footer="0.51181102362204722"/>
  <headerFooter alignWithMargins="0">
    <oddHeader>&amp;C2013年&amp;A航空旅客輸送実績</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70"/>
  <sheetViews>
    <sheetView showGridLines="0" zoomScale="70"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１月中旬</v>
      </c>
      <c r="G1" s="4" t="s">
        <v>69</v>
      </c>
      <c r="H1" s="2"/>
      <c r="I1" s="2"/>
      <c r="J1" s="2"/>
    </row>
    <row r="2" spans="1:11" ht="18" customHeight="1" x14ac:dyDescent="0.15">
      <c r="A2" s="206"/>
      <c r="B2" s="205"/>
      <c r="C2" s="683" t="s">
        <v>219</v>
      </c>
      <c r="D2" s="684"/>
      <c r="E2" s="685"/>
      <c r="F2" s="686"/>
      <c r="G2" s="683" t="s">
        <v>218</v>
      </c>
      <c r="H2" s="684"/>
      <c r="I2" s="685"/>
      <c r="J2" s="686"/>
    </row>
    <row r="3" spans="1:11" ht="18.75" customHeight="1" x14ac:dyDescent="0.15">
      <c r="A3" s="186"/>
      <c r="B3" s="204"/>
      <c r="C3" s="687" t="s">
        <v>354</v>
      </c>
      <c r="D3" s="689" t="s">
        <v>353</v>
      </c>
      <c r="E3" s="664" t="s">
        <v>215</v>
      </c>
      <c r="F3" s="665"/>
      <c r="G3" s="660" t="str">
        <f>C3</f>
        <v>13.1.中旬</v>
      </c>
      <c r="H3" s="662" t="str">
        <f>D3</f>
        <v>12.1.中旬</v>
      </c>
      <c r="I3" s="664" t="s">
        <v>215</v>
      </c>
      <c r="J3" s="665"/>
    </row>
    <row r="4" spans="1:11" ht="18" customHeight="1" x14ac:dyDescent="0.15">
      <c r="A4" s="202"/>
      <c r="B4" s="201"/>
      <c r="C4" s="688"/>
      <c r="D4" s="690"/>
      <c r="E4" s="203" t="s">
        <v>214</v>
      </c>
      <c r="F4" s="458" t="s">
        <v>213</v>
      </c>
      <c r="G4" s="661"/>
      <c r="H4" s="663"/>
      <c r="I4" s="203" t="s">
        <v>214</v>
      </c>
      <c r="J4" s="458" t="s">
        <v>213</v>
      </c>
    </row>
    <row r="5" spans="1:11" ht="13.5" customHeight="1" x14ac:dyDescent="0.15">
      <c r="A5" s="668" t="s">
        <v>212</v>
      </c>
      <c r="B5" s="718"/>
      <c r="C5" s="670">
        <f>C7+C12+C17+C22+C27</f>
        <v>121980</v>
      </c>
      <c r="D5" s="672">
        <f>D7+D12+D17+D22+D27</f>
        <v>109563</v>
      </c>
      <c r="E5" s="666">
        <f>C5/D5</f>
        <v>1.1133320555296953</v>
      </c>
      <c r="F5" s="677">
        <f>C5-D5</f>
        <v>12417</v>
      </c>
      <c r="G5" s="670">
        <f>G7+G12+G17+G22+G27</f>
        <v>187098</v>
      </c>
      <c r="H5" s="681">
        <f>H7+H12+H17+H22+H27</f>
        <v>199177</v>
      </c>
      <c r="I5" s="666">
        <f>G5/H5</f>
        <v>0.93935544766715029</v>
      </c>
      <c r="J5" s="677">
        <f>G5-H5</f>
        <v>-12079</v>
      </c>
    </row>
    <row r="6" spans="1:11" ht="13.5" customHeight="1" x14ac:dyDescent="0.15">
      <c r="A6" s="679" t="s">
        <v>113</v>
      </c>
      <c r="B6" s="715"/>
      <c r="C6" s="671"/>
      <c r="D6" s="673"/>
      <c r="E6" s="667"/>
      <c r="F6" s="678"/>
      <c r="G6" s="671"/>
      <c r="H6" s="682"/>
      <c r="I6" s="667"/>
      <c r="J6" s="678"/>
    </row>
    <row r="7" spans="1:11" ht="18" customHeight="1" x14ac:dyDescent="0.15">
      <c r="A7" s="723" t="s">
        <v>211</v>
      </c>
      <c r="B7" s="724"/>
      <c r="C7" s="622">
        <f>SUM(C8:C11)</f>
        <v>62858</v>
      </c>
      <c r="D7" s="621">
        <f>SUM(D8:D11)</f>
        <v>58295</v>
      </c>
      <c r="E7" s="620">
        <f>C7/D7</f>
        <v>1.0782742945364097</v>
      </c>
      <c r="F7" s="619">
        <f>C7-D7</f>
        <v>4563</v>
      </c>
      <c r="G7" s="622">
        <f>SUM(G8:G11)</f>
        <v>91707</v>
      </c>
      <c r="H7" s="623">
        <f>SUM(H8:H11)</f>
        <v>103209</v>
      </c>
      <c r="I7" s="620">
        <f>G7/H7</f>
        <v>0.8885562305612883</v>
      </c>
      <c r="J7" s="619">
        <f>G7-H7</f>
        <v>-11502</v>
      </c>
      <c r="K7" s="180"/>
    </row>
    <row r="8" spans="1:11" ht="18" customHeight="1" x14ac:dyDescent="0.15">
      <c r="A8" s="187" t="s">
        <v>210</v>
      </c>
      <c r="B8" s="189" t="s">
        <v>111</v>
      </c>
      <c r="C8" s="184">
        <f>'１月(中旬)'!B9+'１月(中旬)'!B14</f>
        <v>30317</v>
      </c>
      <c r="D8" s="185">
        <f>'１月(中旬)'!C9+'１月(中旬)'!C14</f>
        <v>28884</v>
      </c>
      <c r="E8" s="423">
        <f>C8/D8</f>
        <v>1.0496122420717353</v>
      </c>
      <c r="F8" s="422">
        <f>C8-D8</f>
        <v>1433</v>
      </c>
      <c r="G8" s="184">
        <f>'１月(中旬)'!F9+'１月(中旬)'!F14</f>
        <v>44691</v>
      </c>
      <c r="H8" s="183">
        <f>'１月(中旬)'!G9+'１月(中旬)'!G14</f>
        <v>53684</v>
      </c>
      <c r="I8" s="423">
        <f>G8/H8</f>
        <v>0.83248267640265261</v>
      </c>
      <c r="J8" s="422">
        <f>G8-H8</f>
        <v>-8993</v>
      </c>
      <c r="K8" s="180"/>
    </row>
    <row r="9" spans="1:11" ht="18" customHeight="1" x14ac:dyDescent="0.15">
      <c r="A9" s="187"/>
      <c r="B9" s="189" t="s">
        <v>110</v>
      </c>
      <c r="C9" s="184">
        <f>'１月(中旬)'!B19+'１月(中旬)'!B22+'１月(中旬)'!B23+'１月(中旬)'!B24</f>
        <v>2214</v>
      </c>
      <c r="D9" s="185">
        <f>'１月(中旬)'!C19+'１月(中旬)'!C22+'１月(中旬)'!C23+'１月(中旬)'!C24</f>
        <v>1778</v>
      </c>
      <c r="E9" s="423">
        <f>C9/D9</f>
        <v>1.2452193475815523</v>
      </c>
      <c r="F9" s="422">
        <f>C9-D9</f>
        <v>436</v>
      </c>
      <c r="G9" s="184">
        <f>'１月(中旬)'!F19+'１月(中旬)'!F22+'１月(中旬)'!F23+'１月(中旬)'!F24</f>
        <v>4250</v>
      </c>
      <c r="H9" s="183">
        <f>'１月(中旬)'!G19+'１月(中旬)'!G22+'１月(中旬)'!G23+'１月(中旬)'!G24</f>
        <v>4435</v>
      </c>
      <c r="I9" s="423">
        <f>G9/H9</f>
        <v>0.95828635851183763</v>
      </c>
      <c r="J9" s="422">
        <f>G9-H9</f>
        <v>-185</v>
      </c>
      <c r="K9" s="180"/>
    </row>
    <row r="10" spans="1:11" ht="18" customHeight="1" x14ac:dyDescent="0.15">
      <c r="A10" s="187"/>
      <c r="B10" s="189" t="s">
        <v>108</v>
      </c>
      <c r="C10" s="184">
        <f>'１月(中旬)'!B43+'１月(中旬)'!B49</f>
        <v>30327</v>
      </c>
      <c r="D10" s="185">
        <f>'１月(中旬)'!C43+'１月(中旬)'!C49</f>
        <v>27633</v>
      </c>
      <c r="E10" s="423">
        <f>C10/D10</f>
        <v>1.0974921289762241</v>
      </c>
      <c r="F10" s="422">
        <f>C10-D10</f>
        <v>2694</v>
      </c>
      <c r="G10" s="184">
        <f>'１月(中旬)'!F43+'１月(中旬)'!F49</f>
        <v>42766</v>
      </c>
      <c r="H10" s="183">
        <f>'１月(中旬)'!G43+'１月(中旬)'!G49</f>
        <v>45090</v>
      </c>
      <c r="I10" s="423">
        <f>G10/H10</f>
        <v>0.94845863827899757</v>
      </c>
      <c r="J10" s="422">
        <f>G10-H10</f>
        <v>-2324</v>
      </c>
      <c r="K10" s="180"/>
    </row>
    <row r="11" spans="1:11" s="166" customFormat="1" ht="18" customHeight="1" x14ac:dyDescent="0.15">
      <c r="A11" s="179"/>
      <c r="B11" s="197" t="s">
        <v>112</v>
      </c>
      <c r="C11" s="196" t="s">
        <v>105</v>
      </c>
      <c r="D11" s="176" t="s">
        <v>105</v>
      </c>
      <c r="E11" s="574" t="s">
        <v>105</v>
      </c>
      <c r="F11" s="573" t="s">
        <v>105</v>
      </c>
      <c r="G11" s="196" t="s">
        <v>105</v>
      </c>
      <c r="H11" s="176" t="s">
        <v>105</v>
      </c>
      <c r="I11" s="574" t="s">
        <v>105</v>
      </c>
      <c r="J11" s="573" t="s">
        <v>105</v>
      </c>
      <c r="K11" s="167"/>
    </row>
    <row r="12" spans="1:11" ht="18" customHeight="1" x14ac:dyDescent="0.15">
      <c r="A12" s="723" t="s">
        <v>209</v>
      </c>
      <c r="B12" s="724"/>
      <c r="C12" s="622">
        <f>SUM(C13:C16)</f>
        <v>18114</v>
      </c>
      <c r="D12" s="621">
        <f>SUM(D13:D16)</f>
        <v>17587</v>
      </c>
      <c r="E12" s="620">
        <f>C12/D12</f>
        <v>1.0299653152897026</v>
      </c>
      <c r="F12" s="619">
        <f>C12-D12</f>
        <v>527</v>
      </c>
      <c r="G12" s="622">
        <f>SUM(G13:G16)</f>
        <v>31292</v>
      </c>
      <c r="H12" s="621">
        <f>SUM(H13:H16)</f>
        <v>31271</v>
      </c>
      <c r="I12" s="620">
        <f>G12/H12</f>
        <v>1.0006715487192606</v>
      </c>
      <c r="J12" s="619">
        <f>G12-H12</f>
        <v>21</v>
      </c>
      <c r="K12" s="180"/>
    </row>
    <row r="13" spans="1:11" ht="18" customHeight="1" x14ac:dyDescent="0.15">
      <c r="A13" s="187" t="s">
        <v>208</v>
      </c>
      <c r="B13" s="189" t="s">
        <v>111</v>
      </c>
      <c r="C13" s="184">
        <f>'１月(中旬)'!B10+'１月(中旬)'!B11+'１月(中旬)'!B16</f>
        <v>3838</v>
      </c>
      <c r="D13" s="185">
        <f>'１月(中旬)'!C10+'１月(中旬)'!C11+'１月(中旬)'!C16</f>
        <v>7673</v>
      </c>
      <c r="E13" s="423">
        <f>C13/D13</f>
        <v>0.50019549068161084</v>
      </c>
      <c r="F13" s="422">
        <f>C13-D13</f>
        <v>-3835</v>
      </c>
      <c r="G13" s="184">
        <f>'１月(中旬)'!F10+'１月(中旬)'!F11+'１月(中旬)'!F16</f>
        <v>5261</v>
      </c>
      <c r="H13" s="185">
        <f>'１月(中旬)'!G10+'１月(中旬)'!G11+'１月(中旬)'!G16</f>
        <v>10700</v>
      </c>
      <c r="I13" s="423">
        <f>G13/H13</f>
        <v>0.49168224299065422</v>
      </c>
      <c r="J13" s="422">
        <f>G13-H13</f>
        <v>-5439</v>
      </c>
      <c r="K13" s="180"/>
    </row>
    <row r="14" spans="1:11" ht="18" customHeight="1" x14ac:dyDescent="0.15">
      <c r="A14" s="187"/>
      <c r="B14" s="189" t="s">
        <v>110</v>
      </c>
      <c r="C14" s="184">
        <f>'１月(中旬)'!B20+'１月(中旬)'!B25+'１月(中旬)'!B26+'１月(中旬)'!B27+'１月(中旬)'!B36</f>
        <v>3677</v>
      </c>
      <c r="D14" s="185">
        <f>'１月(中旬)'!C20+'１月(中旬)'!C25+'１月(中旬)'!C26+'１月(中旬)'!C27+'１月(中旬)'!C36</f>
        <v>648</v>
      </c>
      <c r="E14" s="423">
        <f>C14/D14</f>
        <v>5.6743827160493829</v>
      </c>
      <c r="F14" s="422">
        <f>C14-D14</f>
        <v>3029</v>
      </c>
      <c r="G14" s="184">
        <f>'１月(中旬)'!F20+'１月(中旬)'!F25+'１月(中旬)'!F26+'１月(中旬)'!F27+'１月(中旬)'!F36</f>
        <v>5880</v>
      </c>
      <c r="H14" s="185">
        <f>'１月(中旬)'!G20+'１月(中旬)'!G25+'１月(中旬)'!G26+'１月(中旬)'!G27+'１月(中旬)'!G36</f>
        <v>1475</v>
      </c>
      <c r="I14" s="423">
        <f>G14/H14</f>
        <v>3.9864406779661019</v>
      </c>
      <c r="J14" s="422">
        <f>G14-H14</f>
        <v>4405</v>
      </c>
      <c r="K14" s="180"/>
    </row>
    <row r="15" spans="1:11" ht="18" customHeight="1" x14ac:dyDescent="0.15">
      <c r="A15" s="187"/>
      <c r="B15" s="189" t="s">
        <v>108</v>
      </c>
      <c r="C15" s="184">
        <f>'１月(中旬)'!B44+'１月(中旬)'!B45+'１月(中旬)'!B46+'１月(中旬)'!B61</f>
        <v>10599</v>
      </c>
      <c r="D15" s="185">
        <f>'１月(中旬)'!C44+'１月(中旬)'!C45+'１月(中旬)'!C46+'１月(中旬)'!C61</f>
        <v>9266</v>
      </c>
      <c r="E15" s="423">
        <f>C15/D15</f>
        <v>1.1438592704511117</v>
      </c>
      <c r="F15" s="422">
        <f>C15-D15</f>
        <v>1333</v>
      </c>
      <c r="G15" s="184">
        <f>'１月(中旬)'!F44+'１月(中旬)'!F45+'１月(中旬)'!F46+'１月(中旬)'!F61</f>
        <v>20151</v>
      </c>
      <c r="H15" s="185">
        <f>'１月(中旬)'!G44+'１月(中旬)'!G45+'１月(中旬)'!G46+'１月(中旬)'!G61</f>
        <v>19096</v>
      </c>
      <c r="I15" s="423">
        <f>G15/H15</f>
        <v>1.055247172182656</v>
      </c>
      <c r="J15" s="422">
        <f>G15-H15</f>
        <v>1055</v>
      </c>
      <c r="K15" s="180"/>
    </row>
    <row r="16" spans="1:11" s="166" customFormat="1" ht="18" customHeight="1" x14ac:dyDescent="0.15">
      <c r="A16" s="173"/>
      <c r="B16" s="194" t="s">
        <v>112</v>
      </c>
      <c r="C16" s="171" t="s">
        <v>105</v>
      </c>
      <c r="D16" s="170" t="s">
        <v>105</v>
      </c>
      <c r="E16" s="572" t="s">
        <v>105</v>
      </c>
      <c r="F16" s="571" t="s">
        <v>105</v>
      </c>
      <c r="G16" s="171" t="s">
        <v>105</v>
      </c>
      <c r="H16" s="170" t="s">
        <v>105</v>
      </c>
      <c r="I16" s="572" t="s">
        <v>105</v>
      </c>
      <c r="J16" s="571" t="s">
        <v>105</v>
      </c>
      <c r="K16" s="167"/>
    </row>
    <row r="17" spans="1:11" ht="18" customHeight="1" x14ac:dyDescent="0.15">
      <c r="A17" s="723" t="s">
        <v>207</v>
      </c>
      <c r="B17" s="724"/>
      <c r="C17" s="622">
        <f>SUM(C18:C21)</f>
        <v>15232</v>
      </c>
      <c r="D17" s="621">
        <f>SUM(D18:D21)</f>
        <v>14412</v>
      </c>
      <c r="E17" s="620">
        <f>C17/D17</f>
        <v>1.0568970302525673</v>
      </c>
      <c r="F17" s="619">
        <f>C17-D17</f>
        <v>820</v>
      </c>
      <c r="G17" s="622">
        <f>SUM(G18:G21)</f>
        <v>26005</v>
      </c>
      <c r="H17" s="623">
        <f>SUM(H18:H21)</f>
        <v>25707</v>
      </c>
      <c r="I17" s="620">
        <f>G17/H17</f>
        <v>1.0115921733380013</v>
      </c>
      <c r="J17" s="619">
        <f>G17-H17</f>
        <v>298</v>
      </c>
      <c r="K17" s="180"/>
    </row>
    <row r="18" spans="1:11" ht="18" customHeight="1" x14ac:dyDescent="0.15">
      <c r="A18" s="187" t="s">
        <v>206</v>
      </c>
      <c r="B18" s="189" t="s">
        <v>111</v>
      </c>
      <c r="C18" s="184">
        <f>'１月(中旬)'!B12</f>
        <v>0</v>
      </c>
      <c r="D18" s="185">
        <f>'１月(中旬)'!C12</f>
        <v>0</v>
      </c>
      <c r="E18" s="423" t="e">
        <f>C18/D18</f>
        <v>#DIV/0!</v>
      </c>
      <c r="F18" s="422">
        <f>C18-D18</f>
        <v>0</v>
      </c>
      <c r="G18" s="184">
        <f>'１月(中旬)'!F12</f>
        <v>0</v>
      </c>
      <c r="H18" s="183">
        <f>'１月(中旬)'!G12</f>
        <v>0</v>
      </c>
      <c r="I18" s="423" t="e">
        <f>G18/H18</f>
        <v>#DIV/0!</v>
      </c>
      <c r="J18" s="422">
        <f>G18-H18</f>
        <v>0</v>
      </c>
      <c r="K18" s="180"/>
    </row>
    <row r="19" spans="1:11" ht="18" customHeight="1" x14ac:dyDescent="0.15">
      <c r="A19" s="187"/>
      <c r="B19" s="189" t="s">
        <v>110</v>
      </c>
      <c r="C19" s="184">
        <f>'１月(中旬)'!B21+'１月(中旬)'!B35</f>
        <v>5334</v>
      </c>
      <c r="D19" s="185">
        <f>'１月(中旬)'!C21+'１月(中旬)'!C35</f>
        <v>4974</v>
      </c>
      <c r="E19" s="423">
        <f>C19/D19</f>
        <v>1.0723763570566949</v>
      </c>
      <c r="F19" s="422">
        <f>C19-D19</f>
        <v>360</v>
      </c>
      <c r="G19" s="184">
        <f>'１月(中旬)'!F21+'１月(中旬)'!F35</f>
        <v>8705</v>
      </c>
      <c r="H19" s="183">
        <f>'１月(中旬)'!G21+'１月(中旬)'!G35</f>
        <v>8730</v>
      </c>
      <c r="I19" s="423">
        <f>G19/H19</f>
        <v>0.99713631156930127</v>
      </c>
      <c r="J19" s="422">
        <f>G19-H19</f>
        <v>-25</v>
      </c>
      <c r="K19" s="180"/>
    </row>
    <row r="20" spans="1:11" ht="18" customHeight="1" x14ac:dyDescent="0.15">
      <c r="A20" s="187"/>
      <c r="B20" s="189" t="s">
        <v>108</v>
      </c>
      <c r="C20" s="184">
        <f>'１月(中旬)'!B48+'１月(中旬)'!B63</f>
        <v>9898</v>
      </c>
      <c r="D20" s="185">
        <f>'１月(中旬)'!C48+'１月(中旬)'!C63</f>
        <v>9438</v>
      </c>
      <c r="E20" s="423">
        <f>C20/D20</f>
        <v>1.0487391396482306</v>
      </c>
      <c r="F20" s="422">
        <f>C20-D20</f>
        <v>460</v>
      </c>
      <c r="G20" s="184">
        <f>'１月(中旬)'!F48+'１月(中旬)'!F63</f>
        <v>17300</v>
      </c>
      <c r="H20" s="183">
        <f>'１月(中旬)'!G48+'１月(中旬)'!G63</f>
        <v>16977</v>
      </c>
      <c r="I20" s="423">
        <f>G20/H20</f>
        <v>1.0190257407080168</v>
      </c>
      <c r="J20" s="422">
        <f>G20-H20</f>
        <v>323</v>
      </c>
      <c r="K20" s="180"/>
    </row>
    <row r="21" spans="1:11" s="166" customFormat="1" ht="18" customHeight="1" x14ac:dyDescent="0.15">
      <c r="A21" s="173"/>
      <c r="B21" s="194" t="s">
        <v>112</v>
      </c>
      <c r="C21" s="171" t="s">
        <v>105</v>
      </c>
      <c r="D21" s="170" t="s">
        <v>105</v>
      </c>
      <c r="E21" s="572" t="s">
        <v>105</v>
      </c>
      <c r="F21" s="571" t="s">
        <v>105</v>
      </c>
      <c r="G21" s="171" t="s">
        <v>105</v>
      </c>
      <c r="H21" s="170" t="s">
        <v>105</v>
      </c>
      <c r="I21" s="572" t="s">
        <v>105</v>
      </c>
      <c r="J21" s="571" t="s">
        <v>105</v>
      </c>
      <c r="K21" s="167"/>
    </row>
    <row r="22" spans="1:11" ht="18" customHeight="1" x14ac:dyDescent="0.15">
      <c r="A22" s="723" t="s">
        <v>205</v>
      </c>
      <c r="B22" s="724"/>
      <c r="C22" s="622">
        <f>SUM(C23:C26)</f>
        <v>10963</v>
      </c>
      <c r="D22" s="621">
        <f>SUM(D23:D26)</f>
        <v>8138</v>
      </c>
      <c r="E22" s="620">
        <f>C22/D22</f>
        <v>1.3471368886704349</v>
      </c>
      <c r="F22" s="619">
        <f>C22-D22</f>
        <v>2825</v>
      </c>
      <c r="G22" s="622">
        <f>SUM(G23:G26)</f>
        <v>13611</v>
      </c>
      <c r="H22" s="623">
        <f>SUM(H23:H26)</f>
        <v>14828</v>
      </c>
      <c r="I22" s="620">
        <f>G22/H22</f>
        <v>0.91792554626382517</v>
      </c>
      <c r="J22" s="619">
        <f>G22-H22</f>
        <v>-1217</v>
      </c>
      <c r="K22" s="180"/>
    </row>
    <row r="23" spans="1:11" ht="18" customHeight="1" x14ac:dyDescent="0.15">
      <c r="A23" s="187"/>
      <c r="B23" s="189" t="s">
        <v>111</v>
      </c>
      <c r="C23" s="184">
        <f>'１月(中旬)'!B13</f>
        <v>0</v>
      </c>
      <c r="D23" s="185">
        <f>'１月(中旬)'!C13</f>
        <v>0</v>
      </c>
      <c r="E23" s="423" t="e">
        <f>C23/D23</f>
        <v>#DIV/0!</v>
      </c>
      <c r="F23" s="422">
        <f>C23-D23</f>
        <v>0</v>
      </c>
      <c r="G23" s="184">
        <f>'１月(中旬)'!F13</f>
        <v>0</v>
      </c>
      <c r="H23" s="183">
        <f>'１月(中旬)'!G13</f>
        <v>0</v>
      </c>
      <c r="I23" s="423" t="e">
        <f>G23/H23</f>
        <v>#DIV/0!</v>
      </c>
      <c r="J23" s="422">
        <f>G23-H23</f>
        <v>0</v>
      </c>
      <c r="K23" s="180"/>
    </row>
    <row r="24" spans="1:11" ht="18" customHeight="1" x14ac:dyDescent="0.15">
      <c r="A24" s="187"/>
      <c r="B24" s="189" t="s">
        <v>110</v>
      </c>
      <c r="C24" s="184">
        <f>'１月(中旬)'!B28+'１月(中旬)'!B37</f>
        <v>4669</v>
      </c>
      <c r="D24" s="185">
        <f>'１月(中旬)'!C28+'１月(中旬)'!C37</f>
        <v>4160</v>
      </c>
      <c r="E24" s="423">
        <f>C24/D24</f>
        <v>1.1223557692307693</v>
      </c>
      <c r="F24" s="422">
        <f>C24-D24</f>
        <v>509</v>
      </c>
      <c r="G24" s="184">
        <f>'１月(中旬)'!F28+'１月(中旬)'!F37</f>
        <v>5840</v>
      </c>
      <c r="H24" s="183">
        <f>'１月(中旬)'!G28+'１月(中旬)'!G37</f>
        <v>7305</v>
      </c>
      <c r="I24" s="423">
        <f>G24/H24</f>
        <v>0.79945242984257359</v>
      </c>
      <c r="J24" s="422">
        <f>G24-H24</f>
        <v>-1465</v>
      </c>
      <c r="K24" s="180"/>
    </row>
    <row r="25" spans="1:11" ht="18" customHeight="1" x14ac:dyDescent="0.15">
      <c r="A25" s="187"/>
      <c r="B25" s="189" t="s">
        <v>108</v>
      </c>
      <c r="C25" s="184">
        <f>'１月(中旬)'!B47+'１月(中旬)'!B62</f>
        <v>6294</v>
      </c>
      <c r="D25" s="185">
        <f>'１月(中旬)'!C47+'１月(中旬)'!C62</f>
        <v>3978</v>
      </c>
      <c r="E25" s="423">
        <f>C25/D25</f>
        <v>1.5822021116138762</v>
      </c>
      <c r="F25" s="422">
        <f>C25-D25</f>
        <v>2316</v>
      </c>
      <c r="G25" s="184">
        <f>'１月(中旬)'!F47+'１月(中旬)'!F62</f>
        <v>7771</v>
      </c>
      <c r="H25" s="185">
        <f>'１月(中旬)'!G47+'１月(中旬)'!G62</f>
        <v>7523</v>
      </c>
      <c r="I25" s="423">
        <f>G25/H25</f>
        <v>1.032965572245115</v>
      </c>
      <c r="J25" s="422">
        <f>G25-H25</f>
        <v>248</v>
      </c>
      <c r="K25" s="180"/>
    </row>
    <row r="26" spans="1:11" s="166" customFormat="1" ht="18" customHeight="1" x14ac:dyDescent="0.15">
      <c r="A26" s="173"/>
      <c r="B26" s="194" t="s">
        <v>112</v>
      </c>
      <c r="C26" s="171" t="s">
        <v>105</v>
      </c>
      <c r="D26" s="170" t="s">
        <v>105</v>
      </c>
      <c r="E26" s="572" t="s">
        <v>105</v>
      </c>
      <c r="F26" s="571" t="s">
        <v>105</v>
      </c>
      <c r="G26" s="171" t="s">
        <v>105</v>
      </c>
      <c r="H26" s="170" t="s">
        <v>105</v>
      </c>
      <c r="I26" s="572" t="s">
        <v>105</v>
      </c>
      <c r="J26" s="571" t="s">
        <v>105</v>
      </c>
      <c r="K26" s="167"/>
    </row>
    <row r="27" spans="1:11" ht="18" customHeight="1" x14ac:dyDescent="0.15">
      <c r="A27" s="723" t="s">
        <v>204</v>
      </c>
      <c r="B27" s="724"/>
      <c r="C27" s="622">
        <f>SUM(C28:C34)</f>
        <v>14813</v>
      </c>
      <c r="D27" s="621">
        <f>SUM(D28:D34)</f>
        <v>11131</v>
      </c>
      <c r="E27" s="620">
        <f t="shared" ref="E27:E32" si="0">C27/D27</f>
        <v>1.3307878896774774</v>
      </c>
      <c r="F27" s="619">
        <f t="shared" ref="F27:F32" si="1">C27-D27</f>
        <v>3682</v>
      </c>
      <c r="G27" s="622">
        <f>SUM(G28:G34)</f>
        <v>24483</v>
      </c>
      <c r="H27" s="621">
        <f>SUM(H28:H34)</f>
        <v>24162</v>
      </c>
      <c r="I27" s="620">
        <f t="shared" ref="I27:I32" si="2">G27/H27</f>
        <v>1.0132853240625777</v>
      </c>
      <c r="J27" s="619">
        <f t="shared" ref="J27:J32" si="3">G27-H27</f>
        <v>321</v>
      </c>
      <c r="K27" s="180"/>
    </row>
    <row r="28" spans="1:11" ht="18" customHeight="1" x14ac:dyDescent="0.15">
      <c r="A28" s="187"/>
      <c r="B28" s="189" t="s">
        <v>111</v>
      </c>
      <c r="C28" s="184">
        <f>'１月(中旬)'!B15+'１月(中旬)'!B17</f>
        <v>0</v>
      </c>
      <c r="D28" s="185">
        <f>'１月(中旬)'!C15+'１月(中旬)'!C17</f>
        <v>0</v>
      </c>
      <c r="E28" s="423" t="e">
        <f t="shared" si="0"/>
        <v>#DIV/0!</v>
      </c>
      <c r="F28" s="422">
        <f t="shared" si="1"/>
        <v>0</v>
      </c>
      <c r="G28" s="184">
        <f>'１月(中旬)'!F15+'１月(中旬)'!F17</f>
        <v>0</v>
      </c>
      <c r="H28" s="183">
        <f>'１月(中旬)'!G15+'１月(中旬)'!G17</f>
        <v>0</v>
      </c>
      <c r="I28" s="423" t="e">
        <f t="shared" si="2"/>
        <v>#DIV/0!</v>
      </c>
      <c r="J28" s="422">
        <f t="shared" si="3"/>
        <v>0</v>
      </c>
      <c r="K28" s="180"/>
    </row>
    <row r="29" spans="1:11" ht="18" customHeight="1" x14ac:dyDescent="0.15">
      <c r="A29" s="187"/>
      <c r="B29" s="186" t="s">
        <v>110</v>
      </c>
      <c r="C29" s="184">
        <f>'１月(中旬)'!B29+'１月(中旬)'!B30+'１月(中旬)'!B31+'１月(中旬)'!B32+'１月(中旬)'!B33+'１月(中旬)'!B34</f>
        <v>1619</v>
      </c>
      <c r="D29" s="188">
        <f>'１月(中旬)'!C29+'１月(中旬)'!C30+'１月(中旬)'!C31+'１月(中旬)'!C32+'１月(中旬)'!C33+'１月(中旬)'!C34</f>
        <v>1352</v>
      </c>
      <c r="E29" s="423">
        <f t="shared" si="0"/>
        <v>1.1974852071005917</v>
      </c>
      <c r="F29" s="422">
        <f t="shared" si="1"/>
        <v>267</v>
      </c>
      <c r="G29" s="184">
        <f>'１月(中旬)'!F29+'１月(中旬)'!F30+'１月(中旬)'!F31+'１月(中旬)'!F32+'１月(中旬)'!F33+'１月(中旬)'!F34</f>
        <v>2900</v>
      </c>
      <c r="H29" s="183">
        <f>'１月(中旬)'!G29+'１月(中旬)'!G30+'１月(中旬)'!G31+'１月(中旬)'!G32+'１月(中旬)'!G33+'１月(中旬)'!G34</f>
        <v>2925</v>
      </c>
      <c r="I29" s="423">
        <f t="shared" si="2"/>
        <v>0.99145299145299148</v>
      </c>
      <c r="J29" s="422">
        <f t="shared" si="3"/>
        <v>-25</v>
      </c>
      <c r="K29" s="180"/>
    </row>
    <row r="30" spans="1:11" ht="18" customHeight="1" x14ac:dyDescent="0.15">
      <c r="A30" s="187"/>
      <c r="B30" s="186" t="s">
        <v>109</v>
      </c>
      <c r="C30" s="184">
        <f>'１月(中旬)'!B38</f>
        <v>502</v>
      </c>
      <c r="D30" s="185">
        <f>'１月(中旬)'!C38</f>
        <v>398</v>
      </c>
      <c r="E30" s="423">
        <f t="shared" si="0"/>
        <v>1.2613065326633166</v>
      </c>
      <c r="F30" s="422">
        <f t="shared" si="1"/>
        <v>104</v>
      </c>
      <c r="G30" s="184">
        <f>'１月(中旬)'!F38</f>
        <v>818</v>
      </c>
      <c r="H30" s="183">
        <f>'１月(中旬)'!G38</f>
        <v>890</v>
      </c>
      <c r="I30" s="423">
        <f t="shared" si="2"/>
        <v>0.91910112359550566</v>
      </c>
      <c r="J30" s="422">
        <f t="shared" si="3"/>
        <v>-72</v>
      </c>
      <c r="K30" s="180"/>
    </row>
    <row r="31" spans="1:11" ht="18" customHeight="1" x14ac:dyDescent="0.15">
      <c r="A31" s="187"/>
      <c r="B31" s="186" t="s">
        <v>108</v>
      </c>
      <c r="C31" s="184">
        <f>'１月(中旬)'!B50+'１月(中旬)'!B51+'１月(中旬)'!B52+'１月(中旬)'!B53+'１月(中旬)'!B54+'１月(中旬)'!B57+'１月(中旬)'!B55+'１月(中旬)'!B56+'１月(中旬)'!B60+'１月(中旬)'!B58+'１月(中旬)'!B59</f>
        <v>11844</v>
      </c>
      <c r="D31" s="185">
        <f>'１月(中旬)'!C50+'１月(中旬)'!C51+'１月(中旬)'!C52+'１月(中旬)'!C53+'１月(中旬)'!C54+'１月(中旬)'!C57+'１月(中旬)'!C55+'１月(中旬)'!C56+'１月(中旬)'!C60+'１月(中旬)'!C58+'１月(中旬)'!C59</f>
        <v>8662</v>
      </c>
      <c r="E31" s="423">
        <f t="shared" si="0"/>
        <v>1.3673516508889403</v>
      </c>
      <c r="F31" s="422">
        <f t="shared" si="1"/>
        <v>3182</v>
      </c>
      <c r="G31" s="184">
        <f>'１月(中旬)'!F50+'１月(中旬)'!F51+'１月(中旬)'!F52+'１月(中旬)'!F53+'１月(中旬)'!F54+'１月(中旬)'!F57+'１月(中旬)'!F55+'１月(中旬)'!F56+'１月(中旬)'!F60+'１月(中旬)'!F58+'１月(中旬)'!F59</f>
        <v>19026</v>
      </c>
      <c r="H31" s="185">
        <f>'１月(中旬)'!G50+'１月(中旬)'!G51+'１月(中旬)'!G52+'１月(中旬)'!G53+'１月(中旬)'!G54+'１月(中旬)'!G57+'１月(中旬)'!G55+'１月(中旬)'!G56+'１月(中旬)'!G60+'１月(中旬)'!G58+'１月(中旬)'!G59</f>
        <v>18866</v>
      </c>
      <c r="I31" s="423">
        <f t="shared" si="2"/>
        <v>1.0084808650482349</v>
      </c>
      <c r="J31" s="422">
        <f t="shared" si="3"/>
        <v>160</v>
      </c>
      <c r="K31" s="180"/>
    </row>
    <row r="32" spans="1:11" ht="18" customHeight="1" x14ac:dyDescent="0.15">
      <c r="A32" s="187"/>
      <c r="B32" s="186" t="s">
        <v>107</v>
      </c>
      <c r="C32" s="184">
        <f>'１月(中旬)'!B64</f>
        <v>848</v>
      </c>
      <c r="D32" s="185">
        <f>'１月(中旬)'!C64</f>
        <v>719</v>
      </c>
      <c r="E32" s="423">
        <f t="shared" si="0"/>
        <v>1.1794158553546592</v>
      </c>
      <c r="F32" s="422">
        <f t="shared" si="1"/>
        <v>129</v>
      </c>
      <c r="G32" s="184">
        <f>'１月(中旬)'!F64</f>
        <v>1739</v>
      </c>
      <c r="H32" s="183">
        <f>'１月(中旬)'!G64</f>
        <v>1481</v>
      </c>
      <c r="I32" s="423">
        <f t="shared" si="2"/>
        <v>1.1742066171505738</v>
      </c>
      <c r="J32" s="422">
        <f t="shared" si="3"/>
        <v>258</v>
      </c>
      <c r="K32" s="180"/>
    </row>
    <row r="33" spans="1:11" s="166" customFormat="1" ht="18" customHeight="1" x14ac:dyDescent="0.15">
      <c r="A33" s="179"/>
      <c r="B33" s="178" t="s">
        <v>106</v>
      </c>
      <c r="C33" s="177" t="s">
        <v>105</v>
      </c>
      <c r="D33" s="176" t="s">
        <v>105</v>
      </c>
      <c r="E33" s="574" t="s">
        <v>105</v>
      </c>
      <c r="F33" s="573" t="s">
        <v>105</v>
      </c>
      <c r="G33" s="177" t="s">
        <v>105</v>
      </c>
      <c r="H33" s="176" t="s">
        <v>105</v>
      </c>
      <c r="I33" s="574" t="s">
        <v>105</v>
      </c>
      <c r="J33" s="573" t="s">
        <v>105</v>
      </c>
      <c r="K33" s="167"/>
    </row>
    <row r="34" spans="1:11" s="166" customFormat="1" ht="18" customHeight="1" x14ac:dyDescent="0.15">
      <c r="A34" s="173"/>
      <c r="B34" s="172" t="s">
        <v>203</v>
      </c>
      <c r="C34" s="171" t="s">
        <v>105</v>
      </c>
      <c r="D34" s="170" t="s">
        <v>105</v>
      </c>
      <c r="E34" s="572" t="s">
        <v>105</v>
      </c>
      <c r="F34" s="571" t="s">
        <v>105</v>
      </c>
      <c r="G34" s="171" t="s">
        <v>105</v>
      </c>
      <c r="H34" s="170" t="s">
        <v>105</v>
      </c>
      <c r="I34" s="572" t="s">
        <v>105</v>
      </c>
      <c r="J34" s="571" t="s">
        <v>105</v>
      </c>
      <c r="K34" s="167"/>
    </row>
    <row r="35" spans="1:11" x14ac:dyDescent="0.15">
      <c r="C35" s="165"/>
      <c r="G35" s="165"/>
    </row>
    <row r="36" spans="1:11" x14ac:dyDescent="0.15">
      <c r="C36" s="165"/>
      <c r="G36" s="165"/>
    </row>
    <row r="37" spans="1:11" x14ac:dyDescent="0.15">
      <c r="C37" s="165"/>
      <c r="G37" s="42"/>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2:7" x14ac:dyDescent="0.15">
      <c r="B65" s="164">
        <v>6025</v>
      </c>
      <c r="C65" s="165"/>
      <c r="F65" s="162">
        <v>10620</v>
      </c>
      <c r="G65" s="165"/>
    </row>
    <row r="66" spans="2:7" x14ac:dyDescent="0.15">
      <c r="C66" s="165"/>
      <c r="G66" s="165"/>
    </row>
    <row r="67" spans="2:7" x14ac:dyDescent="0.15">
      <c r="C67" s="165"/>
      <c r="G67" s="165"/>
    </row>
    <row r="68" spans="2:7" x14ac:dyDescent="0.15">
      <c r="C68" s="165"/>
      <c r="G68" s="165"/>
    </row>
    <row r="69" spans="2:7" x14ac:dyDescent="0.15">
      <c r="C69" s="165"/>
      <c r="G69" s="165"/>
    </row>
    <row r="70" spans="2:7" x14ac:dyDescent="0.15">
      <c r="C70" s="165"/>
      <c r="G70" s="165"/>
    </row>
  </sheetData>
  <mergeCells count="24">
    <mergeCell ref="E5:E6"/>
    <mergeCell ref="A17:B17"/>
    <mergeCell ref="A22:B22"/>
    <mergeCell ref="A1:B1"/>
    <mergeCell ref="H3:H4"/>
    <mergeCell ref="C2:F2"/>
    <mergeCell ref="G2:J2"/>
    <mergeCell ref="D5:D6"/>
    <mergeCell ref="I3:J3"/>
    <mergeCell ref="F5:F6"/>
    <mergeCell ref="A27:B27"/>
    <mergeCell ref="J5:J6"/>
    <mergeCell ref="A6:B6"/>
    <mergeCell ref="A7:B7"/>
    <mergeCell ref="A12:B12"/>
    <mergeCell ref="G5:G6"/>
    <mergeCell ref="C5:C6"/>
    <mergeCell ref="G3:G4"/>
    <mergeCell ref="H5:H6"/>
    <mergeCell ref="I5:I6"/>
    <mergeCell ref="A5:B5"/>
    <mergeCell ref="C3:C4"/>
    <mergeCell ref="D3:D4"/>
    <mergeCell ref="E3:F3"/>
  </mergeCells>
  <phoneticPr fontId="3"/>
  <hyperlinks>
    <hyperlink ref="A1:B1" location="'h24'!A1" display="'h24'!A1"/>
  </hyperlinks>
  <pageMargins left="0.39370078740157483" right="0.39370078740157483" top="0.98425196850393704" bottom="0.98425196850393704" header="0.51181102362204722" footer="0.51181102362204722"/>
  <headerFooter alignWithMargins="0">
    <oddHeader>&amp;C2013年&amp;A航空旅客輸送実績</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70"/>
  <sheetViews>
    <sheetView showGridLines="0" zoomScale="70"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１月下旬</v>
      </c>
      <c r="G1" s="4" t="s">
        <v>69</v>
      </c>
      <c r="H1" s="2"/>
      <c r="I1" s="2"/>
      <c r="J1" s="2"/>
    </row>
    <row r="2" spans="1:11" ht="18" customHeight="1" x14ac:dyDescent="0.15">
      <c r="A2" s="206"/>
      <c r="B2" s="205"/>
      <c r="C2" s="683" t="s">
        <v>219</v>
      </c>
      <c r="D2" s="684"/>
      <c r="E2" s="685"/>
      <c r="F2" s="686"/>
      <c r="G2" s="683" t="s">
        <v>218</v>
      </c>
      <c r="H2" s="684"/>
      <c r="I2" s="685"/>
      <c r="J2" s="686"/>
    </row>
    <row r="3" spans="1:11" ht="18.75" customHeight="1" x14ac:dyDescent="0.15">
      <c r="A3" s="186"/>
      <c r="B3" s="204"/>
      <c r="C3" s="687" t="s">
        <v>356</v>
      </c>
      <c r="D3" s="689" t="s">
        <v>355</v>
      </c>
      <c r="E3" s="664" t="s">
        <v>215</v>
      </c>
      <c r="F3" s="665"/>
      <c r="G3" s="660" t="str">
        <f>C3</f>
        <v>13.1.下旬</v>
      </c>
      <c r="H3" s="662" t="str">
        <f>D3</f>
        <v>12.1.下旬</v>
      </c>
      <c r="I3" s="664" t="s">
        <v>215</v>
      </c>
      <c r="J3" s="665"/>
    </row>
    <row r="4" spans="1:11" ht="18" customHeight="1" x14ac:dyDescent="0.15">
      <c r="A4" s="202"/>
      <c r="B4" s="201"/>
      <c r="C4" s="688"/>
      <c r="D4" s="690"/>
      <c r="E4" s="203" t="s">
        <v>214</v>
      </c>
      <c r="F4" s="458" t="s">
        <v>213</v>
      </c>
      <c r="G4" s="661"/>
      <c r="H4" s="663"/>
      <c r="I4" s="203" t="s">
        <v>214</v>
      </c>
      <c r="J4" s="458" t="s">
        <v>213</v>
      </c>
    </row>
    <row r="5" spans="1:11" ht="13.5" customHeight="1" x14ac:dyDescent="0.15">
      <c r="A5" s="668" t="s">
        <v>212</v>
      </c>
      <c r="B5" s="718"/>
      <c r="C5" s="670">
        <f>C7+C12+C17+C22+C27</f>
        <v>144345</v>
      </c>
      <c r="D5" s="672">
        <f>D7+D12+D17+D22+D27</f>
        <v>142061</v>
      </c>
      <c r="E5" s="666">
        <f>C5/D5</f>
        <v>1.0160776004674048</v>
      </c>
      <c r="F5" s="677">
        <f>C5-D5</f>
        <v>2284</v>
      </c>
      <c r="G5" s="670">
        <f>G7+G12+G17+G22+G27</f>
        <v>214388</v>
      </c>
      <c r="H5" s="681">
        <f>H7+H12+H17+H22+H27</f>
        <v>216798</v>
      </c>
      <c r="I5" s="666">
        <f>G5/H5</f>
        <v>0.98888366128838823</v>
      </c>
      <c r="J5" s="677">
        <f>G5-H5</f>
        <v>-2410</v>
      </c>
    </row>
    <row r="6" spans="1:11" ht="13.5" customHeight="1" x14ac:dyDescent="0.15">
      <c r="A6" s="679" t="s">
        <v>113</v>
      </c>
      <c r="B6" s="715"/>
      <c r="C6" s="671"/>
      <c r="D6" s="673"/>
      <c r="E6" s="667"/>
      <c r="F6" s="678"/>
      <c r="G6" s="671"/>
      <c r="H6" s="682"/>
      <c r="I6" s="667"/>
      <c r="J6" s="678"/>
    </row>
    <row r="7" spans="1:11" ht="18" customHeight="1" x14ac:dyDescent="0.15">
      <c r="A7" s="723" t="s">
        <v>211</v>
      </c>
      <c r="B7" s="724"/>
      <c r="C7" s="622">
        <f>SUM(C8:C11)</f>
        <v>71292</v>
      </c>
      <c r="D7" s="621">
        <f>SUM(D8:D11)</f>
        <v>70599</v>
      </c>
      <c r="E7" s="620">
        <f>C7/D7</f>
        <v>1.0098160030595333</v>
      </c>
      <c r="F7" s="619">
        <f>C7-D7</f>
        <v>693</v>
      </c>
      <c r="G7" s="622">
        <f>SUM(G8:G11)</f>
        <v>104815</v>
      </c>
      <c r="H7" s="623">
        <f>SUM(H8:H11)</f>
        <v>110727</v>
      </c>
      <c r="I7" s="620">
        <f>G7/H7</f>
        <v>0.94660742185736091</v>
      </c>
      <c r="J7" s="619">
        <f>G7-H7</f>
        <v>-5912</v>
      </c>
      <c r="K7" s="180"/>
    </row>
    <row r="8" spans="1:11" ht="18" customHeight="1" x14ac:dyDescent="0.15">
      <c r="A8" s="187" t="s">
        <v>210</v>
      </c>
      <c r="B8" s="189" t="s">
        <v>111</v>
      </c>
      <c r="C8" s="184">
        <f>'１月(下旬)'!B9+'１月(下旬)'!B14</f>
        <v>35264</v>
      </c>
      <c r="D8" s="185">
        <f>'１月(下旬)'!C9+'１月(下旬)'!C14</f>
        <v>35034</v>
      </c>
      <c r="E8" s="423">
        <f>C8/D8</f>
        <v>1.0065650510932238</v>
      </c>
      <c r="F8" s="422">
        <f>C8-D8</f>
        <v>230</v>
      </c>
      <c r="G8" s="184">
        <f>'１月(下旬)'!F9+'１月(下旬)'!F14</f>
        <v>50859</v>
      </c>
      <c r="H8" s="183">
        <f>'１月(下旬)'!G9+'１月(下旬)'!G14</f>
        <v>56325</v>
      </c>
      <c r="I8" s="423">
        <f>G8/H8</f>
        <v>0.90295605858854855</v>
      </c>
      <c r="J8" s="422">
        <f>G8-H8</f>
        <v>-5466</v>
      </c>
      <c r="K8" s="180"/>
    </row>
    <row r="9" spans="1:11" ht="18" customHeight="1" x14ac:dyDescent="0.15">
      <c r="A9" s="187"/>
      <c r="B9" s="189" t="s">
        <v>110</v>
      </c>
      <c r="C9" s="184">
        <f>'１月(下旬)'!B19+'１月(下旬)'!B22+'１月(下旬)'!B23+'１月(下旬)'!B24</f>
        <v>3163</v>
      </c>
      <c r="D9" s="185">
        <f>'１月(下旬)'!C19+'１月(下旬)'!C22+'１月(下旬)'!C23+'１月(下旬)'!C24</f>
        <v>2863</v>
      </c>
      <c r="E9" s="423">
        <f>C9/D9</f>
        <v>1.1047851903597625</v>
      </c>
      <c r="F9" s="422">
        <f>C9-D9</f>
        <v>300</v>
      </c>
      <c r="G9" s="184">
        <f>'１月(下旬)'!F19+'１月(下旬)'!F22+'１月(下旬)'!F23+'１月(下旬)'!F24</f>
        <v>4830</v>
      </c>
      <c r="H9" s="183">
        <f>'１月(下旬)'!G19+'１月(下旬)'!G22+'１月(下旬)'!G23+'１月(下旬)'!G24</f>
        <v>4860</v>
      </c>
      <c r="I9" s="423">
        <f>G9/H9</f>
        <v>0.99382716049382713</v>
      </c>
      <c r="J9" s="422">
        <f>G9-H9</f>
        <v>-30</v>
      </c>
      <c r="K9" s="180"/>
    </row>
    <row r="10" spans="1:11" ht="18" customHeight="1" x14ac:dyDescent="0.15">
      <c r="A10" s="187"/>
      <c r="B10" s="189" t="s">
        <v>108</v>
      </c>
      <c r="C10" s="184">
        <f>'１月(下旬)'!B43+'１月(下旬)'!B49</f>
        <v>32865</v>
      </c>
      <c r="D10" s="185">
        <f>'１月(下旬)'!C43+'１月(下旬)'!C49</f>
        <v>32702</v>
      </c>
      <c r="E10" s="423">
        <f>C10/D10</f>
        <v>1.0049844046235705</v>
      </c>
      <c r="F10" s="422">
        <f>C10-D10</f>
        <v>163</v>
      </c>
      <c r="G10" s="184">
        <f>'１月(下旬)'!F43+'１月(下旬)'!F49</f>
        <v>49126</v>
      </c>
      <c r="H10" s="183">
        <f>'１月(下旬)'!G43+'１月(下旬)'!G49</f>
        <v>49542</v>
      </c>
      <c r="I10" s="423">
        <f>G10/H10</f>
        <v>0.99160308425174604</v>
      </c>
      <c r="J10" s="422">
        <f>G10-H10</f>
        <v>-416</v>
      </c>
      <c r="K10" s="180"/>
    </row>
    <row r="11" spans="1:11" s="166" customFormat="1" ht="18" customHeight="1" x14ac:dyDescent="0.15">
      <c r="A11" s="179"/>
      <c r="B11" s="197" t="s">
        <v>112</v>
      </c>
      <c r="C11" s="196" t="s">
        <v>105</v>
      </c>
      <c r="D11" s="176" t="s">
        <v>105</v>
      </c>
      <c r="E11" s="574" t="s">
        <v>105</v>
      </c>
      <c r="F11" s="573" t="s">
        <v>105</v>
      </c>
      <c r="G11" s="196" t="s">
        <v>105</v>
      </c>
      <c r="H11" s="176" t="s">
        <v>105</v>
      </c>
      <c r="I11" s="574" t="s">
        <v>105</v>
      </c>
      <c r="J11" s="573" t="s">
        <v>105</v>
      </c>
      <c r="K11" s="167"/>
    </row>
    <row r="12" spans="1:11" ht="18" customHeight="1" x14ac:dyDescent="0.15">
      <c r="A12" s="723" t="s">
        <v>209</v>
      </c>
      <c r="B12" s="724"/>
      <c r="C12" s="622">
        <f>SUM(C13:C16)</f>
        <v>22701</v>
      </c>
      <c r="D12" s="621">
        <f>SUM(D13:D16)</f>
        <v>25159</v>
      </c>
      <c r="E12" s="620">
        <f>C12/D12</f>
        <v>0.90230136332922617</v>
      </c>
      <c r="F12" s="619">
        <f>C12-D12</f>
        <v>-2458</v>
      </c>
      <c r="G12" s="622">
        <f>SUM(G13:G16)</f>
        <v>34311</v>
      </c>
      <c r="H12" s="621">
        <f>SUM(H13:H16)</f>
        <v>34670</v>
      </c>
      <c r="I12" s="620">
        <f>G12/H12</f>
        <v>0.98964522642053654</v>
      </c>
      <c r="J12" s="619">
        <f>G12-H12</f>
        <v>-359</v>
      </c>
      <c r="K12" s="180"/>
    </row>
    <row r="13" spans="1:11" ht="18" customHeight="1" x14ac:dyDescent="0.15">
      <c r="A13" s="187" t="s">
        <v>208</v>
      </c>
      <c r="B13" s="189" t="s">
        <v>111</v>
      </c>
      <c r="C13" s="184">
        <f>'１月(下旬)'!B10+'１月(下旬)'!B11+'１月(下旬)'!B16</f>
        <v>4971</v>
      </c>
      <c r="D13" s="185">
        <f>'１月(下旬)'!C10+'１月(下旬)'!C11+'１月(下旬)'!C16</f>
        <v>10421</v>
      </c>
      <c r="E13" s="423">
        <f>C13/D13</f>
        <v>0.47701756069475099</v>
      </c>
      <c r="F13" s="422">
        <f>C13-D13</f>
        <v>-5450</v>
      </c>
      <c r="G13" s="184">
        <f>'１月(下旬)'!F10+'１月(下旬)'!F11+'１月(下旬)'!F16</f>
        <v>5761</v>
      </c>
      <c r="H13" s="185">
        <f>'１月(下旬)'!G10+'１月(下旬)'!G11+'１月(下旬)'!G16</f>
        <v>11770</v>
      </c>
      <c r="I13" s="423">
        <f>G13/H13</f>
        <v>0.48946474086661002</v>
      </c>
      <c r="J13" s="422">
        <f>G13-H13</f>
        <v>-6009</v>
      </c>
      <c r="K13" s="180"/>
    </row>
    <row r="14" spans="1:11" ht="18" customHeight="1" x14ac:dyDescent="0.15">
      <c r="A14" s="187"/>
      <c r="B14" s="189" t="s">
        <v>110</v>
      </c>
      <c r="C14" s="184">
        <f>'１月(下旬)'!B20+'１月(下旬)'!B25+'１月(下旬)'!B26+'１月(下旬)'!B27+'１月(下旬)'!B36</f>
        <v>4422</v>
      </c>
      <c r="D14" s="185">
        <f>'１月(下旬)'!C20+'１月(下旬)'!C25+'１月(下旬)'!C26+'１月(下旬)'!C27+'１月(下旬)'!C36</f>
        <v>898</v>
      </c>
      <c r="E14" s="423">
        <f>C14/D14</f>
        <v>4.924276169265033</v>
      </c>
      <c r="F14" s="422">
        <f>C14-D14</f>
        <v>3524</v>
      </c>
      <c r="G14" s="184">
        <f>'１月(下旬)'!F20+'１月(下旬)'!F25+'１月(下旬)'!F26+'１月(下旬)'!F27+'１月(下旬)'!F36</f>
        <v>6470</v>
      </c>
      <c r="H14" s="185">
        <f>'１月(下旬)'!G20+'１月(下旬)'!G25+'１月(下旬)'!G26+'１月(下旬)'!G27+'１月(下旬)'!G36</f>
        <v>1625</v>
      </c>
      <c r="I14" s="423">
        <f>G14/H14</f>
        <v>3.9815384615384617</v>
      </c>
      <c r="J14" s="422">
        <f>G14-H14</f>
        <v>4845</v>
      </c>
      <c r="K14" s="180"/>
    </row>
    <row r="15" spans="1:11" ht="18" customHeight="1" x14ac:dyDescent="0.15">
      <c r="A15" s="187"/>
      <c r="B15" s="189" t="s">
        <v>108</v>
      </c>
      <c r="C15" s="184">
        <f>'１月(下旬)'!B44+'１月(下旬)'!B45+'１月(下旬)'!B46+'１月(下旬)'!B61</f>
        <v>13308</v>
      </c>
      <c r="D15" s="185">
        <f>'１月(下旬)'!C44+'１月(下旬)'!C45+'１月(下旬)'!C46+'１月(下旬)'!C61</f>
        <v>13840</v>
      </c>
      <c r="E15" s="423">
        <f>C15/D15</f>
        <v>0.96156069364161845</v>
      </c>
      <c r="F15" s="422">
        <f>C15-D15</f>
        <v>-532</v>
      </c>
      <c r="G15" s="184">
        <f>'１月(下旬)'!F44+'１月(下旬)'!F45+'１月(下旬)'!F46+'１月(下旬)'!F61</f>
        <v>22080</v>
      </c>
      <c r="H15" s="185">
        <f>'１月(下旬)'!G44+'１月(下旬)'!G45+'１月(下旬)'!G46+'１月(下旬)'!G61</f>
        <v>21275</v>
      </c>
      <c r="I15" s="423">
        <f>G15/H15</f>
        <v>1.0378378378378379</v>
      </c>
      <c r="J15" s="422">
        <f>G15-H15</f>
        <v>805</v>
      </c>
      <c r="K15" s="180"/>
    </row>
    <row r="16" spans="1:11" s="166" customFormat="1" ht="18" customHeight="1" x14ac:dyDescent="0.15">
      <c r="A16" s="173"/>
      <c r="B16" s="194" t="s">
        <v>112</v>
      </c>
      <c r="C16" s="171" t="s">
        <v>105</v>
      </c>
      <c r="D16" s="170" t="s">
        <v>105</v>
      </c>
      <c r="E16" s="572" t="s">
        <v>105</v>
      </c>
      <c r="F16" s="571" t="s">
        <v>105</v>
      </c>
      <c r="G16" s="171" t="s">
        <v>105</v>
      </c>
      <c r="H16" s="170" t="s">
        <v>105</v>
      </c>
      <c r="I16" s="572" t="s">
        <v>105</v>
      </c>
      <c r="J16" s="571" t="s">
        <v>105</v>
      </c>
      <c r="K16" s="167"/>
    </row>
    <row r="17" spans="1:11" ht="18" customHeight="1" x14ac:dyDescent="0.15">
      <c r="A17" s="723" t="s">
        <v>207</v>
      </c>
      <c r="B17" s="724"/>
      <c r="C17" s="622">
        <f>SUM(C18:C21)</f>
        <v>20624</v>
      </c>
      <c r="D17" s="621">
        <f>SUM(D18:D21)</f>
        <v>18719</v>
      </c>
      <c r="E17" s="620">
        <f>C17/D17</f>
        <v>1.1017682568513276</v>
      </c>
      <c r="F17" s="619">
        <f>C17-D17</f>
        <v>1905</v>
      </c>
      <c r="G17" s="622">
        <f>SUM(G18:G21)</f>
        <v>28863</v>
      </c>
      <c r="H17" s="623">
        <f>SUM(H18:H21)</f>
        <v>28496</v>
      </c>
      <c r="I17" s="620">
        <f>G17/H17</f>
        <v>1.0128790005614823</v>
      </c>
      <c r="J17" s="619">
        <f>G17-H17</f>
        <v>367</v>
      </c>
      <c r="K17" s="180"/>
    </row>
    <row r="18" spans="1:11" ht="18" customHeight="1" x14ac:dyDescent="0.15">
      <c r="A18" s="187" t="s">
        <v>206</v>
      </c>
      <c r="B18" s="189" t="s">
        <v>111</v>
      </c>
      <c r="C18" s="184">
        <f>'１月(下旬)'!B12</f>
        <v>0</v>
      </c>
      <c r="D18" s="185">
        <f>'１月(下旬)'!C12</f>
        <v>0</v>
      </c>
      <c r="E18" s="423" t="e">
        <f>C18/D18</f>
        <v>#DIV/0!</v>
      </c>
      <c r="F18" s="422">
        <f>C18-D18</f>
        <v>0</v>
      </c>
      <c r="G18" s="184">
        <f>'１月(下旬)'!F12</f>
        <v>0</v>
      </c>
      <c r="H18" s="183">
        <f>'１月(下旬)'!G12</f>
        <v>0</v>
      </c>
      <c r="I18" s="423" t="e">
        <f>G18/H18</f>
        <v>#DIV/0!</v>
      </c>
      <c r="J18" s="422">
        <f>G18-H18</f>
        <v>0</v>
      </c>
      <c r="K18" s="180"/>
    </row>
    <row r="19" spans="1:11" ht="18" customHeight="1" x14ac:dyDescent="0.15">
      <c r="A19" s="187"/>
      <c r="B19" s="189" t="s">
        <v>110</v>
      </c>
      <c r="C19" s="184">
        <f>'１月(下旬)'!B21+'１月(下旬)'!B35</f>
        <v>6731</v>
      </c>
      <c r="D19" s="185">
        <f>'１月(下旬)'!C21+'１月(下旬)'!C35</f>
        <v>6351</v>
      </c>
      <c r="E19" s="423">
        <f>C19/D19</f>
        <v>1.0598330971500551</v>
      </c>
      <c r="F19" s="422">
        <f>C19-D19</f>
        <v>380</v>
      </c>
      <c r="G19" s="184">
        <f>'１月(下旬)'!F21+'１月(下旬)'!F35</f>
        <v>9570</v>
      </c>
      <c r="H19" s="183">
        <f>'１月(下旬)'!G21+'１月(下旬)'!G35</f>
        <v>9600</v>
      </c>
      <c r="I19" s="423">
        <f>G19/H19</f>
        <v>0.99687499999999996</v>
      </c>
      <c r="J19" s="422">
        <f>G19-H19</f>
        <v>-30</v>
      </c>
      <c r="K19" s="180"/>
    </row>
    <row r="20" spans="1:11" ht="18" customHeight="1" x14ac:dyDescent="0.15">
      <c r="A20" s="187"/>
      <c r="B20" s="189" t="s">
        <v>108</v>
      </c>
      <c r="C20" s="184">
        <f>'１月(下旬)'!B48+'１月(下旬)'!B63</f>
        <v>13893</v>
      </c>
      <c r="D20" s="185">
        <f>'１月(下旬)'!C48+'１月(下旬)'!C63</f>
        <v>12368</v>
      </c>
      <c r="E20" s="423">
        <f>C20/D20</f>
        <v>1.1233020698576972</v>
      </c>
      <c r="F20" s="422">
        <f>C20-D20</f>
        <v>1525</v>
      </c>
      <c r="G20" s="184">
        <f>'１月(下旬)'!F48+'１月(下旬)'!F63</f>
        <v>19293</v>
      </c>
      <c r="H20" s="183">
        <f>'１月(下旬)'!G48+'１月(下旬)'!G63</f>
        <v>18896</v>
      </c>
      <c r="I20" s="423">
        <f>G20/H20</f>
        <v>1.0210097375105842</v>
      </c>
      <c r="J20" s="422">
        <f>G20-H20</f>
        <v>397</v>
      </c>
      <c r="K20" s="180"/>
    </row>
    <row r="21" spans="1:11" s="166" customFormat="1" ht="18" customHeight="1" x14ac:dyDescent="0.15">
      <c r="A21" s="173"/>
      <c r="B21" s="194" t="s">
        <v>112</v>
      </c>
      <c r="C21" s="171" t="s">
        <v>105</v>
      </c>
      <c r="D21" s="170" t="s">
        <v>105</v>
      </c>
      <c r="E21" s="572" t="s">
        <v>105</v>
      </c>
      <c r="F21" s="571" t="s">
        <v>105</v>
      </c>
      <c r="G21" s="171" t="s">
        <v>105</v>
      </c>
      <c r="H21" s="170" t="s">
        <v>105</v>
      </c>
      <c r="I21" s="572" t="s">
        <v>105</v>
      </c>
      <c r="J21" s="571" t="s">
        <v>105</v>
      </c>
      <c r="K21" s="167"/>
    </row>
    <row r="22" spans="1:11" ht="18" customHeight="1" x14ac:dyDescent="0.15">
      <c r="A22" s="723" t="s">
        <v>205</v>
      </c>
      <c r="B22" s="724"/>
      <c r="C22" s="622">
        <f>SUM(C23:C26)</f>
        <v>13502</v>
      </c>
      <c r="D22" s="621">
        <f>SUM(D23:D26)</f>
        <v>12788</v>
      </c>
      <c r="E22" s="620">
        <f>C22/D22</f>
        <v>1.0558335939943697</v>
      </c>
      <c r="F22" s="619">
        <f>C22-D22</f>
        <v>714</v>
      </c>
      <c r="G22" s="622">
        <f>SUM(G23:G26)</f>
        <v>16829</v>
      </c>
      <c r="H22" s="623">
        <f>SUM(H23:H26)</f>
        <v>16095</v>
      </c>
      <c r="I22" s="620">
        <f>G22/H22</f>
        <v>1.0456042249145698</v>
      </c>
      <c r="J22" s="619">
        <f>G22-H22</f>
        <v>734</v>
      </c>
      <c r="K22" s="180"/>
    </row>
    <row r="23" spans="1:11" ht="18" customHeight="1" x14ac:dyDescent="0.15">
      <c r="A23" s="187"/>
      <c r="B23" s="189" t="s">
        <v>111</v>
      </c>
      <c r="C23" s="184">
        <f>'１月(下旬)'!B13</f>
        <v>0</v>
      </c>
      <c r="D23" s="185">
        <f>'１月(下旬)'!C13</f>
        <v>0</v>
      </c>
      <c r="E23" s="423" t="e">
        <f>C23/D23</f>
        <v>#DIV/0!</v>
      </c>
      <c r="F23" s="422">
        <f>C23-D23</f>
        <v>0</v>
      </c>
      <c r="G23" s="184">
        <f>'１月(下旬)'!F13</f>
        <v>0</v>
      </c>
      <c r="H23" s="183">
        <f>'１月(下旬)'!G13</f>
        <v>0</v>
      </c>
      <c r="I23" s="423" t="e">
        <f>G23/H23</f>
        <v>#DIV/0!</v>
      </c>
      <c r="J23" s="422">
        <f>G23-H23</f>
        <v>0</v>
      </c>
      <c r="K23" s="180"/>
    </row>
    <row r="24" spans="1:11" ht="18" customHeight="1" x14ac:dyDescent="0.15">
      <c r="A24" s="187"/>
      <c r="B24" s="189" t="s">
        <v>110</v>
      </c>
      <c r="C24" s="184">
        <f>'１月(下旬)'!B28+'１月(下旬)'!B37</f>
        <v>5113</v>
      </c>
      <c r="D24" s="185">
        <f>'１月(下旬)'!C28+'１月(下旬)'!C37</f>
        <v>6428</v>
      </c>
      <c r="E24" s="423">
        <f>C24/D24</f>
        <v>0.79542626011201001</v>
      </c>
      <c r="F24" s="422">
        <f>C24-D24</f>
        <v>-1315</v>
      </c>
      <c r="G24" s="184">
        <f>'１月(下旬)'!F28+'１月(下旬)'!F37</f>
        <v>6415</v>
      </c>
      <c r="H24" s="183">
        <f>'１月(下旬)'!G28+'１月(下旬)'!G37</f>
        <v>8020</v>
      </c>
      <c r="I24" s="423">
        <f>G24/H24</f>
        <v>0.79987531172069826</v>
      </c>
      <c r="J24" s="422">
        <f>G24-H24</f>
        <v>-1605</v>
      </c>
      <c r="K24" s="180"/>
    </row>
    <row r="25" spans="1:11" ht="18" customHeight="1" x14ac:dyDescent="0.15">
      <c r="A25" s="187"/>
      <c r="B25" s="189" t="s">
        <v>108</v>
      </c>
      <c r="C25" s="184">
        <f>'１月(下旬)'!B47+'１月(下旬)'!B62</f>
        <v>8389</v>
      </c>
      <c r="D25" s="185">
        <f>'１月(下旬)'!C47+'１月(下旬)'!C62</f>
        <v>6360</v>
      </c>
      <c r="E25" s="423">
        <f>C25/D25</f>
        <v>1.3190251572327043</v>
      </c>
      <c r="F25" s="422">
        <f>C25-D25</f>
        <v>2029</v>
      </c>
      <c r="G25" s="184">
        <f>'１月(下旬)'!F47+'１月(下旬)'!F62</f>
        <v>10414</v>
      </c>
      <c r="H25" s="185">
        <f>'１月(下旬)'!G47+'１月(下旬)'!G62</f>
        <v>8075</v>
      </c>
      <c r="I25" s="423">
        <f>G25/H25</f>
        <v>1.2896594427244581</v>
      </c>
      <c r="J25" s="422">
        <f>G25-H25</f>
        <v>2339</v>
      </c>
      <c r="K25" s="180"/>
    </row>
    <row r="26" spans="1:11" s="166" customFormat="1" ht="18" customHeight="1" x14ac:dyDescent="0.15">
      <c r="A26" s="173"/>
      <c r="B26" s="194" t="s">
        <v>112</v>
      </c>
      <c r="C26" s="171" t="s">
        <v>105</v>
      </c>
      <c r="D26" s="170" t="s">
        <v>105</v>
      </c>
      <c r="E26" s="572" t="s">
        <v>105</v>
      </c>
      <c r="F26" s="571" t="s">
        <v>105</v>
      </c>
      <c r="G26" s="171" t="s">
        <v>105</v>
      </c>
      <c r="H26" s="170" t="s">
        <v>105</v>
      </c>
      <c r="I26" s="572" t="s">
        <v>105</v>
      </c>
      <c r="J26" s="571" t="s">
        <v>105</v>
      </c>
      <c r="K26" s="167"/>
    </row>
    <row r="27" spans="1:11" ht="18" customHeight="1" x14ac:dyDescent="0.15">
      <c r="A27" s="723" t="s">
        <v>204</v>
      </c>
      <c r="B27" s="724"/>
      <c r="C27" s="622">
        <f>SUM(C28:C34)</f>
        <v>16226</v>
      </c>
      <c r="D27" s="621">
        <f>SUM(D28:D34)</f>
        <v>14796</v>
      </c>
      <c r="E27" s="620">
        <f t="shared" ref="E27:E32" si="0">C27/D27</f>
        <v>1.096647742633144</v>
      </c>
      <c r="F27" s="619">
        <f t="shared" ref="F27:F32" si="1">C27-D27</f>
        <v>1430</v>
      </c>
      <c r="G27" s="622">
        <f>SUM(G28:G34)</f>
        <v>29570</v>
      </c>
      <c r="H27" s="621">
        <f>SUM(H28:H34)</f>
        <v>26810</v>
      </c>
      <c r="I27" s="620">
        <f t="shared" ref="I27:I32" si="2">G27/H27</f>
        <v>1.1029466616933981</v>
      </c>
      <c r="J27" s="619">
        <f t="shared" ref="J27:J32" si="3">G27-H27</f>
        <v>2760</v>
      </c>
      <c r="K27" s="180"/>
    </row>
    <row r="28" spans="1:11" ht="18" customHeight="1" x14ac:dyDescent="0.15">
      <c r="A28" s="187"/>
      <c r="B28" s="189" t="s">
        <v>111</v>
      </c>
      <c r="C28" s="184">
        <f>'１月(下旬)'!B15+'１月(下旬)'!B17</f>
        <v>0</v>
      </c>
      <c r="D28" s="185">
        <f>'１月(下旬)'!C15+'１月(下旬)'!C17</f>
        <v>0</v>
      </c>
      <c r="E28" s="423" t="e">
        <f t="shared" si="0"/>
        <v>#DIV/0!</v>
      </c>
      <c r="F28" s="422">
        <f t="shared" si="1"/>
        <v>0</v>
      </c>
      <c r="G28" s="184">
        <f>'１月(下旬)'!F15+'１月(下旬)'!F17</f>
        <v>0</v>
      </c>
      <c r="H28" s="183">
        <f>'１月(下旬)'!G15+'１月(下旬)'!G17</f>
        <v>0</v>
      </c>
      <c r="I28" s="423" t="e">
        <f t="shared" si="2"/>
        <v>#DIV/0!</v>
      </c>
      <c r="J28" s="422">
        <f t="shared" si="3"/>
        <v>0</v>
      </c>
      <c r="K28" s="180"/>
    </row>
    <row r="29" spans="1:11" ht="18" customHeight="1" x14ac:dyDescent="0.15">
      <c r="A29" s="187"/>
      <c r="B29" s="186" t="s">
        <v>110</v>
      </c>
      <c r="C29" s="184">
        <f>'１月(下旬)'!B29+'１月(下旬)'!B30+'１月(下旬)'!B31+'１月(下旬)'!B32+'１月(下旬)'!B33+'１月(下旬)'!B34</f>
        <v>1855</v>
      </c>
      <c r="D29" s="188">
        <f>'１月(下旬)'!C29+'１月(下旬)'!C30+'１月(下旬)'!C31+'１月(下旬)'!C32+'１月(下旬)'!C33+'１月(下旬)'!C34</f>
        <v>1898</v>
      </c>
      <c r="E29" s="423">
        <f t="shared" si="0"/>
        <v>0.97734457323498425</v>
      </c>
      <c r="F29" s="422">
        <f t="shared" si="1"/>
        <v>-43</v>
      </c>
      <c r="G29" s="184">
        <f>'１月(下旬)'!F29+'１月(下旬)'!F30+'１月(下旬)'!F31+'１月(下旬)'!F32+'１月(下旬)'!F33+'１月(下旬)'!F34</f>
        <v>3190</v>
      </c>
      <c r="H29" s="183">
        <f>'１月(下旬)'!G29+'１月(下旬)'!G30+'１月(下旬)'!G31+'１月(下旬)'!G32+'１月(下旬)'!G33+'１月(下旬)'!G34</f>
        <v>3260</v>
      </c>
      <c r="I29" s="423">
        <f t="shared" si="2"/>
        <v>0.9785276073619632</v>
      </c>
      <c r="J29" s="422">
        <f t="shared" si="3"/>
        <v>-70</v>
      </c>
      <c r="K29" s="180"/>
    </row>
    <row r="30" spans="1:11" ht="18" customHeight="1" x14ac:dyDescent="0.15">
      <c r="A30" s="187"/>
      <c r="B30" s="186" t="s">
        <v>109</v>
      </c>
      <c r="C30" s="184">
        <f>'１月(下旬)'!B38</f>
        <v>447</v>
      </c>
      <c r="D30" s="185">
        <f>'１月(下旬)'!C38</f>
        <v>523</v>
      </c>
      <c r="E30" s="423">
        <f t="shared" si="0"/>
        <v>0.85468451242829824</v>
      </c>
      <c r="F30" s="422">
        <f t="shared" si="1"/>
        <v>-76</v>
      </c>
      <c r="G30" s="184">
        <f>'１月(下旬)'!F38</f>
        <v>968</v>
      </c>
      <c r="H30" s="183">
        <f>'１月(下旬)'!G38</f>
        <v>979</v>
      </c>
      <c r="I30" s="423">
        <f t="shared" si="2"/>
        <v>0.9887640449438202</v>
      </c>
      <c r="J30" s="422">
        <f t="shared" si="3"/>
        <v>-11</v>
      </c>
      <c r="K30" s="180"/>
    </row>
    <row r="31" spans="1:11" ht="18" customHeight="1" x14ac:dyDescent="0.15">
      <c r="A31" s="187"/>
      <c r="B31" s="186" t="s">
        <v>108</v>
      </c>
      <c r="C31" s="184">
        <f>'１月(下旬)'!B50+'１月(下旬)'!B51+'１月(下旬)'!B52+'１月(下旬)'!B53+'１月(下旬)'!B54+'１月(下旬)'!B57+'１月(下旬)'!B55+'１月(下旬)'!B56+'１月(下旬)'!B60+'１月(下旬)'!B58+'１月(下旬)'!B59</f>
        <v>13094</v>
      </c>
      <c r="D31" s="185">
        <f>'１月(下旬)'!C50+'１月(下旬)'!C51+'１月(下旬)'!C52+'１月(下旬)'!C53+'１月(下旬)'!C54+'１月(下旬)'!C57+'１月(下旬)'!C55+'１月(下旬)'!C56+'１月(下旬)'!C60+'１月(下旬)'!C58+'１月(下旬)'!C59</f>
        <v>11597</v>
      </c>
      <c r="E31" s="423">
        <f t="shared" si="0"/>
        <v>1.1290851082176425</v>
      </c>
      <c r="F31" s="422">
        <f t="shared" si="1"/>
        <v>1497</v>
      </c>
      <c r="G31" s="184">
        <f>'１月(下旬)'!F50+'１月(下旬)'!F51+'１月(下旬)'!F52+'１月(下旬)'!F53+'１月(下旬)'!F54+'１月(下旬)'!F57+'１月(下旬)'!F55+'１月(下旬)'!F56+'１月(下旬)'!F60+'１月(下旬)'!F58+'１月(下旬)'!F59</f>
        <v>23498</v>
      </c>
      <c r="H31" s="183">
        <f>'１月(下旬)'!G50+'１月(下旬)'!G51+'１月(下旬)'!G52+'１月(下旬)'!G53+'１月(下旬)'!G54+'１月(下旬)'!G57+'１月(下旬)'!G55+'１月(下旬)'!G56+'１月(下旬)'!G60+'１月(下旬)'!G58+'１月(下旬)'!G59</f>
        <v>20951</v>
      </c>
      <c r="I31" s="423">
        <f t="shared" si="2"/>
        <v>1.1215693761634289</v>
      </c>
      <c r="J31" s="422">
        <f t="shared" si="3"/>
        <v>2547</v>
      </c>
      <c r="K31" s="180"/>
    </row>
    <row r="32" spans="1:11" ht="18" customHeight="1" x14ac:dyDescent="0.15">
      <c r="A32" s="187"/>
      <c r="B32" s="186" t="s">
        <v>107</v>
      </c>
      <c r="C32" s="184">
        <f>'１月(下旬)'!B64</f>
        <v>830</v>
      </c>
      <c r="D32" s="185">
        <f>'１月(下旬)'!C64</f>
        <v>778</v>
      </c>
      <c r="E32" s="423">
        <f t="shared" si="0"/>
        <v>1.0668380462724936</v>
      </c>
      <c r="F32" s="422">
        <f t="shared" si="1"/>
        <v>52</v>
      </c>
      <c r="G32" s="184">
        <f>'１月(下旬)'!F64</f>
        <v>1914</v>
      </c>
      <c r="H32" s="183">
        <f>'１月(下旬)'!G64</f>
        <v>1620</v>
      </c>
      <c r="I32" s="423">
        <f t="shared" si="2"/>
        <v>1.1814814814814816</v>
      </c>
      <c r="J32" s="422">
        <f t="shared" si="3"/>
        <v>294</v>
      </c>
      <c r="K32" s="180"/>
    </row>
    <row r="33" spans="1:11" s="166" customFormat="1" ht="18" customHeight="1" x14ac:dyDescent="0.15">
      <c r="A33" s="179"/>
      <c r="B33" s="178" t="s">
        <v>106</v>
      </c>
      <c r="C33" s="177" t="s">
        <v>105</v>
      </c>
      <c r="D33" s="176" t="s">
        <v>105</v>
      </c>
      <c r="E33" s="574" t="s">
        <v>105</v>
      </c>
      <c r="F33" s="573" t="s">
        <v>105</v>
      </c>
      <c r="G33" s="177" t="s">
        <v>105</v>
      </c>
      <c r="H33" s="176" t="s">
        <v>105</v>
      </c>
      <c r="I33" s="574" t="s">
        <v>105</v>
      </c>
      <c r="J33" s="573" t="s">
        <v>105</v>
      </c>
      <c r="K33" s="167"/>
    </row>
    <row r="34" spans="1:11" s="166" customFormat="1" ht="18" customHeight="1" x14ac:dyDescent="0.15">
      <c r="A34" s="173"/>
      <c r="B34" s="172" t="s">
        <v>203</v>
      </c>
      <c r="C34" s="171" t="s">
        <v>105</v>
      </c>
      <c r="D34" s="170" t="s">
        <v>105</v>
      </c>
      <c r="E34" s="572" t="s">
        <v>105</v>
      </c>
      <c r="F34" s="571" t="s">
        <v>105</v>
      </c>
      <c r="G34" s="171" t="s">
        <v>105</v>
      </c>
      <c r="H34" s="170" t="s">
        <v>105</v>
      </c>
      <c r="I34" s="572" t="s">
        <v>105</v>
      </c>
      <c r="J34" s="571" t="s">
        <v>105</v>
      </c>
      <c r="K34" s="167"/>
    </row>
    <row r="35" spans="1:11" x14ac:dyDescent="0.15">
      <c r="C35" s="165"/>
      <c r="G35" s="165"/>
    </row>
    <row r="36" spans="1:11" x14ac:dyDescent="0.15">
      <c r="C36" s="165"/>
      <c r="G36" s="165"/>
    </row>
    <row r="37" spans="1:11" x14ac:dyDescent="0.15">
      <c r="C37" s="165"/>
      <c r="G37" s="42"/>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2:7" x14ac:dyDescent="0.15">
      <c r="C49" s="165"/>
      <c r="G49" s="165"/>
    </row>
    <row r="50" spans="2:7" x14ac:dyDescent="0.15">
      <c r="C50" s="165"/>
      <c r="G50" s="165"/>
    </row>
    <row r="51" spans="2:7" x14ac:dyDescent="0.15">
      <c r="C51" s="165"/>
      <c r="G51" s="165"/>
    </row>
    <row r="52" spans="2:7" x14ac:dyDescent="0.15">
      <c r="C52" s="165"/>
      <c r="G52" s="165"/>
    </row>
    <row r="53" spans="2:7" x14ac:dyDescent="0.15">
      <c r="C53" s="165"/>
      <c r="G53" s="165"/>
    </row>
    <row r="54" spans="2:7" x14ac:dyDescent="0.15">
      <c r="C54" s="165"/>
      <c r="G54" s="165"/>
    </row>
    <row r="55" spans="2:7" x14ac:dyDescent="0.15">
      <c r="C55" s="165"/>
      <c r="G55" s="165"/>
    </row>
    <row r="56" spans="2:7" x14ac:dyDescent="0.15">
      <c r="C56" s="165"/>
      <c r="G56" s="165"/>
    </row>
    <row r="57" spans="2:7" x14ac:dyDescent="0.15">
      <c r="C57" s="165"/>
      <c r="G57" s="165"/>
    </row>
    <row r="58" spans="2:7" x14ac:dyDescent="0.15">
      <c r="C58" s="165"/>
      <c r="G58" s="165"/>
    </row>
    <row r="59" spans="2:7" x14ac:dyDescent="0.15">
      <c r="C59" s="165"/>
      <c r="G59" s="165"/>
    </row>
    <row r="60" spans="2:7" x14ac:dyDescent="0.15">
      <c r="C60" s="165"/>
      <c r="G60" s="165"/>
    </row>
    <row r="61" spans="2:7" x14ac:dyDescent="0.15">
      <c r="C61" s="165"/>
      <c r="G61" s="165"/>
    </row>
    <row r="62" spans="2:7" x14ac:dyDescent="0.15">
      <c r="C62" s="165"/>
      <c r="G62" s="165"/>
    </row>
    <row r="63" spans="2:7" x14ac:dyDescent="0.15">
      <c r="C63" s="165"/>
      <c r="G63" s="165"/>
    </row>
    <row r="64" spans="2:7" x14ac:dyDescent="0.15">
      <c r="B64" s="164">
        <v>5717</v>
      </c>
      <c r="C64" s="165"/>
      <c r="F64" s="162">
        <v>14691</v>
      </c>
      <c r="G64" s="165"/>
    </row>
    <row r="65" spans="2:7" x14ac:dyDescent="0.15">
      <c r="B65" s="164">
        <v>6025</v>
      </c>
      <c r="C65" s="165"/>
      <c r="F65" s="162">
        <v>10620</v>
      </c>
      <c r="G65" s="165"/>
    </row>
    <row r="66" spans="2:7" x14ac:dyDescent="0.15">
      <c r="C66" s="165"/>
      <c r="G66" s="165"/>
    </row>
    <row r="67" spans="2:7" x14ac:dyDescent="0.15">
      <c r="C67" s="165"/>
      <c r="G67" s="165"/>
    </row>
    <row r="68" spans="2:7" x14ac:dyDescent="0.15">
      <c r="C68" s="165"/>
      <c r="G68" s="165"/>
    </row>
    <row r="69" spans="2:7" x14ac:dyDescent="0.15">
      <c r="C69" s="165"/>
      <c r="G69" s="165"/>
    </row>
    <row r="70" spans="2:7" x14ac:dyDescent="0.15">
      <c r="C70" s="165"/>
      <c r="G70" s="165"/>
    </row>
  </sheetData>
  <mergeCells count="24">
    <mergeCell ref="E5:E6"/>
    <mergeCell ref="A17:B17"/>
    <mergeCell ref="A22:B22"/>
    <mergeCell ref="A1:B1"/>
    <mergeCell ref="H3:H4"/>
    <mergeCell ref="C2:F2"/>
    <mergeCell ref="G2:J2"/>
    <mergeCell ref="D5:D6"/>
    <mergeCell ref="I3:J3"/>
    <mergeCell ref="F5:F6"/>
    <mergeCell ref="A27:B27"/>
    <mergeCell ref="J5:J6"/>
    <mergeCell ref="A6:B6"/>
    <mergeCell ref="A7:B7"/>
    <mergeCell ref="A12:B12"/>
    <mergeCell ref="G5:G6"/>
    <mergeCell ref="C5:C6"/>
    <mergeCell ref="G3:G4"/>
    <mergeCell ref="H5:H6"/>
    <mergeCell ref="I5:I6"/>
    <mergeCell ref="A5:B5"/>
    <mergeCell ref="C3:C4"/>
    <mergeCell ref="D3:D4"/>
    <mergeCell ref="E3:F3"/>
  </mergeCells>
  <phoneticPr fontId="3"/>
  <hyperlinks>
    <hyperlink ref="A1:B1" location="'h24'!A1" display="'h24'!A1"/>
  </hyperlinks>
  <pageMargins left="0.39370078740157483" right="0.39370078740157483" top="0.98425196850393704" bottom="0.98425196850393704" header="0.51181102362204722" footer="0.51181102362204722"/>
  <headerFooter alignWithMargins="0">
    <oddHeader>&amp;C2013年&amp;A航空旅客輸送実績</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3"/>
  <sheetViews>
    <sheetView showGridLines="0" zoomScaleNormal="100" zoomScaleSheetLayoutView="100" workbookViewId="0">
      <selection sqref="A1:B1"/>
    </sheetView>
  </sheetViews>
  <sheetFormatPr defaultColWidth="15.75" defaultRowHeight="10.5" x14ac:dyDescent="0.4"/>
  <cols>
    <col min="1" max="1" width="23.375" style="42" customWidth="1"/>
    <col min="2" max="3" width="11" style="98" customWidth="1"/>
    <col min="4" max="5" width="11.25" style="42" customWidth="1"/>
    <col min="6" max="7" width="11" style="98" customWidth="1"/>
    <col min="8" max="9" width="11.25" style="42" customWidth="1"/>
    <col min="10" max="11" width="11.25" style="98" customWidth="1"/>
    <col min="12" max="12" width="11.25" style="42"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２月(月間)</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ht="10.5" customHeight="1" x14ac:dyDescent="0.4">
      <c r="A4" s="276"/>
      <c r="B4" s="722" t="s">
        <v>358</v>
      </c>
      <c r="C4" s="655" t="s">
        <v>357</v>
      </c>
      <c r="D4" s="720" t="s">
        <v>95</v>
      </c>
      <c r="E4" s="720"/>
      <c r="F4" s="721" t="str">
        <f>+B4</f>
        <v>(13'2/1～28)</v>
      </c>
      <c r="G4" s="691" t="str">
        <f>+C4</f>
        <v>(12'2/1～28)</v>
      </c>
      <c r="H4" s="652" t="s">
        <v>95</v>
      </c>
      <c r="I4" s="652"/>
      <c r="J4" s="721" t="str">
        <f>+B4</f>
        <v>(13'2/1～28)</v>
      </c>
      <c r="K4" s="691" t="str">
        <f>+C4</f>
        <v>(12'2/1～28)</v>
      </c>
      <c r="L4" s="650" t="s">
        <v>93</v>
      </c>
    </row>
    <row r="5" spans="1:12" s="161" customFormat="1" ht="10.5" customHeight="1" x14ac:dyDescent="0.4">
      <c r="A5" s="274"/>
      <c r="B5" s="722"/>
      <c r="C5" s="656"/>
      <c r="D5" s="597" t="s">
        <v>94</v>
      </c>
      <c r="E5" s="586" t="s">
        <v>93</v>
      </c>
      <c r="F5" s="721"/>
      <c r="G5" s="691"/>
      <c r="H5" s="275" t="s">
        <v>94</v>
      </c>
      <c r="I5" s="275" t="s">
        <v>93</v>
      </c>
      <c r="J5" s="721"/>
      <c r="K5" s="691"/>
      <c r="L5" s="651"/>
    </row>
    <row r="6" spans="1:12" s="270" customFormat="1" x14ac:dyDescent="0.4">
      <c r="A6" s="596" t="s">
        <v>104</v>
      </c>
      <c r="B6" s="594">
        <f>+B7+B41+B69+B78</f>
        <v>462653</v>
      </c>
      <c r="C6" s="594">
        <f>+C7+C41+C69+C78</f>
        <v>457353</v>
      </c>
      <c r="D6" s="585">
        <f t="shared" ref="D6:D37" si="0">+B6/C6</f>
        <v>1.0115884229468266</v>
      </c>
      <c r="E6" s="591">
        <f t="shared" ref="E6:E37" si="1">+B6-C6</f>
        <v>5300</v>
      </c>
      <c r="F6" s="594">
        <f>+F7+F41+F69+F78</f>
        <v>630143</v>
      </c>
      <c r="G6" s="594">
        <f>+G7+G41+G69+G78</f>
        <v>656068</v>
      </c>
      <c r="H6" s="247">
        <f t="shared" ref="H6:H37" si="2">+F6/G6</f>
        <v>0.9604842790686331</v>
      </c>
      <c r="I6" s="246">
        <f t="shared" ref="I6:I37" si="3">+F6-G6</f>
        <v>-25925</v>
      </c>
      <c r="J6" s="593">
        <f t="shared" ref="J6:J37" si="4">+B6/F6</f>
        <v>0.73420318880000257</v>
      </c>
      <c r="K6" s="593">
        <f t="shared" ref="K6:K37" si="5">+C6/G6</f>
        <v>0.69711218959010346</v>
      </c>
      <c r="L6" s="244">
        <f t="shared" ref="L6:L37" si="6">+J6-K6</f>
        <v>3.7090999209899111E-2</v>
      </c>
    </row>
    <row r="7" spans="1:12" s="89" customFormat="1" x14ac:dyDescent="0.4">
      <c r="A7" s="249" t="s">
        <v>91</v>
      </c>
      <c r="B7" s="268">
        <f>+B8+B18+B38</f>
        <v>174093</v>
      </c>
      <c r="C7" s="268">
        <f>+C8+C18+C38</f>
        <v>184743</v>
      </c>
      <c r="D7" s="592">
        <f t="shared" si="0"/>
        <v>0.94235234893879605</v>
      </c>
      <c r="E7" s="591">
        <f t="shared" si="1"/>
        <v>-10650</v>
      </c>
      <c r="F7" s="269">
        <f>+F8+F18+F38</f>
        <v>236763</v>
      </c>
      <c r="G7" s="268">
        <f>+G8+G18+G38</f>
        <v>265835</v>
      </c>
      <c r="H7" s="247">
        <f t="shared" si="2"/>
        <v>0.89063893016344731</v>
      </c>
      <c r="I7" s="246">
        <f t="shared" si="3"/>
        <v>-29072</v>
      </c>
      <c r="J7" s="245">
        <f t="shared" si="4"/>
        <v>0.73530492517834289</v>
      </c>
      <c r="K7" s="245">
        <f t="shared" si="5"/>
        <v>0.69495363665431564</v>
      </c>
      <c r="L7" s="244">
        <f t="shared" si="6"/>
        <v>4.0351288524027251E-2</v>
      </c>
    </row>
    <row r="8" spans="1:12" s="42" customFormat="1" x14ac:dyDescent="0.4">
      <c r="A8" s="277" t="s">
        <v>190</v>
      </c>
      <c r="B8" s="259">
        <f>SUM(B9:B17)</f>
        <v>113131</v>
      </c>
      <c r="C8" s="259">
        <f>SUM(C9:C17)</f>
        <v>131656</v>
      </c>
      <c r="D8" s="587">
        <f t="shared" si="0"/>
        <v>0.85929239837151361</v>
      </c>
      <c r="E8" s="584">
        <f t="shared" si="1"/>
        <v>-18525</v>
      </c>
      <c r="F8" s="259">
        <f>SUM(F9:F17)</f>
        <v>154399</v>
      </c>
      <c r="G8" s="259">
        <f>SUM(G9:G17)</f>
        <v>191206</v>
      </c>
      <c r="H8" s="258">
        <f t="shared" si="2"/>
        <v>0.80750081064401746</v>
      </c>
      <c r="I8" s="257">
        <f t="shared" si="3"/>
        <v>-36807</v>
      </c>
      <c r="J8" s="256">
        <f t="shared" si="4"/>
        <v>0.73271847615593366</v>
      </c>
      <c r="K8" s="256">
        <f t="shared" si="5"/>
        <v>0.68855579845820736</v>
      </c>
      <c r="L8" s="255">
        <f t="shared" si="6"/>
        <v>4.4162677697726305E-2</v>
      </c>
    </row>
    <row r="9" spans="1:12" x14ac:dyDescent="0.4">
      <c r="A9" s="57" t="s">
        <v>87</v>
      </c>
      <c r="B9" s="88">
        <v>98509</v>
      </c>
      <c r="C9" s="88">
        <v>101639</v>
      </c>
      <c r="D9" s="583">
        <f t="shared" si="0"/>
        <v>0.96920473440313271</v>
      </c>
      <c r="E9" s="582">
        <f t="shared" si="1"/>
        <v>-3130</v>
      </c>
      <c r="F9" s="265">
        <v>135662</v>
      </c>
      <c r="G9" s="265">
        <v>148402</v>
      </c>
      <c r="H9" s="243">
        <f t="shared" si="2"/>
        <v>0.91415210037600569</v>
      </c>
      <c r="I9" s="242">
        <f t="shared" si="3"/>
        <v>-12740</v>
      </c>
      <c r="J9" s="73">
        <f t="shared" si="4"/>
        <v>0.72613554274594216</v>
      </c>
      <c r="K9" s="73">
        <f t="shared" si="5"/>
        <v>0.68488969151359147</v>
      </c>
      <c r="L9" s="254">
        <f t="shared" si="6"/>
        <v>4.1245851232350694E-2</v>
      </c>
    </row>
    <row r="10" spans="1:12" x14ac:dyDescent="0.4">
      <c r="A10" s="58" t="s">
        <v>90</v>
      </c>
      <c r="B10" s="56">
        <v>11757</v>
      </c>
      <c r="C10" s="56">
        <v>11893</v>
      </c>
      <c r="D10" s="581">
        <f t="shared" si="0"/>
        <v>0.98856470192550239</v>
      </c>
      <c r="E10" s="582">
        <f t="shared" si="1"/>
        <v>-136</v>
      </c>
      <c r="F10" s="263">
        <v>14000</v>
      </c>
      <c r="G10" s="263">
        <v>14500</v>
      </c>
      <c r="H10" s="239">
        <f t="shared" si="2"/>
        <v>0.96551724137931039</v>
      </c>
      <c r="I10" s="238">
        <f t="shared" si="3"/>
        <v>-500</v>
      </c>
      <c r="J10" s="53">
        <f t="shared" si="4"/>
        <v>0.83978571428571425</v>
      </c>
      <c r="K10" s="53">
        <f t="shared" si="5"/>
        <v>0.82020689655172418</v>
      </c>
      <c r="L10" s="261">
        <f t="shared" si="6"/>
        <v>1.9578817733990062E-2</v>
      </c>
    </row>
    <row r="11" spans="1:12" s="42" customFormat="1" x14ac:dyDescent="0.4">
      <c r="A11" s="58" t="s">
        <v>162</v>
      </c>
      <c r="B11" s="590">
        <v>1140</v>
      </c>
      <c r="C11" s="56">
        <v>16790</v>
      </c>
      <c r="D11" s="581">
        <f t="shared" si="0"/>
        <v>6.7897558070279931E-2</v>
      </c>
      <c r="E11" s="582">
        <f t="shared" si="1"/>
        <v>-15650</v>
      </c>
      <c r="F11" s="590">
        <v>1209</v>
      </c>
      <c r="G11" s="56">
        <v>24099</v>
      </c>
      <c r="H11" s="581">
        <f t="shared" si="2"/>
        <v>5.0168056765840907E-2</v>
      </c>
      <c r="I11" s="580">
        <f t="shared" si="3"/>
        <v>-22890</v>
      </c>
      <c r="J11" s="53">
        <f t="shared" si="4"/>
        <v>0.94292803970223327</v>
      </c>
      <c r="K11" s="53">
        <f t="shared" si="5"/>
        <v>0.69670940702933737</v>
      </c>
      <c r="L11" s="601">
        <f t="shared" si="6"/>
        <v>0.2462186326728959</v>
      </c>
    </row>
    <row r="12" spans="1:12" s="42" customFormat="1" x14ac:dyDescent="0.4">
      <c r="A12" s="58" t="s">
        <v>85</v>
      </c>
      <c r="B12" s="602"/>
      <c r="C12" s="56"/>
      <c r="D12" s="581" t="e">
        <f t="shared" si="0"/>
        <v>#DIV/0!</v>
      </c>
      <c r="E12" s="582">
        <f t="shared" si="1"/>
        <v>0</v>
      </c>
      <c r="F12" s="602"/>
      <c r="G12" s="56"/>
      <c r="H12" s="581" t="e">
        <f t="shared" si="2"/>
        <v>#DIV/0!</v>
      </c>
      <c r="I12" s="580">
        <f t="shared" si="3"/>
        <v>0</v>
      </c>
      <c r="J12" s="53" t="e">
        <f t="shared" si="4"/>
        <v>#DIV/0!</v>
      </c>
      <c r="K12" s="53" t="e">
        <f t="shared" si="5"/>
        <v>#DIV/0!</v>
      </c>
      <c r="L12" s="601" t="e">
        <f t="shared" si="6"/>
        <v>#DIV/0!</v>
      </c>
    </row>
    <row r="13" spans="1:12" s="42" customFormat="1" x14ac:dyDescent="0.4">
      <c r="A13" s="58" t="s">
        <v>86</v>
      </c>
      <c r="B13" s="602"/>
      <c r="C13" s="56"/>
      <c r="D13" s="581" t="e">
        <f t="shared" si="0"/>
        <v>#DIV/0!</v>
      </c>
      <c r="E13" s="582">
        <f t="shared" si="1"/>
        <v>0</v>
      </c>
      <c r="F13" s="602"/>
      <c r="G13" s="56"/>
      <c r="H13" s="581" t="e">
        <f t="shared" si="2"/>
        <v>#DIV/0!</v>
      </c>
      <c r="I13" s="580">
        <f t="shared" si="3"/>
        <v>0</v>
      </c>
      <c r="J13" s="53" t="e">
        <f t="shared" si="4"/>
        <v>#DIV/0!</v>
      </c>
      <c r="K13" s="53" t="e">
        <f t="shared" si="5"/>
        <v>#DIV/0!</v>
      </c>
      <c r="L13" s="601" t="e">
        <f t="shared" si="6"/>
        <v>#DIV/0!</v>
      </c>
    </row>
    <row r="14" spans="1:12" x14ac:dyDescent="0.4">
      <c r="A14" s="64" t="s">
        <v>189</v>
      </c>
      <c r="B14" s="69">
        <v>1725</v>
      </c>
      <c r="C14" s="69">
        <v>1334</v>
      </c>
      <c r="D14" s="588">
        <f t="shared" si="0"/>
        <v>1.2931034482758621</v>
      </c>
      <c r="E14" s="582">
        <f t="shared" si="1"/>
        <v>391</v>
      </c>
      <c r="F14" s="69">
        <v>3528</v>
      </c>
      <c r="G14" s="491">
        <v>4205</v>
      </c>
      <c r="H14" s="588">
        <f t="shared" si="2"/>
        <v>0.83900118906064214</v>
      </c>
      <c r="I14" s="600">
        <f t="shared" si="3"/>
        <v>-677</v>
      </c>
      <c r="J14" s="67">
        <f t="shared" si="4"/>
        <v>0.48894557823129253</v>
      </c>
      <c r="K14" s="67">
        <f t="shared" si="5"/>
        <v>0.31724137931034485</v>
      </c>
      <c r="L14" s="251">
        <f t="shared" si="6"/>
        <v>0.17170419892094768</v>
      </c>
    </row>
    <row r="15" spans="1:12" x14ac:dyDescent="0.4">
      <c r="A15" s="58" t="s">
        <v>188</v>
      </c>
      <c r="B15" s="92"/>
      <c r="C15" s="92"/>
      <c r="D15" s="581" t="e">
        <f t="shared" si="0"/>
        <v>#DIV/0!</v>
      </c>
      <c r="E15" s="582">
        <f t="shared" si="1"/>
        <v>0</v>
      </c>
      <c r="F15" s="288"/>
      <c r="G15" s="92"/>
      <c r="H15" s="239" t="e">
        <f t="shared" si="2"/>
        <v>#DIV/0!</v>
      </c>
      <c r="I15" s="238">
        <f t="shared" si="3"/>
        <v>0</v>
      </c>
      <c r="J15" s="53" t="e">
        <f t="shared" si="4"/>
        <v>#DIV/0!</v>
      </c>
      <c r="K15" s="53" t="e">
        <f t="shared" si="5"/>
        <v>#DIV/0!</v>
      </c>
      <c r="L15" s="261" t="e">
        <f t="shared" si="6"/>
        <v>#DIV/0!</v>
      </c>
    </row>
    <row r="16" spans="1:12" s="42" customFormat="1" x14ac:dyDescent="0.4">
      <c r="A16" s="70" t="s">
        <v>187</v>
      </c>
      <c r="B16" s="92"/>
      <c r="C16" s="92"/>
      <c r="D16" s="581" t="e">
        <f t="shared" si="0"/>
        <v>#DIV/0!</v>
      </c>
      <c r="E16" s="582">
        <f t="shared" si="1"/>
        <v>0</v>
      </c>
      <c r="F16" s="92"/>
      <c r="G16" s="92"/>
      <c r="H16" s="239" t="e">
        <f t="shared" si="2"/>
        <v>#DIV/0!</v>
      </c>
      <c r="I16" s="267">
        <f t="shared" si="3"/>
        <v>0</v>
      </c>
      <c r="J16" s="53" t="e">
        <f t="shared" si="4"/>
        <v>#DIV/0!</v>
      </c>
      <c r="K16" s="53" t="e">
        <f t="shared" si="5"/>
        <v>#DIV/0!</v>
      </c>
      <c r="L16" s="261" t="e">
        <f t="shared" si="6"/>
        <v>#DIV/0!</v>
      </c>
    </row>
    <row r="17" spans="1:12" x14ac:dyDescent="0.4">
      <c r="A17" s="70" t="s">
        <v>186</v>
      </c>
      <c r="B17" s="91"/>
      <c r="C17" s="91"/>
      <c r="D17" s="588" t="e">
        <f t="shared" si="0"/>
        <v>#DIV/0!</v>
      </c>
      <c r="E17" s="586">
        <f t="shared" si="1"/>
        <v>0</v>
      </c>
      <c r="F17" s="266"/>
      <c r="G17" s="266"/>
      <c r="H17" s="253" t="e">
        <f t="shared" si="2"/>
        <v>#DIV/0!</v>
      </c>
      <c r="I17" s="252">
        <f t="shared" si="3"/>
        <v>0</v>
      </c>
      <c r="J17" s="67" t="e">
        <f t="shared" si="4"/>
        <v>#DIV/0!</v>
      </c>
      <c r="K17" s="67" t="e">
        <f t="shared" si="5"/>
        <v>#DIV/0!</v>
      </c>
      <c r="L17" s="251" t="e">
        <f t="shared" si="6"/>
        <v>#DIV/0!</v>
      </c>
    </row>
    <row r="18" spans="1:12" s="42" customFormat="1" x14ac:dyDescent="0.4">
      <c r="A18" s="277" t="s">
        <v>185</v>
      </c>
      <c r="B18" s="259">
        <f>SUM(B19:B37)</f>
        <v>59457</v>
      </c>
      <c r="C18" s="259">
        <f>SUM(C19:C37)</f>
        <v>51865</v>
      </c>
      <c r="D18" s="587">
        <f t="shared" si="0"/>
        <v>1.1463800250650729</v>
      </c>
      <c r="E18" s="584">
        <f t="shared" si="1"/>
        <v>7592</v>
      </c>
      <c r="F18" s="259">
        <f>SUM(F19:F37)</f>
        <v>79905</v>
      </c>
      <c r="G18" s="259">
        <f>SUM(G19:G37)</f>
        <v>72070</v>
      </c>
      <c r="H18" s="258">
        <f t="shared" si="2"/>
        <v>1.1087137505203275</v>
      </c>
      <c r="I18" s="257">
        <f t="shared" si="3"/>
        <v>7835</v>
      </c>
      <c r="J18" s="256">
        <f t="shared" si="4"/>
        <v>0.744096114135536</v>
      </c>
      <c r="K18" s="256">
        <f t="shared" si="5"/>
        <v>0.71964756486748993</v>
      </c>
      <c r="L18" s="255">
        <f t="shared" si="6"/>
        <v>2.4448549268046071E-2</v>
      </c>
    </row>
    <row r="19" spans="1:12" x14ac:dyDescent="0.4">
      <c r="A19" s="57" t="s">
        <v>184</v>
      </c>
      <c r="B19" s="94"/>
      <c r="C19" s="94"/>
      <c r="D19" s="583" t="e">
        <f t="shared" si="0"/>
        <v>#DIV/0!</v>
      </c>
      <c r="E19" s="582">
        <f t="shared" si="1"/>
        <v>0</v>
      </c>
      <c r="F19" s="296"/>
      <c r="G19" s="94"/>
      <c r="H19" s="243" t="e">
        <f t="shared" si="2"/>
        <v>#DIV/0!</v>
      </c>
      <c r="I19" s="242">
        <f t="shared" si="3"/>
        <v>0</v>
      </c>
      <c r="J19" s="73" t="e">
        <f t="shared" si="4"/>
        <v>#DIV/0!</v>
      </c>
      <c r="K19" s="73" t="e">
        <f t="shared" si="5"/>
        <v>#DIV/0!</v>
      </c>
      <c r="L19" s="254" t="e">
        <f t="shared" si="6"/>
        <v>#DIV/0!</v>
      </c>
    </row>
    <row r="20" spans="1:12" x14ac:dyDescent="0.4">
      <c r="A20" s="58" t="s">
        <v>244</v>
      </c>
      <c r="B20" s="56">
        <v>8945</v>
      </c>
      <c r="C20" s="92"/>
      <c r="D20" s="581" t="e">
        <f t="shared" si="0"/>
        <v>#DIV/0!</v>
      </c>
      <c r="E20" s="582">
        <f t="shared" si="1"/>
        <v>8945</v>
      </c>
      <c r="F20" s="263">
        <v>12345</v>
      </c>
      <c r="G20" s="92"/>
      <c r="H20" s="239" t="e">
        <f t="shared" si="2"/>
        <v>#DIV/0!</v>
      </c>
      <c r="I20" s="238">
        <f t="shared" si="3"/>
        <v>12345</v>
      </c>
      <c r="J20" s="53">
        <f t="shared" si="4"/>
        <v>0.72458485216686919</v>
      </c>
      <c r="K20" s="53" t="e">
        <f t="shared" si="5"/>
        <v>#DIV/0!</v>
      </c>
      <c r="L20" s="261" t="e">
        <f t="shared" si="6"/>
        <v>#DIV/0!</v>
      </c>
    </row>
    <row r="21" spans="1:12" x14ac:dyDescent="0.4">
      <c r="A21" s="58" t="s">
        <v>183</v>
      </c>
      <c r="B21" s="56">
        <v>17904</v>
      </c>
      <c r="C21" s="56">
        <v>17072</v>
      </c>
      <c r="D21" s="581">
        <f t="shared" si="0"/>
        <v>1.0487347703842549</v>
      </c>
      <c r="E21" s="582">
        <f t="shared" si="1"/>
        <v>832</v>
      </c>
      <c r="F21" s="263">
        <v>24360</v>
      </c>
      <c r="G21" s="56">
        <v>25185</v>
      </c>
      <c r="H21" s="239">
        <f t="shared" si="2"/>
        <v>0.96724240619416324</v>
      </c>
      <c r="I21" s="238">
        <f t="shared" si="3"/>
        <v>-825</v>
      </c>
      <c r="J21" s="53">
        <f t="shared" si="4"/>
        <v>0.73497536945812803</v>
      </c>
      <c r="K21" s="53">
        <f t="shared" si="5"/>
        <v>0.6778638078221163</v>
      </c>
      <c r="L21" s="261">
        <f t="shared" si="6"/>
        <v>5.7111561636011721E-2</v>
      </c>
    </row>
    <row r="22" spans="1:12" x14ac:dyDescent="0.4">
      <c r="A22" s="58" t="s">
        <v>182</v>
      </c>
      <c r="B22" s="56">
        <v>5982</v>
      </c>
      <c r="C22" s="56">
        <v>5444</v>
      </c>
      <c r="D22" s="581">
        <f t="shared" si="0"/>
        <v>1.0988243938280675</v>
      </c>
      <c r="E22" s="582">
        <f t="shared" si="1"/>
        <v>538</v>
      </c>
      <c r="F22" s="263">
        <v>8285</v>
      </c>
      <c r="G22" s="56">
        <v>8575</v>
      </c>
      <c r="H22" s="239">
        <f t="shared" si="2"/>
        <v>0.9661807580174927</v>
      </c>
      <c r="I22" s="238">
        <f t="shared" si="3"/>
        <v>-290</v>
      </c>
      <c r="J22" s="53">
        <f t="shared" si="4"/>
        <v>0.72202776101388055</v>
      </c>
      <c r="K22" s="53">
        <f t="shared" si="5"/>
        <v>0.63486880466472306</v>
      </c>
      <c r="L22" s="261">
        <f t="shared" si="6"/>
        <v>8.715895634915749E-2</v>
      </c>
    </row>
    <row r="23" spans="1:12" x14ac:dyDescent="0.4">
      <c r="A23" s="58" t="s">
        <v>181</v>
      </c>
      <c r="B23" s="69">
        <v>3217</v>
      </c>
      <c r="C23" s="69">
        <v>2724</v>
      </c>
      <c r="D23" s="588">
        <f t="shared" si="0"/>
        <v>1.1809838472834067</v>
      </c>
      <c r="E23" s="582">
        <f t="shared" si="1"/>
        <v>493</v>
      </c>
      <c r="F23" s="491">
        <v>4060</v>
      </c>
      <c r="G23" s="69">
        <v>4250</v>
      </c>
      <c r="H23" s="253">
        <f t="shared" si="2"/>
        <v>0.95529411764705885</v>
      </c>
      <c r="I23" s="252">
        <f t="shared" si="3"/>
        <v>-190</v>
      </c>
      <c r="J23" s="67">
        <f t="shared" si="4"/>
        <v>0.79236453201970447</v>
      </c>
      <c r="K23" s="67">
        <f t="shared" si="5"/>
        <v>0.64094117647058824</v>
      </c>
      <c r="L23" s="251">
        <f t="shared" si="6"/>
        <v>0.15142335554911623</v>
      </c>
    </row>
    <row r="24" spans="1:12" x14ac:dyDescent="0.4">
      <c r="A24" s="70" t="s">
        <v>180</v>
      </c>
      <c r="B24" s="56"/>
      <c r="C24" s="56"/>
      <c r="D24" s="581" t="e">
        <f t="shared" si="0"/>
        <v>#DIV/0!</v>
      </c>
      <c r="E24" s="582">
        <f t="shared" si="1"/>
        <v>0</v>
      </c>
      <c r="F24" s="263"/>
      <c r="G24" s="56"/>
      <c r="H24" s="239" t="e">
        <f t="shared" si="2"/>
        <v>#DIV/0!</v>
      </c>
      <c r="I24" s="238">
        <f t="shared" si="3"/>
        <v>0</v>
      </c>
      <c r="J24" s="53" t="e">
        <f t="shared" si="4"/>
        <v>#DIV/0!</v>
      </c>
      <c r="K24" s="53" t="e">
        <f t="shared" si="5"/>
        <v>#DIV/0!</v>
      </c>
      <c r="L24" s="261" t="e">
        <f t="shared" si="6"/>
        <v>#DIV/0!</v>
      </c>
    </row>
    <row r="25" spans="1:12" x14ac:dyDescent="0.4">
      <c r="A25" s="70" t="s">
        <v>179</v>
      </c>
      <c r="B25" s="56">
        <v>2183</v>
      </c>
      <c r="C25" s="56">
        <v>2802</v>
      </c>
      <c r="D25" s="581">
        <f t="shared" si="0"/>
        <v>0.77908636688079946</v>
      </c>
      <c r="E25" s="582">
        <f t="shared" si="1"/>
        <v>-619</v>
      </c>
      <c r="F25" s="263">
        <v>4160</v>
      </c>
      <c r="G25" s="56">
        <v>4320</v>
      </c>
      <c r="H25" s="239">
        <f t="shared" si="2"/>
        <v>0.96296296296296291</v>
      </c>
      <c r="I25" s="238">
        <f t="shared" si="3"/>
        <v>-160</v>
      </c>
      <c r="J25" s="53">
        <f t="shared" si="4"/>
        <v>0.52475961538461535</v>
      </c>
      <c r="K25" s="53">
        <f t="shared" si="5"/>
        <v>0.64861111111111114</v>
      </c>
      <c r="L25" s="261">
        <f t="shared" si="6"/>
        <v>-0.12385149572649579</v>
      </c>
    </row>
    <row r="26" spans="1:12" s="42" customFormat="1" x14ac:dyDescent="0.4">
      <c r="A26" s="70" t="s">
        <v>178</v>
      </c>
      <c r="B26" s="92"/>
      <c r="C26" s="92"/>
      <c r="D26" s="581" t="e">
        <f t="shared" si="0"/>
        <v>#DIV/0!</v>
      </c>
      <c r="E26" s="580">
        <f t="shared" si="1"/>
        <v>0</v>
      </c>
      <c r="F26" s="92"/>
      <c r="G26" s="92"/>
      <c r="H26" s="239" t="e">
        <f t="shared" si="2"/>
        <v>#DIV/0!</v>
      </c>
      <c r="I26" s="238">
        <f t="shared" si="3"/>
        <v>0</v>
      </c>
      <c r="J26" s="53" t="e">
        <f t="shared" si="4"/>
        <v>#DIV/0!</v>
      </c>
      <c r="K26" s="53" t="e">
        <f t="shared" si="5"/>
        <v>#DIV/0!</v>
      </c>
      <c r="L26" s="261" t="e">
        <f t="shared" si="6"/>
        <v>#DIV/0!</v>
      </c>
    </row>
    <row r="27" spans="1:12" x14ac:dyDescent="0.4">
      <c r="A27" s="58" t="s">
        <v>177</v>
      </c>
      <c r="B27" s="92"/>
      <c r="C27" s="92"/>
      <c r="D27" s="581" t="e">
        <f t="shared" si="0"/>
        <v>#DIV/0!</v>
      </c>
      <c r="E27" s="582">
        <f t="shared" si="1"/>
        <v>0</v>
      </c>
      <c r="F27" s="288"/>
      <c r="G27" s="92"/>
      <c r="H27" s="239" t="e">
        <f t="shared" si="2"/>
        <v>#DIV/0!</v>
      </c>
      <c r="I27" s="238">
        <f t="shared" si="3"/>
        <v>0</v>
      </c>
      <c r="J27" s="53" t="e">
        <f t="shared" si="4"/>
        <v>#DIV/0!</v>
      </c>
      <c r="K27" s="53" t="e">
        <f t="shared" si="5"/>
        <v>#DIV/0!</v>
      </c>
      <c r="L27" s="261" t="e">
        <f t="shared" si="6"/>
        <v>#DIV/0!</v>
      </c>
    </row>
    <row r="28" spans="1:12" x14ac:dyDescent="0.4">
      <c r="A28" s="58" t="s">
        <v>176</v>
      </c>
      <c r="B28" s="92"/>
      <c r="C28" s="56">
        <v>3097</v>
      </c>
      <c r="D28" s="581">
        <f t="shared" si="0"/>
        <v>0</v>
      </c>
      <c r="E28" s="582">
        <f t="shared" si="1"/>
        <v>-3097</v>
      </c>
      <c r="F28" s="288"/>
      <c r="G28" s="56">
        <v>4320</v>
      </c>
      <c r="H28" s="239">
        <f t="shared" si="2"/>
        <v>0</v>
      </c>
      <c r="I28" s="238">
        <f t="shared" si="3"/>
        <v>-4320</v>
      </c>
      <c r="J28" s="53" t="e">
        <f t="shared" si="4"/>
        <v>#DIV/0!</v>
      </c>
      <c r="K28" s="53">
        <f t="shared" si="5"/>
        <v>0.71689814814814812</v>
      </c>
      <c r="L28" s="261" t="e">
        <f t="shared" si="6"/>
        <v>#DIV/0!</v>
      </c>
    </row>
    <row r="29" spans="1:12" x14ac:dyDescent="0.4">
      <c r="A29" s="58" t="s">
        <v>220</v>
      </c>
      <c r="B29" s="93"/>
      <c r="C29" s="112"/>
      <c r="D29" s="581" t="e">
        <f t="shared" si="0"/>
        <v>#DIV/0!</v>
      </c>
      <c r="E29" s="580">
        <f t="shared" si="1"/>
        <v>0</v>
      </c>
      <c r="F29" s="93"/>
      <c r="G29" s="112"/>
      <c r="H29" s="239" t="e">
        <f t="shared" si="2"/>
        <v>#DIV/0!</v>
      </c>
      <c r="I29" s="238">
        <f t="shared" si="3"/>
        <v>0</v>
      </c>
      <c r="J29" s="53" t="e">
        <f t="shared" si="4"/>
        <v>#DIV/0!</v>
      </c>
      <c r="K29" s="53" t="e">
        <f t="shared" si="5"/>
        <v>#DIV/0!</v>
      </c>
      <c r="L29" s="261" t="e">
        <f t="shared" si="6"/>
        <v>#DIV/0!</v>
      </c>
    </row>
    <row r="30" spans="1:12" x14ac:dyDescent="0.4">
      <c r="A30" s="58" t="s">
        <v>174</v>
      </c>
      <c r="B30" s="91"/>
      <c r="C30" s="91"/>
      <c r="D30" s="588" t="e">
        <f t="shared" si="0"/>
        <v>#DIV/0!</v>
      </c>
      <c r="E30" s="582">
        <f t="shared" si="1"/>
        <v>0</v>
      </c>
      <c r="F30" s="266"/>
      <c r="G30" s="91"/>
      <c r="H30" s="253" t="e">
        <f t="shared" si="2"/>
        <v>#DIV/0!</v>
      </c>
      <c r="I30" s="252">
        <f t="shared" si="3"/>
        <v>0</v>
      </c>
      <c r="J30" s="67" t="e">
        <f t="shared" si="4"/>
        <v>#DIV/0!</v>
      </c>
      <c r="K30" s="67" t="e">
        <f t="shared" si="5"/>
        <v>#DIV/0!</v>
      </c>
      <c r="L30" s="251" t="e">
        <f t="shared" si="6"/>
        <v>#DIV/0!</v>
      </c>
    </row>
    <row r="31" spans="1:12" x14ac:dyDescent="0.4">
      <c r="A31" s="70" t="s">
        <v>173</v>
      </c>
      <c r="B31" s="92"/>
      <c r="C31" s="92"/>
      <c r="D31" s="581" t="e">
        <f t="shared" si="0"/>
        <v>#DIV/0!</v>
      </c>
      <c r="E31" s="582">
        <f t="shared" si="1"/>
        <v>0</v>
      </c>
      <c r="F31" s="288"/>
      <c r="G31" s="92"/>
      <c r="H31" s="239" t="e">
        <f t="shared" si="2"/>
        <v>#DIV/0!</v>
      </c>
      <c r="I31" s="238">
        <f t="shared" si="3"/>
        <v>0</v>
      </c>
      <c r="J31" s="53" t="e">
        <f t="shared" si="4"/>
        <v>#DIV/0!</v>
      </c>
      <c r="K31" s="53" t="e">
        <f t="shared" si="5"/>
        <v>#DIV/0!</v>
      </c>
      <c r="L31" s="261" t="e">
        <f t="shared" si="6"/>
        <v>#DIV/0!</v>
      </c>
    </row>
    <row r="32" spans="1:12" x14ac:dyDescent="0.4">
      <c r="A32" s="58" t="s">
        <v>172</v>
      </c>
      <c r="B32" s="56">
        <v>3537</v>
      </c>
      <c r="C32" s="56">
        <v>3142</v>
      </c>
      <c r="D32" s="581">
        <f t="shared" si="0"/>
        <v>1.1257161043921069</v>
      </c>
      <c r="E32" s="582">
        <f t="shared" si="1"/>
        <v>395</v>
      </c>
      <c r="F32" s="263">
        <v>4060</v>
      </c>
      <c r="G32" s="56">
        <v>4255</v>
      </c>
      <c r="H32" s="239">
        <f t="shared" si="2"/>
        <v>0.95417156286721505</v>
      </c>
      <c r="I32" s="238">
        <f t="shared" si="3"/>
        <v>-195</v>
      </c>
      <c r="J32" s="53">
        <f t="shared" si="4"/>
        <v>0.87118226600985227</v>
      </c>
      <c r="K32" s="53">
        <f t="shared" si="5"/>
        <v>0.73842538190364282</v>
      </c>
      <c r="L32" s="261">
        <f t="shared" si="6"/>
        <v>0.13275688410620945</v>
      </c>
    </row>
    <row r="33" spans="1:12" x14ac:dyDescent="0.4">
      <c r="A33" s="70" t="s">
        <v>171</v>
      </c>
      <c r="B33" s="91"/>
      <c r="C33" s="91"/>
      <c r="D33" s="588" t="e">
        <f t="shared" si="0"/>
        <v>#DIV/0!</v>
      </c>
      <c r="E33" s="582">
        <f t="shared" si="1"/>
        <v>0</v>
      </c>
      <c r="F33" s="266"/>
      <c r="G33" s="91"/>
      <c r="H33" s="253" t="e">
        <f t="shared" si="2"/>
        <v>#DIV/0!</v>
      </c>
      <c r="I33" s="252">
        <f t="shared" si="3"/>
        <v>0</v>
      </c>
      <c r="J33" s="67" t="e">
        <f t="shared" si="4"/>
        <v>#DIV/0!</v>
      </c>
      <c r="K33" s="67" t="e">
        <f t="shared" si="5"/>
        <v>#DIV/0!</v>
      </c>
      <c r="L33" s="251" t="e">
        <f t="shared" si="6"/>
        <v>#DIV/0!</v>
      </c>
    </row>
    <row r="34" spans="1:12" x14ac:dyDescent="0.4">
      <c r="A34" s="70" t="s">
        <v>170</v>
      </c>
      <c r="B34" s="69">
        <v>2355</v>
      </c>
      <c r="C34" s="69">
        <v>3086</v>
      </c>
      <c r="D34" s="588">
        <f t="shared" si="0"/>
        <v>0.76312378483473753</v>
      </c>
      <c r="E34" s="582">
        <f t="shared" si="1"/>
        <v>-731</v>
      </c>
      <c r="F34" s="491">
        <v>4210</v>
      </c>
      <c r="G34" s="69">
        <v>4245</v>
      </c>
      <c r="H34" s="253">
        <f t="shared" si="2"/>
        <v>0.99175500588928156</v>
      </c>
      <c r="I34" s="252">
        <f t="shared" si="3"/>
        <v>-35</v>
      </c>
      <c r="J34" s="67">
        <f t="shared" si="4"/>
        <v>0.55938242280285033</v>
      </c>
      <c r="K34" s="67">
        <f t="shared" si="5"/>
        <v>0.72697290930506475</v>
      </c>
      <c r="L34" s="251">
        <f t="shared" si="6"/>
        <v>-0.16759048650221442</v>
      </c>
    </row>
    <row r="35" spans="1:12" x14ac:dyDescent="0.4">
      <c r="A35" s="58" t="s">
        <v>169</v>
      </c>
      <c r="B35" s="92"/>
      <c r="C35" s="92"/>
      <c r="D35" s="581" t="e">
        <f t="shared" si="0"/>
        <v>#DIV/0!</v>
      </c>
      <c r="E35" s="582">
        <f t="shared" si="1"/>
        <v>0</v>
      </c>
      <c r="F35" s="288"/>
      <c r="G35" s="92"/>
      <c r="H35" s="239" t="e">
        <f t="shared" si="2"/>
        <v>#DIV/0!</v>
      </c>
      <c r="I35" s="238">
        <f t="shared" si="3"/>
        <v>0</v>
      </c>
      <c r="J35" s="53" t="e">
        <f t="shared" si="4"/>
        <v>#DIV/0!</v>
      </c>
      <c r="K35" s="53" t="e">
        <f t="shared" si="5"/>
        <v>#DIV/0!</v>
      </c>
      <c r="L35" s="261" t="e">
        <f t="shared" si="6"/>
        <v>#DIV/0!</v>
      </c>
    </row>
    <row r="36" spans="1:12" x14ac:dyDescent="0.4">
      <c r="A36" s="70" t="s">
        <v>89</v>
      </c>
      <c r="B36" s="91"/>
      <c r="C36" s="91"/>
      <c r="D36" s="588" t="e">
        <f t="shared" si="0"/>
        <v>#DIV/0!</v>
      </c>
      <c r="E36" s="582">
        <f t="shared" si="1"/>
        <v>0</v>
      </c>
      <c r="F36" s="266"/>
      <c r="G36" s="91"/>
      <c r="H36" s="253" t="e">
        <f t="shared" si="2"/>
        <v>#DIV/0!</v>
      </c>
      <c r="I36" s="252">
        <f t="shared" si="3"/>
        <v>0</v>
      </c>
      <c r="J36" s="67" t="e">
        <f t="shared" si="4"/>
        <v>#DIV/0!</v>
      </c>
      <c r="K36" s="67" t="e">
        <f t="shared" si="5"/>
        <v>#DIV/0!</v>
      </c>
      <c r="L36" s="251" t="e">
        <f t="shared" si="6"/>
        <v>#DIV/0!</v>
      </c>
    </row>
    <row r="37" spans="1:12" x14ac:dyDescent="0.4">
      <c r="A37" s="51" t="s">
        <v>168</v>
      </c>
      <c r="B37" s="50">
        <v>15334</v>
      </c>
      <c r="C37" s="50">
        <v>14498</v>
      </c>
      <c r="D37" s="588">
        <f t="shared" si="0"/>
        <v>1.0576631259484066</v>
      </c>
      <c r="E37" s="586">
        <f t="shared" si="1"/>
        <v>836</v>
      </c>
      <c r="F37" s="494">
        <v>18425</v>
      </c>
      <c r="G37" s="50">
        <v>16920</v>
      </c>
      <c r="H37" s="253">
        <f t="shared" si="2"/>
        <v>1.0889479905437351</v>
      </c>
      <c r="I37" s="252">
        <f t="shared" si="3"/>
        <v>1505</v>
      </c>
      <c r="J37" s="67">
        <f t="shared" si="4"/>
        <v>0.83223880597014921</v>
      </c>
      <c r="K37" s="67">
        <f t="shared" si="5"/>
        <v>0.85685579196217498</v>
      </c>
      <c r="L37" s="251">
        <f t="shared" si="6"/>
        <v>-2.4616985992025775E-2</v>
      </c>
    </row>
    <row r="38" spans="1:12" s="42" customFormat="1" x14ac:dyDescent="0.4">
      <c r="A38" s="277" t="s">
        <v>167</v>
      </c>
      <c r="B38" s="259">
        <f>SUM(B39:B40)</f>
        <v>1505</v>
      </c>
      <c r="C38" s="259">
        <f>SUM(C39:C40)</f>
        <v>1222</v>
      </c>
      <c r="D38" s="587">
        <f t="shared" ref="D38:D69" si="7">+B38/C38</f>
        <v>1.2315875613747955</v>
      </c>
      <c r="E38" s="584">
        <f t="shared" ref="E38:E69" si="8">+B38-C38</f>
        <v>283</v>
      </c>
      <c r="F38" s="259">
        <f>SUM(F39:F40)</f>
        <v>2459</v>
      </c>
      <c r="G38" s="259">
        <f>SUM(G39:G40)</f>
        <v>2559</v>
      </c>
      <c r="H38" s="258">
        <f t="shared" ref="H38:H69" si="9">+F38/G38</f>
        <v>0.9609222352481438</v>
      </c>
      <c r="I38" s="257">
        <f t="shared" ref="I38:I69" si="10">+F38-G38</f>
        <v>-100</v>
      </c>
      <c r="J38" s="256">
        <f t="shared" ref="J38:J69" si="11">+B38/F38</f>
        <v>0.61203741358275721</v>
      </c>
      <c r="K38" s="256">
        <f t="shared" ref="K38:K69" si="12">+C38/G38</f>
        <v>0.47753028526768271</v>
      </c>
      <c r="L38" s="255">
        <f t="shared" ref="L38:L69" si="13">+J38-K38</f>
        <v>0.1345071283150745</v>
      </c>
    </row>
    <row r="39" spans="1:12" x14ac:dyDescent="0.4">
      <c r="A39" s="57" t="s">
        <v>166</v>
      </c>
      <c r="B39" s="88">
        <v>758</v>
      </c>
      <c r="C39" s="88">
        <v>591</v>
      </c>
      <c r="D39" s="583">
        <f t="shared" si="7"/>
        <v>1.2825719120135364</v>
      </c>
      <c r="E39" s="582">
        <f t="shared" si="8"/>
        <v>167</v>
      </c>
      <c r="F39" s="265">
        <v>1367</v>
      </c>
      <c r="G39" s="88">
        <v>1417</v>
      </c>
      <c r="H39" s="243">
        <f t="shared" si="9"/>
        <v>0.96471418489767113</v>
      </c>
      <c r="I39" s="242">
        <f t="shared" si="10"/>
        <v>-50</v>
      </c>
      <c r="J39" s="73">
        <f t="shared" si="11"/>
        <v>0.55449890270665692</v>
      </c>
      <c r="K39" s="73">
        <f t="shared" si="12"/>
        <v>0.41707833450952719</v>
      </c>
      <c r="L39" s="254">
        <f t="shared" si="13"/>
        <v>0.13742056819712972</v>
      </c>
    </row>
    <row r="40" spans="1:12" x14ac:dyDescent="0.4">
      <c r="A40" s="58" t="s">
        <v>165</v>
      </c>
      <c r="B40" s="56">
        <v>747</v>
      </c>
      <c r="C40" s="56">
        <v>631</v>
      </c>
      <c r="D40" s="581">
        <f t="shared" si="7"/>
        <v>1.1838351822503963</v>
      </c>
      <c r="E40" s="586">
        <f t="shared" si="8"/>
        <v>116</v>
      </c>
      <c r="F40" s="263">
        <v>1092</v>
      </c>
      <c r="G40" s="56">
        <v>1142</v>
      </c>
      <c r="H40" s="239">
        <f t="shared" si="9"/>
        <v>0.95621716287215408</v>
      </c>
      <c r="I40" s="238">
        <f t="shared" si="10"/>
        <v>-50</v>
      </c>
      <c r="J40" s="53">
        <f t="shared" si="11"/>
        <v>0.68406593406593408</v>
      </c>
      <c r="K40" s="53">
        <f t="shared" si="12"/>
        <v>0.5525394045534151</v>
      </c>
      <c r="L40" s="261">
        <f t="shared" si="13"/>
        <v>0.13152652951251897</v>
      </c>
    </row>
    <row r="41" spans="1:12" s="89" customFormat="1" x14ac:dyDescent="0.4">
      <c r="A41" s="249" t="s">
        <v>88</v>
      </c>
      <c r="B41" s="248">
        <f>B42+B64</f>
        <v>229860</v>
      </c>
      <c r="C41" s="248">
        <f>C42+C64</f>
        <v>223263</v>
      </c>
      <c r="D41" s="585">
        <f t="shared" si="7"/>
        <v>1.0295481114201637</v>
      </c>
      <c r="E41" s="584">
        <f t="shared" si="8"/>
        <v>6597</v>
      </c>
      <c r="F41" s="248">
        <f>F42+F64</f>
        <v>316745</v>
      </c>
      <c r="G41" s="248">
        <f>G42+G64</f>
        <v>326288</v>
      </c>
      <c r="H41" s="247">
        <f t="shared" si="9"/>
        <v>0.97075283185406758</v>
      </c>
      <c r="I41" s="246">
        <f t="shared" si="10"/>
        <v>-9543</v>
      </c>
      <c r="J41" s="245">
        <f t="shared" si="11"/>
        <v>0.72569417038942996</v>
      </c>
      <c r="K41" s="245">
        <f t="shared" si="12"/>
        <v>0.68425133624282841</v>
      </c>
      <c r="L41" s="244">
        <f t="shared" si="13"/>
        <v>4.1442834146601548E-2</v>
      </c>
    </row>
    <row r="42" spans="1:12" s="44" customFormat="1" x14ac:dyDescent="0.4">
      <c r="A42" s="277" t="s">
        <v>164</v>
      </c>
      <c r="B42" s="248">
        <f>SUM(B43:B63)</f>
        <v>227672</v>
      </c>
      <c r="C42" s="248">
        <f>SUM(C43:C63)</f>
        <v>220912</v>
      </c>
      <c r="D42" s="585">
        <f t="shared" si="7"/>
        <v>1.0306004200767727</v>
      </c>
      <c r="E42" s="584">
        <f t="shared" si="8"/>
        <v>6760</v>
      </c>
      <c r="F42" s="248">
        <f>SUM(F43:F63)</f>
        <v>313250</v>
      </c>
      <c r="G42" s="248">
        <f>SUM(G43:G63)</f>
        <v>322213</v>
      </c>
      <c r="H42" s="247">
        <f t="shared" si="9"/>
        <v>0.97218299696163712</v>
      </c>
      <c r="I42" s="246">
        <f t="shared" si="10"/>
        <v>-8963</v>
      </c>
      <c r="J42" s="245">
        <f t="shared" si="11"/>
        <v>0.72680606544293691</v>
      </c>
      <c r="K42" s="245">
        <f t="shared" si="12"/>
        <v>0.68560858810786651</v>
      </c>
      <c r="L42" s="244">
        <f t="shared" si="13"/>
        <v>4.1197477335070398E-2</v>
      </c>
    </row>
    <row r="43" spans="1:12" x14ac:dyDescent="0.4">
      <c r="A43" s="58" t="s">
        <v>87</v>
      </c>
      <c r="B43" s="56">
        <v>93990</v>
      </c>
      <c r="C43" s="63">
        <v>93734</v>
      </c>
      <c r="D43" s="589">
        <f t="shared" si="7"/>
        <v>1.0027311327799944</v>
      </c>
      <c r="E43" s="582">
        <f t="shared" si="8"/>
        <v>256</v>
      </c>
      <c r="F43" s="308">
        <v>116576</v>
      </c>
      <c r="G43" s="56">
        <v>126438</v>
      </c>
      <c r="H43" s="253">
        <f t="shared" si="9"/>
        <v>0.92200129707840994</v>
      </c>
      <c r="I43" s="238">
        <f t="shared" si="10"/>
        <v>-9862</v>
      </c>
      <c r="J43" s="53">
        <f t="shared" si="11"/>
        <v>0.80625514685698596</v>
      </c>
      <c r="K43" s="53">
        <f t="shared" si="12"/>
        <v>0.74134358341637796</v>
      </c>
      <c r="L43" s="261">
        <f t="shared" si="13"/>
        <v>6.4911563440608E-2</v>
      </c>
    </row>
    <row r="44" spans="1:12" x14ac:dyDescent="0.4">
      <c r="A44" s="58" t="s">
        <v>163</v>
      </c>
      <c r="B44" s="56">
        <v>11032</v>
      </c>
      <c r="C44" s="56">
        <v>11672</v>
      </c>
      <c r="D44" s="583">
        <f t="shared" si="7"/>
        <v>0.94516792323509258</v>
      </c>
      <c r="E44" s="582">
        <f t="shared" si="8"/>
        <v>-640</v>
      </c>
      <c r="F44" s="263">
        <v>13519</v>
      </c>
      <c r="G44" s="56">
        <v>14906</v>
      </c>
      <c r="H44" s="253">
        <f t="shared" si="9"/>
        <v>0.90695022138736081</v>
      </c>
      <c r="I44" s="238">
        <f t="shared" si="10"/>
        <v>-1387</v>
      </c>
      <c r="J44" s="53">
        <f t="shared" si="11"/>
        <v>0.81603668910422367</v>
      </c>
      <c r="K44" s="53">
        <f t="shared" si="12"/>
        <v>0.78304038642157525</v>
      </c>
      <c r="L44" s="261">
        <f t="shared" si="13"/>
        <v>3.2996302682648415E-2</v>
      </c>
    </row>
    <row r="45" spans="1:12" x14ac:dyDescent="0.4">
      <c r="A45" s="70" t="s">
        <v>162</v>
      </c>
      <c r="B45" s="56">
        <v>14333</v>
      </c>
      <c r="C45" s="56">
        <v>13976</v>
      </c>
      <c r="D45" s="583">
        <f t="shared" si="7"/>
        <v>1.0255437893531769</v>
      </c>
      <c r="E45" s="582">
        <f t="shared" si="8"/>
        <v>357</v>
      </c>
      <c r="F45" s="263">
        <v>21644</v>
      </c>
      <c r="G45" s="56">
        <v>20121</v>
      </c>
      <c r="H45" s="253">
        <f t="shared" si="9"/>
        <v>1.0756920630187365</v>
      </c>
      <c r="I45" s="238">
        <f t="shared" si="10"/>
        <v>1523</v>
      </c>
      <c r="J45" s="53">
        <f t="shared" si="11"/>
        <v>0.66221585658843096</v>
      </c>
      <c r="K45" s="53">
        <f t="shared" si="12"/>
        <v>0.69459768401172906</v>
      </c>
      <c r="L45" s="261">
        <f t="shared" si="13"/>
        <v>-3.2381827423298093E-2</v>
      </c>
    </row>
    <row r="46" spans="1:12" x14ac:dyDescent="0.4">
      <c r="A46" s="70" t="s">
        <v>161</v>
      </c>
      <c r="B46" s="56">
        <v>9065</v>
      </c>
      <c r="C46" s="56">
        <v>11241</v>
      </c>
      <c r="D46" s="583">
        <f t="shared" si="7"/>
        <v>0.8064229161106663</v>
      </c>
      <c r="E46" s="582">
        <f t="shared" si="8"/>
        <v>-2176</v>
      </c>
      <c r="F46" s="263">
        <v>16794</v>
      </c>
      <c r="G46" s="56">
        <v>20577</v>
      </c>
      <c r="H46" s="253">
        <f t="shared" si="9"/>
        <v>0.81615395830295967</v>
      </c>
      <c r="I46" s="238">
        <f t="shared" si="10"/>
        <v>-3783</v>
      </c>
      <c r="J46" s="53">
        <f t="shared" si="11"/>
        <v>0.53977611051566032</v>
      </c>
      <c r="K46" s="53">
        <f t="shared" si="12"/>
        <v>0.54628954658113427</v>
      </c>
      <c r="L46" s="261">
        <f t="shared" si="13"/>
        <v>-6.5134360654739432E-3</v>
      </c>
    </row>
    <row r="47" spans="1:12" x14ac:dyDescent="0.4">
      <c r="A47" s="58" t="s">
        <v>86</v>
      </c>
      <c r="B47" s="56">
        <v>17406</v>
      </c>
      <c r="C47" s="56">
        <v>18186</v>
      </c>
      <c r="D47" s="583">
        <f t="shared" si="7"/>
        <v>0.95710986473111181</v>
      </c>
      <c r="E47" s="582">
        <f t="shared" si="8"/>
        <v>-780</v>
      </c>
      <c r="F47" s="493">
        <v>22276</v>
      </c>
      <c r="G47" s="56">
        <v>24656</v>
      </c>
      <c r="H47" s="253">
        <f t="shared" si="9"/>
        <v>0.90347177157689806</v>
      </c>
      <c r="I47" s="238">
        <f t="shared" si="10"/>
        <v>-2380</v>
      </c>
      <c r="J47" s="53">
        <f t="shared" si="11"/>
        <v>0.78137906266834256</v>
      </c>
      <c r="K47" s="53">
        <f t="shared" si="12"/>
        <v>0.73758922777417257</v>
      </c>
      <c r="L47" s="261">
        <f t="shared" si="13"/>
        <v>4.3789834894169988E-2</v>
      </c>
    </row>
    <row r="48" spans="1:12" x14ac:dyDescent="0.4">
      <c r="A48" s="58" t="s">
        <v>85</v>
      </c>
      <c r="B48" s="56">
        <v>34041</v>
      </c>
      <c r="C48" s="56">
        <v>33425</v>
      </c>
      <c r="D48" s="583">
        <f t="shared" si="7"/>
        <v>1.0184293193717278</v>
      </c>
      <c r="E48" s="582">
        <f t="shared" si="8"/>
        <v>616</v>
      </c>
      <c r="F48" s="263">
        <v>49049</v>
      </c>
      <c r="G48" s="56">
        <v>51113</v>
      </c>
      <c r="H48" s="253">
        <f t="shared" si="9"/>
        <v>0.95961888364995207</v>
      </c>
      <c r="I48" s="238">
        <f t="shared" si="10"/>
        <v>-2064</v>
      </c>
      <c r="J48" s="53">
        <f t="shared" si="11"/>
        <v>0.69402026544883688</v>
      </c>
      <c r="K48" s="53">
        <f t="shared" si="12"/>
        <v>0.65394322383737991</v>
      </c>
      <c r="L48" s="261">
        <f t="shared" si="13"/>
        <v>4.0077041611456976E-2</v>
      </c>
    </row>
    <row r="49" spans="1:12" x14ac:dyDescent="0.4">
      <c r="A49" s="58" t="s">
        <v>160</v>
      </c>
      <c r="B49" s="56">
        <v>3209</v>
      </c>
      <c r="C49" s="56">
        <v>3305</v>
      </c>
      <c r="D49" s="583">
        <f t="shared" si="7"/>
        <v>0.97095310136157342</v>
      </c>
      <c r="E49" s="582">
        <f t="shared" si="8"/>
        <v>-96</v>
      </c>
      <c r="F49" s="263">
        <v>6910</v>
      </c>
      <c r="G49" s="56">
        <v>7829</v>
      </c>
      <c r="H49" s="253">
        <f t="shared" si="9"/>
        <v>0.88261591518712479</v>
      </c>
      <c r="I49" s="238">
        <f t="shared" si="10"/>
        <v>-919</v>
      </c>
      <c r="J49" s="53">
        <f t="shared" si="11"/>
        <v>0.46439942112879884</v>
      </c>
      <c r="K49" s="53">
        <f t="shared" si="12"/>
        <v>0.42214842253161322</v>
      </c>
      <c r="L49" s="261">
        <f t="shared" si="13"/>
        <v>4.2250998597185618E-2</v>
      </c>
    </row>
    <row r="50" spans="1:12" x14ac:dyDescent="0.4">
      <c r="A50" s="58" t="s">
        <v>288</v>
      </c>
      <c r="B50" s="56">
        <v>4475</v>
      </c>
      <c r="C50" s="56"/>
      <c r="D50" s="583" t="e">
        <f t="shared" si="7"/>
        <v>#DIV/0!</v>
      </c>
      <c r="E50" s="582">
        <f t="shared" si="8"/>
        <v>4475</v>
      </c>
      <c r="F50" s="493">
        <v>4928</v>
      </c>
      <c r="G50" s="56"/>
      <c r="H50" s="253" t="e">
        <f t="shared" si="9"/>
        <v>#DIV/0!</v>
      </c>
      <c r="I50" s="238">
        <f t="shared" si="10"/>
        <v>4928</v>
      </c>
      <c r="J50" s="53">
        <f t="shared" si="11"/>
        <v>0.90807629870129869</v>
      </c>
      <c r="K50" s="53" t="e">
        <f t="shared" si="12"/>
        <v>#DIV/0!</v>
      </c>
      <c r="L50" s="261" t="e">
        <f t="shared" si="13"/>
        <v>#DIV/0!</v>
      </c>
    </row>
    <row r="51" spans="1:12" x14ac:dyDescent="0.4">
      <c r="A51" s="58" t="s">
        <v>84</v>
      </c>
      <c r="B51" s="56">
        <v>6636</v>
      </c>
      <c r="C51" s="56">
        <v>5989</v>
      </c>
      <c r="D51" s="583">
        <f t="shared" si="7"/>
        <v>1.1080313908832859</v>
      </c>
      <c r="E51" s="582">
        <f t="shared" si="8"/>
        <v>647</v>
      </c>
      <c r="F51" s="492">
        <v>7559</v>
      </c>
      <c r="G51" s="56">
        <v>7641</v>
      </c>
      <c r="H51" s="253">
        <f t="shared" si="9"/>
        <v>0.98926842036382667</v>
      </c>
      <c r="I51" s="238">
        <f t="shared" si="10"/>
        <v>-82</v>
      </c>
      <c r="J51" s="53">
        <f t="shared" si="11"/>
        <v>0.87789390130969702</v>
      </c>
      <c r="K51" s="53">
        <f t="shared" si="12"/>
        <v>0.78379793220782623</v>
      </c>
      <c r="L51" s="261">
        <f t="shared" si="13"/>
        <v>9.4095969101870791E-2</v>
      </c>
    </row>
    <row r="52" spans="1:12" s="42" customFormat="1" x14ac:dyDescent="0.4">
      <c r="A52" s="58" t="s">
        <v>159</v>
      </c>
      <c r="B52" s="56">
        <v>1739</v>
      </c>
      <c r="C52" s="88">
        <v>2040</v>
      </c>
      <c r="D52" s="583">
        <f t="shared" si="7"/>
        <v>0.85245098039215683</v>
      </c>
      <c r="E52" s="582">
        <f t="shared" si="8"/>
        <v>-301</v>
      </c>
      <c r="F52" s="56">
        <v>3402</v>
      </c>
      <c r="G52" s="56">
        <v>3150</v>
      </c>
      <c r="H52" s="253">
        <f t="shared" si="9"/>
        <v>1.08</v>
      </c>
      <c r="I52" s="238">
        <f t="shared" si="10"/>
        <v>252</v>
      </c>
      <c r="J52" s="53">
        <f t="shared" si="11"/>
        <v>0.51116990005878893</v>
      </c>
      <c r="K52" s="53">
        <f t="shared" si="12"/>
        <v>0.64761904761904765</v>
      </c>
      <c r="L52" s="261">
        <f t="shared" si="13"/>
        <v>-0.13644914756025872</v>
      </c>
    </row>
    <row r="53" spans="1:12" x14ac:dyDescent="0.4">
      <c r="A53" s="58" t="s">
        <v>158</v>
      </c>
      <c r="B53" s="56">
        <v>2815</v>
      </c>
      <c r="C53" s="88">
        <v>2541</v>
      </c>
      <c r="D53" s="583">
        <f t="shared" si="7"/>
        <v>1.107831562377017</v>
      </c>
      <c r="E53" s="582">
        <f t="shared" si="8"/>
        <v>274</v>
      </c>
      <c r="F53" s="491">
        <v>3454</v>
      </c>
      <c r="G53" s="56">
        <v>3480</v>
      </c>
      <c r="H53" s="253">
        <f t="shared" si="9"/>
        <v>0.99252873563218391</v>
      </c>
      <c r="I53" s="238">
        <f t="shared" si="10"/>
        <v>-26</v>
      </c>
      <c r="J53" s="53">
        <f t="shared" si="11"/>
        <v>0.81499710480602205</v>
      </c>
      <c r="K53" s="53">
        <f t="shared" si="12"/>
        <v>0.73017241379310349</v>
      </c>
      <c r="L53" s="261">
        <f t="shared" si="13"/>
        <v>8.4824691012918563E-2</v>
      </c>
    </row>
    <row r="54" spans="1:12" x14ac:dyDescent="0.4">
      <c r="A54" s="58" t="s">
        <v>83</v>
      </c>
      <c r="B54" s="56">
        <v>5188</v>
      </c>
      <c r="C54" s="56">
        <v>6584</v>
      </c>
      <c r="D54" s="583">
        <f t="shared" si="7"/>
        <v>0.78797083839611182</v>
      </c>
      <c r="E54" s="582">
        <f t="shared" si="8"/>
        <v>-1396</v>
      </c>
      <c r="F54" s="491">
        <v>7560</v>
      </c>
      <c r="G54" s="56">
        <v>10044</v>
      </c>
      <c r="H54" s="253">
        <f t="shared" si="9"/>
        <v>0.75268817204301075</v>
      </c>
      <c r="I54" s="238">
        <f t="shared" si="10"/>
        <v>-2484</v>
      </c>
      <c r="J54" s="53">
        <f t="shared" si="11"/>
        <v>0.68624338624338621</v>
      </c>
      <c r="K54" s="53">
        <f t="shared" si="12"/>
        <v>0.65551573078454795</v>
      </c>
      <c r="L54" s="261">
        <f t="shared" si="13"/>
        <v>3.0727655458838266E-2</v>
      </c>
    </row>
    <row r="55" spans="1:12" x14ac:dyDescent="0.4">
      <c r="A55" s="58" t="s">
        <v>82</v>
      </c>
      <c r="B55" s="56">
        <v>3627</v>
      </c>
      <c r="C55" s="56">
        <v>3739</v>
      </c>
      <c r="D55" s="583">
        <f t="shared" si="7"/>
        <v>0.97004546670232683</v>
      </c>
      <c r="E55" s="582">
        <f t="shared" si="8"/>
        <v>-112</v>
      </c>
      <c r="F55" s="263">
        <v>7559</v>
      </c>
      <c r="G55" s="56">
        <v>7559</v>
      </c>
      <c r="H55" s="239">
        <f t="shared" si="9"/>
        <v>1</v>
      </c>
      <c r="I55" s="238">
        <f t="shared" si="10"/>
        <v>0</v>
      </c>
      <c r="J55" s="53">
        <f t="shared" si="11"/>
        <v>0.47982537372668344</v>
      </c>
      <c r="K55" s="53">
        <f t="shared" si="12"/>
        <v>0.49464214843233234</v>
      </c>
      <c r="L55" s="261">
        <f t="shared" si="13"/>
        <v>-1.4816774705648905E-2</v>
      </c>
    </row>
    <row r="56" spans="1:12" x14ac:dyDescent="0.4">
      <c r="A56" s="58" t="s">
        <v>157</v>
      </c>
      <c r="B56" s="56">
        <v>2367</v>
      </c>
      <c r="C56" s="56">
        <v>2856</v>
      </c>
      <c r="D56" s="583">
        <f t="shared" si="7"/>
        <v>0.82878151260504207</v>
      </c>
      <c r="E56" s="582">
        <f t="shared" si="8"/>
        <v>-489</v>
      </c>
      <c r="F56" s="263">
        <v>3528</v>
      </c>
      <c r="G56" s="56">
        <v>3654</v>
      </c>
      <c r="H56" s="239">
        <f t="shared" si="9"/>
        <v>0.96551724137931039</v>
      </c>
      <c r="I56" s="238">
        <f t="shared" si="10"/>
        <v>-126</v>
      </c>
      <c r="J56" s="53">
        <f t="shared" si="11"/>
        <v>0.67091836734693877</v>
      </c>
      <c r="K56" s="53">
        <f t="shared" si="12"/>
        <v>0.7816091954022989</v>
      </c>
      <c r="L56" s="261">
        <f t="shared" si="13"/>
        <v>-0.11069082805536012</v>
      </c>
    </row>
    <row r="57" spans="1:12" x14ac:dyDescent="0.4">
      <c r="A57" s="70" t="s">
        <v>81</v>
      </c>
      <c r="B57" s="56">
        <v>2266</v>
      </c>
      <c r="C57" s="69">
        <v>2177</v>
      </c>
      <c r="D57" s="583">
        <f t="shared" si="7"/>
        <v>1.0408819476343592</v>
      </c>
      <c r="E57" s="582">
        <f t="shared" si="8"/>
        <v>89</v>
      </c>
      <c r="F57" s="263">
        <v>3390</v>
      </c>
      <c r="G57" s="56">
        <v>3479</v>
      </c>
      <c r="H57" s="253">
        <f t="shared" si="9"/>
        <v>0.97441793618855999</v>
      </c>
      <c r="I57" s="238">
        <f t="shared" si="10"/>
        <v>-89</v>
      </c>
      <c r="J57" s="53">
        <f t="shared" si="11"/>
        <v>0.66843657817109148</v>
      </c>
      <c r="K57" s="67">
        <f t="shared" si="12"/>
        <v>0.62575452716297786</v>
      </c>
      <c r="L57" s="251">
        <f t="shared" si="13"/>
        <v>4.268205100811362E-2</v>
      </c>
    </row>
    <row r="58" spans="1:12" x14ac:dyDescent="0.4">
      <c r="A58" s="58" t="s">
        <v>80</v>
      </c>
      <c r="B58" s="56">
        <v>1832</v>
      </c>
      <c r="C58" s="56">
        <v>1718</v>
      </c>
      <c r="D58" s="583">
        <f t="shared" si="7"/>
        <v>1.0663562281722934</v>
      </c>
      <c r="E58" s="582">
        <f t="shared" si="8"/>
        <v>114</v>
      </c>
      <c r="F58" s="263">
        <v>3359</v>
      </c>
      <c r="G58" s="56">
        <v>3479</v>
      </c>
      <c r="H58" s="239">
        <f t="shared" si="9"/>
        <v>0.96550732969244035</v>
      </c>
      <c r="I58" s="238">
        <f t="shared" si="10"/>
        <v>-120</v>
      </c>
      <c r="J58" s="53">
        <f t="shared" si="11"/>
        <v>0.5454004167907115</v>
      </c>
      <c r="K58" s="53">
        <f t="shared" si="12"/>
        <v>0.49382006323656225</v>
      </c>
      <c r="L58" s="261">
        <f t="shared" si="13"/>
        <v>5.158035355414925E-2</v>
      </c>
    </row>
    <row r="59" spans="1:12" x14ac:dyDescent="0.4">
      <c r="A59" s="58" t="s">
        <v>79</v>
      </c>
      <c r="B59" s="56">
        <v>2380</v>
      </c>
      <c r="C59" s="56">
        <v>2237</v>
      </c>
      <c r="D59" s="583">
        <f t="shared" si="7"/>
        <v>1.0639248994188646</v>
      </c>
      <c r="E59" s="582">
        <f t="shared" si="8"/>
        <v>143</v>
      </c>
      <c r="F59" s="263">
        <v>3367</v>
      </c>
      <c r="G59" s="56">
        <v>3475</v>
      </c>
      <c r="H59" s="239">
        <f t="shared" si="9"/>
        <v>0.96892086330935256</v>
      </c>
      <c r="I59" s="238">
        <f t="shared" si="10"/>
        <v>-108</v>
      </c>
      <c r="J59" s="53">
        <f t="shared" si="11"/>
        <v>0.7068607068607069</v>
      </c>
      <c r="K59" s="53">
        <f t="shared" si="12"/>
        <v>0.64374100719424465</v>
      </c>
      <c r="L59" s="261">
        <f t="shared" si="13"/>
        <v>6.3119699666462248E-2</v>
      </c>
    </row>
    <row r="60" spans="1:12" x14ac:dyDescent="0.4">
      <c r="A60" s="58" t="s">
        <v>78</v>
      </c>
      <c r="B60" s="56">
        <v>5713</v>
      </c>
      <c r="C60" s="56">
        <v>5492</v>
      </c>
      <c r="D60" s="583">
        <f t="shared" si="7"/>
        <v>1.0402403495994172</v>
      </c>
      <c r="E60" s="582">
        <f t="shared" si="8"/>
        <v>221</v>
      </c>
      <c r="F60" s="263">
        <v>11626</v>
      </c>
      <c r="G60" s="56">
        <v>10612</v>
      </c>
      <c r="H60" s="239">
        <f t="shared" si="9"/>
        <v>1.0955522050508857</v>
      </c>
      <c r="I60" s="238">
        <f t="shared" si="10"/>
        <v>1014</v>
      </c>
      <c r="J60" s="53">
        <f t="shared" si="11"/>
        <v>0.49139858936865644</v>
      </c>
      <c r="K60" s="53">
        <f t="shared" si="12"/>
        <v>0.51752732755371278</v>
      </c>
      <c r="L60" s="261">
        <f t="shared" si="13"/>
        <v>-2.6128738185056344E-2</v>
      </c>
    </row>
    <row r="61" spans="1:12" x14ac:dyDescent="0.4">
      <c r="A61" s="70" t="s">
        <v>155</v>
      </c>
      <c r="B61" s="69">
        <v>2540</v>
      </c>
      <c r="C61" s="72"/>
      <c r="D61" s="588" t="e">
        <f t="shared" si="7"/>
        <v>#DIV/0!</v>
      </c>
      <c r="E61" s="586">
        <f t="shared" si="8"/>
        <v>2540</v>
      </c>
      <c r="F61" s="69">
        <v>3390</v>
      </c>
      <c r="G61" s="72"/>
      <c r="H61" s="253" t="e">
        <f t="shared" si="9"/>
        <v>#DIV/0!</v>
      </c>
      <c r="I61" s="252">
        <f t="shared" si="10"/>
        <v>3390</v>
      </c>
      <c r="J61" s="67">
        <f t="shared" si="11"/>
        <v>0.74926253687315636</v>
      </c>
      <c r="K61" s="67" t="e">
        <f t="shared" si="12"/>
        <v>#DIV/0!</v>
      </c>
      <c r="L61" s="251" t="e">
        <f t="shared" si="13"/>
        <v>#DIV/0!</v>
      </c>
    </row>
    <row r="62" spans="1:12" x14ac:dyDescent="0.4">
      <c r="A62" s="70" t="s">
        <v>339</v>
      </c>
      <c r="B62" s="69">
        <v>3018</v>
      </c>
      <c r="C62" s="72"/>
      <c r="D62" s="588" t="e">
        <f t="shared" si="7"/>
        <v>#DIV/0!</v>
      </c>
      <c r="E62" s="586">
        <f t="shared" si="8"/>
        <v>3018</v>
      </c>
      <c r="F62" s="69">
        <v>3360</v>
      </c>
      <c r="G62" s="72"/>
      <c r="H62" s="253" t="e">
        <f t="shared" si="9"/>
        <v>#DIV/0!</v>
      </c>
      <c r="I62" s="252">
        <f t="shared" si="10"/>
        <v>3360</v>
      </c>
      <c r="J62" s="67">
        <f t="shared" si="11"/>
        <v>0.89821428571428574</v>
      </c>
      <c r="K62" s="67" t="e">
        <f t="shared" si="12"/>
        <v>#DIV/0!</v>
      </c>
      <c r="L62" s="251" t="e">
        <f t="shared" si="13"/>
        <v>#DIV/0!</v>
      </c>
    </row>
    <row r="63" spans="1:12" x14ac:dyDescent="0.4">
      <c r="A63" s="51" t="s">
        <v>156</v>
      </c>
      <c r="B63" s="50"/>
      <c r="C63" s="50"/>
      <c r="D63" s="577" t="e">
        <f t="shared" si="7"/>
        <v>#DIV/0!</v>
      </c>
      <c r="E63" s="576">
        <f t="shared" si="8"/>
        <v>0</v>
      </c>
      <c r="F63" s="567"/>
      <c r="G63" s="50"/>
      <c r="H63" s="230" t="e">
        <f t="shared" si="9"/>
        <v>#DIV/0!</v>
      </c>
      <c r="I63" s="229">
        <f t="shared" si="10"/>
        <v>0</v>
      </c>
      <c r="J63" s="47" t="e">
        <f t="shared" si="11"/>
        <v>#DIV/0!</v>
      </c>
      <c r="K63" s="47" t="e">
        <f t="shared" si="12"/>
        <v>#DIV/0!</v>
      </c>
      <c r="L63" s="260" t="e">
        <f t="shared" si="13"/>
        <v>#DIV/0!</v>
      </c>
    </row>
    <row r="64" spans="1:12" s="42" customFormat="1" x14ac:dyDescent="0.4">
      <c r="A64" s="277" t="s">
        <v>154</v>
      </c>
      <c r="B64" s="259">
        <f>SUM(B65:B68)</f>
        <v>2188</v>
      </c>
      <c r="C64" s="259">
        <f>SUM(C65:C68)</f>
        <v>2351</v>
      </c>
      <c r="D64" s="587">
        <f t="shared" si="7"/>
        <v>0.93066780093577206</v>
      </c>
      <c r="E64" s="584">
        <f t="shared" si="8"/>
        <v>-163</v>
      </c>
      <c r="F64" s="259">
        <f>SUM(F65:F68)</f>
        <v>3495</v>
      </c>
      <c r="G64" s="259">
        <f>SUM(G65:G68)</f>
        <v>4075</v>
      </c>
      <c r="H64" s="258">
        <f t="shared" si="9"/>
        <v>0.85766871165644176</v>
      </c>
      <c r="I64" s="257">
        <f t="shared" si="10"/>
        <v>-580</v>
      </c>
      <c r="J64" s="256">
        <f t="shared" si="11"/>
        <v>0.62603719599427754</v>
      </c>
      <c r="K64" s="256">
        <f t="shared" si="12"/>
        <v>0.57693251533742329</v>
      </c>
      <c r="L64" s="255">
        <f t="shared" si="13"/>
        <v>4.9104680656854249E-2</v>
      </c>
    </row>
    <row r="65" spans="1:12" x14ac:dyDescent="0.4">
      <c r="A65" s="64" t="s">
        <v>77</v>
      </c>
      <c r="B65" s="80">
        <f>'２月(上旬～中旬)'!B65+'２月(下旬)'!B65</f>
        <v>510</v>
      </c>
      <c r="C65" s="80">
        <f>'２月(上旬～中旬)'!C65+'２月(下旬)'!C65</f>
        <v>574</v>
      </c>
      <c r="D65" s="583">
        <f t="shared" si="7"/>
        <v>0.88850174216027877</v>
      </c>
      <c r="E65" s="582">
        <f t="shared" si="8"/>
        <v>-64</v>
      </c>
      <c r="F65" s="80">
        <f>'２月(上旬～中旬)'!F65+'２月(下旬)'!F65</f>
        <v>593</v>
      </c>
      <c r="G65" s="80">
        <f>'２月(上旬～中旬)'!G65+'２月(下旬)'!G65</f>
        <v>872</v>
      </c>
      <c r="H65" s="243">
        <f t="shared" si="9"/>
        <v>0.68004587155963303</v>
      </c>
      <c r="I65" s="242">
        <f t="shared" si="10"/>
        <v>-279</v>
      </c>
      <c r="J65" s="73">
        <f t="shared" si="11"/>
        <v>0.8600337268128162</v>
      </c>
      <c r="K65" s="73">
        <f t="shared" si="12"/>
        <v>0.65825688073394495</v>
      </c>
      <c r="L65" s="254">
        <f t="shared" si="13"/>
        <v>0.20177684607887125</v>
      </c>
    </row>
    <row r="66" spans="1:12" x14ac:dyDescent="0.4">
      <c r="A66" s="58" t="s">
        <v>153</v>
      </c>
      <c r="B66" s="80">
        <f>'２月(上旬～中旬)'!B66+'２月(下旬)'!B66</f>
        <v>619</v>
      </c>
      <c r="C66" s="80">
        <f>'２月(上旬～中旬)'!C66+'２月(下旬)'!C66</f>
        <v>464</v>
      </c>
      <c r="D66" s="583">
        <f t="shared" si="7"/>
        <v>1.334051724137931</v>
      </c>
      <c r="E66" s="582">
        <f t="shared" si="8"/>
        <v>155</v>
      </c>
      <c r="F66" s="80">
        <f>'２月(上旬～中旬)'!F66+'２月(下旬)'!F66</f>
        <v>1060</v>
      </c>
      <c r="G66" s="80">
        <f>'２月(上旬～中旬)'!G66+'２月(下旬)'!G66</f>
        <v>869</v>
      </c>
      <c r="H66" s="243">
        <f t="shared" si="9"/>
        <v>1.2197928653624857</v>
      </c>
      <c r="I66" s="242">
        <f t="shared" si="10"/>
        <v>191</v>
      </c>
      <c r="J66" s="73">
        <f t="shared" si="11"/>
        <v>0.58396226415094343</v>
      </c>
      <c r="K66" s="73">
        <f t="shared" si="12"/>
        <v>0.53394706559263516</v>
      </c>
      <c r="L66" s="254">
        <f t="shared" si="13"/>
        <v>5.0015198558308271E-2</v>
      </c>
    </row>
    <row r="67" spans="1:12" x14ac:dyDescent="0.4">
      <c r="A67" s="57" t="s">
        <v>152</v>
      </c>
      <c r="B67" s="80">
        <f>'２月(上旬～中旬)'!B67+'２月(下旬)'!B67</f>
        <v>353</v>
      </c>
      <c r="C67" s="80">
        <f>'２月(上旬～中旬)'!C67+'２月(下旬)'!C67</f>
        <v>479</v>
      </c>
      <c r="D67" s="583">
        <f t="shared" si="7"/>
        <v>0.73695198329853862</v>
      </c>
      <c r="E67" s="582">
        <f t="shared" si="8"/>
        <v>-126</v>
      </c>
      <c r="F67" s="80">
        <f>'２月(上旬～中旬)'!F67+'２月(下旬)'!F67</f>
        <v>624</v>
      </c>
      <c r="G67" s="80">
        <f>'２月(上旬～中旬)'!G67+'２月(下旬)'!G67</f>
        <v>868</v>
      </c>
      <c r="H67" s="243">
        <f t="shared" si="9"/>
        <v>0.71889400921658986</v>
      </c>
      <c r="I67" s="242">
        <f t="shared" si="10"/>
        <v>-244</v>
      </c>
      <c r="J67" s="73">
        <f t="shared" si="11"/>
        <v>0.56570512820512819</v>
      </c>
      <c r="K67" s="73">
        <f t="shared" si="12"/>
        <v>0.5518433179723502</v>
      </c>
      <c r="L67" s="254">
        <f t="shared" si="13"/>
        <v>1.3861810232777994E-2</v>
      </c>
    </row>
    <row r="68" spans="1:12" x14ac:dyDescent="0.4">
      <c r="A68" s="51" t="s">
        <v>151</v>
      </c>
      <c r="B68" s="55">
        <f>'２月(上旬～中旬)'!B68+'２月(下旬)'!B68</f>
        <v>706</v>
      </c>
      <c r="C68" s="55">
        <f>'２月(上旬～中旬)'!C68+'２月(下旬)'!C68</f>
        <v>834</v>
      </c>
      <c r="D68" s="581">
        <f t="shared" si="7"/>
        <v>0.84652278177458029</v>
      </c>
      <c r="E68" s="586">
        <f t="shared" si="8"/>
        <v>-128</v>
      </c>
      <c r="F68" s="55">
        <f>'２月(上旬～中旬)'!F68+'２月(下旬)'!F68</f>
        <v>1218</v>
      </c>
      <c r="G68" s="55">
        <f>'２月(上旬～中旬)'!G68+'２月(下旬)'!G68</f>
        <v>1466</v>
      </c>
      <c r="H68" s="239">
        <f t="shared" si="9"/>
        <v>0.83083219645293316</v>
      </c>
      <c r="I68" s="238">
        <f t="shared" si="10"/>
        <v>-248</v>
      </c>
      <c r="J68" s="53">
        <f t="shared" si="11"/>
        <v>0.57963875205254511</v>
      </c>
      <c r="K68" s="53">
        <f t="shared" si="12"/>
        <v>0.56889495225102316</v>
      </c>
      <c r="L68" s="261">
        <f t="shared" si="13"/>
        <v>1.0743799801521958E-2</v>
      </c>
    </row>
    <row r="69" spans="1:12" s="42" customFormat="1" x14ac:dyDescent="0.4">
      <c r="A69" s="249" t="s">
        <v>103</v>
      </c>
      <c r="B69" s="248">
        <f>SUM(B70:B77)</f>
        <v>58606</v>
      </c>
      <c r="C69" s="248">
        <f>SUM(C70:C77)</f>
        <v>49230</v>
      </c>
      <c r="D69" s="585">
        <f t="shared" si="7"/>
        <v>1.1904529758277473</v>
      </c>
      <c r="E69" s="584">
        <f t="shared" si="8"/>
        <v>9376</v>
      </c>
      <c r="F69" s="248">
        <f>SUM(F70:F77)</f>
        <v>76464</v>
      </c>
      <c r="G69" s="248">
        <f>SUM(G70:G77)</f>
        <v>63720</v>
      </c>
      <c r="H69" s="247">
        <f t="shared" si="9"/>
        <v>1.2</v>
      </c>
      <c r="I69" s="246">
        <f t="shared" si="10"/>
        <v>12744</v>
      </c>
      <c r="J69" s="245">
        <f t="shared" si="11"/>
        <v>0.76645218664992676</v>
      </c>
      <c r="K69" s="245">
        <f t="shared" si="12"/>
        <v>0.77259887005649719</v>
      </c>
      <c r="L69" s="244">
        <f t="shared" si="13"/>
        <v>-6.1466834065704301E-3</v>
      </c>
    </row>
    <row r="70" spans="1:12" x14ac:dyDescent="0.4">
      <c r="A70" s="57" t="s">
        <v>150</v>
      </c>
      <c r="B70" s="88">
        <v>16021</v>
      </c>
      <c r="C70" s="88">
        <v>15890</v>
      </c>
      <c r="D70" s="583">
        <f t="shared" ref="D70:D79" si="14">+B70/C70</f>
        <v>1.0082441787287602</v>
      </c>
      <c r="E70" s="582">
        <f t="shared" ref="E70:E79" si="15">+B70-C70</f>
        <v>131</v>
      </c>
      <c r="F70" s="265">
        <v>16992</v>
      </c>
      <c r="G70" s="265">
        <v>17523</v>
      </c>
      <c r="H70" s="243">
        <f t="shared" ref="H70:H79" si="16">+F70/G70</f>
        <v>0.96969696969696972</v>
      </c>
      <c r="I70" s="242">
        <f t="shared" ref="I70:I79" si="17">+F70-G70</f>
        <v>-531</v>
      </c>
      <c r="J70" s="159">
        <f t="shared" ref="J70:J79" si="18">+B70/F70</f>
        <v>0.94285546139359699</v>
      </c>
      <c r="K70" s="159">
        <f t="shared" ref="K70:K79" si="19">+C70/G70</f>
        <v>0.90680819494378817</v>
      </c>
      <c r="L70" s="241">
        <f t="shared" ref="L70:L79" si="20">+J70-K70</f>
        <v>3.6047266449808824E-2</v>
      </c>
    </row>
    <row r="71" spans="1:12" x14ac:dyDescent="0.4">
      <c r="A71" s="58" t="s">
        <v>149</v>
      </c>
      <c r="B71" s="56">
        <v>7844</v>
      </c>
      <c r="C71" s="56">
        <v>5638</v>
      </c>
      <c r="D71" s="581">
        <f t="shared" si="14"/>
        <v>1.3912735012415751</v>
      </c>
      <c r="E71" s="580">
        <f t="shared" si="15"/>
        <v>2206</v>
      </c>
      <c r="F71" s="263">
        <v>9912</v>
      </c>
      <c r="G71" s="263">
        <v>10266</v>
      </c>
      <c r="H71" s="239">
        <f t="shared" si="16"/>
        <v>0.96551724137931039</v>
      </c>
      <c r="I71" s="238">
        <f t="shared" si="17"/>
        <v>-354</v>
      </c>
      <c r="J71" s="155">
        <f t="shared" si="18"/>
        <v>0.79136400322841005</v>
      </c>
      <c r="K71" s="155">
        <f t="shared" si="19"/>
        <v>0.54919150594194432</v>
      </c>
      <c r="L71" s="237">
        <f t="shared" si="20"/>
        <v>0.24217249728646573</v>
      </c>
    </row>
    <row r="72" spans="1:12" s="42" customFormat="1" x14ac:dyDescent="0.4">
      <c r="A72" s="58" t="s">
        <v>148</v>
      </c>
      <c r="B72" s="158">
        <v>11681</v>
      </c>
      <c r="C72" s="570">
        <v>11015</v>
      </c>
      <c r="D72" s="581">
        <f t="shared" si="14"/>
        <v>1.0604630049931911</v>
      </c>
      <c r="E72" s="580">
        <f t="shared" si="15"/>
        <v>666</v>
      </c>
      <c r="F72" s="158">
        <v>14868</v>
      </c>
      <c r="G72" s="570">
        <v>15399</v>
      </c>
      <c r="H72" s="239">
        <f t="shared" si="16"/>
        <v>0.96551724137931039</v>
      </c>
      <c r="I72" s="238">
        <f t="shared" si="17"/>
        <v>-531</v>
      </c>
      <c r="J72" s="155">
        <f t="shared" si="18"/>
        <v>0.78564702717245094</v>
      </c>
      <c r="K72" s="155">
        <f t="shared" si="19"/>
        <v>0.71530618871355278</v>
      </c>
      <c r="L72" s="237">
        <f t="shared" si="20"/>
        <v>7.0340838458898158E-2</v>
      </c>
    </row>
    <row r="73" spans="1:12" s="42" customFormat="1" x14ac:dyDescent="0.4">
      <c r="A73" s="58" t="s">
        <v>147</v>
      </c>
      <c r="B73" s="158">
        <v>5571</v>
      </c>
      <c r="C73" s="570"/>
      <c r="D73" s="581" t="e">
        <f t="shared" si="14"/>
        <v>#DIV/0!</v>
      </c>
      <c r="E73" s="580">
        <f t="shared" si="15"/>
        <v>5571</v>
      </c>
      <c r="F73" s="158">
        <v>9912</v>
      </c>
      <c r="G73" s="570"/>
      <c r="H73" s="239" t="e">
        <f t="shared" si="16"/>
        <v>#DIV/0!</v>
      </c>
      <c r="I73" s="238">
        <f t="shared" si="17"/>
        <v>9912</v>
      </c>
      <c r="J73" s="155">
        <f t="shared" si="18"/>
        <v>0.56204600484261502</v>
      </c>
      <c r="K73" s="155" t="e">
        <f t="shared" si="19"/>
        <v>#DIV/0!</v>
      </c>
      <c r="L73" s="237" t="e">
        <f t="shared" si="20"/>
        <v>#DIV/0!</v>
      </c>
    </row>
    <row r="74" spans="1:12" s="42" customFormat="1" ht="11.25" customHeight="1" x14ac:dyDescent="0.4">
      <c r="A74" s="58" t="s">
        <v>102</v>
      </c>
      <c r="B74" s="158">
        <v>9599</v>
      </c>
      <c r="C74" s="570">
        <v>8779</v>
      </c>
      <c r="D74" s="581">
        <f t="shared" si="14"/>
        <v>1.0934047157990661</v>
      </c>
      <c r="E74" s="580">
        <f t="shared" si="15"/>
        <v>820</v>
      </c>
      <c r="F74" s="158">
        <v>14868</v>
      </c>
      <c r="G74" s="570">
        <v>10266</v>
      </c>
      <c r="H74" s="239">
        <f t="shared" si="16"/>
        <v>1.4482758620689655</v>
      </c>
      <c r="I74" s="238">
        <f t="shared" si="17"/>
        <v>4602</v>
      </c>
      <c r="J74" s="155">
        <f t="shared" si="18"/>
        <v>0.64561474307237021</v>
      </c>
      <c r="K74" s="155">
        <f t="shared" si="19"/>
        <v>0.85515293200857201</v>
      </c>
      <c r="L74" s="237">
        <f t="shared" si="20"/>
        <v>-0.2095381889362018</v>
      </c>
    </row>
    <row r="75" spans="1:12" s="42" customFormat="1" ht="11.25" customHeight="1" x14ac:dyDescent="0.4">
      <c r="A75" s="58" t="s">
        <v>243</v>
      </c>
      <c r="B75" s="157"/>
      <c r="C75" s="156"/>
      <c r="D75" s="581" t="e">
        <f t="shared" si="14"/>
        <v>#DIV/0!</v>
      </c>
      <c r="E75" s="580">
        <f t="shared" si="15"/>
        <v>0</v>
      </c>
      <c r="F75" s="157"/>
      <c r="G75" s="156"/>
      <c r="H75" s="239" t="e">
        <f t="shared" si="16"/>
        <v>#DIV/0!</v>
      </c>
      <c r="I75" s="238">
        <f t="shared" si="17"/>
        <v>0</v>
      </c>
      <c r="J75" s="155" t="e">
        <f t="shared" si="18"/>
        <v>#DIV/0!</v>
      </c>
      <c r="K75" s="155" t="e">
        <f t="shared" si="19"/>
        <v>#DIV/0!</v>
      </c>
      <c r="L75" s="237" t="e">
        <f t="shared" si="20"/>
        <v>#DIV/0!</v>
      </c>
    </row>
    <row r="76" spans="1:12" s="42" customFormat="1" x14ac:dyDescent="0.4">
      <c r="A76" s="58" t="s">
        <v>242</v>
      </c>
      <c r="B76" s="157"/>
      <c r="C76" s="156"/>
      <c r="D76" s="581" t="e">
        <f t="shared" si="14"/>
        <v>#DIV/0!</v>
      </c>
      <c r="E76" s="580">
        <f t="shared" si="15"/>
        <v>0</v>
      </c>
      <c r="F76" s="157"/>
      <c r="G76" s="156"/>
      <c r="H76" s="239" t="e">
        <f t="shared" si="16"/>
        <v>#DIV/0!</v>
      </c>
      <c r="I76" s="238">
        <f t="shared" si="17"/>
        <v>0</v>
      </c>
      <c r="J76" s="155" t="e">
        <f t="shared" si="18"/>
        <v>#DIV/0!</v>
      </c>
      <c r="K76" s="155" t="e">
        <f t="shared" si="19"/>
        <v>#DIV/0!</v>
      </c>
      <c r="L76" s="237" t="e">
        <f t="shared" si="20"/>
        <v>#DIV/0!</v>
      </c>
    </row>
    <row r="77" spans="1:12" s="42" customFormat="1" x14ac:dyDescent="0.4">
      <c r="A77" s="51" t="s">
        <v>101</v>
      </c>
      <c r="B77" s="154">
        <v>7890</v>
      </c>
      <c r="C77" s="498">
        <v>7908</v>
      </c>
      <c r="D77" s="577">
        <f t="shared" si="14"/>
        <v>0.99772382397572079</v>
      </c>
      <c r="E77" s="576">
        <f t="shared" si="15"/>
        <v>-18</v>
      </c>
      <c r="F77" s="154">
        <v>9912</v>
      </c>
      <c r="G77" s="498">
        <v>10266</v>
      </c>
      <c r="H77" s="230">
        <f t="shared" si="16"/>
        <v>0.96551724137931039</v>
      </c>
      <c r="I77" s="229">
        <f t="shared" si="17"/>
        <v>-354</v>
      </c>
      <c r="J77" s="152">
        <f t="shared" si="18"/>
        <v>0.79600484261501214</v>
      </c>
      <c r="K77" s="152">
        <f t="shared" si="19"/>
        <v>0.7703097603740503</v>
      </c>
      <c r="L77" s="228">
        <f t="shared" si="20"/>
        <v>2.5695082240961842E-2</v>
      </c>
    </row>
    <row r="78" spans="1:12" s="42" customFormat="1" x14ac:dyDescent="0.4">
      <c r="A78" s="236" t="s">
        <v>145</v>
      </c>
      <c r="B78" s="235">
        <f>B79</f>
        <v>94</v>
      </c>
      <c r="C78" s="235">
        <f>C79</f>
        <v>117</v>
      </c>
      <c r="D78" s="579">
        <f t="shared" si="14"/>
        <v>0.80341880341880345</v>
      </c>
      <c r="E78" s="578">
        <f t="shared" si="15"/>
        <v>-23</v>
      </c>
      <c r="F78" s="235">
        <f>F79</f>
        <v>171</v>
      </c>
      <c r="G78" s="235">
        <f>G79</f>
        <v>225</v>
      </c>
      <c r="H78" s="234">
        <f t="shared" si="16"/>
        <v>0.76</v>
      </c>
      <c r="I78" s="233">
        <f t="shared" si="17"/>
        <v>-54</v>
      </c>
      <c r="J78" s="232">
        <f t="shared" si="18"/>
        <v>0.54970760233918126</v>
      </c>
      <c r="K78" s="232">
        <f t="shared" si="19"/>
        <v>0.52</v>
      </c>
      <c r="L78" s="231">
        <f t="shared" si="20"/>
        <v>2.9707602339181238E-2</v>
      </c>
    </row>
    <row r="79" spans="1:12" s="42" customFormat="1" x14ac:dyDescent="0.4">
      <c r="A79" s="51" t="s">
        <v>144</v>
      </c>
      <c r="B79" s="153">
        <v>94</v>
      </c>
      <c r="C79" s="498">
        <v>117</v>
      </c>
      <c r="D79" s="577">
        <f t="shared" si="14"/>
        <v>0.80341880341880345</v>
      </c>
      <c r="E79" s="576">
        <f t="shared" si="15"/>
        <v>-23</v>
      </c>
      <c r="F79" s="154">
        <v>171</v>
      </c>
      <c r="G79" s="498">
        <v>225</v>
      </c>
      <c r="H79" s="230">
        <f t="shared" si="16"/>
        <v>0.76</v>
      </c>
      <c r="I79" s="229">
        <f t="shared" si="17"/>
        <v>-54</v>
      </c>
      <c r="J79" s="152">
        <f t="shared" si="18"/>
        <v>0.54970760233918126</v>
      </c>
      <c r="K79" s="152">
        <f t="shared" si="19"/>
        <v>0.52</v>
      </c>
      <c r="L79" s="228">
        <f t="shared" si="20"/>
        <v>2.9707602339181238E-2</v>
      </c>
    </row>
    <row r="80" spans="1:12" x14ac:dyDescent="0.4">
      <c r="A80" s="42" t="s">
        <v>143</v>
      </c>
      <c r="C80" s="45"/>
      <c r="E80" s="43"/>
      <c r="G80" s="45"/>
      <c r="I80" s="43"/>
      <c r="K80" s="45"/>
    </row>
    <row r="81" spans="1:11" x14ac:dyDescent="0.4">
      <c r="A81" s="44" t="s">
        <v>142</v>
      </c>
    </row>
    <row r="82" spans="1:11" x14ac:dyDescent="0.4">
      <c r="A82" s="42" t="s">
        <v>141</v>
      </c>
      <c r="B82" s="43"/>
      <c r="C82" s="43"/>
      <c r="F82" s="43"/>
      <c r="G82" s="43"/>
      <c r="J82" s="43"/>
      <c r="K82" s="43"/>
    </row>
    <row r="83" spans="1:11" x14ac:dyDescent="0.4">
      <c r="A83" s="42" t="s">
        <v>98</v>
      </c>
    </row>
  </sheetData>
  <mergeCells count="13">
    <mergeCell ref="A2:A3"/>
    <mergeCell ref="B4:B5"/>
    <mergeCell ref="C4:C5"/>
    <mergeCell ref="B2:E3"/>
    <mergeCell ref="D4:E4"/>
    <mergeCell ref="F2:I3"/>
    <mergeCell ref="J4:J5"/>
    <mergeCell ref="K4:K5"/>
    <mergeCell ref="J2:L3"/>
    <mergeCell ref="L4:L5"/>
    <mergeCell ref="F4:F5"/>
    <mergeCell ref="G4:G5"/>
    <mergeCell ref="H4:I4"/>
  </mergeCells>
  <phoneticPr fontId="3"/>
  <dataValidations count="1">
    <dataValidation allowBlank="1" showInputMessage="1" showErrorMessage="1" sqref="A2:L84 IW2:JH84 SS2:TD84 ACO2:ACZ84 AMK2:AMV84 AWG2:AWR84 BGC2:BGN84 BPY2:BQJ84 BZU2:CAF84 CJQ2:CKB84 CTM2:CTX84 DDI2:DDT84 DNE2:DNP84 DXA2:DXL84 EGW2:EHH84 EQS2:ERD84 FAO2:FAZ84 FKK2:FKV84 FUG2:FUR84 GEC2:GEN84 GNY2:GOJ84 GXU2:GYF84 HHQ2:HIB84 HRM2:HRX84 IBI2:IBT84 ILE2:ILP84 IVA2:IVL84 JEW2:JFH84 JOS2:JPD84 JYO2:JYZ84 KIK2:KIV84 KSG2:KSR84 LCC2:LCN84 LLY2:LMJ84 LVU2:LWF84 MFQ2:MGB84 MPM2:MPX84 MZI2:MZT84 NJE2:NJP84 NTA2:NTL84 OCW2:ODH84 OMS2:OND84 OWO2:OWZ84 PGK2:PGV84 PQG2:PQR84 QAC2:QAN84 QJY2:QKJ84 QTU2:QUF84 RDQ2:REB84 RNM2:RNX84 RXI2:RXT84 SHE2:SHP84 SRA2:SRL84 TAW2:TBH84 TKS2:TLD84 TUO2:TUZ84 UEK2:UEV84 UOG2:UOR84 UYC2:UYN84 VHY2:VIJ84 VRU2:VSF84 WBQ2:WCB84 WLM2:WLX84 WVI2:WVT84 A65538:L65620 IW65538:JH65620 SS65538:TD65620 ACO65538:ACZ65620 AMK65538:AMV65620 AWG65538:AWR65620 BGC65538:BGN65620 BPY65538:BQJ65620 BZU65538:CAF65620 CJQ65538:CKB65620 CTM65538:CTX65620 DDI65538:DDT65620 DNE65538:DNP65620 DXA65538:DXL65620 EGW65538:EHH65620 EQS65538:ERD65620 FAO65538:FAZ65620 FKK65538:FKV65620 FUG65538:FUR65620 GEC65538:GEN65620 GNY65538:GOJ65620 GXU65538:GYF65620 HHQ65538:HIB65620 HRM65538:HRX65620 IBI65538:IBT65620 ILE65538:ILP65620 IVA65538:IVL65620 JEW65538:JFH65620 JOS65538:JPD65620 JYO65538:JYZ65620 KIK65538:KIV65620 KSG65538:KSR65620 LCC65538:LCN65620 LLY65538:LMJ65620 LVU65538:LWF65620 MFQ65538:MGB65620 MPM65538:MPX65620 MZI65538:MZT65620 NJE65538:NJP65620 NTA65538:NTL65620 OCW65538:ODH65620 OMS65538:OND65620 OWO65538:OWZ65620 PGK65538:PGV65620 PQG65538:PQR65620 QAC65538:QAN65620 QJY65538:QKJ65620 QTU65538:QUF65620 RDQ65538:REB65620 RNM65538:RNX65620 RXI65538:RXT65620 SHE65538:SHP65620 SRA65538:SRL65620 TAW65538:TBH65620 TKS65538:TLD65620 TUO65538:TUZ65620 UEK65538:UEV65620 UOG65538:UOR65620 UYC65538:UYN65620 VHY65538:VIJ65620 VRU65538:VSF65620 WBQ65538:WCB65620 WLM65538:WLX65620 WVI65538:WVT65620 A131074:L131156 IW131074:JH131156 SS131074:TD131156 ACO131074:ACZ131156 AMK131074:AMV131156 AWG131074:AWR131156 BGC131074:BGN131156 BPY131074:BQJ131156 BZU131074:CAF131156 CJQ131074:CKB131156 CTM131074:CTX131156 DDI131074:DDT131156 DNE131074:DNP131156 DXA131074:DXL131156 EGW131074:EHH131156 EQS131074:ERD131156 FAO131074:FAZ131156 FKK131074:FKV131156 FUG131074:FUR131156 GEC131074:GEN131156 GNY131074:GOJ131156 GXU131074:GYF131156 HHQ131074:HIB131156 HRM131074:HRX131156 IBI131074:IBT131156 ILE131074:ILP131156 IVA131074:IVL131156 JEW131074:JFH131156 JOS131074:JPD131156 JYO131074:JYZ131156 KIK131074:KIV131156 KSG131074:KSR131156 LCC131074:LCN131156 LLY131074:LMJ131156 LVU131074:LWF131156 MFQ131074:MGB131156 MPM131074:MPX131156 MZI131074:MZT131156 NJE131074:NJP131156 NTA131074:NTL131156 OCW131074:ODH131156 OMS131074:OND131156 OWO131074:OWZ131156 PGK131074:PGV131156 PQG131074:PQR131156 QAC131074:QAN131156 QJY131074:QKJ131156 QTU131074:QUF131156 RDQ131074:REB131156 RNM131074:RNX131156 RXI131074:RXT131156 SHE131074:SHP131156 SRA131074:SRL131156 TAW131074:TBH131156 TKS131074:TLD131156 TUO131074:TUZ131156 UEK131074:UEV131156 UOG131074:UOR131156 UYC131074:UYN131156 VHY131074:VIJ131156 VRU131074:VSF131156 WBQ131074:WCB131156 WLM131074:WLX131156 WVI131074:WVT131156 A196610:L196692 IW196610:JH196692 SS196610:TD196692 ACO196610:ACZ196692 AMK196610:AMV196692 AWG196610:AWR196692 BGC196610:BGN196692 BPY196610:BQJ196692 BZU196610:CAF196692 CJQ196610:CKB196692 CTM196610:CTX196692 DDI196610:DDT196692 DNE196610:DNP196692 DXA196610:DXL196692 EGW196610:EHH196692 EQS196610:ERD196692 FAO196610:FAZ196692 FKK196610:FKV196692 FUG196610:FUR196692 GEC196610:GEN196692 GNY196610:GOJ196692 GXU196610:GYF196692 HHQ196610:HIB196692 HRM196610:HRX196692 IBI196610:IBT196692 ILE196610:ILP196692 IVA196610:IVL196692 JEW196610:JFH196692 JOS196610:JPD196692 JYO196610:JYZ196692 KIK196610:KIV196692 KSG196610:KSR196692 LCC196610:LCN196692 LLY196610:LMJ196692 LVU196610:LWF196692 MFQ196610:MGB196692 MPM196610:MPX196692 MZI196610:MZT196692 NJE196610:NJP196692 NTA196610:NTL196692 OCW196610:ODH196692 OMS196610:OND196692 OWO196610:OWZ196692 PGK196610:PGV196692 PQG196610:PQR196692 QAC196610:QAN196692 QJY196610:QKJ196692 QTU196610:QUF196692 RDQ196610:REB196692 RNM196610:RNX196692 RXI196610:RXT196692 SHE196610:SHP196692 SRA196610:SRL196692 TAW196610:TBH196692 TKS196610:TLD196692 TUO196610:TUZ196692 UEK196610:UEV196692 UOG196610:UOR196692 UYC196610:UYN196692 VHY196610:VIJ196692 VRU196610:VSF196692 WBQ196610:WCB196692 WLM196610:WLX196692 WVI196610:WVT196692 A262146:L262228 IW262146:JH262228 SS262146:TD262228 ACO262146:ACZ262228 AMK262146:AMV262228 AWG262146:AWR262228 BGC262146:BGN262228 BPY262146:BQJ262228 BZU262146:CAF262228 CJQ262146:CKB262228 CTM262146:CTX262228 DDI262146:DDT262228 DNE262146:DNP262228 DXA262146:DXL262228 EGW262146:EHH262228 EQS262146:ERD262228 FAO262146:FAZ262228 FKK262146:FKV262228 FUG262146:FUR262228 GEC262146:GEN262228 GNY262146:GOJ262228 GXU262146:GYF262228 HHQ262146:HIB262228 HRM262146:HRX262228 IBI262146:IBT262228 ILE262146:ILP262228 IVA262146:IVL262228 JEW262146:JFH262228 JOS262146:JPD262228 JYO262146:JYZ262228 KIK262146:KIV262228 KSG262146:KSR262228 LCC262146:LCN262228 LLY262146:LMJ262228 LVU262146:LWF262228 MFQ262146:MGB262228 MPM262146:MPX262228 MZI262146:MZT262228 NJE262146:NJP262228 NTA262146:NTL262228 OCW262146:ODH262228 OMS262146:OND262228 OWO262146:OWZ262228 PGK262146:PGV262228 PQG262146:PQR262228 QAC262146:QAN262228 QJY262146:QKJ262228 QTU262146:QUF262228 RDQ262146:REB262228 RNM262146:RNX262228 RXI262146:RXT262228 SHE262146:SHP262228 SRA262146:SRL262228 TAW262146:TBH262228 TKS262146:TLD262228 TUO262146:TUZ262228 UEK262146:UEV262228 UOG262146:UOR262228 UYC262146:UYN262228 VHY262146:VIJ262228 VRU262146:VSF262228 WBQ262146:WCB262228 WLM262146:WLX262228 WVI262146:WVT262228 A327682:L327764 IW327682:JH327764 SS327682:TD327764 ACO327682:ACZ327764 AMK327682:AMV327764 AWG327682:AWR327764 BGC327682:BGN327764 BPY327682:BQJ327764 BZU327682:CAF327764 CJQ327682:CKB327764 CTM327682:CTX327764 DDI327682:DDT327764 DNE327682:DNP327764 DXA327682:DXL327764 EGW327682:EHH327764 EQS327682:ERD327764 FAO327682:FAZ327764 FKK327682:FKV327764 FUG327682:FUR327764 GEC327682:GEN327764 GNY327682:GOJ327764 GXU327682:GYF327764 HHQ327682:HIB327764 HRM327682:HRX327764 IBI327682:IBT327764 ILE327682:ILP327764 IVA327682:IVL327764 JEW327682:JFH327764 JOS327682:JPD327764 JYO327682:JYZ327764 KIK327682:KIV327764 KSG327682:KSR327764 LCC327682:LCN327764 LLY327682:LMJ327764 LVU327682:LWF327764 MFQ327682:MGB327764 MPM327682:MPX327764 MZI327682:MZT327764 NJE327682:NJP327764 NTA327682:NTL327764 OCW327682:ODH327764 OMS327682:OND327764 OWO327682:OWZ327764 PGK327682:PGV327764 PQG327682:PQR327764 QAC327682:QAN327764 QJY327682:QKJ327764 QTU327682:QUF327764 RDQ327682:REB327764 RNM327682:RNX327764 RXI327682:RXT327764 SHE327682:SHP327764 SRA327682:SRL327764 TAW327682:TBH327764 TKS327682:TLD327764 TUO327682:TUZ327764 UEK327682:UEV327764 UOG327682:UOR327764 UYC327682:UYN327764 VHY327682:VIJ327764 VRU327682:VSF327764 WBQ327682:WCB327764 WLM327682:WLX327764 WVI327682:WVT327764 A393218:L393300 IW393218:JH393300 SS393218:TD393300 ACO393218:ACZ393300 AMK393218:AMV393300 AWG393218:AWR393300 BGC393218:BGN393300 BPY393218:BQJ393300 BZU393218:CAF393300 CJQ393218:CKB393300 CTM393218:CTX393300 DDI393218:DDT393300 DNE393218:DNP393300 DXA393218:DXL393300 EGW393218:EHH393300 EQS393218:ERD393300 FAO393218:FAZ393300 FKK393218:FKV393300 FUG393218:FUR393300 GEC393218:GEN393300 GNY393218:GOJ393300 GXU393218:GYF393300 HHQ393218:HIB393300 HRM393218:HRX393300 IBI393218:IBT393300 ILE393218:ILP393300 IVA393218:IVL393300 JEW393218:JFH393300 JOS393218:JPD393300 JYO393218:JYZ393300 KIK393218:KIV393300 KSG393218:KSR393300 LCC393218:LCN393300 LLY393218:LMJ393300 LVU393218:LWF393300 MFQ393218:MGB393300 MPM393218:MPX393300 MZI393218:MZT393300 NJE393218:NJP393300 NTA393218:NTL393300 OCW393218:ODH393300 OMS393218:OND393300 OWO393218:OWZ393300 PGK393218:PGV393300 PQG393218:PQR393300 QAC393218:QAN393300 QJY393218:QKJ393300 QTU393218:QUF393300 RDQ393218:REB393300 RNM393218:RNX393300 RXI393218:RXT393300 SHE393218:SHP393300 SRA393218:SRL393300 TAW393218:TBH393300 TKS393218:TLD393300 TUO393218:TUZ393300 UEK393218:UEV393300 UOG393218:UOR393300 UYC393218:UYN393300 VHY393218:VIJ393300 VRU393218:VSF393300 WBQ393218:WCB393300 WLM393218:WLX393300 WVI393218:WVT393300 A458754:L458836 IW458754:JH458836 SS458754:TD458836 ACO458754:ACZ458836 AMK458754:AMV458836 AWG458754:AWR458836 BGC458754:BGN458836 BPY458754:BQJ458836 BZU458754:CAF458836 CJQ458754:CKB458836 CTM458754:CTX458836 DDI458754:DDT458836 DNE458754:DNP458836 DXA458754:DXL458836 EGW458754:EHH458836 EQS458754:ERD458836 FAO458754:FAZ458836 FKK458754:FKV458836 FUG458754:FUR458836 GEC458754:GEN458836 GNY458754:GOJ458836 GXU458754:GYF458836 HHQ458754:HIB458836 HRM458754:HRX458836 IBI458754:IBT458836 ILE458754:ILP458836 IVA458754:IVL458836 JEW458754:JFH458836 JOS458754:JPD458836 JYO458754:JYZ458836 KIK458754:KIV458836 KSG458754:KSR458836 LCC458754:LCN458836 LLY458754:LMJ458836 LVU458754:LWF458836 MFQ458754:MGB458836 MPM458754:MPX458836 MZI458754:MZT458836 NJE458754:NJP458836 NTA458754:NTL458836 OCW458754:ODH458836 OMS458754:OND458836 OWO458754:OWZ458836 PGK458754:PGV458836 PQG458754:PQR458836 QAC458754:QAN458836 QJY458754:QKJ458836 QTU458754:QUF458836 RDQ458754:REB458836 RNM458754:RNX458836 RXI458754:RXT458836 SHE458754:SHP458836 SRA458754:SRL458836 TAW458754:TBH458836 TKS458754:TLD458836 TUO458754:TUZ458836 UEK458754:UEV458836 UOG458754:UOR458836 UYC458754:UYN458836 VHY458754:VIJ458836 VRU458754:VSF458836 WBQ458754:WCB458836 WLM458754:WLX458836 WVI458754:WVT458836 A524290:L524372 IW524290:JH524372 SS524290:TD524372 ACO524290:ACZ524372 AMK524290:AMV524372 AWG524290:AWR524372 BGC524290:BGN524372 BPY524290:BQJ524372 BZU524290:CAF524372 CJQ524290:CKB524372 CTM524290:CTX524372 DDI524290:DDT524372 DNE524290:DNP524372 DXA524290:DXL524372 EGW524290:EHH524372 EQS524290:ERD524372 FAO524290:FAZ524372 FKK524290:FKV524372 FUG524290:FUR524372 GEC524290:GEN524372 GNY524290:GOJ524372 GXU524290:GYF524372 HHQ524290:HIB524372 HRM524290:HRX524372 IBI524290:IBT524372 ILE524290:ILP524372 IVA524290:IVL524372 JEW524290:JFH524372 JOS524290:JPD524372 JYO524290:JYZ524372 KIK524290:KIV524372 KSG524290:KSR524372 LCC524290:LCN524372 LLY524290:LMJ524372 LVU524290:LWF524372 MFQ524290:MGB524372 MPM524290:MPX524372 MZI524290:MZT524372 NJE524290:NJP524372 NTA524290:NTL524372 OCW524290:ODH524372 OMS524290:OND524372 OWO524290:OWZ524372 PGK524290:PGV524372 PQG524290:PQR524372 QAC524290:QAN524372 QJY524290:QKJ524372 QTU524290:QUF524372 RDQ524290:REB524372 RNM524290:RNX524372 RXI524290:RXT524372 SHE524290:SHP524372 SRA524290:SRL524372 TAW524290:TBH524372 TKS524290:TLD524372 TUO524290:TUZ524372 UEK524290:UEV524372 UOG524290:UOR524372 UYC524290:UYN524372 VHY524290:VIJ524372 VRU524290:VSF524372 WBQ524290:WCB524372 WLM524290:WLX524372 WVI524290:WVT524372 A589826:L589908 IW589826:JH589908 SS589826:TD589908 ACO589826:ACZ589908 AMK589826:AMV589908 AWG589826:AWR589908 BGC589826:BGN589908 BPY589826:BQJ589908 BZU589826:CAF589908 CJQ589826:CKB589908 CTM589826:CTX589908 DDI589826:DDT589908 DNE589826:DNP589908 DXA589826:DXL589908 EGW589826:EHH589908 EQS589826:ERD589908 FAO589826:FAZ589908 FKK589826:FKV589908 FUG589826:FUR589908 GEC589826:GEN589908 GNY589826:GOJ589908 GXU589826:GYF589908 HHQ589826:HIB589908 HRM589826:HRX589908 IBI589826:IBT589908 ILE589826:ILP589908 IVA589826:IVL589908 JEW589826:JFH589908 JOS589826:JPD589908 JYO589826:JYZ589908 KIK589826:KIV589908 KSG589826:KSR589908 LCC589826:LCN589908 LLY589826:LMJ589908 LVU589826:LWF589908 MFQ589826:MGB589908 MPM589826:MPX589908 MZI589826:MZT589908 NJE589826:NJP589908 NTA589826:NTL589908 OCW589826:ODH589908 OMS589826:OND589908 OWO589826:OWZ589908 PGK589826:PGV589908 PQG589826:PQR589908 QAC589826:QAN589908 QJY589826:QKJ589908 QTU589826:QUF589908 RDQ589826:REB589908 RNM589826:RNX589908 RXI589826:RXT589908 SHE589826:SHP589908 SRA589826:SRL589908 TAW589826:TBH589908 TKS589826:TLD589908 TUO589826:TUZ589908 UEK589826:UEV589908 UOG589826:UOR589908 UYC589826:UYN589908 VHY589826:VIJ589908 VRU589826:VSF589908 WBQ589826:WCB589908 WLM589826:WLX589908 WVI589826:WVT589908 A655362:L655444 IW655362:JH655444 SS655362:TD655444 ACO655362:ACZ655444 AMK655362:AMV655444 AWG655362:AWR655444 BGC655362:BGN655444 BPY655362:BQJ655444 BZU655362:CAF655444 CJQ655362:CKB655444 CTM655362:CTX655444 DDI655362:DDT655444 DNE655362:DNP655444 DXA655362:DXL655444 EGW655362:EHH655444 EQS655362:ERD655444 FAO655362:FAZ655444 FKK655362:FKV655444 FUG655362:FUR655444 GEC655362:GEN655444 GNY655362:GOJ655444 GXU655362:GYF655444 HHQ655362:HIB655444 HRM655362:HRX655444 IBI655362:IBT655444 ILE655362:ILP655444 IVA655362:IVL655444 JEW655362:JFH655444 JOS655362:JPD655444 JYO655362:JYZ655444 KIK655362:KIV655444 KSG655362:KSR655444 LCC655362:LCN655444 LLY655362:LMJ655444 LVU655362:LWF655444 MFQ655362:MGB655444 MPM655362:MPX655444 MZI655362:MZT655444 NJE655362:NJP655444 NTA655362:NTL655444 OCW655362:ODH655444 OMS655362:OND655444 OWO655362:OWZ655444 PGK655362:PGV655444 PQG655362:PQR655444 QAC655362:QAN655444 QJY655362:QKJ655444 QTU655362:QUF655444 RDQ655362:REB655444 RNM655362:RNX655444 RXI655362:RXT655444 SHE655362:SHP655444 SRA655362:SRL655444 TAW655362:TBH655444 TKS655362:TLD655444 TUO655362:TUZ655444 UEK655362:UEV655444 UOG655362:UOR655444 UYC655362:UYN655444 VHY655362:VIJ655444 VRU655362:VSF655444 WBQ655362:WCB655444 WLM655362:WLX655444 WVI655362:WVT655444 A720898:L720980 IW720898:JH720980 SS720898:TD720980 ACO720898:ACZ720980 AMK720898:AMV720980 AWG720898:AWR720980 BGC720898:BGN720980 BPY720898:BQJ720980 BZU720898:CAF720980 CJQ720898:CKB720980 CTM720898:CTX720980 DDI720898:DDT720980 DNE720898:DNP720980 DXA720898:DXL720980 EGW720898:EHH720980 EQS720898:ERD720980 FAO720898:FAZ720980 FKK720898:FKV720980 FUG720898:FUR720980 GEC720898:GEN720980 GNY720898:GOJ720980 GXU720898:GYF720980 HHQ720898:HIB720980 HRM720898:HRX720980 IBI720898:IBT720980 ILE720898:ILP720980 IVA720898:IVL720980 JEW720898:JFH720980 JOS720898:JPD720980 JYO720898:JYZ720980 KIK720898:KIV720980 KSG720898:KSR720980 LCC720898:LCN720980 LLY720898:LMJ720980 LVU720898:LWF720980 MFQ720898:MGB720980 MPM720898:MPX720980 MZI720898:MZT720980 NJE720898:NJP720980 NTA720898:NTL720980 OCW720898:ODH720980 OMS720898:OND720980 OWO720898:OWZ720980 PGK720898:PGV720980 PQG720898:PQR720980 QAC720898:QAN720980 QJY720898:QKJ720980 QTU720898:QUF720980 RDQ720898:REB720980 RNM720898:RNX720980 RXI720898:RXT720980 SHE720898:SHP720980 SRA720898:SRL720980 TAW720898:TBH720980 TKS720898:TLD720980 TUO720898:TUZ720980 UEK720898:UEV720980 UOG720898:UOR720980 UYC720898:UYN720980 VHY720898:VIJ720980 VRU720898:VSF720980 WBQ720898:WCB720980 WLM720898:WLX720980 WVI720898:WVT720980 A786434:L786516 IW786434:JH786516 SS786434:TD786516 ACO786434:ACZ786516 AMK786434:AMV786516 AWG786434:AWR786516 BGC786434:BGN786516 BPY786434:BQJ786516 BZU786434:CAF786516 CJQ786434:CKB786516 CTM786434:CTX786516 DDI786434:DDT786516 DNE786434:DNP786516 DXA786434:DXL786516 EGW786434:EHH786516 EQS786434:ERD786516 FAO786434:FAZ786516 FKK786434:FKV786516 FUG786434:FUR786516 GEC786434:GEN786516 GNY786434:GOJ786516 GXU786434:GYF786516 HHQ786434:HIB786516 HRM786434:HRX786516 IBI786434:IBT786516 ILE786434:ILP786516 IVA786434:IVL786516 JEW786434:JFH786516 JOS786434:JPD786516 JYO786434:JYZ786516 KIK786434:KIV786516 KSG786434:KSR786516 LCC786434:LCN786516 LLY786434:LMJ786516 LVU786434:LWF786516 MFQ786434:MGB786516 MPM786434:MPX786516 MZI786434:MZT786516 NJE786434:NJP786516 NTA786434:NTL786516 OCW786434:ODH786516 OMS786434:OND786516 OWO786434:OWZ786516 PGK786434:PGV786516 PQG786434:PQR786516 QAC786434:QAN786516 QJY786434:QKJ786516 QTU786434:QUF786516 RDQ786434:REB786516 RNM786434:RNX786516 RXI786434:RXT786516 SHE786434:SHP786516 SRA786434:SRL786516 TAW786434:TBH786516 TKS786434:TLD786516 TUO786434:TUZ786516 UEK786434:UEV786516 UOG786434:UOR786516 UYC786434:UYN786516 VHY786434:VIJ786516 VRU786434:VSF786516 WBQ786434:WCB786516 WLM786434:WLX786516 WVI786434:WVT786516 A851970:L852052 IW851970:JH852052 SS851970:TD852052 ACO851970:ACZ852052 AMK851970:AMV852052 AWG851970:AWR852052 BGC851970:BGN852052 BPY851970:BQJ852052 BZU851970:CAF852052 CJQ851970:CKB852052 CTM851970:CTX852052 DDI851970:DDT852052 DNE851970:DNP852052 DXA851970:DXL852052 EGW851970:EHH852052 EQS851970:ERD852052 FAO851970:FAZ852052 FKK851970:FKV852052 FUG851970:FUR852052 GEC851970:GEN852052 GNY851970:GOJ852052 GXU851970:GYF852052 HHQ851970:HIB852052 HRM851970:HRX852052 IBI851970:IBT852052 ILE851970:ILP852052 IVA851970:IVL852052 JEW851970:JFH852052 JOS851970:JPD852052 JYO851970:JYZ852052 KIK851970:KIV852052 KSG851970:KSR852052 LCC851970:LCN852052 LLY851970:LMJ852052 LVU851970:LWF852052 MFQ851970:MGB852052 MPM851970:MPX852052 MZI851970:MZT852052 NJE851970:NJP852052 NTA851970:NTL852052 OCW851970:ODH852052 OMS851970:OND852052 OWO851970:OWZ852052 PGK851970:PGV852052 PQG851970:PQR852052 QAC851970:QAN852052 QJY851970:QKJ852052 QTU851970:QUF852052 RDQ851970:REB852052 RNM851970:RNX852052 RXI851970:RXT852052 SHE851970:SHP852052 SRA851970:SRL852052 TAW851970:TBH852052 TKS851970:TLD852052 TUO851970:TUZ852052 UEK851970:UEV852052 UOG851970:UOR852052 UYC851970:UYN852052 VHY851970:VIJ852052 VRU851970:VSF852052 WBQ851970:WCB852052 WLM851970:WLX852052 WVI851970:WVT852052 A917506:L917588 IW917506:JH917588 SS917506:TD917588 ACO917506:ACZ917588 AMK917506:AMV917588 AWG917506:AWR917588 BGC917506:BGN917588 BPY917506:BQJ917588 BZU917506:CAF917588 CJQ917506:CKB917588 CTM917506:CTX917588 DDI917506:DDT917588 DNE917506:DNP917588 DXA917506:DXL917588 EGW917506:EHH917588 EQS917506:ERD917588 FAO917506:FAZ917588 FKK917506:FKV917588 FUG917506:FUR917588 GEC917506:GEN917588 GNY917506:GOJ917588 GXU917506:GYF917588 HHQ917506:HIB917588 HRM917506:HRX917588 IBI917506:IBT917588 ILE917506:ILP917588 IVA917506:IVL917588 JEW917506:JFH917588 JOS917506:JPD917588 JYO917506:JYZ917588 KIK917506:KIV917588 KSG917506:KSR917588 LCC917506:LCN917588 LLY917506:LMJ917588 LVU917506:LWF917588 MFQ917506:MGB917588 MPM917506:MPX917588 MZI917506:MZT917588 NJE917506:NJP917588 NTA917506:NTL917588 OCW917506:ODH917588 OMS917506:OND917588 OWO917506:OWZ917588 PGK917506:PGV917588 PQG917506:PQR917588 QAC917506:QAN917588 QJY917506:QKJ917588 QTU917506:QUF917588 RDQ917506:REB917588 RNM917506:RNX917588 RXI917506:RXT917588 SHE917506:SHP917588 SRA917506:SRL917588 TAW917506:TBH917588 TKS917506:TLD917588 TUO917506:TUZ917588 UEK917506:UEV917588 UOG917506:UOR917588 UYC917506:UYN917588 VHY917506:VIJ917588 VRU917506:VSF917588 WBQ917506:WCB917588 WLM917506:WLX917588 WVI917506:WVT917588 A983042:L983124 IW983042:JH983124 SS983042:TD983124 ACO983042:ACZ983124 AMK983042:AMV983124 AWG983042:AWR983124 BGC983042:BGN983124 BPY983042:BQJ983124 BZU983042:CAF983124 CJQ983042:CKB983124 CTM983042:CTX983124 DDI983042:DDT983124 DNE983042:DNP983124 DXA983042:DXL983124 EGW983042:EHH983124 EQS983042:ERD983124 FAO983042:FAZ983124 FKK983042:FKV983124 FUG983042:FUR983124 GEC983042:GEN983124 GNY983042:GOJ983124 GXU983042:GYF983124 HHQ983042:HIB983124 HRM983042:HRX983124 IBI983042:IBT983124 ILE983042:ILP983124 IVA983042:IVL983124 JEW983042:JFH983124 JOS983042:JPD983124 JYO983042:JYZ983124 KIK983042:KIV983124 KSG983042:KSR983124 LCC983042:LCN983124 LLY983042:LMJ983124 LVU983042:LWF983124 MFQ983042:MGB983124 MPM983042:MPX983124 MZI983042:MZT983124 NJE983042:NJP983124 NTA983042:NTL983124 OCW983042:ODH983124 OMS983042:OND983124 OWO983042:OWZ983124 PGK983042:PGV983124 PQG983042:PQR983124 QAC983042:QAN983124 QJY983042:QKJ983124 QTU983042:QUF983124 RDQ983042:REB983124 RNM983042:RNX983124 RXI983042:RXT983124 SHE983042:SHP983124 SRA983042:SRL983124 TAW983042:TBH983124 TKS983042:TLD983124 TUO983042:TUZ983124 UEK983042:UEV983124 UOG983042:UOR983124 UYC983042:UYN983124 VHY983042:VIJ983124 VRU983042:VSF983124 WBQ983042:WCB983124 WLM983042:WLX983124 WVI983042:WVT983124"/>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72"/>
  <sheetViews>
    <sheetView zoomScaleNormal="100" workbookViewId="0">
      <selection sqref="A1:B1"/>
    </sheetView>
  </sheetViews>
  <sheetFormatPr defaultColWidth="15.75" defaultRowHeight="10.5" x14ac:dyDescent="0.4"/>
  <cols>
    <col min="1" max="1" width="23.375" style="42" customWidth="1"/>
    <col min="2" max="3" width="11" style="43" customWidth="1"/>
    <col min="4" max="5" width="11.25" style="42" customWidth="1"/>
    <col min="6" max="7" width="11" style="43" customWidth="1"/>
    <col min="8" max="9" width="11.25" style="42" customWidth="1"/>
    <col min="10" max="11" width="11.25" style="43" customWidth="1"/>
    <col min="12" max="12" width="11.25" style="42" customWidth="1"/>
    <col min="13" max="13" width="9" style="42" customWidth="1"/>
    <col min="14" max="14" width="6.5" style="42" bestFit="1" customWidth="1"/>
    <col min="15" max="16384" width="15.75" style="42"/>
  </cols>
  <sheetData>
    <row r="1" spans="1:12" ht="18.75" x14ac:dyDescent="0.4">
      <c r="A1" s="736" t="str">
        <f>'h24'!A1</f>
        <v>平成24年度</v>
      </c>
      <c r="B1" s="737"/>
      <c r="C1" s="737"/>
      <c r="D1" s="737"/>
      <c r="E1" s="738" t="str">
        <f ca="1">RIGHT(CELL("filename",$A$1),LEN(CELL("filename",$A$1))-FIND("]",CELL("filename",$A$1)))</f>
        <v>２月(上旬)</v>
      </c>
      <c r="F1" s="739" t="s">
        <v>70</v>
      </c>
      <c r="G1" s="740"/>
      <c r="H1" s="740"/>
      <c r="I1" s="741"/>
      <c r="J1" s="740"/>
      <c r="K1" s="740"/>
      <c r="L1" s="741"/>
    </row>
    <row r="2" spans="1:12" x14ac:dyDescent="0.4">
      <c r="A2" s="658"/>
      <c r="B2" s="735" t="s">
        <v>97</v>
      </c>
      <c r="C2" s="733"/>
      <c r="D2" s="733"/>
      <c r="E2" s="734"/>
      <c r="F2" s="735" t="s">
        <v>195</v>
      </c>
      <c r="G2" s="733"/>
      <c r="H2" s="733"/>
      <c r="I2" s="734"/>
      <c r="J2" s="735" t="s">
        <v>194</v>
      </c>
      <c r="K2" s="733"/>
      <c r="L2" s="734"/>
    </row>
    <row r="3" spans="1:12" x14ac:dyDescent="0.4">
      <c r="A3" s="653"/>
      <c r="B3" s="645"/>
      <c r="C3" s="646"/>
      <c r="D3" s="646"/>
      <c r="E3" s="647"/>
      <c r="F3" s="645"/>
      <c r="G3" s="646"/>
      <c r="H3" s="646"/>
      <c r="I3" s="647"/>
      <c r="J3" s="645"/>
      <c r="K3" s="646"/>
      <c r="L3" s="647"/>
    </row>
    <row r="4" spans="1:12" x14ac:dyDescent="0.4">
      <c r="A4" s="653"/>
      <c r="B4" s="659" t="s">
        <v>360</v>
      </c>
      <c r="C4" s="655" t="s">
        <v>359</v>
      </c>
      <c r="D4" s="653" t="s">
        <v>95</v>
      </c>
      <c r="E4" s="653"/>
      <c r="F4" s="649" t="str">
        <f>+B4</f>
        <v>(13'2/1～10)</v>
      </c>
      <c r="G4" s="649" t="str">
        <f>+C4</f>
        <v>(12'2/1～10)</v>
      </c>
      <c r="H4" s="653" t="s">
        <v>95</v>
      </c>
      <c r="I4" s="653"/>
      <c r="J4" s="649" t="str">
        <f>+B4</f>
        <v>(13'2/1～10)</v>
      </c>
      <c r="K4" s="649" t="str">
        <f>+C4</f>
        <v>(12'2/1～10)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92</v>
      </c>
      <c r="B6" s="248">
        <f>+B7+B41</f>
        <v>147963</v>
      </c>
      <c r="C6" s="248">
        <f>+C7+C41</f>
        <v>138181</v>
      </c>
      <c r="D6" s="245">
        <f t="shared" ref="D6:D37" si="0">+B6/C6</f>
        <v>1.0707912086321563</v>
      </c>
      <c r="E6" s="289">
        <f t="shared" ref="E6:E37" si="1">+B6-C6</f>
        <v>9782</v>
      </c>
      <c r="F6" s="248">
        <f>+F7+F41</f>
        <v>197632</v>
      </c>
      <c r="G6" s="248">
        <f>+G7+G41</f>
        <v>202849</v>
      </c>
      <c r="H6" s="245">
        <f t="shared" ref="H6:H37" si="2">+F6/G6</f>
        <v>0.97428136199833371</v>
      </c>
      <c r="I6" s="289">
        <f t="shared" ref="I6:I37" si="3">+F6-G6</f>
        <v>-5217</v>
      </c>
      <c r="J6" s="245">
        <f t="shared" ref="J6:J37" si="4">+B6/F6</f>
        <v>0.74867936366580312</v>
      </c>
      <c r="K6" s="245">
        <f t="shared" ref="K6:K37" si="5">+C6/G6</f>
        <v>0.68120128765732146</v>
      </c>
      <c r="L6" s="283">
        <f t="shared" ref="L6:L37" si="6">+J6-K6</f>
        <v>6.7478076008481658E-2</v>
      </c>
    </row>
    <row r="7" spans="1:12" s="44" customFormat="1" x14ac:dyDescent="0.4">
      <c r="A7" s="249" t="s">
        <v>91</v>
      </c>
      <c r="B7" s="248">
        <f>B8+B18+B38</f>
        <v>65193</v>
      </c>
      <c r="C7" s="248">
        <f>C8+C18+C38</f>
        <v>64291</v>
      </c>
      <c r="D7" s="245">
        <f t="shared" si="0"/>
        <v>1.0140299575368248</v>
      </c>
      <c r="E7" s="289">
        <f t="shared" si="1"/>
        <v>902</v>
      </c>
      <c r="F7" s="248">
        <f>F8+F18+F38</f>
        <v>85352</v>
      </c>
      <c r="G7" s="248">
        <f>G8+G18+G38</f>
        <v>90997</v>
      </c>
      <c r="H7" s="245">
        <f t="shared" si="2"/>
        <v>0.93796498785674254</v>
      </c>
      <c r="I7" s="289">
        <f t="shared" si="3"/>
        <v>-5645</v>
      </c>
      <c r="J7" s="245">
        <f t="shared" si="4"/>
        <v>0.76381338457212489</v>
      </c>
      <c r="K7" s="245">
        <f t="shared" si="5"/>
        <v>0.70651779729002051</v>
      </c>
      <c r="L7" s="283">
        <f t="shared" si="6"/>
        <v>5.7295587282104377E-2</v>
      </c>
    </row>
    <row r="8" spans="1:12" x14ac:dyDescent="0.4">
      <c r="A8" s="277" t="s">
        <v>190</v>
      </c>
      <c r="B8" s="259">
        <f>SUM(B9:B17)</f>
        <v>43878</v>
      </c>
      <c r="C8" s="259">
        <f>SUM(C9:C17)</f>
        <v>47422</v>
      </c>
      <c r="D8" s="256">
        <f t="shared" si="0"/>
        <v>0.92526675382733747</v>
      </c>
      <c r="E8" s="281">
        <f t="shared" si="1"/>
        <v>-3544</v>
      </c>
      <c r="F8" s="259">
        <f>SUM(F9:F17)</f>
        <v>56160</v>
      </c>
      <c r="G8" s="259">
        <f>SUM(G9:G17)</f>
        <v>65349</v>
      </c>
      <c r="H8" s="256">
        <f t="shared" si="2"/>
        <v>0.85938575953725382</v>
      </c>
      <c r="I8" s="281">
        <f t="shared" si="3"/>
        <v>-9189</v>
      </c>
      <c r="J8" s="256">
        <f t="shared" si="4"/>
        <v>0.7813034188034188</v>
      </c>
      <c r="K8" s="256">
        <f t="shared" si="5"/>
        <v>0.72567292536993677</v>
      </c>
      <c r="L8" s="280">
        <f t="shared" si="6"/>
        <v>5.5630493433482031E-2</v>
      </c>
    </row>
    <row r="9" spans="1:12" x14ac:dyDescent="0.4">
      <c r="A9" s="57" t="s">
        <v>87</v>
      </c>
      <c r="B9" s="88">
        <v>38760</v>
      </c>
      <c r="C9" s="88">
        <v>38745</v>
      </c>
      <c r="D9" s="73">
        <f t="shared" si="0"/>
        <v>1.0003871467286101</v>
      </c>
      <c r="E9" s="81">
        <f t="shared" si="1"/>
        <v>15</v>
      </c>
      <c r="F9" s="88">
        <v>49378</v>
      </c>
      <c r="G9" s="88">
        <v>50589</v>
      </c>
      <c r="H9" s="73">
        <f t="shared" si="2"/>
        <v>0.97606198976061986</v>
      </c>
      <c r="I9" s="81">
        <f t="shared" si="3"/>
        <v>-1211</v>
      </c>
      <c r="J9" s="73">
        <f t="shared" si="4"/>
        <v>0.78496496415407668</v>
      </c>
      <c r="K9" s="73">
        <f t="shared" si="5"/>
        <v>0.76587795765877953</v>
      </c>
      <c r="L9" s="90">
        <f t="shared" si="6"/>
        <v>1.9087006495297154E-2</v>
      </c>
    </row>
    <row r="10" spans="1:12" x14ac:dyDescent="0.4">
      <c r="A10" s="58" t="s">
        <v>90</v>
      </c>
      <c r="B10" s="56">
        <v>4013</v>
      </c>
      <c r="C10" s="56">
        <v>3467</v>
      </c>
      <c r="D10" s="53">
        <f t="shared" si="0"/>
        <v>1.1574848572252667</v>
      </c>
      <c r="E10" s="54">
        <f t="shared" si="1"/>
        <v>546</v>
      </c>
      <c r="F10" s="56">
        <v>5000</v>
      </c>
      <c r="G10" s="56">
        <v>5000</v>
      </c>
      <c r="H10" s="53">
        <f t="shared" si="2"/>
        <v>1</v>
      </c>
      <c r="I10" s="54">
        <f t="shared" si="3"/>
        <v>0</v>
      </c>
      <c r="J10" s="53">
        <f t="shared" si="4"/>
        <v>0.80259999999999998</v>
      </c>
      <c r="K10" s="53">
        <f t="shared" si="5"/>
        <v>0.69340000000000002</v>
      </c>
      <c r="L10" s="52">
        <f t="shared" si="6"/>
        <v>0.10919999999999996</v>
      </c>
    </row>
    <row r="11" spans="1:12" x14ac:dyDescent="0.4">
      <c r="A11" s="58" t="s">
        <v>162</v>
      </c>
      <c r="B11" s="590">
        <v>517</v>
      </c>
      <c r="C11" s="56">
        <v>4738</v>
      </c>
      <c r="D11" s="53">
        <f t="shared" si="0"/>
        <v>0.10911777121148164</v>
      </c>
      <c r="E11" s="54">
        <f t="shared" si="1"/>
        <v>-4221</v>
      </c>
      <c r="F11" s="590">
        <v>522</v>
      </c>
      <c r="G11" s="56">
        <v>8310</v>
      </c>
      <c r="H11" s="53">
        <f t="shared" si="2"/>
        <v>6.2815884476534301E-2</v>
      </c>
      <c r="I11" s="54">
        <f t="shared" si="3"/>
        <v>-7788</v>
      </c>
      <c r="J11" s="53">
        <f t="shared" si="4"/>
        <v>0.99042145593869735</v>
      </c>
      <c r="K11" s="53">
        <f t="shared" si="5"/>
        <v>0.57015643802647409</v>
      </c>
      <c r="L11" s="52">
        <f t="shared" si="6"/>
        <v>0.42026501791222326</v>
      </c>
    </row>
    <row r="12" spans="1:12" x14ac:dyDescent="0.4">
      <c r="A12" s="58" t="s">
        <v>85</v>
      </c>
      <c r="B12" s="92"/>
      <c r="C12" s="56"/>
      <c r="D12" s="53" t="e">
        <f t="shared" si="0"/>
        <v>#DIV/0!</v>
      </c>
      <c r="E12" s="54">
        <f t="shared" si="1"/>
        <v>0</v>
      </c>
      <c r="F12" s="92"/>
      <c r="G12" s="56"/>
      <c r="H12" s="53" t="e">
        <f t="shared" si="2"/>
        <v>#DIV/0!</v>
      </c>
      <c r="I12" s="54">
        <f t="shared" si="3"/>
        <v>0</v>
      </c>
      <c r="J12" s="53" t="e">
        <f t="shared" si="4"/>
        <v>#DIV/0!</v>
      </c>
      <c r="K12" s="53" t="e">
        <f t="shared" si="5"/>
        <v>#DIV/0!</v>
      </c>
      <c r="L12" s="52" t="e">
        <f t="shared" si="6"/>
        <v>#DIV/0!</v>
      </c>
    </row>
    <row r="13" spans="1:12" x14ac:dyDescent="0.4">
      <c r="A13" s="58" t="s">
        <v>86</v>
      </c>
      <c r="B13" s="92"/>
      <c r="C13" s="56"/>
      <c r="D13" s="53" t="e">
        <f t="shared" si="0"/>
        <v>#DIV/0!</v>
      </c>
      <c r="E13" s="54">
        <f t="shared" si="1"/>
        <v>0</v>
      </c>
      <c r="F13" s="92"/>
      <c r="G13" s="56"/>
      <c r="H13" s="53" t="e">
        <f t="shared" si="2"/>
        <v>#DIV/0!</v>
      </c>
      <c r="I13" s="54">
        <f t="shared" si="3"/>
        <v>0</v>
      </c>
      <c r="J13" s="53" t="e">
        <f t="shared" si="4"/>
        <v>#DIV/0!</v>
      </c>
      <c r="K13" s="53" t="e">
        <f t="shared" si="5"/>
        <v>#DIV/0!</v>
      </c>
      <c r="L13" s="52" t="e">
        <f t="shared" si="6"/>
        <v>#DIV/0!</v>
      </c>
    </row>
    <row r="14" spans="1:12" x14ac:dyDescent="0.4">
      <c r="A14" s="64" t="s">
        <v>189</v>
      </c>
      <c r="B14" s="69">
        <v>588</v>
      </c>
      <c r="C14" s="69">
        <v>472</v>
      </c>
      <c r="D14" s="67">
        <f t="shared" si="0"/>
        <v>1.2457627118644068</v>
      </c>
      <c r="E14" s="68">
        <f t="shared" si="1"/>
        <v>116</v>
      </c>
      <c r="F14" s="69">
        <v>1260</v>
      </c>
      <c r="G14" s="69">
        <v>1450</v>
      </c>
      <c r="H14" s="67">
        <f t="shared" si="2"/>
        <v>0.86896551724137927</v>
      </c>
      <c r="I14" s="68">
        <f t="shared" si="3"/>
        <v>-190</v>
      </c>
      <c r="J14" s="67">
        <f t="shared" si="4"/>
        <v>0.46666666666666667</v>
      </c>
      <c r="K14" s="67">
        <f t="shared" si="5"/>
        <v>0.32551724137931032</v>
      </c>
      <c r="L14" s="66">
        <f t="shared" si="6"/>
        <v>0.14114942528735636</v>
      </c>
    </row>
    <row r="15" spans="1:12" x14ac:dyDescent="0.4">
      <c r="A15" s="58" t="s">
        <v>188</v>
      </c>
      <c r="B15" s="92"/>
      <c r="C15" s="92"/>
      <c r="D15" s="53" t="e">
        <f t="shared" si="0"/>
        <v>#DIV/0!</v>
      </c>
      <c r="E15" s="54">
        <f t="shared" si="1"/>
        <v>0</v>
      </c>
      <c r="F15" s="92"/>
      <c r="G15" s="92"/>
      <c r="H15" s="53" t="e">
        <f t="shared" si="2"/>
        <v>#DIV/0!</v>
      </c>
      <c r="I15" s="54">
        <f t="shared" si="3"/>
        <v>0</v>
      </c>
      <c r="J15" s="53" t="e">
        <f t="shared" si="4"/>
        <v>#DIV/0!</v>
      </c>
      <c r="K15" s="53" t="e">
        <f t="shared" si="5"/>
        <v>#DIV/0!</v>
      </c>
      <c r="L15" s="52" t="e">
        <f t="shared" si="6"/>
        <v>#DIV/0!</v>
      </c>
    </row>
    <row r="16" spans="1:12" x14ac:dyDescent="0.4">
      <c r="A16" s="70" t="s">
        <v>187</v>
      </c>
      <c r="B16" s="92"/>
      <c r="C16" s="92"/>
      <c r="D16" s="95" t="e">
        <f t="shared" si="0"/>
        <v>#DIV/0!</v>
      </c>
      <c r="E16" s="54">
        <f t="shared" si="1"/>
        <v>0</v>
      </c>
      <c r="F16" s="92"/>
      <c r="G16" s="92"/>
      <c r="H16" s="73" t="e">
        <f t="shared" si="2"/>
        <v>#DIV/0!</v>
      </c>
      <c r="I16" s="81">
        <f t="shared" si="3"/>
        <v>0</v>
      </c>
      <c r="J16" s="53" t="e">
        <f t="shared" si="4"/>
        <v>#DIV/0!</v>
      </c>
      <c r="K16" s="53" t="e">
        <f t="shared" si="5"/>
        <v>#DIV/0!</v>
      </c>
      <c r="L16" s="52" t="e">
        <f t="shared" si="6"/>
        <v>#DIV/0!</v>
      </c>
    </row>
    <row r="17" spans="1:12" s="45" customFormat="1" x14ac:dyDescent="0.4">
      <c r="A17" s="70" t="s">
        <v>186</v>
      </c>
      <c r="B17" s="91"/>
      <c r="C17" s="91"/>
      <c r="D17" s="67" t="e">
        <f t="shared" si="0"/>
        <v>#DIV/0!</v>
      </c>
      <c r="E17" s="68">
        <f t="shared" si="1"/>
        <v>0</v>
      </c>
      <c r="F17" s="91"/>
      <c r="G17" s="91"/>
      <c r="H17" s="73" t="e">
        <f t="shared" si="2"/>
        <v>#DIV/0!</v>
      </c>
      <c r="I17" s="68">
        <f t="shared" si="3"/>
        <v>0</v>
      </c>
      <c r="J17" s="67" t="e">
        <f t="shared" si="4"/>
        <v>#DIV/0!</v>
      </c>
      <c r="K17" s="67" t="e">
        <f t="shared" si="5"/>
        <v>#DIV/0!</v>
      </c>
      <c r="L17" s="66" t="e">
        <f t="shared" si="6"/>
        <v>#DIV/0!</v>
      </c>
    </row>
    <row r="18" spans="1:12" x14ac:dyDescent="0.4">
      <c r="A18" s="277" t="s">
        <v>185</v>
      </c>
      <c r="B18" s="259">
        <f>SUM(B19:B37)</f>
        <v>20833</v>
      </c>
      <c r="C18" s="259">
        <f>SUM(C19:C37)</f>
        <v>16502</v>
      </c>
      <c r="D18" s="256">
        <f t="shared" si="0"/>
        <v>1.262453035995637</v>
      </c>
      <c r="E18" s="281">
        <f t="shared" si="1"/>
        <v>4331</v>
      </c>
      <c r="F18" s="259">
        <f>SUM(F19:F37)</f>
        <v>28335</v>
      </c>
      <c r="G18" s="259">
        <f>SUM(G19:G37)</f>
        <v>24780</v>
      </c>
      <c r="H18" s="256">
        <f t="shared" si="2"/>
        <v>1.1434624697336562</v>
      </c>
      <c r="I18" s="281">
        <f t="shared" si="3"/>
        <v>3555</v>
      </c>
      <c r="J18" s="256">
        <f t="shared" si="4"/>
        <v>0.73523910358214217</v>
      </c>
      <c r="K18" s="256">
        <f t="shared" si="5"/>
        <v>0.66594027441485071</v>
      </c>
      <c r="L18" s="280">
        <f t="shared" si="6"/>
        <v>6.9298829167291465E-2</v>
      </c>
    </row>
    <row r="19" spans="1:12" x14ac:dyDescent="0.4">
      <c r="A19" s="57" t="s">
        <v>184</v>
      </c>
      <c r="B19" s="94"/>
      <c r="C19" s="94"/>
      <c r="D19" s="53" t="e">
        <f t="shared" si="0"/>
        <v>#DIV/0!</v>
      </c>
      <c r="E19" s="54">
        <f t="shared" si="1"/>
        <v>0</v>
      </c>
      <c r="F19" s="94"/>
      <c r="G19" s="94"/>
      <c r="H19" s="73" t="e">
        <f t="shared" si="2"/>
        <v>#DIV/0!</v>
      </c>
      <c r="I19" s="54">
        <f t="shared" si="3"/>
        <v>0</v>
      </c>
      <c r="J19" s="53" t="e">
        <f t="shared" si="4"/>
        <v>#DIV/0!</v>
      </c>
      <c r="K19" s="53" t="e">
        <f t="shared" si="5"/>
        <v>#DIV/0!</v>
      </c>
      <c r="L19" s="90" t="e">
        <f t="shared" si="6"/>
        <v>#DIV/0!</v>
      </c>
    </row>
    <row r="20" spans="1:12" x14ac:dyDescent="0.4">
      <c r="A20" s="58" t="s">
        <v>244</v>
      </c>
      <c r="B20" s="56">
        <v>3002</v>
      </c>
      <c r="C20" s="92"/>
      <c r="D20" s="53" t="e">
        <f t="shared" si="0"/>
        <v>#DIV/0!</v>
      </c>
      <c r="E20" s="54">
        <f t="shared" si="1"/>
        <v>3002</v>
      </c>
      <c r="F20" s="56">
        <v>4410</v>
      </c>
      <c r="G20" s="92"/>
      <c r="H20" s="53" t="e">
        <f t="shared" si="2"/>
        <v>#DIV/0!</v>
      </c>
      <c r="I20" s="54">
        <f t="shared" si="3"/>
        <v>4410</v>
      </c>
      <c r="J20" s="67">
        <f t="shared" si="4"/>
        <v>0.68072562358276645</v>
      </c>
      <c r="K20" s="53" t="e">
        <f t="shared" si="5"/>
        <v>#DIV/0!</v>
      </c>
      <c r="L20" s="52" t="e">
        <f t="shared" si="6"/>
        <v>#DIV/0!</v>
      </c>
    </row>
    <row r="21" spans="1:12" x14ac:dyDescent="0.4">
      <c r="A21" s="58" t="s">
        <v>183</v>
      </c>
      <c r="B21" s="56">
        <v>6376</v>
      </c>
      <c r="C21" s="56">
        <v>5055</v>
      </c>
      <c r="D21" s="53">
        <f t="shared" si="0"/>
        <v>1.2613254203758655</v>
      </c>
      <c r="E21" s="54">
        <f t="shared" si="1"/>
        <v>1321</v>
      </c>
      <c r="F21" s="56">
        <v>8700</v>
      </c>
      <c r="G21" s="56">
        <v>8590</v>
      </c>
      <c r="H21" s="67">
        <f t="shared" si="2"/>
        <v>1.0128055878928988</v>
      </c>
      <c r="I21" s="54">
        <f t="shared" si="3"/>
        <v>110</v>
      </c>
      <c r="J21" s="53">
        <f t="shared" si="4"/>
        <v>0.73287356321839081</v>
      </c>
      <c r="K21" s="53">
        <f t="shared" si="5"/>
        <v>0.58847497089639111</v>
      </c>
      <c r="L21" s="52">
        <f t="shared" si="6"/>
        <v>0.1443985923219997</v>
      </c>
    </row>
    <row r="22" spans="1:12" x14ac:dyDescent="0.4">
      <c r="A22" s="58" t="s">
        <v>182</v>
      </c>
      <c r="B22" s="56">
        <v>2322</v>
      </c>
      <c r="C22" s="56">
        <v>2023</v>
      </c>
      <c r="D22" s="53">
        <f t="shared" si="0"/>
        <v>1.147800296589224</v>
      </c>
      <c r="E22" s="54">
        <f t="shared" si="1"/>
        <v>299</v>
      </c>
      <c r="F22" s="56">
        <v>2960</v>
      </c>
      <c r="G22" s="56">
        <v>2965</v>
      </c>
      <c r="H22" s="53">
        <f t="shared" si="2"/>
        <v>0.99831365935919059</v>
      </c>
      <c r="I22" s="54">
        <f t="shared" si="3"/>
        <v>-5</v>
      </c>
      <c r="J22" s="53">
        <f t="shared" si="4"/>
        <v>0.7844594594594595</v>
      </c>
      <c r="K22" s="53">
        <f t="shared" si="5"/>
        <v>0.68229342327150089</v>
      </c>
      <c r="L22" s="52">
        <f t="shared" si="6"/>
        <v>0.10216603618795861</v>
      </c>
    </row>
    <row r="23" spans="1:12" x14ac:dyDescent="0.4">
      <c r="A23" s="58" t="s">
        <v>181</v>
      </c>
      <c r="B23" s="69">
        <v>1114</v>
      </c>
      <c r="C23" s="69">
        <v>986</v>
      </c>
      <c r="D23" s="53">
        <f t="shared" si="0"/>
        <v>1.1298174442190669</v>
      </c>
      <c r="E23" s="68">
        <f t="shared" si="1"/>
        <v>128</v>
      </c>
      <c r="F23" s="69">
        <v>1450</v>
      </c>
      <c r="G23" s="69">
        <v>1465</v>
      </c>
      <c r="H23" s="67">
        <f t="shared" si="2"/>
        <v>0.98976109215017061</v>
      </c>
      <c r="I23" s="68">
        <f t="shared" si="3"/>
        <v>-15</v>
      </c>
      <c r="J23" s="67">
        <f t="shared" si="4"/>
        <v>0.76827586206896548</v>
      </c>
      <c r="K23" s="53">
        <f t="shared" si="5"/>
        <v>0.67303754266211602</v>
      </c>
      <c r="L23" s="66">
        <f t="shared" si="6"/>
        <v>9.5238319406849459E-2</v>
      </c>
    </row>
    <row r="24" spans="1:12" x14ac:dyDescent="0.4">
      <c r="A24" s="70" t="s">
        <v>180</v>
      </c>
      <c r="B24" s="56"/>
      <c r="C24" s="56"/>
      <c r="D24" s="53" t="e">
        <f t="shared" si="0"/>
        <v>#DIV/0!</v>
      </c>
      <c r="E24" s="54">
        <f t="shared" si="1"/>
        <v>0</v>
      </c>
      <c r="F24" s="56"/>
      <c r="G24" s="56"/>
      <c r="H24" s="53" t="e">
        <f t="shared" si="2"/>
        <v>#DIV/0!</v>
      </c>
      <c r="I24" s="54">
        <f t="shared" si="3"/>
        <v>0</v>
      </c>
      <c r="J24" s="53" t="e">
        <f t="shared" si="4"/>
        <v>#DIV/0!</v>
      </c>
      <c r="K24" s="53" t="e">
        <f t="shared" si="5"/>
        <v>#DIV/0!</v>
      </c>
      <c r="L24" s="52" t="e">
        <f t="shared" si="6"/>
        <v>#DIV/0!</v>
      </c>
    </row>
    <row r="25" spans="1:12" x14ac:dyDescent="0.4">
      <c r="A25" s="70" t="s">
        <v>179</v>
      </c>
      <c r="B25" s="56">
        <v>700</v>
      </c>
      <c r="C25" s="56">
        <v>674</v>
      </c>
      <c r="D25" s="53">
        <f t="shared" si="0"/>
        <v>1.0385756676557865</v>
      </c>
      <c r="E25" s="54">
        <f t="shared" si="1"/>
        <v>26</v>
      </c>
      <c r="F25" s="56">
        <v>1485</v>
      </c>
      <c r="G25" s="56">
        <v>1495</v>
      </c>
      <c r="H25" s="53">
        <f t="shared" si="2"/>
        <v>0.99331103678929766</v>
      </c>
      <c r="I25" s="54">
        <f t="shared" si="3"/>
        <v>-10</v>
      </c>
      <c r="J25" s="53">
        <f t="shared" si="4"/>
        <v>0.4713804713804714</v>
      </c>
      <c r="K25" s="53">
        <f t="shared" si="5"/>
        <v>0.4508361204013378</v>
      </c>
      <c r="L25" s="52">
        <f t="shared" si="6"/>
        <v>2.0544350979133597E-2</v>
      </c>
    </row>
    <row r="26" spans="1:12" x14ac:dyDescent="0.4">
      <c r="A26" s="70" t="s">
        <v>178</v>
      </c>
      <c r="B26" s="92"/>
      <c r="C26" s="56"/>
      <c r="D26" s="53" t="e">
        <f t="shared" si="0"/>
        <v>#DIV/0!</v>
      </c>
      <c r="E26" s="54">
        <f t="shared" si="1"/>
        <v>0</v>
      </c>
      <c r="F26" s="92"/>
      <c r="G26" s="56"/>
      <c r="H26" s="53" t="e">
        <f t="shared" si="2"/>
        <v>#DIV/0!</v>
      </c>
      <c r="I26" s="54">
        <f t="shared" si="3"/>
        <v>0</v>
      </c>
      <c r="J26" s="53" t="e">
        <f t="shared" si="4"/>
        <v>#DIV/0!</v>
      </c>
      <c r="K26" s="53" t="e">
        <f t="shared" si="5"/>
        <v>#DIV/0!</v>
      </c>
      <c r="L26" s="52" t="e">
        <f t="shared" si="6"/>
        <v>#DIV/0!</v>
      </c>
    </row>
    <row r="27" spans="1:12" x14ac:dyDescent="0.4">
      <c r="A27" s="58" t="s">
        <v>177</v>
      </c>
      <c r="B27" s="92"/>
      <c r="C27" s="92"/>
      <c r="D27" s="53" t="e">
        <f t="shared" si="0"/>
        <v>#DIV/0!</v>
      </c>
      <c r="E27" s="54">
        <f t="shared" si="1"/>
        <v>0</v>
      </c>
      <c r="F27" s="92"/>
      <c r="G27" s="92"/>
      <c r="H27" s="53" t="e">
        <f t="shared" si="2"/>
        <v>#DIV/0!</v>
      </c>
      <c r="I27" s="54">
        <f t="shared" si="3"/>
        <v>0</v>
      </c>
      <c r="J27" s="53" t="e">
        <f t="shared" si="4"/>
        <v>#DIV/0!</v>
      </c>
      <c r="K27" s="53" t="e">
        <f t="shared" si="5"/>
        <v>#DIV/0!</v>
      </c>
      <c r="L27" s="52" t="e">
        <f t="shared" si="6"/>
        <v>#DIV/0!</v>
      </c>
    </row>
    <row r="28" spans="1:12" x14ac:dyDescent="0.4">
      <c r="A28" s="58" t="s">
        <v>176</v>
      </c>
      <c r="B28" s="94"/>
      <c r="C28" s="88">
        <v>944</v>
      </c>
      <c r="D28" s="53">
        <f t="shared" si="0"/>
        <v>0</v>
      </c>
      <c r="E28" s="54">
        <f t="shared" si="1"/>
        <v>-944</v>
      </c>
      <c r="F28" s="94"/>
      <c r="G28" s="88">
        <v>1495</v>
      </c>
      <c r="H28" s="53">
        <f t="shared" si="2"/>
        <v>0</v>
      </c>
      <c r="I28" s="54">
        <f t="shared" si="3"/>
        <v>-1495</v>
      </c>
      <c r="J28" s="53" t="e">
        <f t="shared" si="4"/>
        <v>#DIV/0!</v>
      </c>
      <c r="K28" s="53">
        <f t="shared" si="5"/>
        <v>0.631438127090301</v>
      </c>
      <c r="L28" s="52" t="e">
        <f t="shared" si="6"/>
        <v>#DIV/0!</v>
      </c>
    </row>
    <row r="29" spans="1:12" x14ac:dyDescent="0.4">
      <c r="A29" s="58" t="s">
        <v>220</v>
      </c>
      <c r="B29" s="93"/>
      <c r="C29" s="112"/>
      <c r="D29" s="53" t="e">
        <f t="shared" si="0"/>
        <v>#DIV/0!</v>
      </c>
      <c r="E29" s="54">
        <f t="shared" si="1"/>
        <v>0</v>
      </c>
      <c r="F29" s="93"/>
      <c r="G29" s="112"/>
      <c r="H29" s="53" t="e">
        <f t="shared" si="2"/>
        <v>#DIV/0!</v>
      </c>
      <c r="I29" s="54">
        <f t="shared" si="3"/>
        <v>0</v>
      </c>
      <c r="J29" s="53" t="e">
        <f t="shared" si="4"/>
        <v>#DIV/0!</v>
      </c>
      <c r="K29" s="53" t="e">
        <f t="shared" si="5"/>
        <v>#DIV/0!</v>
      </c>
      <c r="L29" s="52" t="e">
        <f t="shared" si="6"/>
        <v>#DIV/0!</v>
      </c>
    </row>
    <row r="30" spans="1:12" x14ac:dyDescent="0.4">
      <c r="A30" s="58" t="s">
        <v>174</v>
      </c>
      <c r="B30" s="91"/>
      <c r="C30" s="91"/>
      <c r="D30" s="53" t="e">
        <f t="shared" si="0"/>
        <v>#DIV/0!</v>
      </c>
      <c r="E30" s="68">
        <f t="shared" si="1"/>
        <v>0</v>
      </c>
      <c r="F30" s="91"/>
      <c r="G30" s="91"/>
      <c r="H30" s="67" t="e">
        <f t="shared" si="2"/>
        <v>#DIV/0!</v>
      </c>
      <c r="I30" s="68">
        <f t="shared" si="3"/>
        <v>0</v>
      </c>
      <c r="J30" s="67" t="e">
        <f t="shared" si="4"/>
        <v>#DIV/0!</v>
      </c>
      <c r="K30" s="53" t="e">
        <f t="shared" si="5"/>
        <v>#DIV/0!</v>
      </c>
      <c r="L30" s="66" t="e">
        <f t="shared" si="6"/>
        <v>#DIV/0!</v>
      </c>
    </row>
    <row r="31" spans="1:12" x14ac:dyDescent="0.4">
      <c r="A31" s="70" t="s">
        <v>173</v>
      </c>
      <c r="B31" s="92"/>
      <c r="C31" s="92"/>
      <c r="D31" s="53" t="e">
        <f t="shared" si="0"/>
        <v>#DIV/0!</v>
      </c>
      <c r="E31" s="54">
        <f t="shared" si="1"/>
        <v>0</v>
      </c>
      <c r="F31" s="92"/>
      <c r="G31" s="92"/>
      <c r="H31" s="53" t="e">
        <f t="shared" si="2"/>
        <v>#DIV/0!</v>
      </c>
      <c r="I31" s="54">
        <f t="shared" si="3"/>
        <v>0</v>
      </c>
      <c r="J31" s="53" t="e">
        <f t="shared" si="4"/>
        <v>#DIV/0!</v>
      </c>
      <c r="K31" s="53" t="e">
        <f t="shared" si="5"/>
        <v>#DIV/0!</v>
      </c>
      <c r="L31" s="52" t="e">
        <f t="shared" si="6"/>
        <v>#DIV/0!</v>
      </c>
    </row>
    <row r="32" spans="1:12" x14ac:dyDescent="0.4">
      <c r="A32" s="58" t="s">
        <v>172</v>
      </c>
      <c r="B32" s="56">
        <v>1225</v>
      </c>
      <c r="C32" s="56">
        <v>940</v>
      </c>
      <c r="D32" s="53">
        <f t="shared" si="0"/>
        <v>1.303191489361702</v>
      </c>
      <c r="E32" s="54">
        <f t="shared" si="1"/>
        <v>285</v>
      </c>
      <c r="F32" s="56">
        <v>1450</v>
      </c>
      <c r="G32" s="56">
        <v>1470</v>
      </c>
      <c r="H32" s="53">
        <f t="shared" si="2"/>
        <v>0.98639455782312924</v>
      </c>
      <c r="I32" s="54">
        <f t="shared" si="3"/>
        <v>-20</v>
      </c>
      <c r="J32" s="53">
        <f t="shared" si="4"/>
        <v>0.84482758620689657</v>
      </c>
      <c r="K32" s="53">
        <f t="shared" si="5"/>
        <v>0.63945578231292521</v>
      </c>
      <c r="L32" s="52">
        <f t="shared" si="6"/>
        <v>0.20537180389397136</v>
      </c>
    </row>
    <row r="33" spans="1:64" x14ac:dyDescent="0.4">
      <c r="A33" s="70" t="s">
        <v>171</v>
      </c>
      <c r="B33" s="91"/>
      <c r="C33" s="91"/>
      <c r="D33" s="53" t="e">
        <f t="shared" si="0"/>
        <v>#DIV/0!</v>
      </c>
      <c r="E33" s="68">
        <f t="shared" si="1"/>
        <v>0</v>
      </c>
      <c r="F33" s="91"/>
      <c r="G33" s="91"/>
      <c r="H33" s="67" t="e">
        <f t="shared" si="2"/>
        <v>#DIV/0!</v>
      </c>
      <c r="I33" s="68">
        <f t="shared" si="3"/>
        <v>0</v>
      </c>
      <c r="J33" s="67" t="e">
        <f t="shared" si="4"/>
        <v>#DIV/0!</v>
      </c>
      <c r="K33" s="53" t="e">
        <f t="shared" si="5"/>
        <v>#DIV/0!</v>
      </c>
      <c r="L33" s="66" t="e">
        <f t="shared" si="6"/>
        <v>#DIV/0!</v>
      </c>
    </row>
    <row r="34" spans="1:64" x14ac:dyDescent="0.4">
      <c r="A34" s="70" t="s">
        <v>170</v>
      </c>
      <c r="B34" s="69">
        <v>705</v>
      </c>
      <c r="C34" s="69">
        <v>918</v>
      </c>
      <c r="D34" s="67">
        <f t="shared" si="0"/>
        <v>0.76797385620915037</v>
      </c>
      <c r="E34" s="68">
        <f t="shared" si="1"/>
        <v>-213</v>
      </c>
      <c r="F34" s="69">
        <v>1450</v>
      </c>
      <c r="G34" s="69">
        <v>1465</v>
      </c>
      <c r="H34" s="67">
        <f t="shared" si="2"/>
        <v>0.98976109215017061</v>
      </c>
      <c r="I34" s="68">
        <f t="shared" si="3"/>
        <v>-15</v>
      </c>
      <c r="J34" s="67">
        <f t="shared" si="4"/>
        <v>0.48620689655172411</v>
      </c>
      <c r="K34" s="67">
        <f t="shared" si="5"/>
        <v>0.62662116040955629</v>
      </c>
      <c r="L34" s="66">
        <f t="shared" si="6"/>
        <v>-0.14041426385783218</v>
      </c>
    </row>
    <row r="35" spans="1:64" x14ac:dyDescent="0.4">
      <c r="A35" s="58" t="s">
        <v>169</v>
      </c>
      <c r="B35" s="92"/>
      <c r="C35" s="92"/>
      <c r="D35" s="53" t="e">
        <f t="shared" si="0"/>
        <v>#DIV/0!</v>
      </c>
      <c r="E35" s="54">
        <f t="shared" si="1"/>
        <v>0</v>
      </c>
      <c r="F35" s="92"/>
      <c r="G35" s="92"/>
      <c r="H35" s="53" t="e">
        <f t="shared" si="2"/>
        <v>#DIV/0!</v>
      </c>
      <c r="I35" s="54">
        <f t="shared" si="3"/>
        <v>0</v>
      </c>
      <c r="J35" s="53" t="e">
        <f t="shared" si="4"/>
        <v>#DIV/0!</v>
      </c>
      <c r="K35" s="53" t="e">
        <f t="shared" si="5"/>
        <v>#DIV/0!</v>
      </c>
      <c r="L35" s="52" t="e">
        <f t="shared" si="6"/>
        <v>#DIV/0!</v>
      </c>
    </row>
    <row r="36" spans="1:64" x14ac:dyDescent="0.4">
      <c r="A36" s="70" t="s">
        <v>89</v>
      </c>
      <c r="B36" s="91"/>
      <c r="C36" s="91"/>
      <c r="D36" s="67" t="e">
        <f t="shared" si="0"/>
        <v>#DIV/0!</v>
      </c>
      <c r="E36" s="68">
        <f t="shared" si="1"/>
        <v>0</v>
      </c>
      <c r="F36" s="91"/>
      <c r="G36" s="91"/>
      <c r="H36" s="67" t="e">
        <f t="shared" si="2"/>
        <v>#DIV/0!</v>
      </c>
      <c r="I36" s="68">
        <f t="shared" si="3"/>
        <v>0</v>
      </c>
      <c r="J36" s="67" t="e">
        <f t="shared" si="4"/>
        <v>#DIV/0!</v>
      </c>
      <c r="K36" s="67" t="e">
        <f t="shared" si="5"/>
        <v>#DIV/0!</v>
      </c>
      <c r="L36" s="66" t="e">
        <f t="shared" si="6"/>
        <v>#DIV/0!</v>
      </c>
    </row>
    <row r="37" spans="1:64" x14ac:dyDescent="0.4">
      <c r="A37" s="51" t="s">
        <v>168</v>
      </c>
      <c r="B37" s="50">
        <v>5389</v>
      </c>
      <c r="C37" s="50">
        <v>4962</v>
      </c>
      <c r="D37" s="67">
        <f t="shared" si="0"/>
        <v>1.0860540104796452</v>
      </c>
      <c r="E37" s="68">
        <f t="shared" si="1"/>
        <v>427</v>
      </c>
      <c r="F37" s="50">
        <v>6430</v>
      </c>
      <c r="G37" s="50">
        <v>5835</v>
      </c>
      <c r="H37" s="67">
        <f t="shared" si="2"/>
        <v>1.1019708654670095</v>
      </c>
      <c r="I37" s="68">
        <f t="shared" si="3"/>
        <v>595</v>
      </c>
      <c r="J37" s="67">
        <f t="shared" si="4"/>
        <v>0.83810264385692068</v>
      </c>
      <c r="K37" s="67">
        <f t="shared" si="5"/>
        <v>0.85038560411311059</v>
      </c>
      <c r="L37" s="66">
        <f t="shared" si="6"/>
        <v>-1.2282960256189912E-2</v>
      </c>
    </row>
    <row r="38" spans="1:64" x14ac:dyDescent="0.4">
      <c r="A38" s="277" t="s">
        <v>167</v>
      </c>
      <c r="B38" s="259">
        <f>SUM(B39:B40)</f>
        <v>482</v>
      </c>
      <c r="C38" s="259">
        <f>SUM(C39:C40)</f>
        <v>367</v>
      </c>
      <c r="D38" s="256">
        <f t="shared" ref="D38:D68" si="7">+B38/C38</f>
        <v>1.3133514986376023</v>
      </c>
      <c r="E38" s="281">
        <f t="shared" ref="E38:E68" si="8">+B38-C38</f>
        <v>115</v>
      </c>
      <c r="F38" s="259">
        <f>SUM(F39:F40)</f>
        <v>857</v>
      </c>
      <c r="G38" s="259">
        <f>SUM(G39:G40)</f>
        <v>868</v>
      </c>
      <c r="H38" s="256">
        <f t="shared" ref="H38:H62" si="9">+F38/G38</f>
        <v>0.98732718894009219</v>
      </c>
      <c r="I38" s="281">
        <f t="shared" ref="I38:I62" si="10">+F38-G38</f>
        <v>-11</v>
      </c>
      <c r="J38" s="256">
        <f t="shared" ref="J38:J62" si="11">+B38/F38</f>
        <v>0.56242707117852975</v>
      </c>
      <c r="K38" s="256">
        <f t="shared" ref="K38:K62" si="12">+C38/G38</f>
        <v>0.42281105990783407</v>
      </c>
      <c r="L38" s="280">
        <f t="shared" ref="L38:L62" si="13">+J38-K38</f>
        <v>0.13961601127069567</v>
      </c>
    </row>
    <row r="39" spans="1:64" x14ac:dyDescent="0.4">
      <c r="A39" s="57" t="s">
        <v>166</v>
      </c>
      <c r="B39" s="88">
        <v>267</v>
      </c>
      <c r="C39" s="88">
        <v>195</v>
      </c>
      <c r="D39" s="73">
        <f t="shared" si="7"/>
        <v>1.3692307692307693</v>
      </c>
      <c r="E39" s="81">
        <f t="shared" si="8"/>
        <v>72</v>
      </c>
      <c r="F39" s="88">
        <v>467</v>
      </c>
      <c r="G39" s="88">
        <v>478</v>
      </c>
      <c r="H39" s="73">
        <f t="shared" si="9"/>
        <v>0.97698744769874479</v>
      </c>
      <c r="I39" s="81">
        <f t="shared" si="10"/>
        <v>-11</v>
      </c>
      <c r="J39" s="73">
        <f t="shared" si="11"/>
        <v>0.57173447537473232</v>
      </c>
      <c r="K39" s="73">
        <f t="shared" si="12"/>
        <v>0.40794979079497906</v>
      </c>
      <c r="L39" s="90">
        <f t="shared" si="13"/>
        <v>0.16378468457975326</v>
      </c>
    </row>
    <row r="40" spans="1:64" x14ac:dyDescent="0.4">
      <c r="A40" s="58" t="s">
        <v>165</v>
      </c>
      <c r="B40" s="56">
        <v>215</v>
      </c>
      <c r="C40" s="56">
        <v>172</v>
      </c>
      <c r="D40" s="53">
        <f t="shared" si="7"/>
        <v>1.25</v>
      </c>
      <c r="E40" s="54">
        <f t="shared" si="8"/>
        <v>43</v>
      </c>
      <c r="F40" s="56">
        <v>390</v>
      </c>
      <c r="G40" s="56">
        <v>390</v>
      </c>
      <c r="H40" s="53">
        <f t="shared" si="9"/>
        <v>1</v>
      </c>
      <c r="I40" s="54">
        <f t="shared" si="10"/>
        <v>0</v>
      </c>
      <c r="J40" s="53">
        <f t="shared" si="11"/>
        <v>0.55128205128205132</v>
      </c>
      <c r="K40" s="53">
        <f t="shared" si="12"/>
        <v>0.44102564102564101</v>
      </c>
      <c r="L40" s="52">
        <f t="shared" si="13"/>
        <v>0.11025641025641031</v>
      </c>
    </row>
    <row r="41" spans="1:64" s="89" customFormat="1" x14ac:dyDescent="0.4">
      <c r="A41" s="249" t="s">
        <v>88</v>
      </c>
      <c r="B41" s="248">
        <f>B42+B64</f>
        <v>82770</v>
      </c>
      <c r="C41" s="248">
        <f>C42+C64</f>
        <v>73890</v>
      </c>
      <c r="D41" s="245">
        <f t="shared" si="7"/>
        <v>1.1201786439301664</v>
      </c>
      <c r="E41" s="289">
        <f t="shared" si="8"/>
        <v>8880</v>
      </c>
      <c r="F41" s="248">
        <f>F42+F64</f>
        <v>112280</v>
      </c>
      <c r="G41" s="248">
        <f>G42+G64</f>
        <v>111852</v>
      </c>
      <c r="H41" s="245">
        <f t="shared" si="9"/>
        <v>1.0038264849980332</v>
      </c>
      <c r="I41" s="289">
        <f t="shared" si="10"/>
        <v>428</v>
      </c>
      <c r="J41" s="245">
        <f t="shared" si="11"/>
        <v>0.73717491984324901</v>
      </c>
      <c r="K41" s="245">
        <f t="shared" si="12"/>
        <v>0.6606050852912777</v>
      </c>
      <c r="L41" s="283">
        <f t="shared" si="13"/>
        <v>7.6569834551971305E-2</v>
      </c>
    </row>
    <row r="42" spans="1:64" s="44" customFormat="1" x14ac:dyDescent="0.4">
      <c r="A42" s="277" t="s">
        <v>164</v>
      </c>
      <c r="B42" s="248">
        <f>SUM(B43:B63)</f>
        <v>81713</v>
      </c>
      <c r="C42" s="248">
        <f>SUM(C43:C63)</f>
        <v>73165</v>
      </c>
      <c r="D42" s="245">
        <f t="shared" si="7"/>
        <v>1.1168318184924486</v>
      </c>
      <c r="E42" s="289">
        <f t="shared" si="8"/>
        <v>8548</v>
      </c>
      <c r="F42" s="248">
        <f>SUM(F43:F63)</f>
        <v>110557</v>
      </c>
      <c r="G42" s="248">
        <f>SUM(G43:G63)</f>
        <v>110351</v>
      </c>
      <c r="H42" s="245">
        <f t="shared" si="9"/>
        <v>1.0018667705775208</v>
      </c>
      <c r="I42" s="289">
        <f t="shared" si="10"/>
        <v>206</v>
      </c>
      <c r="J42" s="245">
        <f t="shared" si="11"/>
        <v>0.73910290619318542</v>
      </c>
      <c r="K42" s="245">
        <f t="shared" si="12"/>
        <v>0.66302072477820773</v>
      </c>
      <c r="L42" s="283">
        <f t="shared" si="13"/>
        <v>7.608218141497769E-2</v>
      </c>
    </row>
    <row r="43" spans="1:64" x14ac:dyDescent="0.4">
      <c r="A43" s="58" t="s">
        <v>87</v>
      </c>
      <c r="B43" s="88">
        <v>34815</v>
      </c>
      <c r="C43" s="63">
        <v>33633</v>
      </c>
      <c r="D43" s="60">
        <f t="shared" si="7"/>
        <v>1.0351440549460351</v>
      </c>
      <c r="E43" s="68">
        <f t="shared" si="8"/>
        <v>1182</v>
      </c>
      <c r="F43" s="63">
        <v>40628</v>
      </c>
      <c r="G43" s="56">
        <v>43918</v>
      </c>
      <c r="H43" s="67">
        <f t="shared" si="9"/>
        <v>0.92508766337264903</v>
      </c>
      <c r="I43" s="77">
        <f t="shared" si="10"/>
        <v>-3290</v>
      </c>
      <c r="J43" s="53">
        <f t="shared" si="11"/>
        <v>0.856921335039874</v>
      </c>
      <c r="K43" s="53">
        <f t="shared" si="12"/>
        <v>0.7658135616375974</v>
      </c>
      <c r="L43" s="75">
        <f t="shared" si="13"/>
        <v>9.1107773402276604E-2</v>
      </c>
    </row>
    <row r="44" spans="1:64" x14ac:dyDescent="0.4">
      <c r="A44" s="58" t="s">
        <v>163</v>
      </c>
      <c r="B44" s="56">
        <v>3585</v>
      </c>
      <c r="C44" s="146">
        <v>3211</v>
      </c>
      <c r="D44" s="73">
        <f t="shared" si="7"/>
        <v>1.1164746184989101</v>
      </c>
      <c r="E44" s="68">
        <f t="shared" si="8"/>
        <v>374</v>
      </c>
      <c r="F44" s="56">
        <v>4377</v>
      </c>
      <c r="G44" s="146">
        <v>5140</v>
      </c>
      <c r="H44" s="79">
        <f t="shared" si="9"/>
        <v>0.85155642023346301</v>
      </c>
      <c r="I44" s="77">
        <f t="shared" si="10"/>
        <v>-763</v>
      </c>
      <c r="J44" s="53">
        <f t="shared" si="11"/>
        <v>0.81905414667580534</v>
      </c>
      <c r="K44" s="53">
        <f t="shared" si="12"/>
        <v>0.62470817120622568</v>
      </c>
      <c r="L44" s="75">
        <f t="shared" si="13"/>
        <v>0.19434597546957966</v>
      </c>
    </row>
    <row r="45" spans="1:64" x14ac:dyDescent="0.4">
      <c r="A45" s="70" t="s">
        <v>162</v>
      </c>
      <c r="B45" s="56">
        <v>4768</v>
      </c>
      <c r="C45" s="146">
        <v>4126</v>
      </c>
      <c r="D45" s="76">
        <f t="shared" si="7"/>
        <v>1.1555986427532718</v>
      </c>
      <c r="E45" s="77">
        <f t="shared" si="8"/>
        <v>642</v>
      </c>
      <c r="F45" s="56">
        <v>7346</v>
      </c>
      <c r="G45" s="382">
        <v>6919</v>
      </c>
      <c r="H45" s="79">
        <f t="shared" si="9"/>
        <v>1.0617141205376499</v>
      </c>
      <c r="I45" s="84">
        <f t="shared" si="10"/>
        <v>427</v>
      </c>
      <c r="J45" s="76">
        <f t="shared" si="11"/>
        <v>0.64906071331336779</v>
      </c>
      <c r="K45" s="76">
        <f t="shared" si="12"/>
        <v>0.5963289492701257</v>
      </c>
      <c r="L45" s="86">
        <f t="shared" si="13"/>
        <v>5.2731764043242091E-2</v>
      </c>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row>
    <row r="46" spans="1:64" s="85" customFormat="1" x14ac:dyDescent="0.4">
      <c r="A46" s="70" t="s">
        <v>161</v>
      </c>
      <c r="B46" s="56">
        <v>3175</v>
      </c>
      <c r="C46" s="148">
        <v>3182</v>
      </c>
      <c r="D46" s="76">
        <f t="shared" si="7"/>
        <v>0.99780012570710241</v>
      </c>
      <c r="E46" s="77">
        <f t="shared" si="8"/>
        <v>-7</v>
      </c>
      <c r="F46" s="56">
        <v>5958</v>
      </c>
      <c r="G46" s="146">
        <v>6956</v>
      </c>
      <c r="H46" s="79">
        <f t="shared" si="9"/>
        <v>0.85652673950546288</v>
      </c>
      <c r="I46" s="84">
        <f t="shared" si="10"/>
        <v>-998</v>
      </c>
      <c r="J46" s="76">
        <f t="shared" si="11"/>
        <v>0.53289694528365228</v>
      </c>
      <c r="K46" s="87">
        <f t="shared" si="12"/>
        <v>0.45744680851063829</v>
      </c>
      <c r="L46" s="86">
        <f t="shared" si="13"/>
        <v>7.5450136773013987E-2</v>
      </c>
    </row>
    <row r="47" spans="1:64" x14ac:dyDescent="0.4">
      <c r="A47" s="58" t="s">
        <v>86</v>
      </c>
      <c r="B47" s="83">
        <v>6425</v>
      </c>
      <c r="C47" s="56">
        <v>5768</v>
      </c>
      <c r="D47" s="78">
        <f t="shared" si="7"/>
        <v>1.1139042995839112</v>
      </c>
      <c r="E47" s="84">
        <f t="shared" si="8"/>
        <v>657</v>
      </c>
      <c r="F47" s="83">
        <v>7920</v>
      </c>
      <c r="G47" s="56">
        <v>8000</v>
      </c>
      <c r="H47" s="76">
        <f t="shared" si="9"/>
        <v>0.99</v>
      </c>
      <c r="I47" s="77">
        <f t="shared" si="10"/>
        <v>-80</v>
      </c>
      <c r="J47" s="76">
        <f t="shared" si="11"/>
        <v>0.8112373737373737</v>
      </c>
      <c r="K47" s="76">
        <f t="shared" si="12"/>
        <v>0.72099999999999997</v>
      </c>
      <c r="L47" s="75">
        <f t="shared" si="13"/>
        <v>9.0237373737373727E-2</v>
      </c>
    </row>
    <row r="48" spans="1:64" x14ac:dyDescent="0.4">
      <c r="A48" s="58" t="s">
        <v>85</v>
      </c>
      <c r="B48" s="56">
        <v>12342</v>
      </c>
      <c r="C48" s="146">
        <v>11603</v>
      </c>
      <c r="D48" s="78">
        <f t="shared" si="7"/>
        <v>1.0636904248901147</v>
      </c>
      <c r="E48" s="82">
        <f t="shared" si="8"/>
        <v>739</v>
      </c>
      <c r="F48" s="56">
        <v>17812</v>
      </c>
      <c r="G48" s="144">
        <v>17558</v>
      </c>
      <c r="H48" s="76">
        <f t="shared" si="9"/>
        <v>1.0144663401298553</v>
      </c>
      <c r="I48" s="77">
        <f t="shared" si="10"/>
        <v>254</v>
      </c>
      <c r="J48" s="78">
        <f t="shared" si="11"/>
        <v>0.69290366045362672</v>
      </c>
      <c r="K48" s="76">
        <f t="shared" si="12"/>
        <v>0.6608383642783916</v>
      </c>
      <c r="L48" s="75">
        <f t="shared" si="13"/>
        <v>3.2065296175235125E-2</v>
      </c>
    </row>
    <row r="49" spans="1:12" x14ac:dyDescent="0.4">
      <c r="A49" s="71" t="s">
        <v>160</v>
      </c>
      <c r="B49" s="56">
        <v>1201</v>
      </c>
      <c r="C49" s="144">
        <v>1143</v>
      </c>
      <c r="D49" s="73">
        <f t="shared" si="7"/>
        <v>1.0507436570428696</v>
      </c>
      <c r="E49" s="68">
        <f t="shared" si="8"/>
        <v>58</v>
      </c>
      <c r="F49" s="56">
        <v>2700</v>
      </c>
      <c r="G49" s="146">
        <v>2699</v>
      </c>
      <c r="H49" s="67">
        <f t="shared" si="9"/>
        <v>1.0003705075954057</v>
      </c>
      <c r="I49" s="77">
        <f t="shared" si="10"/>
        <v>1</v>
      </c>
      <c r="J49" s="53">
        <f t="shared" si="11"/>
        <v>0.44481481481481483</v>
      </c>
      <c r="K49" s="53">
        <f t="shared" si="12"/>
        <v>0.42349018154872176</v>
      </c>
      <c r="L49" s="75">
        <f t="shared" si="13"/>
        <v>2.1324633266093074E-2</v>
      </c>
    </row>
    <row r="50" spans="1:12" x14ac:dyDescent="0.4">
      <c r="A50" s="58" t="s">
        <v>288</v>
      </c>
      <c r="B50" s="56">
        <v>1458</v>
      </c>
      <c r="C50" s="602"/>
      <c r="D50" s="73" t="e">
        <f t="shared" si="7"/>
        <v>#DIV/0!</v>
      </c>
      <c r="E50" s="81">
        <f t="shared" si="8"/>
        <v>1458</v>
      </c>
      <c r="F50" s="83">
        <v>1760</v>
      </c>
      <c r="G50" s="602"/>
      <c r="H50" s="67" t="e">
        <f t="shared" si="9"/>
        <v>#DIV/0!</v>
      </c>
      <c r="I50" s="54">
        <f t="shared" si="10"/>
        <v>1760</v>
      </c>
      <c r="J50" s="53">
        <f t="shared" si="11"/>
        <v>0.82840909090909087</v>
      </c>
      <c r="K50" s="53" t="e">
        <f t="shared" si="12"/>
        <v>#DIV/0!</v>
      </c>
      <c r="L50" s="52" t="e">
        <f t="shared" si="13"/>
        <v>#DIV/0!</v>
      </c>
    </row>
    <row r="51" spans="1:12" x14ac:dyDescent="0.4">
      <c r="A51" s="58" t="s">
        <v>84</v>
      </c>
      <c r="B51" s="340">
        <v>2421</v>
      </c>
      <c r="C51" s="56">
        <v>1823</v>
      </c>
      <c r="D51" s="78">
        <f t="shared" si="7"/>
        <v>1.3280307185957214</v>
      </c>
      <c r="E51" s="77">
        <f t="shared" si="8"/>
        <v>598</v>
      </c>
      <c r="F51" s="340">
        <v>2700</v>
      </c>
      <c r="G51" s="56">
        <v>2606</v>
      </c>
      <c r="H51" s="67">
        <f t="shared" si="9"/>
        <v>1.0360706062931697</v>
      </c>
      <c r="I51" s="54">
        <f t="shared" si="10"/>
        <v>94</v>
      </c>
      <c r="J51" s="53">
        <f t="shared" si="11"/>
        <v>0.89666666666666661</v>
      </c>
      <c r="K51" s="76">
        <f t="shared" si="12"/>
        <v>0.69953952417498078</v>
      </c>
      <c r="L51" s="75">
        <f t="shared" si="13"/>
        <v>0.19712714249168584</v>
      </c>
    </row>
    <row r="52" spans="1:12" x14ac:dyDescent="0.4">
      <c r="A52" s="58" t="s">
        <v>159</v>
      </c>
      <c r="B52" s="56">
        <v>642</v>
      </c>
      <c r="C52" s="88">
        <v>430</v>
      </c>
      <c r="D52" s="73">
        <f t="shared" si="7"/>
        <v>1.4930232558139536</v>
      </c>
      <c r="E52" s="68">
        <f t="shared" si="8"/>
        <v>212</v>
      </c>
      <c r="F52" s="56">
        <v>1260</v>
      </c>
      <c r="G52" s="88">
        <v>882</v>
      </c>
      <c r="H52" s="67">
        <f t="shared" si="9"/>
        <v>1.4285714285714286</v>
      </c>
      <c r="I52" s="54">
        <f t="shared" si="10"/>
        <v>378</v>
      </c>
      <c r="J52" s="53">
        <f t="shared" si="11"/>
        <v>0.50952380952380949</v>
      </c>
      <c r="K52" s="53">
        <f t="shared" si="12"/>
        <v>0.48752834467120182</v>
      </c>
      <c r="L52" s="52">
        <f t="shared" si="13"/>
        <v>2.1995464852607671E-2</v>
      </c>
    </row>
    <row r="53" spans="1:12" x14ac:dyDescent="0.4">
      <c r="A53" s="58" t="s">
        <v>158</v>
      </c>
      <c r="B53" s="69">
        <v>955</v>
      </c>
      <c r="C53" s="88">
        <v>783</v>
      </c>
      <c r="D53" s="78">
        <f t="shared" si="7"/>
        <v>1.2196679438058748</v>
      </c>
      <c r="E53" s="77">
        <f t="shared" si="8"/>
        <v>172</v>
      </c>
      <c r="F53" s="69">
        <v>1247</v>
      </c>
      <c r="G53" s="146">
        <v>1200</v>
      </c>
      <c r="H53" s="67">
        <f t="shared" si="9"/>
        <v>1.0391666666666666</v>
      </c>
      <c r="I53" s="54">
        <f t="shared" si="10"/>
        <v>47</v>
      </c>
      <c r="J53" s="53">
        <f t="shared" si="11"/>
        <v>0.76583801122694461</v>
      </c>
      <c r="K53" s="76">
        <f t="shared" si="12"/>
        <v>0.65249999999999997</v>
      </c>
      <c r="L53" s="75">
        <f t="shared" si="13"/>
        <v>0.11333801122694465</v>
      </c>
    </row>
    <row r="54" spans="1:12" x14ac:dyDescent="0.4">
      <c r="A54" s="58" t="s">
        <v>83</v>
      </c>
      <c r="B54" s="69">
        <v>1665</v>
      </c>
      <c r="C54" s="56">
        <v>1965</v>
      </c>
      <c r="D54" s="73">
        <f t="shared" si="7"/>
        <v>0.84732824427480913</v>
      </c>
      <c r="E54" s="68">
        <f t="shared" si="8"/>
        <v>-300</v>
      </c>
      <c r="F54" s="69">
        <v>2700</v>
      </c>
      <c r="G54" s="56">
        <v>3528</v>
      </c>
      <c r="H54" s="67">
        <f t="shared" si="9"/>
        <v>0.76530612244897955</v>
      </c>
      <c r="I54" s="54">
        <f t="shared" si="10"/>
        <v>-828</v>
      </c>
      <c r="J54" s="53">
        <f t="shared" si="11"/>
        <v>0.6166666666666667</v>
      </c>
      <c r="K54" s="53">
        <f t="shared" si="12"/>
        <v>0.55697278911564629</v>
      </c>
      <c r="L54" s="52">
        <f t="shared" si="13"/>
        <v>5.9693877551020402E-2</v>
      </c>
    </row>
    <row r="55" spans="1:12" x14ac:dyDescent="0.4">
      <c r="A55" s="58" t="s">
        <v>82</v>
      </c>
      <c r="B55" s="56">
        <v>1286</v>
      </c>
      <c r="C55" s="56">
        <v>924</v>
      </c>
      <c r="D55" s="73">
        <f t="shared" si="7"/>
        <v>1.3917748917748918</v>
      </c>
      <c r="E55" s="54">
        <f t="shared" si="8"/>
        <v>362</v>
      </c>
      <c r="F55" s="56">
        <v>2700</v>
      </c>
      <c r="G55" s="56">
        <v>2430</v>
      </c>
      <c r="H55" s="53">
        <f t="shared" si="9"/>
        <v>1.1111111111111112</v>
      </c>
      <c r="I55" s="54">
        <f t="shared" si="10"/>
        <v>270</v>
      </c>
      <c r="J55" s="53">
        <f t="shared" si="11"/>
        <v>0.47629629629629627</v>
      </c>
      <c r="K55" s="53">
        <f t="shared" si="12"/>
        <v>0.38024691358024693</v>
      </c>
      <c r="L55" s="52">
        <f t="shared" si="13"/>
        <v>9.6049382716049347E-2</v>
      </c>
    </row>
    <row r="56" spans="1:12" x14ac:dyDescent="0.4">
      <c r="A56" s="58" t="s">
        <v>157</v>
      </c>
      <c r="B56" s="56">
        <v>824</v>
      </c>
      <c r="C56" s="56">
        <v>907</v>
      </c>
      <c r="D56" s="73">
        <f t="shared" si="7"/>
        <v>0.90848952590959209</v>
      </c>
      <c r="E56" s="54">
        <f t="shared" si="8"/>
        <v>-83</v>
      </c>
      <c r="F56" s="56">
        <v>1260</v>
      </c>
      <c r="G56" s="56">
        <v>1260</v>
      </c>
      <c r="H56" s="53">
        <f t="shared" si="9"/>
        <v>1</v>
      </c>
      <c r="I56" s="54">
        <f t="shared" si="10"/>
        <v>0</v>
      </c>
      <c r="J56" s="53">
        <f t="shared" si="11"/>
        <v>0.65396825396825398</v>
      </c>
      <c r="K56" s="53">
        <f t="shared" si="12"/>
        <v>0.71984126984126984</v>
      </c>
      <c r="L56" s="52">
        <f t="shared" si="13"/>
        <v>-6.5873015873015861E-2</v>
      </c>
    </row>
    <row r="57" spans="1:12" x14ac:dyDescent="0.4">
      <c r="A57" s="74" t="s">
        <v>81</v>
      </c>
      <c r="B57" s="56">
        <v>840</v>
      </c>
      <c r="C57" s="69">
        <v>771</v>
      </c>
      <c r="D57" s="73">
        <f t="shared" si="7"/>
        <v>1.0894941634241244</v>
      </c>
      <c r="E57" s="68">
        <f t="shared" si="8"/>
        <v>69</v>
      </c>
      <c r="F57" s="56">
        <v>1220</v>
      </c>
      <c r="G57" s="69">
        <v>1199</v>
      </c>
      <c r="H57" s="67">
        <f t="shared" si="9"/>
        <v>1.0175145954962468</v>
      </c>
      <c r="I57" s="54">
        <f t="shared" si="10"/>
        <v>21</v>
      </c>
      <c r="J57" s="53">
        <f t="shared" si="11"/>
        <v>0.68852459016393441</v>
      </c>
      <c r="K57" s="67">
        <f t="shared" si="12"/>
        <v>0.64303586321934947</v>
      </c>
      <c r="L57" s="66">
        <f t="shared" si="13"/>
        <v>4.5488726944584945E-2</v>
      </c>
    </row>
    <row r="58" spans="1:12" x14ac:dyDescent="0.4">
      <c r="A58" s="58" t="s">
        <v>80</v>
      </c>
      <c r="B58" s="56">
        <v>657</v>
      </c>
      <c r="C58" s="56">
        <v>552</v>
      </c>
      <c r="D58" s="73">
        <f t="shared" si="7"/>
        <v>1.1902173913043479</v>
      </c>
      <c r="E58" s="54">
        <f t="shared" si="8"/>
        <v>105</v>
      </c>
      <c r="F58" s="56">
        <v>1200</v>
      </c>
      <c r="G58" s="56">
        <v>1200</v>
      </c>
      <c r="H58" s="53">
        <f t="shared" si="9"/>
        <v>1</v>
      </c>
      <c r="I58" s="54">
        <f t="shared" si="10"/>
        <v>0</v>
      </c>
      <c r="J58" s="53">
        <f t="shared" si="11"/>
        <v>0.54749999999999999</v>
      </c>
      <c r="K58" s="53">
        <f t="shared" si="12"/>
        <v>0.46</v>
      </c>
      <c r="L58" s="52">
        <f t="shared" si="13"/>
        <v>8.7499999999999967E-2</v>
      </c>
    </row>
    <row r="59" spans="1:12" x14ac:dyDescent="0.4">
      <c r="A59" s="58" t="s">
        <v>79</v>
      </c>
      <c r="B59" s="69">
        <v>811</v>
      </c>
      <c r="C59" s="69">
        <v>669</v>
      </c>
      <c r="D59" s="53">
        <f t="shared" si="7"/>
        <v>1.2122571001494769</v>
      </c>
      <c r="E59" s="68">
        <f t="shared" si="8"/>
        <v>142</v>
      </c>
      <c r="F59" s="69">
        <v>1198</v>
      </c>
      <c r="G59" s="69">
        <v>1196</v>
      </c>
      <c r="H59" s="67">
        <f t="shared" si="9"/>
        <v>1.0016722408026757</v>
      </c>
      <c r="I59" s="68">
        <f t="shared" si="10"/>
        <v>2</v>
      </c>
      <c r="J59" s="67">
        <f t="shared" si="11"/>
        <v>0.67696160267111849</v>
      </c>
      <c r="K59" s="67">
        <f t="shared" si="12"/>
        <v>0.55936454849498329</v>
      </c>
      <c r="L59" s="66">
        <f t="shared" si="13"/>
        <v>0.1175970541761352</v>
      </c>
    </row>
    <row r="60" spans="1:12" x14ac:dyDescent="0.4">
      <c r="A60" s="71" t="s">
        <v>78</v>
      </c>
      <c r="B60" s="56">
        <v>2011</v>
      </c>
      <c r="C60" s="56">
        <v>1675</v>
      </c>
      <c r="D60" s="53">
        <f t="shared" si="7"/>
        <v>1.2005970149253731</v>
      </c>
      <c r="E60" s="54">
        <f t="shared" si="8"/>
        <v>336</v>
      </c>
      <c r="F60" s="56">
        <v>4159</v>
      </c>
      <c r="G60" s="56">
        <v>3660</v>
      </c>
      <c r="H60" s="53">
        <f t="shared" si="9"/>
        <v>1.1363387978142077</v>
      </c>
      <c r="I60" s="54">
        <f t="shared" si="10"/>
        <v>499</v>
      </c>
      <c r="J60" s="53">
        <f t="shared" si="11"/>
        <v>0.48352969463813417</v>
      </c>
      <c r="K60" s="53">
        <f t="shared" si="12"/>
        <v>0.45765027322404372</v>
      </c>
      <c r="L60" s="52">
        <f t="shared" si="13"/>
        <v>2.5879421414090442E-2</v>
      </c>
    </row>
    <row r="61" spans="1:12" x14ac:dyDescent="0.4">
      <c r="A61" s="70" t="s">
        <v>155</v>
      </c>
      <c r="B61" s="69">
        <v>795</v>
      </c>
      <c r="C61" s="604"/>
      <c r="D61" s="67" t="e">
        <f t="shared" si="7"/>
        <v>#DIV/0!</v>
      </c>
      <c r="E61" s="68">
        <f t="shared" si="8"/>
        <v>795</v>
      </c>
      <c r="F61" s="69">
        <v>1212</v>
      </c>
      <c r="G61" s="604"/>
      <c r="H61" s="67" t="e">
        <f t="shared" si="9"/>
        <v>#DIV/0!</v>
      </c>
      <c r="I61" s="68">
        <f t="shared" si="10"/>
        <v>1212</v>
      </c>
      <c r="J61" s="67">
        <f t="shared" si="11"/>
        <v>0.65594059405940597</v>
      </c>
      <c r="K61" s="67" t="e">
        <f t="shared" si="12"/>
        <v>#DIV/0!</v>
      </c>
      <c r="L61" s="66" t="e">
        <f t="shared" si="13"/>
        <v>#DIV/0!</v>
      </c>
    </row>
    <row r="62" spans="1:12" x14ac:dyDescent="0.4">
      <c r="A62" s="70" t="s">
        <v>339</v>
      </c>
      <c r="B62" s="69">
        <v>1037</v>
      </c>
      <c r="C62" s="604"/>
      <c r="D62" s="67" t="e">
        <f t="shared" si="7"/>
        <v>#DIV/0!</v>
      </c>
      <c r="E62" s="68">
        <f t="shared" si="8"/>
        <v>1037</v>
      </c>
      <c r="F62" s="69">
        <v>1200</v>
      </c>
      <c r="G62" s="604"/>
      <c r="H62" s="67" t="e">
        <f t="shared" si="9"/>
        <v>#DIV/0!</v>
      </c>
      <c r="I62" s="68">
        <f t="shared" si="10"/>
        <v>1200</v>
      </c>
      <c r="J62" s="67">
        <f t="shared" si="11"/>
        <v>0.86416666666666664</v>
      </c>
      <c r="K62" s="67" t="e">
        <f t="shared" si="12"/>
        <v>#DIV/0!</v>
      </c>
      <c r="L62" s="66" t="e">
        <f t="shared" si="13"/>
        <v>#DIV/0!</v>
      </c>
    </row>
    <row r="63" spans="1:12" x14ac:dyDescent="0.4">
      <c r="A63" s="51" t="s">
        <v>156</v>
      </c>
      <c r="B63" s="65"/>
      <c r="C63" s="65"/>
      <c r="D63" s="47" t="e">
        <f t="shared" si="7"/>
        <v>#DIV/0!</v>
      </c>
      <c r="E63" s="48">
        <f t="shared" si="8"/>
        <v>0</v>
      </c>
      <c r="F63" s="65"/>
      <c r="G63" s="603"/>
      <c r="H63" s="47"/>
      <c r="I63" s="48"/>
      <c r="J63" s="47"/>
      <c r="K63" s="47" t="e">
        <f t="shared" ref="K63:K68" si="14">+C63/G63</f>
        <v>#DIV/0!</v>
      </c>
      <c r="L63" s="46"/>
    </row>
    <row r="64" spans="1:12" s="45" customFormat="1" x14ac:dyDescent="0.4">
      <c r="A64" s="277" t="s">
        <v>154</v>
      </c>
      <c r="B64" s="259">
        <f>SUM(B65:B68)</f>
        <v>1057</v>
      </c>
      <c r="C64" s="259">
        <f>SUM(C65:C68)</f>
        <v>725</v>
      </c>
      <c r="D64" s="256">
        <f t="shared" si="7"/>
        <v>1.4579310344827585</v>
      </c>
      <c r="E64" s="281">
        <f t="shared" si="8"/>
        <v>332</v>
      </c>
      <c r="F64" s="259">
        <f>SUM(F65:F68)</f>
        <v>1723</v>
      </c>
      <c r="G64" s="259">
        <f>SUM(G65:G68)</f>
        <v>1501</v>
      </c>
      <c r="H64" s="256">
        <f>+F64/G64</f>
        <v>1.1479013990672884</v>
      </c>
      <c r="I64" s="281">
        <f>+F64-G64</f>
        <v>222</v>
      </c>
      <c r="J64" s="256">
        <f>+B64/F64</f>
        <v>0.61346488682530476</v>
      </c>
      <c r="K64" s="256">
        <f t="shared" si="14"/>
        <v>0.48301132578281147</v>
      </c>
      <c r="L64" s="280">
        <f>+J64-K64</f>
        <v>0.13045356104249328</v>
      </c>
    </row>
    <row r="65" spans="1:12" s="45" customFormat="1" x14ac:dyDescent="0.4">
      <c r="A65" s="64" t="s">
        <v>77</v>
      </c>
      <c r="B65" s="63">
        <v>256</v>
      </c>
      <c r="C65" s="63">
        <v>180</v>
      </c>
      <c r="D65" s="60">
        <f t="shared" si="7"/>
        <v>1.4222222222222223</v>
      </c>
      <c r="E65" s="61">
        <f t="shared" si="8"/>
        <v>76</v>
      </c>
      <c r="F65" s="63">
        <v>302</v>
      </c>
      <c r="G65" s="63">
        <v>302</v>
      </c>
      <c r="H65" s="60">
        <f>+F65/G65</f>
        <v>1</v>
      </c>
      <c r="I65" s="61">
        <f>+F65-G65</f>
        <v>0</v>
      </c>
      <c r="J65" s="60">
        <f>+B65/F65</f>
        <v>0.84768211920529801</v>
      </c>
      <c r="K65" s="60">
        <f t="shared" si="14"/>
        <v>0.59602649006622521</v>
      </c>
      <c r="L65" s="59">
        <f>+J65-K65</f>
        <v>0.2516556291390728</v>
      </c>
    </row>
    <row r="66" spans="1:12" s="45" customFormat="1" x14ac:dyDescent="0.4">
      <c r="A66" s="58" t="s">
        <v>153</v>
      </c>
      <c r="B66" s="56">
        <v>298</v>
      </c>
      <c r="C66" s="56">
        <v>143</v>
      </c>
      <c r="D66" s="53">
        <f t="shared" si="7"/>
        <v>2.0839160839160837</v>
      </c>
      <c r="E66" s="54">
        <f t="shared" si="8"/>
        <v>155</v>
      </c>
      <c r="F66" s="56">
        <v>520</v>
      </c>
      <c r="G66" s="56">
        <v>301</v>
      </c>
      <c r="H66" s="53">
        <f>+F66/G66</f>
        <v>1.7275747508305648</v>
      </c>
      <c r="I66" s="54">
        <f>+F66-G66</f>
        <v>219</v>
      </c>
      <c r="J66" s="53">
        <f>+B66/F66</f>
        <v>0.57307692307692304</v>
      </c>
      <c r="K66" s="53">
        <f t="shared" si="14"/>
        <v>0.47508305647840532</v>
      </c>
      <c r="L66" s="52">
        <f>+J66-K66</f>
        <v>9.799386659851772E-2</v>
      </c>
    </row>
    <row r="67" spans="1:12" s="45" customFormat="1" x14ac:dyDescent="0.4">
      <c r="A67" s="57" t="s">
        <v>152</v>
      </c>
      <c r="B67" s="56">
        <v>154</v>
      </c>
      <c r="C67" s="56">
        <v>143</v>
      </c>
      <c r="D67" s="53">
        <f t="shared" si="7"/>
        <v>1.0769230769230769</v>
      </c>
      <c r="E67" s="54">
        <f t="shared" si="8"/>
        <v>11</v>
      </c>
      <c r="F67" s="56">
        <v>300</v>
      </c>
      <c r="G67" s="56">
        <v>300</v>
      </c>
      <c r="H67" s="53">
        <f>+F67/G67</f>
        <v>1</v>
      </c>
      <c r="I67" s="54">
        <f>+F67-G67</f>
        <v>0</v>
      </c>
      <c r="J67" s="53">
        <f>+B67/F67</f>
        <v>0.51333333333333331</v>
      </c>
      <c r="K67" s="53">
        <f t="shared" si="14"/>
        <v>0.47666666666666668</v>
      </c>
      <c r="L67" s="52">
        <f>+J67-K67</f>
        <v>3.6666666666666625E-2</v>
      </c>
    </row>
    <row r="68" spans="1:12" s="45" customFormat="1" x14ac:dyDescent="0.4">
      <c r="A68" s="51" t="s">
        <v>151</v>
      </c>
      <c r="B68" s="50">
        <v>349</v>
      </c>
      <c r="C68" s="50">
        <v>259</v>
      </c>
      <c r="D68" s="47">
        <f t="shared" si="7"/>
        <v>1.3474903474903475</v>
      </c>
      <c r="E68" s="48">
        <f t="shared" si="8"/>
        <v>90</v>
      </c>
      <c r="F68" s="50">
        <v>601</v>
      </c>
      <c r="G68" s="50">
        <v>598</v>
      </c>
      <c r="H68" s="47">
        <f>+F68/G68</f>
        <v>1.0050167224080269</v>
      </c>
      <c r="I68" s="48">
        <f>+F68-G68</f>
        <v>3</v>
      </c>
      <c r="J68" s="47">
        <f>+B68/F68</f>
        <v>0.58069883527454247</v>
      </c>
      <c r="K68" s="47">
        <f t="shared" si="14"/>
        <v>0.43311036789297658</v>
      </c>
      <c r="L68" s="46">
        <f>+J68-K68</f>
        <v>0.14758846738156589</v>
      </c>
    </row>
    <row r="69" spans="1:12" x14ac:dyDescent="0.4">
      <c r="A69" s="42" t="s">
        <v>143</v>
      </c>
      <c r="C69" s="42"/>
      <c r="E69" s="43"/>
      <c r="G69" s="42"/>
      <c r="I69" s="43"/>
      <c r="K69" s="42"/>
    </row>
    <row r="70" spans="1:12" x14ac:dyDescent="0.4">
      <c r="A70" s="44" t="s">
        <v>142</v>
      </c>
      <c r="C70" s="42"/>
      <c r="E70" s="43"/>
      <c r="G70" s="42"/>
      <c r="I70" s="43"/>
      <c r="K70" s="42"/>
    </row>
    <row r="71" spans="1:12" x14ac:dyDescent="0.4">
      <c r="A71" s="42" t="s">
        <v>141</v>
      </c>
    </row>
    <row r="72" spans="1:12" x14ac:dyDescent="0.4">
      <c r="A72" s="42" t="s">
        <v>196</v>
      </c>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dataValidations count="1">
    <dataValidation allowBlank="1" showInputMessage="1" showErrorMessage="1" sqref="B6:L68 IX6:JH68 ST6:TD68 ACP6:ACZ68 AML6:AMV68 AWH6:AWR68 BGD6:BGN68 BPZ6:BQJ68 BZV6:CAF68 CJR6:CKB68 CTN6:CTX68 DDJ6:DDT68 DNF6:DNP68 DXB6:DXL68 EGX6:EHH68 EQT6:ERD68 FAP6:FAZ68 FKL6:FKV68 FUH6:FUR68 GED6:GEN68 GNZ6:GOJ68 GXV6:GYF68 HHR6:HIB68 HRN6:HRX68 IBJ6:IBT68 ILF6:ILP68 IVB6:IVL68 JEX6:JFH68 JOT6:JPD68 JYP6:JYZ68 KIL6:KIV68 KSH6:KSR68 LCD6:LCN68 LLZ6:LMJ68 LVV6:LWF68 MFR6:MGB68 MPN6:MPX68 MZJ6:MZT68 NJF6:NJP68 NTB6:NTL68 OCX6:ODH68 OMT6:OND68 OWP6:OWZ68 PGL6:PGV68 PQH6:PQR68 QAD6:QAN68 QJZ6:QKJ68 QTV6:QUF68 RDR6:REB68 RNN6:RNX68 RXJ6:RXT68 SHF6:SHP68 SRB6:SRL68 TAX6:TBH68 TKT6:TLD68 TUP6:TUZ68 UEL6:UEV68 UOH6:UOR68 UYD6:UYN68 VHZ6:VIJ68 VRV6:VSF68 WBR6:WCB68 WLN6:WLX68 WVJ6:WVT68 B65542:L65604 IX65542:JH65604 ST65542:TD65604 ACP65542:ACZ65604 AML65542:AMV65604 AWH65542:AWR65604 BGD65542:BGN65604 BPZ65542:BQJ65604 BZV65542:CAF65604 CJR65542:CKB65604 CTN65542:CTX65604 DDJ65542:DDT65604 DNF65542:DNP65604 DXB65542:DXL65604 EGX65542:EHH65604 EQT65542:ERD65604 FAP65542:FAZ65604 FKL65542:FKV65604 FUH65542:FUR65604 GED65542:GEN65604 GNZ65542:GOJ65604 GXV65542:GYF65604 HHR65542:HIB65604 HRN65542:HRX65604 IBJ65542:IBT65604 ILF65542:ILP65604 IVB65542:IVL65604 JEX65542:JFH65604 JOT65542:JPD65604 JYP65542:JYZ65604 KIL65542:KIV65604 KSH65542:KSR65604 LCD65542:LCN65604 LLZ65542:LMJ65604 LVV65542:LWF65604 MFR65542:MGB65604 MPN65542:MPX65604 MZJ65542:MZT65604 NJF65542:NJP65604 NTB65542:NTL65604 OCX65542:ODH65604 OMT65542:OND65604 OWP65542:OWZ65604 PGL65542:PGV65604 PQH65542:PQR65604 QAD65542:QAN65604 QJZ65542:QKJ65604 QTV65542:QUF65604 RDR65542:REB65604 RNN65542:RNX65604 RXJ65542:RXT65604 SHF65542:SHP65604 SRB65542:SRL65604 TAX65542:TBH65604 TKT65542:TLD65604 TUP65542:TUZ65604 UEL65542:UEV65604 UOH65542:UOR65604 UYD65542:UYN65604 VHZ65542:VIJ65604 VRV65542:VSF65604 WBR65542:WCB65604 WLN65542:WLX65604 WVJ65542:WVT65604 B131078:L131140 IX131078:JH131140 ST131078:TD131140 ACP131078:ACZ131140 AML131078:AMV131140 AWH131078:AWR131140 BGD131078:BGN131140 BPZ131078:BQJ131140 BZV131078:CAF131140 CJR131078:CKB131140 CTN131078:CTX131140 DDJ131078:DDT131140 DNF131078:DNP131140 DXB131078:DXL131140 EGX131078:EHH131140 EQT131078:ERD131140 FAP131078:FAZ131140 FKL131078:FKV131140 FUH131078:FUR131140 GED131078:GEN131140 GNZ131078:GOJ131140 GXV131078:GYF131140 HHR131078:HIB131140 HRN131078:HRX131140 IBJ131078:IBT131140 ILF131078:ILP131140 IVB131078:IVL131140 JEX131078:JFH131140 JOT131078:JPD131140 JYP131078:JYZ131140 KIL131078:KIV131140 KSH131078:KSR131140 LCD131078:LCN131140 LLZ131078:LMJ131140 LVV131078:LWF131140 MFR131078:MGB131140 MPN131078:MPX131140 MZJ131078:MZT131140 NJF131078:NJP131140 NTB131078:NTL131140 OCX131078:ODH131140 OMT131078:OND131140 OWP131078:OWZ131140 PGL131078:PGV131140 PQH131078:PQR131140 QAD131078:QAN131140 QJZ131078:QKJ131140 QTV131078:QUF131140 RDR131078:REB131140 RNN131078:RNX131140 RXJ131078:RXT131140 SHF131078:SHP131140 SRB131078:SRL131140 TAX131078:TBH131140 TKT131078:TLD131140 TUP131078:TUZ131140 UEL131078:UEV131140 UOH131078:UOR131140 UYD131078:UYN131140 VHZ131078:VIJ131140 VRV131078:VSF131140 WBR131078:WCB131140 WLN131078:WLX131140 WVJ131078:WVT131140 B196614:L196676 IX196614:JH196676 ST196614:TD196676 ACP196614:ACZ196676 AML196614:AMV196676 AWH196614:AWR196676 BGD196614:BGN196676 BPZ196614:BQJ196676 BZV196614:CAF196676 CJR196614:CKB196676 CTN196614:CTX196676 DDJ196614:DDT196676 DNF196614:DNP196676 DXB196614:DXL196676 EGX196614:EHH196676 EQT196614:ERD196676 FAP196614:FAZ196676 FKL196614:FKV196676 FUH196614:FUR196676 GED196614:GEN196676 GNZ196614:GOJ196676 GXV196614:GYF196676 HHR196614:HIB196676 HRN196614:HRX196676 IBJ196614:IBT196676 ILF196614:ILP196676 IVB196614:IVL196676 JEX196614:JFH196676 JOT196614:JPD196676 JYP196614:JYZ196676 KIL196614:KIV196676 KSH196614:KSR196676 LCD196614:LCN196676 LLZ196614:LMJ196676 LVV196614:LWF196676 MFR196614:MGB196676 MPN196614:MPX196676 MZJ196614:MZT196676 NJF196614:NJP196676 NTB196614:NTL196676 OCX196614:ODH196676 OMT196614:OND196676 OWP196614:OWZ196676 PGL196614:PGV196676 PQH196614:PQR196676 QAD196614:QAN196676 QJZ196614:QKJ196676 QTV196614:QUF196676 RDR196614:REB196676 RNN196614:RNX196676 RXJ196614:RXT196676 SHF196614:SHP196676 SRB196614:SRL196676 TAX196614:TBH196676 TKT196614:TLD196676 TUP196614:TUZ196676 UEL196614:UEV196676 UOH196614:UOR196676 UYD196614:UYN196676 VHZ196614:VIJ196676 VRV196614:VSF196676 WBR196614:WCB196676 WLN196614:WLX196676 WVJ196614:WVT196676 B262150:L262212 IX262150:JH262212 ST262150:TD262212 ACP262150:ACZ262212 AML262150:AMV262212 AWH262150:AWR262212 BGD262150:BGN262212 BPZ262150:BQJ262212 BZV262150:CAF262212 CJR262150:CKB262212 CTN262150:CTX262212 DDJ262150:DDT262212 DNF262150:DNP262212 DXB262150:DXL262212 EGX262150:EHH262212 EQT262150:ERD262212 FAP262150:FAZ262212 FKL262150:FKV262212 FUH262150:FUR262212 GED262150:GEN262212 GNZ262150:GOJ262212 GXV262150:GYF262212 HHR262150:HIB262212 HRN262150:HRX262212 IBJ262150:IBT262212 ILF262150:ILP262212 IVB262150:IVL262212 JEX262150:JFH262212 JOT262150:JPD262212 JYP262150:JYZ262212 KIL262150:KIV262212 KSH262150:KSR262212 LCD262150:LCN262212 LLZ262150:LMJ262212 LVV262150:LWF262212 MFR262150:MGB262212 MPN262150:MPX262212 MZJ262150:MZT262212 NJF262150:NJP262212 NTB262150:NTL262212 OCX262150:ODH262212 OMT262150:OND262212 OWP262150:OWZ262212 PGL262150:PGV262212 PQH262150:PQR262212 QAD262150:QAN262212 QJZ262150:QKJ262212 QTV262150:QUF262212 RDR262150:REB262212 RNN262150:RNX262212 RXJ262150:RXT262212 SHF262150:SHP262212 SRB262150:SRL262212 TAX262150:TBH262212 TKT262150:TLD262212 TUP262150:TUZ262212 UEL262150:UEV262212 UOH262150:UOR262212 UYD262150:UYN262212 VHZ262150:VIJ262212 VRV262150:VSF262212 WBR262150:WCB262212 WLN262150:WLX262212 WVJ262150:WVT262212 B327686:L327748 IX327686:JH327748 ST327686:TD327748 ACP327686:ACZ327748 AML327686:AMV327748 AWH327686:AWR327748 BGD327686:BGN327748 BPZ327686:BQJ327748 BZV327686:CAF327748 CJR327686:CKB327748 CTN327686:CTX327748 DDJ327686:DDT327748 DNF327686:DNP327748 DXB327686:DXL327748 EGX327686:EHH327748 EQT327686:ERD327748 FAP327686:FAZ327748 FKL327686:FKV327748 FUH327686:FUR327748 GED327686:GEN327748 GNZ327686:GOJ327748 GXV327686:GYF327748 HHR327686:HIB327748 HRN327686:HRX327748 IBJ327686:IBT327748 ILF327686:ILP327748 IVB327686:IVL327748 JEX327686:JFH327748 JOT327686:JPD327748 JYP327686:JYZ327748 KIL327686:KIV327748 KSH327686:KSR327748 LCD327686:LCN327748 LLZ327686:LMJ327748 LVV327686:LWF327748 MFR327686:MGB327748 MPN327686:MPX327748 MZJ327686:MZT327748 NJF327686:NJP327748 NTB327686:NTL327748 OCX327686:ODH327748 OMT327686:OND327748 OWP327686:OWZ327748 PGL327686:PGV327748 PQH327686:PQR327748 QAD327686:QAN327748 QJZ327686:QKJ327748 QTV327686:QUF327748 RDR327686:REB327748 RNN327686:RNX327748 RXJ327686:RXT327748 SHF327686:SHP327748 SRB327686:SRL327748 TAX327686:TBH327748 TKT327686:TLD327748 TUP327686:TUZ327748 UEL327686:UEV327748 UOH327686:UOR327748 UYD327686:UYN327748 VHZ327686:VIJ327748 VRV327686:VSF327748 WBR327686:WCB327748 WLN327686:WLX327748 WVJ327686:WVT327748 B393222:L393284 IX393222:JH393284 ST393222:TD393284 ACP393222:ACZ393284 AML393222:AMV393284 AWH393222:AWR393284 BGD393222:BGN393284 BPZ393222:BQJ393284 BZV393222:CAF393284 CJR393222:CKB393284 CTN393222:CTX393284 DDJ393222:DDT393284 DNF393222:DNP393284 DXB393222:DXL393284 EGX393222:EHH393284 EQT393222:ERD393284 FAP393222:FAZ393284 FKL393222:FKV393284 FUH393222:FUR393284 GED393222:GEN393284 GNZ393222:GOJ393284 GXV393222:GYF393284 HHR393222:HIB393284 HRN393222:HRX393284 IBJ393222:IBT393284 ILF393222:ILP393284 IVB393222:IVL393284 JEX393222:JFH393284 JOT393222:JPD393284 JYP393222:JYZ393284 KIL393222:KIV393284 KSH393222:KSR393284 LCD393222:LCN393284 LLZ393222:LMJ393284 LVV393222:LWF393284 MFR393222:MGB393284 MPN393222:MPX393284 MZJ393222:MZT393284 NJF393222:NJP393284 NTB393222:NTL393284 OCX393222:ODH393284 OMT393222:OND393284 OWP393222:OWZ393284 PGL393222:PGV393284 PQH393222:PQR393284 QAD393222:QAN393284 QJZ393222:QKJ393284 QTV393222:QUF393284 RDR393222:REB393284 RNN393222:RNX393284 RXJ393222:RXT393284 SHF393222:SHP393284 SRB393222:SRL393284 TAX393222:TBH393284 TKT393222:TLD393284 TUP393222:TUZ393284 UEL393222:UEV393284 UOH393222:UOR393284 UYD393222:UYN393284 VHZ393222:VIJ393284 VRV393222:VSF393284 WBR393222:WCB393284 WLN393222:WLX393284 WVJ393222:WVT393284 B458758:L458820 IX458758:JH458820 ST458758:TD458820 ACP458758:ACZ458820 AML458758:AMV458820 AWH458758:AWR458820 BGD458758:BGN458820 BPZ458758:BQJ458820 BZV458758:CAF458820 CJR458758:CKB458820 CTN458758:CTX458820 DDJ458758:DDT458820 DNF458758:DNP458820 DXB458758:DXL458820 EGX458758:EHH458820 EQT458758:ERD458820 FAP458758:FAZ458820 FKL458758:FKV458820 FUH458758:FUR458820 GED458758:GEN458820 GNZ458758:GOJ458820 GXV458758:GYF458820 HHR458758:HIB458820 HRN458758:HRX458820 IBJ458758:IBT458820 ILF458758:ILP458820 IVB458758:IVL458820 JEX458758:JFH458820 JOT458758:JPD458820 JYP458758:JYZ458820 KIL458758:KIV458820 KSH458758:KSR458820 LCD458758:LCN458820 LLZ458758:LMJ458820 LVV458758:LWF458820 MFR458758:MGB458820 MPN458758:MPX458820 MZJ458758:MZT458820 NJF458758:NJP458820 NTB458758:NTL458820 OCX458758:ODH458820 OMT458758:OND458820 OWP458758:OWZ458820 PGL458758:PGV458820 PQH458758:PQR458820 QAD458758:QAN458820 QJZ458758:QKJ458820 QTV458758:QUF458820 RDR458758:REB458820 RNN458758:RNX458820 RXJ458758:RXT458820 SHF458758:SHP458820 SRB458758:SRL458820 TAX458758:TBH458820 TKT458758:TLD458820 TUP458758:TUZ458820 UEL458758:UEV458820 UOH458758:UOR458820 UYD458758:UYN458820 VHZ458758:VIJ458820 VRV458758:VSF458820 WBR458758:WCB458820 WLN458758:WLX458820 WVJ458758:WVT458820 B524294:L524356 IX524294:JH524356 ST524294:TD524356 ACP524294:ACZ524356 AML524294:AMV524356 AWH524294:AWR524356 BGD524294:BGN524356 BPZ524294:BQJ524356 BZV524294:CAF524356 CJR524294:CKB524356 CTN524294:CTX524356 DDJ524294:DDT524356 DNF524294:DNP524356 DXB524294:DXL524356 EGX524294:EHH524356 EQT524294:ERD524356 FAP524294:FAZ524356 FKL524294:FKV524356 FUH524294:FUR524356 GED524294:GEN524356 GNZ524294:GOJ524356 GXV524294:GYF524356 HHR524294:HIB524356 HRN524294:HRX524356 IBJ524294:IBT524356 ILF524294:ILP524356 IVB524294:IVL524356 JEX524294:JFH524356 JOT524294:JPD524356 JYP524294:JYZ524356 KIL524294:KIV524356 KSH524294:KSR524356 LCD524294:LCN524356 LLZ524294:LMJ524356 LVV524294:LWF524356 MFR524294:MGB524356 MPN524294:MPX524356 MZJ524294:MZT524356 NJF524294:NJP524356 NTB524294:NTL524356 OCX524294:ODH524356 OMT524294:OND524356 OWP524294:OWZ524356 PGL524294:PGV524356 PQH524294:PQR524356 QAD524294:QAN524356 QJZ524294:QKJ524356 QTV524294:QUF524356 RDR524294:REB524356 RNN524294:RNX524356 RXJ524294:RXT524356 SHF524294:SHP524356 SRB524294:SRL524356 TAX524294:TBH524356 TKT524294:TLD524356 TUP524294:TUZ524356 UEL524294:UEV524356 UOH524294:UOR524356 UYD524294:UYN524356 VHZ524294:VIJ524356 VRV524294:VSF524356 WBR524294:WCB524356 WLN524294:WLX524356 WVJ524294:WVT524356 B589830:L589892 IX589830:JH589892 ST589830:TD589892 ACP589830:ACZ589892 AML589830:AMV589892 AWH589830:AWR589892 BGD589830:BGN589892 BPZ589830:BQJ589892 BZV589830:CAF589892 CJR589830:CKB589892 CTN589830:CTX589892 DDJ589830:DDT589892 DNF589830:DNP589892 DXB589830:DXL589892 EGX589830:EHH589892 EQT589830:ERD589892 FAP589830:FAZ589892 FKL589830:FKV589892 FUH589830:FUR589892 GED589830:GEN589892 GNZ589830:GOJ589892 GXV589830:GYF589892 HHR589830:HIB589892 HRN589830:HRX589892 IBJ589830:IBT589892 ILF589830:ILP589892 IVB589830:IVL589892 JEX589830:JFH589892 JOT589830:JPD589892 JYP589830:JYZ589892 KIL589830:KIV589892 KSH589830:KSR589892 LCD589830:LCN589892 LLZ589830:LMJ589892 LVV589830:LWF589892 MFR589830:MGB589892 MPN589830:MPX589892 MZJ589830:MZT589892 NJF589830:NJP589892 NTB589830:NTL589892 OCX589830:ODH589892 OMT589830:OND589892 OWP589830:OWZ589892 PGL589830:PGV589892 PQH589830:PQR589892 QAD589830:QAN589892 QJZ589830:QKJ589892 QTV589830:QUF589892 RDR589830:REB589892 RNN589830:RNX589892 RXJ589830:RXT589892 SHF589830:SHP589892 SRB589830:SRL589892 TAX589830:TBH589892 TKT589830:TLD589892 TUP589830:TUZ589892 UEL589830:UEV589892 UOH589830:UOR589892 UYD589830:UYN589892 VHZ589830:VIJ589892 VRV589830:VSF589892 WBR589830:WCB589892 WLN589830:WLX589892 WVJ589830:WVT589892 B655366:L655428 IX655366:JH655428 ST655366:TD655428 ACP655366:ACZ655428 AML655366:AMV655428 AWH655366:AWR655428 BGD655366:BGN655428 BPZ655366:BQJ655428 BZV655366:CAF655428 CJR655366:CKB655428 CTN655366:CTX655428 DDJ655366:DDT655428 DNF655366:DNP655428 DXB655366:DXL655428 EGX655366:EHH655428 EQT655366:ERD655428 FAP655366:FAZ655428 FKL655366:FKV655428 FUH655366:FUR655428 GED655366:GEN655428 GNZ655366:GOJ655428 GXV655366:GYF655428 HHR655366:HIB655428 HRN655366:HRX655428 IBJ655366:IBT655428 ILF655366:ILP655428 IVB655366:IVL655428 JEX655366:JFH655428 JOT655366:JPD655428 JYP655366:JYZ655428 KIL655366:KIV655428 KSH655366:KSR655428 LCD655366:LCN655428 LLZ655366:LMJ655428 LVV655366:LWF655428 MFR655366:MGB655428 MPN655366:MPX655428 MZJ655366:MZT655428 NJF655366:NJP655428 NTB655366:NTL655428 OCX655366:ODH655428 OMT655366:OND655428 OWP655366:OWZ655428 PGL655366:PGV655428 PQH655366:PQR655428 QAD655366:QAN655428 QJZ655366:QKJ655428 QTV655366:QUF655428 RDR655366:REB655428 RNN655366:RNX655428 RXJ655366:RXT655428 SHF655366:SHP655428 SRB655366:SRL655428 TAX655366:TBH655428 TKT655366:TLD655428 TUP655366:TUZ655428 UEL655366:UEV655428 UOH655366:UOR655428 UYD655366:UYN655428 VHZ655366:VIJ655428 VRV655366:VSF655428 WBR655366:WCB655428 WLN655366:WLX655428 WVJ655366:WVT655428 B720902:L720964 IX720902:JH720964 ST720902:TD720964 ACP720902:ACZ720964 AML720902:AMV720964 AWH720902:AWR720964 BGD720902:BGN720964 BPZ720902:BQJ720964 BZV720902:CAF720964 CJR720902:CKB720964 CTN720902:CTX720964 DDJ720902:DDT720964 DNF720902:DNP720964 DXB720902:DXL720964 EGX720902:EHH720964 EQT720902:ERD720964 FAP720902:FAZ720964 FKL720902:FKV720964 FUH720902:FUR720964 GED720902:GEN720964 GNZ720902:GOJ720964 GXV720902:GYF720964 HHR720902:HIB720964 HRN720902:HRX720964 IBJ720902:IBT720964 ILF720902:ILP720964 IVB720902:IVL720964 JEX720902:JFH720964 JOT720902:JPD720964 JYP720902:JYZ720964 KIL720902:KIV720964 KSH720902:KSR720964 LCD720902:LCN720964 LLZ720902:LMJ720964 LVV720902:LWF720964 MFR720902:MGB720964 MPN720902:MPX720964 MZJ720902:MZT720964 NJF720902:NJP720964 NTB720902:NTL720964 OCX720902:ODH720964 OMT720902:OND720964 OWP720902:OWZ720964 PGL720902:PGV720964 PQH720902:PQR720964 QAD720902:QAN720964 QJZ720902:QKJ720964 QTV720902:QUF720964 RDR720902:REB720964 RNN720902:RNX720964 RXJ720902:RXT720964 SHF720902:SHP720964 SRB720902:SRL720964 TAX720902:TBH720964 TKT720902:TLD720964 TUP720902:TUZ720964 UEL720902:UEV720964 UOH720902:UOR720964 UYD720902:UYN720964 VHZ720902:VIJ720964 VRV720902:VSF720964 WBR720902:WCB720964 WLN720902:WLX720964 WVJ720902:WVT720964 B786438:L786500 IX786438:JH786500 ST786438:TD786500 ACP786438:ACZ786500 AML786438:AMV786500 AWH786438:AWR786500 BGD786438:BGN786500 BPZ786438:BQJ786500 BZV786438:CAF786500 CJR786438:CKB786500 CTN786438:CTX786500 DDJ786438:DDT786500 DNF786438:DNP786500 DXB786438:DXL786500 EGX786438:EHH786500 EQT786438:ERD786500 FAP786438:FAZ786500 FKL786438:FKV786500 FUH786438:FUR786500 GED786438:GEN786500 GNZ786438:GOJ786500 GXV786438:GYF786500 HHR786438:HIB786500 HRN786438:HRX786500 IBJ786438:IBT786500 ILF786438:ILP786500 IVB786438:IVL786500 JEX786438:JFH786500 JOT786438:JPD786500 JYP786438:JYZ786500 KIL786438:KIV786500 KSH786438:KSR786500 LCD786438:LCN786500 LLZ786438:LMJ786500 LVV786438:LWF786500 MFR786438:MGB786500 MPN786438:MPX786500 MZJ786438:MZT786500 NJF786438:NJP786500 NTB786438:NTL786500 OCX786438:ODH786500 OMT786438:OND786500 OWP786438:OWZ786500 PGL786438:PGV786500 PQH786438:PQR786500 QAD786438:QAN786500 QJZ786438:QKJ786500 QTV786438:QUF786500 RDR786438:REB786500 RNN786438:RNX786500 RXJ786438:RXT786500 SHF786438:SHP786500 SRB786438:SRL786500 TAX786438:TBH786500 TKT786438:TLD786500 TUP786438:TUZ786500 UEL786438:UEV786500 UOH786438:UOR786500 UYD786438:UYN786500 VHZ786438:VIJ786500 VRV786438:VSF786500 WBR786438:WCB786500 WLN786438:WLX786500 WVJ786438:WVT786500 B851974:L852036 IX851974:JH852036 ST851974:TD852036 ACP851974:ACZ852036 AML851974:AMV852036 AWH851974:AWR852036 BGD851974:BGN852036 BPZ851974:BQJ852036 BZV851974:CAF852036 CJR851974:CKB852036 CTN851974:CTX852036 DDJ851974:DDT852036 DNF851974:DNP852036 DXB851974:DXL852036 EGX851974:EHH852036 EQT851974:ERD852036 FAP851974:FAZ852036 FKL851974:FKV852036 FUH851974:FUR852036 GED851974:GEN852036 GNZ851974:GOJ852036 GXV851974:GYF852036 HHR851974:HIB852036 HRN851974:HRX852036 IBJ851974:IBT852036 ILF851974:ILP852036 IVB851974:IVL852036 JEX851974:JFH852036 JOT851974:JPD852036 JYP851974:JYZ852036 KIL851974:KIV852036 KSH851974:KSR852036 LCD851974:LCN852036 LLZ851974:LMJ852036 LVV851974:LWF852036 MFR851974:MGB852036 MPN851974:MPX852036 MZJ851974:MZT852036 NJF851974:NJP852036 NTB851974:NTL852036 OCX851974:ODH852036 OMT851974:OND852036 OWP851974:OWZ852036 PGL851974:PGV852036 PQH851974:PQR852036 QAD851974:QAN852036 QJZ851974:QKJ852036 QTV851974:QUF852036 RDR851974:REB852036 RNN851974:RNX852036 RXJ851974:RXT852036 SHF851974:SHP852036 SRB851974:SRL852036 TAX851974:TBH852036 TKT851974:TLD852036 TUP851974:TUZ852036 UEL851974:UEV852036 UOH851974:UOR852036 UYD851974:UYN852036 VHZ851974:VIJ852036 VRV851974:VSF852036 WBR851974:WCB852036 WLN851974:WLX852036 WVJ851974:WVT852036 B917510:L917572 IX917510:JH917572 ST917510:TD917572 ACP917510:ACZ917572 AML917510:AMV917572 AWH917510:AWR917572 BGD917510:BGN917572 BPZ917510:BQJ917572 BZV917510:CAF917572 CJR917510:CKB917572 CTN917510:CTX917572 DDJ917510:DDT917572 DNF917510:DNP917572 DXB917510:DXL917572 EGX917510:EHH917572 EQT917510:ERD917572 FAP917510:FAZ917572 FKL917510:FKV917572 FUH917510:FUR917572 GED917510:GEN917572 GNZ917510:GOJ917572 GXV917510:GYF917572 HHR917510:HIB917572 HRN917510:HRX917572 IBJ917510:IBT917572 ILF917510:ILP917572 IVB917510:IVL917572 JEX917510:JFH917572 JOT917510:JPD917572 JYP917510:JYZ917572 KIL917510:KIV917572 KSH917510:KSR917572 LCD917510:LCN917572 LLZ917510:LMJ917572 LVV917510:LWF917572 MFR917510:MGB917572 MPN917510:MPX917572 MZJ917510:MZT917572 NJF917510:NJP917572 NTB917510:NTL917572 OCX917510:ODH917572 OMT917510:OND917572 OWP917510:OWZ917572 PGL917510:PGV917572 PQH917510:PQR917572 QAD917510:QAN917572 QJZ917510:QKJ917572 QTV917510:QUF917572 RDR917510:REB917572 RNN917510:RNX917572 RXJ917510:RXT917572 SHF917510:SHP917572 SRB917510:SRL917572 TAX917510:TBH917572 TKT917510:TLD917572 TUP917510:TUZ917572 UEL917510:UEV917572 UOH917510:UOR917572 UYD917510:UYN917572 VHZ917510:VIJ917572 VRV917510:VSF917572 WBR917510:WCB917572 WLN917510:WLX917572 WVJ917510:WVT917572 B983046:L983108 IX983046:JH983108 ST983046:TD983108 ACP983046:ACZ983108 AML983046:AMV983108 AWH983046:AWR983108 BGD983046:BGN983108 BPZ983046:BQJ983108 BZV983046:CAF983108 CJR983046:CKB983108 CTN983046:CTX983108 DDJ983046:DDT983108 DNF983046:DNP983108 DXB983046:DXL983108 EGX983046:EHH983108 EQT983046:ERD983108 FAP983046:FAZ983108 FKL983046:FKV983108 FUH983046:FUR983108 GED983046:GEN983108 GNZ983046:GOJ983108 GXV983046:GYF983108 HHR983046:HIB983108 HRN983046:HRX983108 IBJ983046:IBT983108 ILF983046:ILP983108 IVB983046:IVL983108 JEX983046:JFH983108 JOT983046:JPD983108 JYP983046:JYZ983108 KIL983046:KIV983108 KSH983046:KSR983108 LCD983046:LCN983108 LLZ983046:LMJ983108 LVV983046:LWF983108 MFR983046:MGB983108 MPN983046:MPX983108 MZJ983046:MZT983108 NJF983046:NJP983108 NTB983046:NTL983108 OCX983046:ODH983108 OMT983046:OND983108 OWP983046:OWZ983108 PGL983046:PGV983108 PQH983046:PQR983108 QAD983046:QAN983108 QJZ983046:QKJ983108 QTV983046:QUF983108 RDR983046:REB983108 RNN983046:RNX983108 RXJ983046:RXT983108 SHF983046:SHP983108 SRB983046:SRL983108 TAX983046:TBH983108 TKT983046:TLD983108 TUP983046:TUZ983108 UEL983046:UEV983108 UOH983046:UOR983108 UYD983046:UYN983108 VHZ983046:VIJ983108 VRV983046:VSF983108 WBR983046:WCB983108 WLN983046:WLX983108 WVJ983046:WVT983108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2"/>
  <sheetViews>
    <sheetView zoomScaleNormal="100" workbookViewId="0">
      <selection sqref="A1:B1"/>
    </sheetView>
  </sheetViews>
  <sheetFormatPr defaultColWidth="15.75" defaultRowHeight="10.5" x14ac:dyDescent="0.4"/>
  <cols>
    <col min="1" max="1" width="23.375" style="42" customWidth="1"/>
    <col min="2" max="3" width="11" style="98"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２月(中旬)</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s="42" customFormat="1" x14ac:dyDescent="0.4">
      <c r="A4" s="653"/>
      <c r="B4" s="659" t="s">
        <v>362</v>
      </c>
      <c r="C4" s="655" t="s">
        <v>361</v>
      </c>
      <c r="D4" s="653" t="s">
        <v>95</v>
      </c>
      <c r="E4" s="653"/>
      <c r="F4" s="649" t="str">
        <f>+B4</f>
        <v>(13'2/11～20)</v>
      </c>
      <c r="G4" s="649" t="str">
        <f>+C4</f>
        <v>(12'2/11～20)</v>
      </c>
      <c r="H4" s="653" t="s">
        <v>95</v>
      </c>
      <c r="I4" s="653"/>
      <c r="J4" s="649" t="str">
        <f>+B4</f>
        <v>(13'2/11～20)</v>
      </c>
      <c r="K4" s="649" t="str">
        <f>+C4</f>
        <v>(12'2/11～20)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92</v>
      </c>
      <c r="B6" s="292">
        <f>+B7+B41</f>
        <v>146643</v>
      </c>
      <c r="C6" s="292">
        <f>+C7+C41</f>
        <v>144955</v>
      </c>
      <c r="D6" s="297">
        <f t="shared" ref="D6:D37" si="0">+B6/C6</f>
        <v>1.0116449932737746</v>
      </c>
      <c r="E6" s="298">
        <f t="shared" ref="E6:E37" si="1">+B6-C6</f>
        <v>1688</v>
      </c>
      <c r="F6" s="292">
        <f>+F7+F41</f>
        <v>198286</v>
      </c>
      <c r="G6" s="292">
        <f>+G7+G41</f>
        <v>205459</v>
      </c>
      <c r="H6" s="297">
        <f t="shared" ref="H6:H37" si="2">+F6/G6</f>
        <v>0.96508792508481012</v>
      </c>
      <c r="I6" s="298">
        <f t="shared" ref="I6:I37" si="3">+F6-G6</f>
        <v>-7173</v>
      </c>
      <c r="J6" s="297">
        <f t="shared" ref="J6:J37" si="4">+B6/F6</f>
        <v>0.73955296894384881</v>
      </c>
      <c r="K6" s="297">
        <f t="shared" ref="K6:K37" si="5">+C6/G6</f>
        <v>0.70551788921390646</v>
      </c>
      <c r="L6" s="291">
        <f t="shared" ref="L6:L37" si="6">+J6-K6</f>
        <v>3.4035079729942352E-2</v>
      </c>
    </row>
    <row r="7" spans="1:12" s="44" customFormat="1" x14ac:dyDescent="0.4">
      <c r="A7" s="249" t="s">
        <v>91</v>
      </c>
      <c r="B7" s="292">
        <f>+B8+B18+B38</f>
        <v>62573</v>
      </c>
      <c r="C7" s="292">
        <f>+C8+C18+C38</f>
        <v>64737</v>
      </c>
      <c r="D7" s="297">
        <f t="shared" si="0"/>
        <v>0.96657243925421321</v>
      </c>
      <c r="E7" s="298">
        <f t="shared" si="1"/>
        <v>-2164</v>
      </c>
      <c r="F7" s="292">
        <f>+F8+F18+F38</f>
        <v>85581</v>
      </c>
      <c r="G7" s="292">
        <f>+G8+G18+G38</f>
        <v>92099</v>
      </c>
      <c r="H7" s="297">
        <f t="shared" si="2"/>
        <v>0.92922833038360897</v>
      </c>
      <c r="I7" s="298">
        <f t="shared" si="3"/>
        <v>-6518</v>
      </c>
      <c r="J7" s="297">
        <f t="shared" si="4"/>
        <v>0.73115527979341211</v>
      </c>
      <c r="K7" s="297">
        <f t="shared" si="5"/>
        <v>0.70290665479538328</v>
      </c>
      <c r="L7" s="291">
        <f t="shared" si="6"/>
        <v>2.8248624998028826E-2</v>
      </c>
    </row>
    <row r="8" spans="1:12" x14ac:dyDescent="0.4">
      <c r="A8" s="277" t="s">
        <v>190</v>
      </c>
      <c r="B8" s="290">
        <f>SUM(B9:B17)</f>
        <v>39730</v>
      </c>
      <c r="C8" s="290">
        <f>SUM(C9:C17)</f>
        <v>45246</v>
      </c>
      <c r="D8" s="294">
        <f t="shared" si="0"/>
        <v>0.87808867082173014</v>
      </c>
      <c r="E8" s="605">
        <f t="shared" si="1"/>
        <v>-5516</v>
      </c>
      <c r="F8" s="290">
        <f>SUM(F9:F17)</f>
        <v>54459</v>
      </c>
      <c r="G8" s="290">
        <f>SUM(G9:G17)</f>
        <v>66324</v>
      </c>
      <c r="H8" s="294">
        <f t="shared" si="2"/>
        <v>0.82110548217839696</v>
      </c>
      <c r="I8" s="605">
        <f t="shared" si="3"/>
        <v>-11865</v>
      </c>
      <c r="J8" s="294">
        <f t="shared" si="4"/>
        <v>0.72953965368442319</v>
      </c>
      <c r="K8" s="294">
        <f t="shared" si="5"/>
        <v>0.68219648995838611</v>
      </c>
      <c r="L8" s="293">
        <f t="shared" si="6"/>
        <v>4.7343163726037085E-2</v>
      </c>
    </row>
    <row r="9" spans="1:12" x14ac:dyDescent="0.4">
      <c r="A9" s="57" t="s">
        <v>87</v>
      </c>
      <c r="B9" s="609">
        <v>34351</v>
      </c>
      <c r="C9" s="129">
        <v>34102</v>
      </c>
      <c r="D9" s="121">
        <f t="shared" si="0"/>
        <v>1.0073016245381503</v>
      </c>
      <c r="E9" s="125">
        <f t="shared" si="1"/>
        <v>249</v>
      </c>
      <c r="F9" s="609">
        <v>47773</v>
      </c>
      <c r="G9" s="129">
        <v>51564</v>
      </c>
      <c r="H9" s="121">
        <f t="shared" si="2"/>
        <v>0.92647971452951672</v>
      </c>
      <c r="I9" s="125">
        <f t="shared" si="3"/>
        <v>-3791</v>
      </c>
      <c r="J9" s="121">
        <f t="shared" si="4"/>
        <v>0.71904632323697482</v>
      </c>
      <c r="K9" s="121">
        <f t="shared" si="5"/>
        <v>0.66135288185555818</v>
      </c>
      <c r="L9" s="130">
        <f t="shared" si="6"/>
        <v>5.7693441381416632E-2</v>
      </c>
    </row>
    <row r="10" spans="1:12" x14ac:dyDescent="0.4">
      <c r="A10" s="58" t="s">
        <v>90</v>
      </c>
      <c r="B10" s="609">
        <v>4428</v>
      </c>
      <c r="C10" s="129">
        <v>4412</v>
      </c>
      <c r="D10" s="104">
        <f t="shared" si="0"/>
        <v>1.0036264732547597</v>
      </c>
      <c r="E10" s="105">
        <f t="shared" si="1"/>
        <v>16</v>
      </c>
      <c r="F10" s="609">
        <v>5000</v>
      </c>
      <c r="G10" s="129">
        <v>5000</v>
      </c>
      <c r="H10" s="104">
        <f t="shared" si="2"/>
        <v>1</v>
      </c>
      <c r="I10" s="105">
        <f t="shared" si="3"/>
        <v>0</v>
      </c>
      <c r="J10" s="104">
        <f t="shared" si="4"/>
        <v>0.88560000000000005</v>
      </c>
      <c r="K10" s="104">
        <f t="shared" si="5"/>
        <v>0.88239999999999996</v>
      </c>
      <c r="L10" s="103">
        <f t="shared" si="6"/>
        <v>3.2000000000000917E-3</v>
      </c>
    </row>
    <row r="11" spans="1:12" s="42" customFormat="1" x14ac:dyDescent="0.4">
      <c r="A11" s="58" t="s">
        <v>162</v>
      </c>
      <c r="B11" s="609">
        <v>370</v>
      </c>
      <c r="C11" s="129">
        <v>6324</v>
      </c>
      <c r="D11" s="104">
        <f t="shared" si="0"/>
        <v>5.8507273877292855E-2</v>
      </c>
      <c r="E11" s="105">
        <f t="shared" si="1"/>
        <v>-5954</v>
      </c>
      <c r="F11" s="609">
        <v>426</v>
      </c>
      <c r="G11" s="129">
        <v>8310</v>
      </c>
      <c r="H11" s="104">
        <f t="shared" si="2"/>
        <v>5.1263537906137184E-2</v>
      </c>
      <c r="I11" s="105">
        <f t="shared" si="3"/>
        <v>-7884</v>
      </c>
      <c r="J11" s="104">
        <f t="shared" si="4"/>
        <v>0.86854460093896713</v>
      </c>
      <c r="K11" s="104">
        <f t="shared" si="5"/>
        <v>0.76101083032490979</v>
      </c>
      <c r="L11" s="103">
        <f t="shared" si="6"/>
        <v>0.10753377061405733</v>
      </c>
    </row>
    <row r="12" spans="1:12" s="42" customFormat="1" x14ac:dyDescent="0.4">
      <c r="A12" s="58" t="s">
        <v>85</v>
      </c>
      <c r="B12" s="608"/>
      <c r="C12" s="129"/>
      <c r="D12" s="104" t="e">
        <f t="shared" si="0"/>
        <v>#DIV/0!</v>
      </c>
      <c r="E12" s="105">
        <f t="shared" si="1"/>
        <v>0</v>
      </c>
      <c r="F12" s="608"/>
      <c r="G12" s="129"/>
      <c r="H12" s="104" t="e">
        <f t="shared" si="2"/>
        <v>#DIV/0!</v>
      </c>
      <c r="I12" s="105">
        <f t="shared" si="3"/>
        <v>0</v>
      </c>
      <c r="J12" s="104" t="e">
        <f t="shared" si="4"/>
        <v>#DIV/0!</v>
      </c>
      <c r="K12" s="104" t="e">
        <f t="shared" si="5"/>
        <v>#DIV/0!</v>
      </c>
      <c r="L12" s="103" t="e">
        <f t="shared" si="6"/>
        <v>#DIV/0!</v>
      </c>
    </row>
    <row r="13" spans="1:12" s="42" customFormat="1" x14ac:dyDescent="0.4">
      <c r="A13" s="58" t="s">
        <v>86</v>
      </c>
      <c r="B13" s="608"/>
      <c r="C13" s="129"/>
      <c r="D13" s="104" t="e">
        <f t="shared" si="0"/>
        <v>#DIV/0!</v>
      </c>
      <c r="E13" s="105">
        <f t="shared" si="1"/>
        <v>0</v>
      </c>
      <c r="F13" s="608"/>
      <c r="G13" s="129"/>
      <c r="H13" s="104" t="e">
        <f t="shared" si="2"/>
        <v>#DIV/0!</v>
      </c>
      <c r="I13" s="105">
        <f t="shared" si="3"/>
        <v>0</v>
      </c>
      <c r="J13" s="104" t="e">
        <f t="shared" si="4"/>
        <v>#DIV/0!</v>
      </c>
      <c r="K13" s="104" t="e">
        <f t="shared" si="5"/>
        <v>#DIV/0!</v>
      </c>
      <c r="L13" s="103" t="e">
        <f t="shared" si="6"/>
        <v>#DIV/0!</v>
      </c>
    </row>
    <row r="14" spans="1:12" x14ac:dyDescent="0.4">
      <c r="A14" s="64" t="s">
        <v>189</v>
      </c>
      <c r="B14" s="607">
        <v>581</v>
      </c>
      <c r="C14" s="106">
        <v>408</v>
      </c>
      <c r="D14" s="115">
        <f t="shared" si="0"/>
        <v>1.4240196078431373</v>
      </c>
      <c r="E14" s="116">
        <f t="shared" si="1"/>
        <v>173</v>
      </c>
      <c r="F14" s="607">
        <v>1260</v>
      </c>
      <c r="G14" s="106">
        <v>1450</v>
      </c>
      <c r="H14" s="115">
        <f t="shared" si="2"/>
        <v>0.86896551724137927</v>
      </c>
      <c r="I14" s="116">
        <f t="shared" si="3"/>
        <v>-190</v>
      </c>
      <c r="J14" s="115">
        <f t="shared" si="4"/>
        <v>0.46111111111111114</v>
      </c>
      <c r="K14" s="115">
        <f t="shared" si="5"/>
        <v>0.2813793103448276</v>
      </c>
      <c r="L14" s="114">
        <f t="shared" si="6"/>
        <v>0.17973180076628353</v>
      </c>
    </row>
    <row r="15" spans="1:12" x14ac:dyDescent="0.4">
      <c r="A15" s="58" t="s">
        <v>188</v>
      </c>
      <c r="B15" s="132"/>
      <c r="C15" s="132"/>
      <c r="D15" s="104" t="e">
        <f t="shared" si="0"/>
        <v>#DIV/0!</v>
      </c>
      <c r="E15" s="105">
        <f t="shared" si="1"/>
        <v>0</v>
      </c>
      <c r="F15" s="132"/>
      <c r="G15" s="132"/>
      <c r="H15" s="104" t="e">
        <f t="shared" si="2"/>
        <v>#DIV/0!</v>
      </c>
      <c r="I15" s="105">
        <f t="shared" si="3"/>
        <v>0</v>
      </c>
      <c r="J15" s="104" t="e">
        <f t="shared" si="4"/>
        <v>#DIV/0!</v>
      </c>
      <c r="K15" s="104" t="e">
        <f t="shared" si="5"/>
        <v>#DIV/0!</v>
      </c>
      <c r="L15" s="103" t="e">
        <f t="shared" si="6"/>
        <v>#DIV/0!</v>
      </c>
    </row>
    <row r="16" spans="1:12" x14ac:dyDescent="0.4">
      <c r="A16" s="70" t="s">
        <v>187</v>
      </c>
      <c r="B16" s="135"/>
      <c r="C16" s="135"/>
      <c r="D16" s="104" t="e">
        <f t="shared" si="0"/>
        <v>#DIV/0!</v>
      </c>
      <c r="E16" s="105">
        <f t="shared" si="1"/>
        <v>0</v>
      </c>
      <c r="F16" s="135"/>
      <c r="G16" s="135"/>
      <c r="H16" s="121" t="e">
        <f t="shared" si="2"/>
        <v>#DIV/0!</v>
      </c>
      <c r="I16" s="125">
        <f t="shared" si="3"/>
        <v>0</v>
      </c>
      <c r="J16" s="110" t="e">
        <f t="shared" si="4"/>
        <v>#DIV/0!</v>
      </c>
      <c r="K16" s="110" t="e">
        <f t="shared" si="5"/>
        <v>#DIV/0!</v>
      </c>
      <c r="L16" s="114" t="e">
        <f t="shared" si="6"/>
        <v>#DIV/0!</v>
      </c>
    </row>
    <row r="17" spans="1:12" x14ac:dyDescent="0.4">
      <c r="A17" s="70" t="s">
        <v>186</v>
      </c>
      <c r="B17" s="134"/>
      <c r="C17" s="134"/>
      <c r="D17" s="110" t="e">
        <f t="shared" si="0"/>
        <v>#DIV/0!</v>
      </c>
      <c r="E17" s="116">
        <f t="shared" si="1"/>
        <v>0</v>
      </c>
      <c r="F17" s="134"/>
      <c r="G17" s="134"/>
      <c r="H17" s="110" t="e">
        <f t="shared" si="2"/>
        <v>#DIV/0!</v>
      </c>
      <c r="I17" s="111">
        <f t="shared" si="3"/>
        <v>0</v>
      </c>
      <c r="J17" s="115" t="e">
        <f t="shared" si="4"/>
        <v>#DIV/0!</v>
      </c>
      <c r="K17" s="115" t="e">
        <f t="shared" si="5"/>
        <v>#DIV/0!</v>
      </c>
      <c r="L17" s="114" t="e">
        <f t="shared" si="6"/>
        <v>#DIV/0!</v>
      </c>
    </row>
    <row r="18" spans="1:12" x14ac:dyDescent="0.4">
      <c r="A18" s="277" t="s">
        <v>185</v>
      </c>
      <c r="B18" s="290">
        <f>SUM(B19:B37)</f>
        <v>21801</v>
      </c>
      <c r="C18" s="290">
        <f>SUM(C19:C37)</f>
        <v>19068</v>
      </c>
      <c r="D18" s="294">
        <f t="shared" si="0"/>
        <v>1.1433291378225299</v>
      </c>
      <c r="E18" s="605">
        <f t="shared" si="1"/>
        <v>2733</v>
      </c>
      <c r="F18" s="290">
        <f>SUM(F19:F37)</f>
        <v>29375</v>
      </c>
      <c r="G18" s="290">
        <f>SUM(G19:G37)</f>
        <v>24885</v>
      </c>
      <c r="H18" s="294">
        <f t="shared" si="2"/>
        <v>1.1804299778983323</v>
      </c>
      <c r="I18" s="605">
        <f t="shared" si="3"/>
        <v>4490</v>
      </c>
      <c r="J18" s="294">
        <f t="shared" si="4"/>
        <v>0.74216170212765953</v>
      </c>
      <c r="K18" s="294">
        <f t="shared" si="5"/>
        <v>0.76624472573839664</v>
      </c>
      <c r="L18" s="293">
        <f t="shared" si="6"/>
        <v>-2.4083023610737109E-2</v>
      </c>
    </row>
    <row r="19" spans="1:12" x14ac:dyDescent="0.4">
      <c r="A19" s="57" t="s">
        <v>184</v>
      </c>
      <c r="B19" s="132"/>
      <c r="C19" s="135"/>
      <c r="D19" s="121" t="e">
        <f t="shared" si="0"/>
        <v>#DIV/0!</v>
      </c>
      <c r="E19" s="125">
        <f t="shared" si="1"/>
        <v>0</v>
      </c>
      <c r="F19" s="135"/>
      <c r="G19" s="135"/>
      <c r="H19" s="121" t="e">
        <f t="shared" si="2"/>
        <v>#DIV/0!</v>
      </c>
      <c r="I19" s="125">
        <f t="shared" si="3"/>
        <v>0</v>
      </c>
      <c r="J19" s="121" t="e">
        <f t="shared" si="4"/>
        <v>#DIV/0!</v>
      </c>
      <c r="K19" s="121" t="e">
        <f t="shared" si="5"/>
        <v>#DIV/0!</v>
      </c>
      <c r="L19" s="130" t="e">
        <f t="shared" si="6"/>
        <v>#DIV/0!</v>
      </c>
    </row>
    <row r="20" spans="1:12" x14ac:dyDescent="0.4">
      <c r="A20" s="58" t="s">
        <v>244</v>
      </c>
      <c r="B20" s="606">
        <v>3451</v>
      </c>
      <c r="C20" s="129"/>
      <c r="D20" s="104" t="e">
        <f t="shared" si="0"/>
        <v>#DIV/0!</v>
      </c>
      <c r="E20" s="105">
        <f t="shared" si="1"/>
        <v>3451</v>
      </c>
      <c r="F20" s="129">
        <v>4400</v>
      </c>
      <c r="G20" s="129"/>
      <c r="H20" s="104" t="e">
        <f t="shared" si="2"/>
        <v>#DIV/0!</v>
      </c>
      <c r="I20" s="105">
        <f t="shared" si="3"/>
        <v>4400</v>
      </c>
      <c r="J20" s="104">
        <f t="shared" si="4"/>
        <v>0.7843181818181818</v>
      </c>
      <c r="K20" s="104" t="e">
        <f t="shared" si="5"/>
        <v>#DIV/0!</v>
      </c>
      <c r="L20" s="103" t="e">
        <f t="shared" si="6"/>
        <v>#DIV/0!</v>
      </c>
    </row>
    <row r="21" spans="1:12" x14ac:dyDescent="0.4">
      <c r="A21" s="58" t="s">
        <v>183</v>
      </c>
      <c r="B21" s="108">
        <v>6128</v>
      </c>
      <c r="C21" s="129">
        <v>6513</v>
      </c>
      <c r="D21" s="104">
        <f t="shared" si="0"/>
        <v>0.94088745585751576</v>
      </c>
      <c r="E21" s="105">
        <f t="shared" si="1"/>
        <v>-385</v>
      </c>
      <c r="F21" s="129">
        <v>8700</v>
      </c>
      <c r="G21" s="129">
        <v>8730</v>
      </c>
      <c r="H21" s="104">
        <f t="shared" si="2"/>
        <v>0.99656357388316152</v>
      </c>
      <c r="I21" s="105">
        <f t="shared" si="3"/>
        <v>-30</v>
      </c>
      <c r="J21" s="104">
        <f t="shared" si="4"/>
        <v>0.70436781609195398</v>
      </c>
      <c r="K21" s="104">
        <f t="shared" si="5"/>
        <v>0.74604810996563575</v>
      </c>
      <c r="L21" s="103">
        <f t="shared" si="6"/>
        <v>-4.1680293873681773E-2</v>
      </c>
    </row>
    <row r="22" spans="1:12" x14ac:dyDescent="0.4">
      <c r="A22" s="58" t="s">
        <v>182</v>
      </c>
      <c r="B22" s="108">
        <v>2061</v>
      </c>
      <c r="C22" s="129">
        <v>1875</v>
      </c>
      <c r="D22" s="104">
        <f t="shared" si="0"/>
        <v>1.0992</v>
      </c>
      <c r="E22" s="105">
        <f t="shared" si="1"/>
        <v>186</v>
      </c>
      <c r="F22" s="129">
        <v>2960</v>
      </c>
      <c r="G22" s="129">
        <v>2950</v>
      </c>
      <c r="H22" s="104">
        <f t="shared" si="2"/>
        <v>1.0033898305084745</v>
      </c>
      <c r="I22" s="105">
        <f t="shared" si="3"/>
        <v>10</v>
      </c>
      <c r="J22" s="104">
        <f t="shared" si="4"/>
        <v>0.69628378378378375</v>
      </c>
      <c r="K22" s="104">
        <f t="shared" si="5"/>
        <v>0.63559322033898302</v>
      </c>
      <c r="L22" s="103">
        <f t="shared" si="6"/>
        <v>6.0690563444800727E-2</v>
      </c>
    </row>
    <row r="23" spans="1:12" x14ac:dyDescent="0.4">
      <c r="A23" s="58" t="s">
        <v>181</v>
      </c>
      <c r="B23" s="133">
        <v>1121</v>
      </c>
      <c r="C23" s="129">
        <v>931</v>
      </c>
      <c r="D23" s="115">
        <f t="shared" si="0"/>
        <v>1.2040816326530612</v>
      </c>
      <c r="E23" s="116">
        <f t="shared" si="1"/>
        <v>190</v>
      </c>
      <c r="F23" s="129">
        <v>1450</v>
      </c>
      <c r="G23" s="129">
        <v>1465</v>
      </c>
      <c r="H23" s="115">
        <f t="shared" si="2"/>
        <v>0.98976109215017061</v>
      </c>
      <c r="I23" s="116">
        <f t="shared" si="3"/>
        <v>-15</v>
      </c>
      <c r="J23" s="115">
        <f t="shared" si="4"/>
        <v>0.77310344827586208</v>
      </c>
      <c r="K23" s="115">
        <f t="shared" si="5"/>
        <v>0.63549488054607506</v>
      </c>
      <c r="L23" s="114">
        <f t="shared" si="6"/>
        <v>0.13760856772978702</v>
      </c>
    </row>
    <row r="24" spans="1:12" s="42" customFormat="1" x14ac:dyDescent="0.4">
      <c r="A24" s="70" t="s">
        <v>180</v>
      </c>
      <c r="B24" s="108"/>
      <c r="C24" s="129"/>
      <c r="D24" s="104" t="e">
        <f t="shared" si="0"/>
        <v>#DIV/0!</v>
      </c>
      <c r="E24" s="105">
        <f t="shared" si="1"/>
        <v>0</v>
      </c>
      <c r="F24" s="129"/>
      <c r="G24" s="129"/>
      <c r="H24" s="104" t="e">
        <f t="shared" si="2"/>
        <v>#DIV/0!</v>
      </c>
      <c r="I24" s="105">
        <f t="shared" si="3"/>
        <v>0</v>
      </c>
      <c r="J24" s="104" t="e">
        <f t="shared" si="4"/>
        <v>#DIV/0!</v>
      </c>
      <c r="K24" s="104" t="e">
        <f t="shared" si="5"/>
        <v>#DIV/0!</v>
      </c>
      <c r="L24" s="103" t="e">
        <f t="shared" si="6"/>
        <v>#DIV/0!</v>
      </c>
    </row>
    <row r="25" spans="1:12" x14ac:dyDescent="0.4">
      <c r="A25" s="70" t="s">
        <v>179</v>
      </c>
      <c r="B25" s="137">
        <v>769</v>
      </c>
      <c r="C25" s="129">
        <v>1113</v>
      </c>
      <c r="D25" s="104">
        <f t="shared" si="0"/>
        <v>0.69092542677448343</v>
      </c>
      <c r="E25" s="105">
        <f t="shared" si="1"/>
        <v>-344</v>
      </c>
      <c r="F25" s="129">
        <v>1485</v>
      </c>
      <c r="G25" s="129">
        <v>1490</v>
      </c>
      <c r="H25" s="104">
        <f t="shared" si="2"/>
        <v>0.99664429530201337</v>
      </c>
      <c r="I25" s="105">
        <f t="shared" si="3"/>
        <v>-5</v>
      </c>
      <c r="J25" s="104">
        <f t="shared" si="4"/>
        <v>0.51784511784511789</v>
      </c>
      <c r="K25" s="104">
        <f t="shared" si="5"/>
        <v>0.74697986577181208</v>
      </c>
      <c r="L25" s="103">
        <f t="shared" si="6"/>
        <v>-0.22913474792669419</v>
      </c>
    </row>
    <row r="26" spans="1:12" s="42" customFormat="1" x14ac:dyDescent="0.4">
      <c r="A26" s="70" t="s">
        <v>178</v>
      </c>
      <c r="B26" s="136"/>
      <c r="C26" s="108"/>
      <c r="D26" s="104" t="e">
        <f t="shared" si="0"/>
        <v>#DIV/0!</v>
      </c>
      <c r="E26" s="105">
        <f t="shared" si="1"/>
        <v>0</v>
      </c>
      <c r="F26" s="132"/>
      <c r="G26" s="108"/>
      <c r="H26" s="104" t="e">
        <f t="shared" si="2"/>
        <v>#DIV/0!</v>
      </c>
      <c r="I26" s="105">
        <f t="shared" si="3"/>
        <v>0</v>
      </c>
      <c r="J26" s="104" t="e">
        <f t="shared" si="4"/>
        <v>#DIV/0!</v>
      </c>
      <c r="K26" s="104" t="e">
        <f t="shared" si="5"/>
        <v>#DIV/0!</v>
      </c>
      <c r="L26" s="103" t="e">
        <f t="shared" si="6"/>
        <v>#DIV/0!</v>
      </c>
    </row>
    <row r="27" spans="1:12" x14ac:dyDescent="0.4">
      <c r="A27" s="58" t="s">
        <v>177</v>
      </c>
      <c r="B27" s="132"/>
      <c r="C27" s="135"/>
      <c r="D27" s="104" t="e">
        <f t="shared" si="0"/>
        <v>#DIV/0!</v>
      </c>
      <c r="E27" s="105">
        <f t="shared" si="1"/>
        <v>0</v>
      </c>
      <c r="F27" s="135"/>
      <c r="G27" s="135"/>
      <c r="H27" s="104" t="e">
        <f t="shared" si="2"/>
        <v>#DIV/0!</v>
      </c>
      <c r="I27" s="105">
        <f t="shared" si="3"/>
        <v>0</v>
      </c>
      <c r="J27" s="104" t="e">
        <f t="shared" si="4"/>
        <v>#DIV/0!</v>
      </c>
      <c r="K27" s="104" t="e">
        <f t="shared" si="5"/>
        <v>#DIV/0!</v>
      </c>
      <c r="L27" s="103" t="e">
        <f t="shared" si="6"/>
        <v>#DIV/0!</v>
      </c>
    </row>
    <row r="28" spans="1:12" x14ac:dyDescent="0.4">
      <c r="A28" s="58" t="s">
        <v>176</v>
      </c>
      <c r="B28" s="135"/>
      <c r="C28" s="129">
        <v>1025</v>
      </c>
      <c r="D28" s="104">
        <f t="shared" si="0"/>
        <v>0</v>
      </c>
      <c r="E28" s="105">
        <f t="shared" si="1"/>
        <v>-1025</v>
      </c>
      <c r="F28" s="129"/>
      <c r="G28" s="129">
        <v>1485</v>
      </c>
      <c r="H28" s="104">
        <f t="shared" si="2"/>
        <v>0</v>
      </c>
      <c r="I28" s="105">
        <f t="shared" si="3"/>
        <v>-1485</v>
      </c>
      <c r="J28" s="104" t="e">
        <f t="shared" si="4"/>
        <v>#DIV/0!</v>
      </c>
      <c r="K28" s="104">
        <f t="shared" si="5"/>
        <v>0.6902356902356902</v>
      </c>
      <c r="L28" s="103" t="e">
        <f t="shared" si="6"/>
        <v>#DIV/0!</v>
      </c>
    </row>
    <row r="29" spans="1:12" x14ac:dyDescent="0.4">
      <c r="A29" s="58" t="s">
        <v>220</v>
      </c>
      <c r="B29" s="134"/>
      <c r="C29" s="135"/>
      <c r="D29" s="104" t="e">
        <f t="shared" si="0"/>
        <v>#DIV/0!</v>
      </c>
      <c r="E29" s="105">
        <f t="shared" si="1"/>
        <v>0</v>
      </c>
      <c r="F29" s="135"/>
      <c r="G29" s="135"/>
      <c r="H29" s="104" t="e">
        <f t="shared" si="2"/>
        <v>#DIV/0!</v>
      </c>
      <c r="I29" s="105">
        <f t="shared" si="3"/>
        <v>0</v>
      </c>
      <c r="J29" s="104" t="e">
        <f t="shared" si="4"/>
        <v>#DIV/0!</v>
      </c>
      <c r="K29" s="104" t="e">
        <f t="shared" si="5"/>
        <v>#DIV/0!</v>
      </c>
      <c r="L29" s="103" t="e">
        <f t="shared" si="6"/>
        <v>#DIV/0!</v>
      </c>
    </row>
    <row r="30" spans="1:12" x14ac:dyDescent="0.4">
      <c r="A30" s="58" t="s">
        <v>174</v>
      </c>
      <c r="B30" s="131"/>
      <c r="C30" s="135"/>
      <c r="D30" s="115" t="e">
        <f t="shared" si="0"/>
        <v>#DIV/0!</v>
      </c>
      <c r="E30" s="116">
        <f t="shared" si="1"/>
        <v>0</v>
      </c>
      <c r="F30" s="135"/>
      <c r="G30" s="135"/>
      <c r="H30" s="115" t="e">
        <f t="shared" si="2"/>
        <v>#DIV/0!</v>
      </c>
      <c r="I30" s="116">
        <f t="shared" si="3"/>
        <v>0</v>
      </c>
      <c r="J30" s="115" t="e">
        <f t="shared" si="4"/>
        <v>#DIV/0!</v>
      </c>
      <c r="K30" s="115" t="e">
        <f t="shared" si="5"/>
        <v>#DIV/0!</v>
      </c>
      <c r="L30" s="114" t="e">
        <f t="shared" si="6"/>
        <v>#DIV/0!</v>
      </c>
    </row>
    <row r="31" spans="1:12" x14ac:dyDescent="0.4">
      <c r="A31" s="70" t="s">
        <v>173</v>
      </c>
      <c r="B31" s="132"/>
      <c r="C31" s="135"/>
      <c r="D31" s="104" t="e">
        <f t="shared" si="0"/>
        <v>#DIV/0!</v>
      </c>
      <c r="E31" s="105">
        <f t="shared" si="1"/>
        <v>0</v>
      </c>
      <c r="F31" s="135"/>
      <c r="G31" s="135"/>
      <c r="H31" s="104" t="e">
        <f t="shared" si="2"/>
        <v>#DIV/0!</v>
      </c>
      <c r="I31" s="105">
        <f t="shared" si="3"/>
        <v>0</v>
      </c>
      <c r="J31" s="104" t="e">
        <f t="shared" si="4"/>
        <v>#DIV/0!</v>
      </c>
      <c r="K31" s="104" t="e">
        <f t="shared" si="5"/>
        <v>#DIV/0!</v>
      </c>
      <c r="L31" s="103" t="e">
        <f t="shared" si="6"/>
        <v>#DIV/0!</v>
      </c>
    </row>
    <row r="32" spans="1:12" x14ac:dyDescent="0.4">
      <c r="A32" s="58" t="s">
        <v>172</v>
      </c>
      <c r="B32" s="108">
        <v>1227</v>
      </c>
      <c r="C32" s="129">
        <v>1182</v>
      </c>
      <c r="D32" s="104">
        <f t="shared" si="0"/>
        <v>1.0380710659898478</v>
      </c>
      <c r="E32" s="105">
        <f t="shared" si="1"/>
        <v>45</v>
      </c>
      <c r="F32" s="129">
        <v>1450</v>
      </c>
      <c r="G32" s="129">
        <v>1465</v>
      </c>
      <c r="H32" s="104">
        <f t="shared" si="2"/>
        <v>0.98976109215017061</v>
      </c>
      <c r="I32" s="105">
        <f t="shared" si="3"/>
        <v>-15</v>
      </c>
      <c r="J32" s="104">
        <f t="shared" si="4"/>
        <v>0.8462068965517241</v>
      </c>
      <c r="K32" s="104">
        <f t="shared" si="5"/>
        <v>0.80682593856655294</v>
      </c>
      <c r="L32" s="103">
        <f t="shared" si="6"/>
        <v>3.9380957985171161E-2</v>
      </c>
    </row>
    <row r="33" spans="1:12" x14ac:dyDescent="0.4">
      <c r="A33" s="70" t="s">
        <v>171</v>
      </c>
      <c r="B33" s="131"/>
      <c r="C33" s="135"/>
      <c r="D33" s="115" t="e">
        <f t="shared" si="0"/>
        <v>#DIV/0!</v>
      </c>
      <c r="E33" s="116">
        <f t="shared" si="1"/>
        <v>0</v>
      </c>
      <c r="F33" s="135"/>
      <c r="G33" s="135"/>
      <c r="H33" s="115" t="e">
        <f t="shared" si="2"/>
        <v>#DIV/0!</v>
      </c>
      <c r="I33" s="116">
        <f t="shared" si="3"/>
        <v>0</v>
      </c>
      <c r="J33" s="115" t="e">
        <f t="shared" si="4"/>
        <v>#DIV/0!</v>
      </c>
      <c r="K33" s="115" t="e">
        <f t="shared" si="5"/>
        <v>#DIV/0!</v>
      </c>
      <c r="L33" s="114" t="e">
        <f t="shared" si="6"/>
        <v>#DIV/0!</v>
      </c>
    </row>
    <row r="34" spans="1:12" x14ac:dyDescent="0.4">
      <c r="A34" s="70" t="s">
        <v>170</v>
      </c>
      <c r="B34" s="133">
        <v>958</v>
      </c>
      <c r="C34" s="106">
        <v>1186</v>
      </c>
      <c r="D34" s="115">
        <f t="shared" si="0"/>
        <v>0.80775716694772348</v>
      </c>
      <c r="E34" s="116">
        <f t="shared" si="1"/>
        <v>-228</v>
      </c>
      <c r="F34" s="106">
        <v>1600</v>
      </c>
      <c r="G34" s="106">
        <v>1470</v>
      </c>
      <c r="H34" s="115">
        <f t="shared" si="2"/>
        <v>1.08843537414966</v>
      </c>
      <c r="I34" s="116">
        <f t="shared" si="3"/>
        <v>130</v>
      </c>
      <c r="J34" s="115">
        <f t="shared" si="4"/>
        <v>0.59875</v>
      </c>
      <c r="K34" s="115">
        <f t="shared" si="5"/>
        <v>0.80680272108843543</v>
      </c>
      <c r="L34" s="114">
        <f t="shared" si="6"/>
        <v>-0.20805272108843542</v>
      </c>
    </row>
    <row r="35" spans="1:12" x14ac:dyDescent="0.4">
      <c r="A35" s="58" t="s">
        <v>169</v>
      </c>
      <c r="B35" s="132"/>
      <c r="C35" s="132"/>
      <c r="D35" s="104" t="e">
        <f t="shared" si="0"/>
        <v>#DIV/0!</v>
      </c>
      <c r="E35" s="105">
        <f t="shared" si="1"/>
        <v>0</v>
      </c>
      <c r="F35" s="132"/>
      <c r="G35" s="132"/>
      <c r="H35" s="104" t="e">
        <f t="shared" si="2"/>
        <v>#DIV/0!</v>
      </c>
      <c r="I35" s="105">
        <f t="shared" si="3"/>
        <v>0</v>
      </c>
      <c r="J35" s="104" t="e">
        <f t="shared" si="4"/>
        <v>#DIV/0!</v>
      </c>
      <c r="K35" s="104" t="e">
        <f t="shared" si="5"/>
        <v>#DIV/0!</v>
      </c>
      <c r="L35" s="103" t="e">
        <f t="shared" si="6"/>
        <v>#DIV/0!</v>
      </c>
    </row>
    <row r="36" spans="1:12" x14ac:dyDescent="0.4">
      <c r="A36" s="70" t="s">
        <v>89</v>
      </c>
      <c r="B36" s="131"/>
      <c r="C36" s="134"/>
      <c r="D36" s="115" t="e">
        <f t="shared" si="0"/>
        <v>#DIV/0!</v>
      </c>
      <c r="E36" s="116">
        <f t="shared" si="1"/>
        <v>0</v>
      </c>
      <c r="F36" s="134"/>
      <c r="G36" s="134"/>
      <c r="H36" s="115" t="e">
        <f t="shared" si="2"/>
        <v>#DIV/0!</v>
      </c>
      <c r="I36" s="116">
        <f t="shared" si="3"/>
        <v>0</v>
      </c>
      <c r="J36" s="115" t="e">
        <f t="shared" si="4"/>
        <v>#DIV/0!</v>
      </c>
      <c r="K36" s="115" t="e">
        <f t="shared" si="5"/>
        <v>#DIV/0!</v>
      </c>
      <c r="L36" s="114" t="e">
        <f t="shared" si="6"/>
        <v>#DIV/0!</v>
      </c>
    </row>
    <row r="37" spans="1:12" x14ac:dyDescent="0.4">
      <c r="A37" s="51" t="s">
        <v>168</v>
      </c>
      <c r="B37" s="102">
        <v>6086</v>
      </c>
      <c r="C37" s="102">
        <v>5243</v>
      </c>
      <c r="D37" s="115">
        <f t="shared" si="0"/>
        <v>1.1607858096509631</v>
      </c>
      <c r="E37" s="116">
        <f t="shared" si="1"/>
        <v>843</v>
      </c>
      <c r="F37" s="102">
        <v>7330</v>
      </c>
      <c r="G37" s="102">
        <v>5830</v>
      </c>
      <c r="H37" s="115">
        <f t="shared" si="2"/>
        <v>1.2572898799313894</v>
      </c>
      <c r="I37" s="116">
        <f t="shared" si="3"/>
        <v>1500</v>
      </c>
      <c r="J37" s="115">
        <f t="shared" si="4"/>
        <v>0.83028649386084585</v>
      </c>
      <c r="K37" s="115">
        <f t="shared" si="5"/>
        <v>0.89931389365351633</v>
      </c>
      <c r="L37" s="114">
        <f t="shared" si="6"/>
        <v>-6.9027399792670474E-2</v>
      </c>
    </row>
    <row r="38" spans="1:12" x14ac:dyDescent="0.4">
      <c r="A38" s="277" t="s">
        <v>167</v>
      </c>
      <c r="B38" s="290">
        <f>SUM(B39:B40)</f>
        <v>1042</v>
      </c>
      <c r="C38" s="290">
        <f>SUM(C39:C40)</f>
        <v>423</v>
      </c>
      <c r="D38" s="294">
        <f t="shared" ref="D38:D68" si="7">+B38/C38</f>
        <v>2.4633569739952716</v>
      </c>
      <c r="E38" s="605">
        <f t="shared" ref="E38:E68" si="8">+B38-C38</f>
        <v>619</v>
      </c>
      <c r="F38" s="290">
        <f>SUM(F39:F40)</f>
        <v>1747</v>
      </c>
      <c r="G38" s="290">
        <f>SUM(G39:G40)</f>
        <v>890</v>
      </c>
      <c r="H38" s="294">
        <f t="shared" ref="H38:H68" si="9">+F38/G38</f>
        <v>1.9629213483146069</v>
      </c>
      <c r="I38" s="605">
        <f t="shared" ref="I38:I68" si="10">+F38-G38</f>
        <v>857</v>
      </c>
      <c r="J38" s="294">
        <f t="shared" ref="J38:J68" si="11">+B38/F38</f>
        <v>0.59645105895821404</v>
      </c>
      <c r="K38" s="294">
        <f t="shared" ref="K38:K68" si="12">+C38/G38</f>
        <v>0.47528089887640451</v>
      </c>
      <c r="L38" s="293">
        <f t="shared" ref="L38:L68" si="13">+J38-K38</f>
        <v>0.12117016008180953</v>
      </c>
    </row>
    <row r="39" spans="1:12" x14ac:dyDescent="0.4">
      <c r="A39" s="57" t="s">
        <v>166</v>
      </c>
      <c r="B39" s="129">
        <v>525</v>
      </c>
      <c r="C39" s="129">
        <v>207</v>
      </c>
      <c r="D39" s="121">
        <f t="shared" si="7"/>
        <v>2.5362318840579712</v>
      </c>
      <c r="E39" s="125">
        <f t="shared" si="8"/>
        <v>318</v>
      </c>
      <c r="F39" s="129">
        <v>967</v>
      </c>
      <c r="G39" s="129">
        <v>500</v>
      </c>
      <c r="H39" s="121">
        <f t="shared" si="9"/>
        <v>1.9339999999999999</v>
      </c>
      <c r="I39" s="125">
        <f t="shared" si="10"/>
        <v>467</v>
      </c>
      <c r="J39" s="121">
        <f t="shared" si="11"/>
        <v>0.5429162357807652</v>
      </c>
      <c r="K39" s="121">
        <f t="shared" si="12"/>
        <v>0.41399999999999998</v>
      </c>
      <c r="L39" s="130">
        <f t="shared" si="13"/>
        <v>0.12891623578076522</v>
      </c>
    </row>
    <row r="40" spans="1:12" x14ac:dyDescent="0.4">
      <c r="A40" s="58" t="s">
        <v>165</v>
      </c>
      <c r="B40" s="129">
        <v>517</v>
      </c>
      <c r="C40" s="129">
        <v>216</v>
      </c>
      <c r="D40" s="104">
        <f t="shared" si="7"/>
        <v>2.3935185185185186</v>
      </c>
      <c r="E40" s="105">
        <f t="shared" si="8"/>
        <v>301</v>
      </c>
      <c r="F40" s="129">
        <v>780</v>
      </c>
      <c r="G40" s="129">
        <v>390</v>
      </c>
      <c r="H40" s="104">
        <f t="shared" si="9"/>
        <v>2</v>
      </c>
      <c r="I40" s="105">
        <f t="shared" si="10"/>
        <v>390</v>
      </c>
      <c r="J40" s="104">
        <f t="shared" si="11"/>
        <v>0.6628205128205128</v>
      </c>
      <c r="K40" s="104">
        <f t="shared" si="12"/>
        <v>0.55384615384615388</v>
      </c>
      <c r="L40" s="103">
        <f t="shared" si="13"/>
        <v>0.10897435897435892</v>
      </c>
    </row>
    <row r="41" spans="1:12" s="89" customFormat="1" x14ac:dyDescent="0.4">
      <c r="A41" s="249" t="s">
        <v>88</v>
      </c>
      <c r="B41" s="292">
        <f>B42+B64</f>
        <v>84070</v>
      </c>
      <c r="C41" s="292">
        <f>C42+C64</f>
        <v>80218</v>
      </c>
      <c r="D41" s="297">
        <f t="shared" si="7"/>
        <v>1.0480191478221845</v>
      </c>
      <c r="E41" s="298">
        <f t="shared" si="8"/>
        <v>3852</v>
      </c>
      <c r="F41" s="292">
        <f>F42+F64</f>
        <v>112705</v>
      </c>
      <c r="G41" s="292">
        <f>G42+G64</f>
        <v>113360</v>
      </c>
      <c r="H41" s="297">
        <f t="shared" si="9"/>
        <v>0.99422194777699369</v>
      </c>
      <c r="I41" s="298">
        <f t="shared" si="10"/>
        <v>-655</v>
      </c>
      <c r="J41" s="297">
        <f t="shared" si="11"/>
        <v>0.74592963932389866</v>
      </c>
      <c r="K41" s="297">
        <f t="shared" si="12"/>
        <v>0.70763937896965423</v>
      </c>
      <c r="L41" s="291">
        <f t="shared" si="13"/>
        <v>3.8290260354244432E-2</v>
      </c>
    </row>
    <row r="42" spans="1:12" s="89" customFormat="1" x14ac:dyDescent="0.4">
      <c r="A42" s="277" t="s">
        <v>164</v>
      </c>
      <c r="B42" s="292">
        <f>SUM(B43:B63)</f>
        <v>82939</v>
      </c>
      <c r="C42" s="292">
        <f>SUM(C43:C63)</f>
        <v>79404</v>
      </c>
      <c r="D42" s="297">
        <f t="shared" si="7"/>
        <v>1.0445191678001109</v>
      </c>
      <c r="E42" s="298">
        <f t="shared" si="8"/>
        <v>3535</v>
      </c>
      <c r="F42" s="292">
        <f>SUM(F43:F63)</f>
        <v>110933</v>
      </c>
      <c r="G42" s="292">
        <f>SUM(G43:G63)</f>
        <v>111866</v>
      </c>
      <c r="H42" s="297">
        <f t="shared" si="9"/>
        <v>0.99165966424114571</v>
      </c>
      <c r="I42" s="298">
        <f t="shared" si="10"/>
        <v>-933</v>
      </c>
      <c r="J42" s="297">
        <f t="shared" si="11"/>
        <v>0.74764948211983806</v>
      </c>
      <c r="K42" s="297">
        <f t="shared" si="12"/>
        <v>0.70981352689825328</v>
      </c>
      <c r="L42" s="291">
        <f t="shared" si="13"/>
        <v>3.7835955221584783E-2</v>
      </c>
    </row>
    <row r="43" spans="1:12" x14ac:dyDescent="0.4">
      <c r="A43" s="58" t="s">
        <v>87</v>
      </c>
      <c r="B43" s="127">
        <f>'２月(上旬～中旬)'!B43-'２月(上旬)'!B43</f>
        <v>33475</v>
      </c>
      <c r="C43" s="127">
        <f>'２月(上旬～中旬)'!C43-'２月(上旬)'!C43</f>
        <v>32571</v>
      </c>
      <c r="D43" s="128">
        <f t="shared" si="7"/>
        <v>1.0277547511590064</v>
      </c>
      <c r="E43" s="116">
        <f t="shared" si="8"/>
        <v>904</v>
      </c>
      <c r="F43" s="127">
        <f>'２月(上旬～中旬)'!F43-'２月(上旬)'!F43</f>
        <v>41938</v>
      </c>
      <c r="G43" s="127">
        <f>'２月(上旬～中旬)'!G43-'２月(上旬)'!G43</f>
        <v>43467</v>
      </c>
      <c r="H43" s="115">
        <f t="shared" si="9"/>
        <v>0.96482388938735131</v>
      </c>
      <c r="I43" s="116">
        <f t="shared" si="10"/>
        <v>-1529</v>
      </c>
      <c r="J43" s="115">
        <f t="shared" si="11"/>
        <v>0.79820210787352763</v>
      </c>
      <c r="K43" s="115">
        <f t="shared" si="12"/>
        <v>0.74932707571260959</v>
      </c>
      <c r="L43" s="114">
        <f t="shared" si="13"/>
        <v>4.8875032160918042E-2</v>
      </c>
    </row>
    <row r="44" spans="1:12" x14ac:dyDescent="0.4">
      <c r="A44" s="58" t="s">
        <v>163</v>
      </c>
      <c r="B44" s="120">
        <f>'２月(上旬～中旬)'!B44-'２月(上旬)'!B44</f>
        <v>4499</v>
      </c>
      <c r="C44" s="120">
        <f>'２月(上旬～中旬)'!C44-'２月(上旬)'!C44</f>
        <v>4394</v>
      </c>
      <c r="D44" s="104">
        <f t="shared" si="7"/>
        <v>1.0238962221210741</v>
      </c>
      <c r="E44" s="105">
        <f t="shared" si="8"/>
        <v>105</v>
      </c>
      <c r="F44" s="120">
        <f>'２月(上旬～中旬)'!F44-'２月(上旬)'!F44</f>
        <v>5030</v>
      </c>
      <c r="G44" s="120">
        <f>'２月(上旬～中旬)'!G44-'２月(上旬)'!G44</f>
        <v>5140</v>
      </c>
      <c r="H44" s="122">
        <f t="shared" si="9"/>
        <v>0.97859922178988323</v>
      </c>
      <c r="I44" s="105">
        <f t="shared" si="10"/>
        <v>-110</v>
      </c>
      <c r="J44" s="104">
        <f t="shared" si="11"/>
        <v>0.89443339960238566</v>
      </c>
      <c r="K44" s="104">
        <f t="shared" si="12"/>
        <v>0.85486381322957194</v>
      </c>
      <c r="L44" s="103">
        <f t="shared" si="13"/>
        <v>3.9569586372813714E-2</v>
      </c>
    </row>
    <row r="45" spans="1:12" x14ac:dyDescent="0.4">
      <c r="A45" s="70" t="s">
        <v>162</v>
      </c>
      <c r="B45" s="120">
        <f>'２月(上旬～中旬)'!B45-'２月(上旬)'!B45</f>
        <v>5600</v>
      </c>
      <c r="C45" s="120">
        <f>'２月(上旬～中旬)'!C45-'２月(上旬)'!C45</f>
        <v>5194</v>
      </c>
      <c r="D45" s="119">
        <f t="shared" si="7"/>
        <v>1.0781671159029649</v>
      </c>
      <c r="E45" s="126">
        <f t="shared" si="8"/>
        <v>406</v>
      </c>
      <c r="F45" s="120">
        <f>'２月(上旬～中旬)'!F45-'２月(上旬)'!F45</f>
        <v>7816</v>
      </c>
      <c r="G45" s="120">
        <f>'２月(上旬～中旬)'!G45-'２月(上旬)'!G45</f>
        <v>6920</v>
      </c>
      <c r="H45" s="122">
        <f t="shared" si="9"/>
        <v>1.1294797687861271</v>
      </c>
      <c r="I45" s="105">
        <f t="shared" si="10"/>
        <v>896</v>
      </c>
      <c r="J45" s="104">
        <f t="shared" si="11"/>
        <v>0.7164790174002047</v>
      </c>
      <c r="K45" s="104">
        <f t="shared" si="12"/>
        <v>0.75057803468208095</v>
      </c>
      <c r="L45" s="103">
        <f t="shared" si="13"/>
        <v>-3.4099017281876254E-2</v>
      </c>
    </row>
    <row r="46" spans="1:12" x14ac:dyDescent="0.4">
      <c r="A46" s="70" t="s">
        <v>161</v>
      </c>
      <c r="B46" s="120">
        <f>'２月(上旬～中旬)'!B46-'２月(上旬)'!B46</f>
        <v>3359</v>
      </c>
      <c r="C46" s="120">
        <f>'２月(上旬～中旬)'!C46-'２月(上旬)'!C46</f>
        <v>4085</v>
      </c>
      <c r="D46" s="119">
        <f t="shared" si="7"/>
        <v>0.82227662178702565</v>
      </c>
      <c r="E46" s="126">
        <f t="shared" si="8"/>
        <v>-726</v>
      </c>
      <c r="F46" s="120">
        <f>'２月(上旬～中旬)'!F46-'２月(上旬)'!F46</f>
        <v>6020</v>
      </c>
      <c r="G46" s="120">
        <f>'２月(上旬～中旬)'!G46-'２月(上旬)'!G46</f>
        <v>7371</v>
      </c>
      <c r="H46" s="122">
        <f t="shared" si="9"/>
        <v>0.81671415004748338</v>
      </c>
      <c r="I46" s="105">
        <f t="shared" si="10"/>
        <v>-1351</v>
      </c>
      <c r="J46" s="104">
        <f t="shared" si="11"/>
        <v>0.55797342192691035</v>
      </c>
      <c r="K46" s="104">
        <f t="shared" si="12"/>
        <v>0.55419888753222091</v>
      </c>
      <c r="L46" s="103">
        <f t="shared" si="13"/>
        <v>3.7745343946894439E-3</v>
      </c>
    </row>
    <row r="47" spans="1:12" x14ac:dyDescent="0.4">
      <c r="A47" s="58" t="s">
        <v>86</v>
      </c>
      <c r="B47" s="120">
        <f>'２月(上旬～中旬)'!B47-'２月(上旬)'!B47</f>
        <v>6520</v>
      </c>
      <c r="C47" s="120">
        <f>'２月(上旬～中旬)'!C47-'２月(上旬)'!C47</f>
        <v>6880</v>
      </c>
      <c r="D47" s="119">
        <f t="shared" si="7"/>
        <v>0.94767441860465118</v>
      </c>
      <c r="E47" s="116">
        <f t="shared" si="8"/>
        <v>-360</v>
      </c>
      <c r="F47" s="120">
        <f>'２月(上旬～中旬)'!F47-'２月(上旬)'!F47</f>
        <v>8020</v>
      </c>
      <c r="G47" s="120">
        <f>'２月(上旬～中旬)'!G47-'２月(上旬)'!G47</f>
        <v>9084</v>
      </c>
      <c r="H47" s="122">
        <f t="shared" si="9"/>
        <v>0.88287098194627922</v>
      </c>
      <c r="I47" s="105">
        <f t="shared" si="10"/>
        <v>-1064</v>
      </c>
      <c r="J47" s="104">
        <f t="shared" si="11"/>
        <v>0.81296758104738154</v>
      </c>
      <c r="K47" s="104">
        <f t="shared" si="12"/>
        <v>0.7573756054601497</v>
      </c>
      <c r="L47" s="103">
        <f t="shared" si="13"/>
        <v>5.5591975587231834E-2</v>
      </c>
    </row>
    <row r="48" spans="1:12" x14ac:dyDescent="0.4">
      <c r="A48" s="58" t="s">
        <v>85</v>
      </c>
      <c r="B48" s="120">
        <f>'２月(上旬～中旬)'!B48-'２月(上旬)'!B48</f>
        <v>12904</v>
      </c>
      <c r="C48" s="120">
        <f>'２月(上旬～中旬)'!C48-'２月(上旬)'!C48</f>
        <v>12079</v>
      </c>
      <c r="D48" s="119">
        <f t="shared" si="7"/>
        <v>1.0683003559897342</v>
      </c>
      <c r="E48" s="126">
        <f t="shared" si="8"/>
        <v>825</v>
      </c>
      <c r="F48" s="120">
        <f>'２月(上旬～中旬)'!F48-'２月(上旬)'!F48</f>
        <v>17727</v>
      </c>
      <c r="G48" s="120">
        <f>'２月(上旬～中旬)'!G48-'２月(上旬)'!G48</f>
        <v>17705</v>
      </c>
      <c r="H48" s="122">
        <f t="shared" si="9"/>
        <v>1.0012425868398758</v>
      </c>
      <c r="I48" s="105">
        <f t="shared" si="10"/>
        <v>22</v>
      </c>
      <c r="J48" s="104">
        <f t="shared" si="11"/>
        <v>0.72792914762791228</v>
      </c>
      <c r="K48" s="104">
        <f t="shared" si="12"/>
        <v>0.68223665631177632</v>
      </c>
      <c r="L48" s="103">
        <f t="shared" si="13"/>
        <v>4.5692491316135952E-2</v>
      </c>
    </row>
    <row r="49" spans="1:12" x14ac:dyDescent="0.4">
      <c r="A49" s="58" t="s">
        <v>160</v>
      </c>
      <c r="B49" s="120">
        <f>'２月(上旬～中旬)'!B49-'２月(上旬)'!B49</f>
        <v>1100</v>
      </c>
      <c r="C49" s="120">
        <f>'２月(上旬～中旬)'!C49-'２月(上旬)'!C49</f>
        <v>1151</v>
      </c>
      <c r="D49" s="104">
        <f t="shared" si="7"/>
        <v>0.95569070373588183</v>
      </c>
      <c r="E49" s="105">
        <f t="shared" si="8"/>
        <v>-51</v>
      </c>
      <c r="F49" s="120">
        <f>'２月(上旬～中旬)'!F49-'２月(上旬)'!F49</f>
        <v>2450</v>
      </c>
      <c r="G49" s="120">
        <f>'２月(上旬～中旬)'!G49-'２月(上旬)'!G49</f>
        <v>2700</v>
      </c>
      <c r="H49" s="104">
        <f t="shared" si="9"/>
        <v>0.90740740740740744</v>
      </c>
      <c r="I49" s="105">
        <f t="shared" si="10"/>
        <v>-250</v>
      </c>
      <c r="J49" s="104">
        <f t="shared" si="11"/>
        <v>0.44897959183673469</v>
      </c>
      <c r="K49" s="104">
        <f t="shared" si="12"/>
        <v>0.42629629629629628</v>
      </c>
      <c r="L49" s="103">
        <f t="shared" si="13"/>
        <v>2.2683295540438408E-2</v>
      </c>
    </row>
    <row r="50" spans="1:12" s="42" customFormat="1" x14ac:dyDescent="0.4">
      <c r="A50" s="58" t="s">
        <v>288</v>
      </c>
      <c r="B50" s="120">
        <f>'２月(上旬～中旬)'!B50-'２月(上旬)'!B50</f>
        <v>1707</v>
      </c>
      <c r="C50" s="108"/>
      <c r="D50" s="121" t="e">
        <f t="shared" si="7"/>
        <v>#DIV/0!</v>
      </c>
      <c r="E50" s="125">
        <f t="shared" si="8"/>
        <v>1707</v>
      </c>
      <c r="F50" s="124"/>
      <c r="G50" s="108"/>
      <c r="H50" s="115" t="e">
        <f t="shared" si="9"/>
        <v>#DIV/0!</v>
      </c>
      <c r="I50" s="105">
        <f t="shared" si="10"/>
        <v>0</v>
      </c>
      <c r="J50" s="104" t="e">
        <f t="shared" si="11"/>
        <v>#DIV/0!</v>
      </c>
      <c r="K50" s="104" t="e">
        <f t="shared" si="12"/>
        <v>#DIV/0!</v>
      </c>
      <c r="L50" s="103" t="e">
        <f t="shared" si="13"/>
        <v>#DIV/0!</v>
      </c>
    </row>
    <row r="51" spans="1:12" x14ac:dyDescent="0.4">
      <c r="A51" s="58" t="s">
        <v>84</v>
      </c>
      <c r="B51" s="120">
        <f>'２月(上旬～中旬)'!B51-'２月(上旬)'!B51</f>
        <v>2413</v>
      </c>
      <c r="C51" s="120">
        <f>'２月(上旬～中旬)'!C51-'２月(上旬)'!C51</f>
        <v>2132</v>
      </c>
      <c r="D51" s="119">
        <f t="shared" si="7"/>
        <v>1.1318011257035647</v>
      </c>
      <c r="E51" s="116">
        <f t="shared" si="8"/>
        <v>281</v>
      </c>
      <c r="F51" s="120">
        <f>'２月(上旬～中旬)'!F51-'２月(上旬)'!F51</f>
        <v>2699</v>
      </c>
      <c r="G51" s="120">
        <f>'２月(上旬～中旬)'!G51-'２月(上旬)'!G51</f>
        <v>2606</v>
      </c>
      <c r="H51" s="118">
        <f t="shared" si="9"/>
        <v>1.035686876438987</v>
      </c>
      <c r="I51" s="105">
        <f t="shared" si="10"/>
        <v>93</v>
      </c>
      <c r="J51" s="104">
        <f t="shared" si="11"/>
        <v>0.89403482771396814</v>
      </c>
      <c r="K51" s="104">
        <f t="shared" si="12"/>
        <v>0.8181120491174213</v>
      </c>
      <c r="L51" s="103">
        <f t="shared" si="13"/>
        <v>7.5922778596546836E-2</v>
      </c>
    </row>
    <row r="52" spans="1:12" x14ac:dyDescent="0.4">
      <c r="A52" s="58" t="s">
        <v>159</v>
      </c>
      <c r="B52" s="120">
        <f>'２月(上旬～中旬)'!B52-'２月(上旬)'!B52</f>
        <v>446</v>
      </c>
      <c r="C52" s="120">
        <f>'２月(上旬～中旬)'!C52-'２月(上旬)'!C52</f>
        <v>864</v>
      </c>
      <c r="D52" s="119">
        <f t="shared" si="7"/>
        <v>0.51620370370370372</v>
      </c>
      <c r="E52" s="116">
        <f t="shared" si="8"/>
        <v>-418</v>
      </c>
      <c r="F52" s="120">
        <f>'２月(上旬～中旬)'!F52-'２月(上旬)'!F52</f>
        <v>1134</v>
      </c>
      <c r="G52" s="120">
        <f>'２月(上旬～中旬)'!G52-'２月(上旬)'!G52</f>
        <v>1134</v>
      </c>
      <c r="H52" s="123">
        <f t="shared" si="9"/>
        <v>1</v>
      </c>
      <c r="I52" s="105">
        <f t="shared" si="10"/>
        <v>0</v>
      </c>
      <c r="J52" s="104">
        <f t="shared" si="11"/>
        <v>0.39329805996472661</v>
      </c>
      <c r="K52" s="104">
        <f t="shared" si="12"/>
        <v>0.76190476190476186</v>
      </c>
      <c r="L52" s="103">
        <f t="shared" si="13"/>
        <v>-0.36860670194003525</v>
      </c>
    </row>
    <row r="53" spans="1:12" x14ac:dyDescent="0.4">
      <c r="A53" s="58" t="s">
        <v>158</v>
      </c>
      <c r="B53" s="120">
        <f>'２月(上旬～中旬)'!B53-'２月(上旬)'!B53</f>
        <v>1046</v>
      </c>
      <c r="C53" s="120">
        <f>'２月(上旬～中旬)'!C53-'２月(上旬)'!C53</f>
        <v>951</v>
      </c>
      <c r="D53" s="119">
        <f t="shared" si="7"/>
        <v>1.099894847528917</v>
      </c>
      <c r="E53" s="116">
        <f t="shared" si="8"/>
        <v>95</v>
      </c>
      <c r="F53" s="120">
        <f>'２月(上旬～中旬)'!F53-'２月(上旬)'!F53</f>
        <v>1247</v>
      </c>
      <c r="G53" s="120">
        <f>'２月(上旬～中旬)'!G53-'２月(上旬)'!G53</f>
        <v>1200</v>
      </c>
      <c r="H53" s="118">
        <f t="shared" si="9"/>
        <v>1.0391666666666666</v>
      </c>
      <c r="I53" s="105">
        <f t="shared" si="10"/>
        <v>47</v>
      </c>
      <c r="J53" s="104">
        <f t="shared" si="11"/>
        <v>0.83881315156375302</v>
      </c>
      <c r="K53" s="104">
        <f t="shared" si="12"/>
        <v>0.79249999999999998</v>
      </c>
      <c r="L53" s="103">
        <f t="shared" si="13"/>
        <v>4.6313151563753041E-2</v>
      </c>
    </row>
    <row r="54" spans="1:12" x14ac:dyDescent="0.4">
      <c r="A54" s="58" t="s">
        <v>83</v>
      </c>
      <c r="B54" s="120">
        <f>'２月(上旬～中旬)'!B54-'２月(上旬)'!B54</f>
        <v>1821</v>
      </c>
      <c r="C54" s="120">
        <f>'２月(上旬～中旬)'!C54-'２月(上旬)'!C54</f>
        <v>2148</v>
      </c>
      <c r="D54" s="119">
        <f t="shared" si="7"/>
        <v>0.8477653631284916</v>
      </c>
      <c r="E54" s="116">
        <f t="shared" si="8"/>
        <v>-327</v>
      </c>
      <c r="F54" s="120">
        <f>'２月(上旬～中旬)'!F54-'２月(上旬)'!F54</f>
        <v>2700</v>
      </c>
      <c r="G54" s="120">
        <f>'２月(上旬～中旬)'!G54-'２月(上旬)'!G54</f>
        <v>3320</v>
      </c>
      <c r="H54" s="122">
        <f t="shared" si="9"/>
        <v>0.81325301204819278</v>
      </c>
      <c r="I54" s="105">
        <f t="shared" si="10"/>
        <v>-620</v>
      </c>
      <c r="J54" s="104">
        <f t="shared" si="11"/>
        <v>0.6744444444444444</v>
      </c>
      <c r="K54" s="104">
        <f t="shared" si="12"/>
        <v>0.6469879518072289</v>
      </c>
      <c r="L54" s="103">
        <f t="shared" si="13"/>
        <v>2.7456492637215502E-2</v>
      </c>
    </row>
    <row r="55" spans="1:12" x14ac:dyDescent="0.4">
      <c r="A55" s="58" t="s">
        <v>82</v>
      </c>
      <c r="B55" s="120">
        <f>'２月(上旬～中旬)'!B55-'２月(上旬)'!B55</f>
        <v>1100</v>
      </c>
      <c r="C55" s="120">
        <f>'２月(上旬～中旬)'!C55-'２月(上旬)'!C55</f>
        <v>1502</v>
      </c>
      <c r="D55" s="119">
        <f t="shared" si="7"/>
        <v>0.73235685752330226</v>
      </c>
      <c r="E55" s="105">
        <f t="shared" si="8"/>
        <v>-402</v>
      </c>
      <c r="F55" s="120">
        <f>'２月(上旬～中旬)'!F55-'２月(上旬)'!F55</f>
        <v>2699</v>
      </c>
      <c r="G55" s="120">
        <f>'２月(上旬～中旬)'!G55-'２月(上旬)'!G55</f>
        <v>2700</v>
      </c>
      <c r="H55" s="118">
        <f t="shared" si="9"/>
        <v>0.99962962962962965</v>
      </c>
      <c r="I55" s="105">
        <f t="shared" si="10"/>
        <v>-1</v>
      </c>
      <c r="J55" s="104">
        <f t="shared" si="11"/>
        <v>0.4075583549462764</v>
      </c>
      <c r="K55" s="104">
        <f t="shared" si="12"/>
        <v>0.55629629629629629</v>
      </c>
      <c r="L55" s="103">
        <f t="shared" si="13"/>
        <v>-0.14873794135001989</v>
      </c>
    </row>
    <row r="56" spans="1:12" x14ac:dyDescent="0.4">
      <c r="A56" s="58" t="s">
        <v>157</v>
      </c>
      <c r="B56" s="120">
        <f>'２月(上旬～中旬)'!B56-'２月(上旬)'!B56</f>
        <v>770</v>
      </c>
      <c r="C56" s="120">
        <f>'２月(上旬～中旬)'!C56-'２月(上旬)'!C56</f>
        <v>1030</v>
      </c>
      <c r="D56" s="119">
        <f t="shared" si="7"/>
        <v>0.74757281553398058</v>
      </c>
      <c r="E56" s="105">
        <f t="shared" si="8"/>
        <v>-260</v>
      </c>
      <c r="F56" s="120">
        <f>'２月(上旬～中旬)'!F56-'２月(上旬)'!F56</f>
        <v>1260</v>
      </c>
      <c r="G56" s="120">
        <f>'２月(上旬～中旬)'!G56-'２月(上旬)'!G56</f>
        <v>1260</v>
      </c>
      <c r="H56" s="118">
        <f t="shared" si="9"/>
        <v>1</v>
      </c>
      <c r="I56" s="105">
        <f t="shared" si="10"/>
        <v>0</v>
      </c>
      <c r="J56" s="104">
        <f t="shared" si="11"/>
        <v>0.61111111111111116</v>
      </c>
      <c r="K56" s="104">
        <f t="shared" si="12"/>
        <v>0.81746031746031744</v>
      </c>
      <c r="L56" s="103">
        <f t="shared" si="13"/>
        <v>-0.20634920634920628</v>
      </c>
    </row>
    <row r="57" spans="1:12" x14ac:dyDescent="0.4">
      <c r="A57" s="70" t="s">
        <v>81</v>
      </c>
      <c r="B57" s="120">
        <f>'２月(上旬～中旬)'!B57-'２月(上旬)'!B57</f>
        <v>686</v>
      </c>
      <c r="C57" s="120">
        <f>'２月(上旬～中旬)'!C57-'２月(上旬)'!C57</f>
        <v>646</v>
      </c>
      <c r="D57" s="119">
        <f t="shared" si="7"/>
        <v>1.0619195046439629</v>
      </c>
      <c r="E57" s="116">
        <f t="shared" si="8"/>
        <v>40</v>
      </c>
      <c r="F57" s="120">
        <f>'２月(上旬～中旬)'!F57-'２月(上旬)'!F57</f>
        <v>1200</v>
      </c>
      <c r="G57" s="120">
        <f>'２月(上旬～中旬)'!G57-'２月(上旬)'!G57</f>
        <v>1200</v>
      </c>
      <c r="H57" s="122">
        <f t="shared" si="9"/>
        <v>1</v>
      </c>
      <c r="I57" s="105">
        <f t="shared" si="10"/>
        <v>0</v>
      </c>
      <c r="J57" s="104">
        <f t="shared" si="11"/>
        <v>0.57166666666666666</v>
      </c>
      <c r="K57" s="115">
        <f t="shared" si="12"/>
        <v>0.53833333333333333</v>
      </c>
      <c r="L57" s="114">
        <f t="shared" si="13"/>
        <v>3.3333333333333326E-2</v>
      </c>
    </row>
    <row r="58" spans="1:12" x14ac:dyDescent="0.4">
      <c r="A58" s="58" t="s">
        <v>80</v>
      </c>
      <c r="B58" s="120">
        <f>'２月(上旬～中旬)'!B58-'２月(上旬)'!B58</f>
        <v>588</v>
      </c>
      <c r="C58" s="120">
        <f>'２月(上旬～中旬)'!C58-'２月(上旬)'!C58</f>
        <v>602</v>
      </c>
      <c r="D58" s="121">
        <f t="shared" si="7"/>
        <v>0.97674418604651159</v>
      </c>
      <c r="E58" s="105">
        <f t="shared" si="8"/>
        <v>-14</v>
      </c>
      <c r="F58" s="120">
        <f>'２月(上旬～中旬)'!F58-'２月(上旬)'!F58</f>
        <v>1199</v>
      </c>
      <c r="G58" s="120">
        <f>'２月(上旬～中旬)'!G58-'２月(上旬)'!G58</f>
        <v>1200</v>
      </c>
      <c r="H58" s="104">
        <f t="shared" si="9"/>
        <v>0.99916666666666665</v>
      </c>
      <c r="I58" s="105">
        <f t="shared" si="10"/>
        <v>-1</v>
      </c>
      <c r="J58" s="104">
        <f t="shared" si="11"/>
        <v>0.49040867389491244</v>
      </c>
      <c r="K58" s="104">
        <f t="shared" si="12"/>
        <v>0.50166666666666671</v>
      </c>
      <c r="L58" s="103">
        <f t="shared" si="13"/>
        <v>-1.1257992771754266E-2</v>
      </c>
    </row>
    <row r="59" spans="1:12" x14ac:dyDescent="0.4">
      <c r="A59" s="58" t="s">
        <v>79</v>
      </c>
      <c r="B59" s="120">
        <f>'２月(上旬～中旬)'!B59-'２月(上旬)'!B59</f>
        <v>937</v>
      </c>
      <c r="C59" s="120">
        <f>'２月(上旬～中旬)'!C59-'２月(上旬)'!C59</f>
        <v>925</v>
      </c>
      <c r="D59" s="121">
        <f t="shared" si="7"/>
        <v>1.0129729729729731</v>
      </c>
      <c r="E59" s="105">
        <f t="shared" si="8"/>
        <v>12</v>
      </c>
      <c r="F59" s="120">
        <f>'２月(上旬～中旬)'!F59-'２月(上旬)'!F59</f>
        <v>1209</v>
      </c>
      <c r="G59" s="120">
        <f>'２月(上旬～中旬)'!G59-'２月(上旬)'!G59</f>
        <v>1199</v>
      </c>
      <c r="H59" s="104">
        <f t="shared" si="9"/>
        <v>1.0083402835696413</v>
      </c>
      <c r="I59" s="105">
        <f t="shared" si="10"/>
        <v>10</v>
      </c>
      <c r="J59" s="104">
        <f t="shared" si="11"/>
        <v>0.77502067824648468</v>
      </c>
      <c r="K59" s="104">
        <f t="shared" si="12"/>
        <v>0.77147623019182654</v>
      </c>
      <c r="L59" s="103">
        <f t="shared" si="13"/>
        <v>3.5444480546581447E-3</v>
      </c>
    </row>
    <row r="60" spans="1:12" x14ac:dyDescent="0.4">
      <c r="A60" s="58" t="s">
        <v>78</v>
      </c>
      <c r="B60" s="120">
        <f>'２月(上旬～中旬)'!B60-'２月(上旬)'!B60</f>
        <v>1965</v>
      </c>
      <c r="C60" s="120">
        <f>'２月(上旬～中旬)'!C60-'２月(上旬)'!C60</f>
        <v>2250</v>
      </c>
      <c r="D60" s="119">
        <f t="shared" si="7"/>
        <v>0.87333333333333329</v>
      </c>
      <c r="E60" s="105">
        <f t="shared" si="8"/>
        <v>-285</v>
      </c>
      <c r="F60" s="120">
        <f>'２月(上旬～中旬)'!F60-'２月(上旬)'!F60</f>
        <v>4167</v>
      </c>
      <c r="G60" s="120">
        <f>'２月(上旬～中旬)'!G60-'２月(上旬)'!G60</f>
        <v>3660</v>
      </c>
      <c r="H60" s="118">
        <f t="shared" si="9"/>
        <v>1.1385245901639345</v>
      </c>
      <c r="I60" s="105">
        <f t="shared" si="10"/>
        <v>507</v>
      </c>
      <c r="J60" s="104">
        <f t="shared" si="11"/>
        <v>0.47156227501799858</v>
      </c>
      <c r="K60" s="104">
        <f t="shared" si="12"/>
        <v>0.61475409836065575</v>
      </c>
      <c r="L60" s="103">
        <f t="shared" si="13"/>
        <v>-0.14319182334265718</v>
      </c>
    </row>
    <row r="61" spans="1:12" x14ac:dyDescent="0.4">
      <c r="A61" s="70" t="s">
        <v>155</v>
      </c>
      <c r="B61" s="117">
        <f>'２月(上旬～中旬)'!B61-'２月(上旬)'!B61</f>
        <v>902</v>
      </c>
      <c r="C61" s="117">
        <f>'２月(上旬～中旬)'!C61-'２月(上旬)'!C61</f>
        <v>0</v>
      </c>
      <c r="D61" s="115" t="e">
        <f t="shared" si="7"/>
        <v>#DIV/0!</v>
      </c>
      <c r="E61" s="116">
        <f t="shared" si="8"/>
        <v>902</v>
      </c>
      <c r="F61" s="117">
        <f>'２月(上旬～中旬)'!F61-'２月(上旬)'!F61</f>
        <v>1218</v>
      </c>
      <c r="G61" s="117">
        <f>'２月(上旬～中旬)'!G61-'２月(上旬)'!G61</f>
        <v>0</v>
      </c>
      <c r="H61" s="115" t="e">
        <f t="shared" si="9"/>
        <v>#DIV/0!</v>
      </c>
      <c r="I61" s="116">
        <f t="shared" si="10"/>
        <v>1218</v>
      </c>
      <c r="J61" s="115">
        <f t="shared" si="11"/>
        <v>0.7405582922824302</v>
      </c>
      <c r="K61" s="115" t="e">
        <f t="shared" si="12"/>
        <v>#DIV/0!</v>
      </c>
      <c r="L61" s="114" t="e">
        <f t="shared" si="13"/>
        <v>#DIV/0!</v>
      </c>
    </row>
    <row r="62" spans="1:12" s="42" customFormat="1" x14ac:dyDescent="0.4">
      <c r="A62" s="70" t="s">
        <v>339</v>
      </c>
      <c r="B62" s="117">
        <f>'２月(上旬～中旬)'!B62-'２月(上旬)'!B62</f>
        <v>1101</v>
      </c>
      <c r="C62" s="117">
        <f>'２月(上旬～中旬)'!C62-'２月(上旬)'!C62</f>
        <v>0</v>
      </c>
      <c r="D62" s="115" t="e">
        <f t="shared" si="7"/>
        <v>#DIV/0!</v>
      </c>
      <c r="E62" s="116">
        <f t="shared" si="8"/>
        <v>1101</v>
      </c>
      <c r="F62" s="117">
        <f>'２月(上旬～中旬)'!F62-'２月(上旬)'!F62</f>
        <v>1200</v>
      </c>
      <c r="G62" s="117">
        <f>'２月(上旬～中旬)'!G62-'２月(上旬)'!G62</f>
        <v>0</v>
      </c>
      <c r="H62" s="115" t="e">
        <f t="shared" si="9"/>
        <v>#DIV/0!</v>
      </c>
      <c r="I62" s="116">
        <f t="shared" si="10"/>
        <v>1200</v>
      </c>
      <c r="J62" s="115">
        <f t="shared" si="11"/>
        <v>0.91749999999999998</v>
      </c>
      <c r="K62" s="115" t="e">
        <f t="shared" si="12"/>
        <v>#DIV/0!</v>
      </c>
      <c r="L62" s="114" t="e">
        <f t="shared" si="13"/>
        <v>#DIV/0!</v>
      </c>
    </row>
    <row r="63" spans="1:12" x14ac:dyDescent="0.4">
      <c r="A63" s="51" t="s">
        <v>156</v>
      </c>
      <c r="B63" s="113">
        <f>'２月(上旬～中旬)'!B63-'２月(上旬)'!B63</f>
        <v>0</v>
      </c>
      <c r="C63" s="113">
        <f>'２月(上旬～中旬)'!C63-'２月(上旬)'!C63</f>
        <v>0</v>
      </c>
      <c r="D63" s="100" t="e">
        <f t="shared" si="7"/>
        <v>#DIV/0!</v>
      </c>
      <c r="E63" s="101">
        <f t="shared" si="8"/>
        <v>0</v>
      </c>
      <c r="F63" s="113">
        <f>'２月(上旬～中旬)'!F63-'２月(上旬)'!F63</f>
        <v>0</v>
      </c>
      <c r="G63" s="113">
        <f>'２月(上旬～中旬)'!G63-'２月(上旬)'!G63</f>
        <v>0</v>
      </c>
      <c r="H63" s="100" t="e">
        <f t="shared" si="9"/>
        <v>#DIV/0!</v>
      </c>
      <c r="I63" s="101">
        <f t="shared" si="10"/>
        <v>0</v>
      </c>
      <c r="J63" s="100" t="e">
        <f t="shared" si="11"/>
        <v>#DIV/0!</v>
      </c>
      <c r="K63" s="100" t="e">
        <f t="shared" si="12"/>
        <v>#DIV/0!</v>
      </c>
      <c r="L63" s="99" t="e">
        <f t="shared" si="13"/>
        <v>#DIV/0!</v>
      </c>
    </row>
    <row r="64" spans="1:12" x14ac:dyDescent="0.4">
      <c r="A64" s="277" t="s">
        <v>154</v>
      </c>
      <c r="B64" s="290">
        <f>SUM(B65:B68)</f>
        <v>1131</v>
      </c>
      <c r="C64" s="290">
        <f>SUM(C65:C68)</f>
        <v>814</v>
      </c>
      <c r="D64" s="294">
        <f t="shared" si="7"/>
        <v>1.3894348894348894</v>
      </c>
      <c r="E64" s="605">
        <f t="shared" si="8"/>
        <v>317</v>
      </c>
      <c r="F64" s="290">
        <f>SUM(F65:F68)</f>
        <v>1772</v>
      </c>
      <c r="G64" s="290">
        <f>SUM(G65:G68)</f>
        <v>1494</v>
      </c>
      <c r="H64" s="294">
        <f t="shared" si="9"/>
        <v>1.1860776439089693</v>
      </c>
      <c r="I64" s="605">
        <f t="shared" si="10"/>
        <v>278</v>
      </c>
      <c r="J64" s="294">
        <f t="shared" si="11"/>
        <v>0.63826185101580135</v>
      </c>
      <c r="K64" s="294">
        <f t="shared" si="12"/>
        <v>0.54484605087014726</v>
      </c>
      <c r="L64" s="293">
        <f t="shared" si="13"/>
        <v>9.3415800145654093E-2</v>
      </c>
    </row>
    <row r="65" spans="1:12" x14ac:dyDescent="0.4">
      <c r="A65" s="64" t="s">
        <v>77</v>
      </c>
      <c r="B65" s="106">
        <v>254</v>
      </c>
      <c r="C65" s="106">
        <v>209</v>
      </c>
      <c r="D65" s="110">
        <f t="shared" si="7"/>
        <v>1.2153110047846889</v>
      </c>
      <c r="E65" s="111">
        <f t="shared" si="8"/>
        <v>45</v>
      </c>
      <c r="F65" s="106">
        <v>291</v>
      </c>
      <c r="G65" s="106">
        <v>300</v>
      </c>
      <c r="H65" s="110">
        <f t="shared" si="9"/>
        <v>0.97</v>
      </c>
      <c r="I65" s="111">
        <f t="shared" si="10"/>
        <v>-9</v>
      </c>
      <c r="J65" s="110">
        <f t="shared" si="11"/>
        <v>0.87285223367697595</v>
      </c>
      <c r="K65" s="110">
        <f t="shared" si="12"/>
        <v>0.69666666666666666</v>
      </c>
      <c r="L65" s="109">
        <f t="shared" si="13"/>
        <v>0.1761855670103093</v>
      </c>
    </row>
    <row r="66" spans="1:12" x14ac:dyDescent="0.4">
      <c r="A66" s="58" t="s">
        <v>153</v>
      </c>
      <c r="B66" s="108">
        <v>321</v>
      </c>
      <c r="C66" s="108">
        <v>155</v>
      </c>
      <c r="D66" s="104">
        <f t="shared" si="7"/>
        <v>2.0709677419354837</v>
      </c>
      <c r="E66" s="105">
        <f t="shared" si="8"/>
        <v>166</v>
      </c>
      <c r="F66" s="108">
        <v>540</v>
      </c>
      <c r="G66" s="108">
        <v>299</v>
      </c>
      <c r="H66" s="104">
        <f t="shared" si="9"/>
        <v>1.806020066889632</v>
      </c>
      <c r="I66" s="105">
        <f t="shared" si="10"/>
        <v>241</v>
      </c>
      <c r="J66" s="104">
        <f t="shared" si="11"/>
        <v>0.59444444444444444</v>
      </c>
      <c r="K66" s="104">
        <f t="shared" si="12"/>
        <v>0.51839464882943143</v>
      </c>
      <c r="L66" s="103">
        <f t="shared" si="13"/>
        <v>7.6049795615013016E-2</v>
      </c>
    </row>
    <row r="67" spans="1:12" x14ac:dyDescent="0.4">
      <c r="A67" s="57" t="s">
        <v>152</v>
      </c>
      <c r="B67" s="106">
        <v>199</v>
      </c>
      <c r="C67" s="106">
        <v>166</v>
      </c>
      <c r="D67" s="104">
        <f t="shared" si="7"/>
        <v>1.1987951807228916</v>
      </c>
      <c r="E67" s="105">
        <f t="shared" si="8"/>
        <v>33</v>
      </c>
      <c r="F67" s="108">
        <v>324</v>
      </c>
      <c r="G67" s="108">
        <v>298</v>
      </c>
      <c r="H67" s="104">
        <f t="shared" si="9"/>
        <v>1.087248322147651</v>
      </c>
      <c r="I67" s="105">
        <f t="shared" si="10"/>
        <v>26</v>
      </c>
      <c r="J67" s="104">
        <f t="shared" si="11"/>
        <v>0.61419753086419748</v>
      </c>
      <c r="K67" s="104">
        <f t="shared" si="12"/>
        <v>0.55704697986577179</v>
      </c>
      <c r="L67" s="103">
        <f t="shared" si="13"/>
        <v>5.7150550998425698E-2</v>
      </c>
    </row>
    <row r="68" spans="1:12" x14ac:dyDescent="0.4">
      <c r="A68" s="51" t="s">
        <v>151</v>
      </c>
      <c r="B68" s="102">
        <v>357</v>
      </c>
      <c r="C68" s="102">
        <v>284</v>
      </c>
      <c r="D68" s="100">
        <f t="shared" si="7"/>
        <v>1.2570422535211268</v>
      </c>
      <c r="E68" s="101">
        <f t="shared" si="8"/>
        <v>73</v>
      </c>
      <c r="F68" s="102">
        <v>617</v>
      </c>
      <c r="G68" s="102">
        <v>597</v>
      </c>
      <c r="H68" s="100">
        <f t="shared" si="9"/>
        <v>1.033500837520938</v>
      </c>
      <c r="I68" s="101">
        <f t="shared" si="10"/>
        <v>20</v>
      </c>
      <c r="J68" s="100">
        <f t="shared" si="11"/>
        <v>0.57860615883306321</v>
      </c>
      <c r="K68" s="100">
        <f t="shared" si="12"/>
        <v>0.47571189279731996</v>
      </c>
      <c r="L68" s="99">
        <f t="shared" si="13"/>
        <v>0.10289426603574325</v>
      </c>
    </row>
    <row r="69" spans="1:12" x14ac:dyDescent="0.4">
      <c r="A69" s="42" t="s">
        <v>143</v>
      </c>
      <c r="B69" s="43"/>
      <c r="C69" s="42"/>
      <c r="D69" s="42"/>
      <c r="E69" s="43"/>
      <c r="F69" s="43"/>
      <c r="G69" s="42"/>
      <c r="H69" s="42"/>
      <c r="I69" s="43"/>
      <c r="J69" s="43"/>
      <c r="K69" s="42"/>
      <c r="L69" s="42"/>
    </row>
    <row r="70" spans="1:12" x14ac:dyDescent="0.4">
      <c r="A70" s="44" t="s">
        <v>142</v>
      </c>
      <c r="B70" s="43"/>
      <c r="C70" s="42"/>
      <c r="D70" s="42"/>
      <c r="E70" s="43"/>
      <c r="F70" s="43"/>
      <c r="G70" s="42"/>
      <c r="H70" s="42"/>
      <c r="I70" s="43"/>
      <c r="J70" s="43"/>
      <c r="K70" s="42"/>
      <c r="L70" s="42"/>
    </row>
    <row r="71" spans="1:12" s="42" customFormat="1" x14ac:dyDescent="0.4">
      <c r="A71" s="42" t="s">
        <v>141</v>
      </c>
      <c r="B71" s="43"/>
      <c r="C71" s="43"/>
      <c r="F71" s="43"/>
      <c r="G71" s="43"/>
      <c r="J71" s="43"/>
      <c r="K71" s="43"/>
    </row>
    <row r="72" spans="1:12" x14ac:dyDescent="0.4">
      <c r="A72" s="42" t="s">
        <v>98</v>
      </c>
      <c r="B72" s="43"/>
      <c r="C72" s="43"/>
      <c r="D72" s="42"/>
      <c r="E72" s="42"/>
      <c r="F72" s="43"/>
      <c r="G72" s="43"/>
      <c r="H72" s="42"/>
      <c r="I72" s="42"/>
      <c r="J72" s="43"/>
      <c r="K72" s="43"/>
      <c r="L72" s="42"/>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dataValidations count="1">
    <dataValidation allowBlank="1" showInputMessage="1" showErrorMessage="1" sqref="B2:L72 IX2:JH72 ST2:TD72 ACP2:ACZ72 AML2:AMV72 AWH2:AWR72 BGD2:BGN72 BPZ2:BQJ72 BZV2:CAF72 CJR2:CKB72 CTN2:CTX72 DDJ2:DDT72 DNF2:DNP72 DXB2:DXL72 EGX2:EHH72 EQT2:ERD72 FAP2:FAZ72 FKL2:FKV72 FUH2:FUR72 GED2:GEN72 GNZ2:GOJ72 GXV2:GYF72 HHR2:HIB72 HRN2:HRX72 IBJ2:IBT72 ILF2:ILP72 IVB2:IVL72 JEX2:JFH72 JOT2:JPD72 JYP2:JYZ72 KIL2:KIV72 KSH2:KSR72 LCD2:LCN72 LLZ2:LMJ72 LVV2:LWF72 MFR2:MGB72 MPN2:MPX72 MZJ2:MZT72 NJF2:NJP72 NTB2:NTL72 OCX2:ODH72 OMT2:OND72 OWP2:OWZ72 PGL2:PGV72 PQH2:PQR72 QAD2:QAN72 QJZ2:QKJ72 QTV2:QUF72 RDR2:REB72 RNN2:RNX72 RXJ2:RXT72 SHF2:SHP72 SRB2:SRL72 TAX2:TBH72 TKT2:TLD72 TUP2:TUZ72 UEL2:UEV72 UOH2:UOR72 UYD2:UYN72 VHZ2:VIJ72 VRV2:VSF72 WBR2:WCB72 WLN2:WLX72 WVJ2:WVT72 B65538:L65608 IX65538:JH65608 ST65538:TD65608 ACP65538:ACZ65608 AML65538:AMV65608 AWH65538:AWR65608 BGD65538:BGN65608 BPZ65538:BQJ65608 BZV65538:CAF65608 CJR65538:CKB65608 CTN65538:CTX65608 DDJ65538:DDT65608 DNF65538:DNP65608 DXB65538:DXL65608 EGX65538:EHH65608 EQT65538:ERD65608 FAP65538:FAZ65608 FKL65538:FKV65608 FUH65538:FUR65608 GED65538:GEN65608 GNZ65538:GOJ65608 GXV65538:GYF65608 HHR65538:HIB65608 HRN65538:HRX65608 IBJ65538:IBT65608 ILF65538:ILP65608 IVB65538:IVL65608 JEX65538:JFH65608 JOT65538:JPD65608 JYP65538:JYZ65608 KIL65538:KIV65608 KSH65538:KSR65608 LCD65538:LCN65608 LLZ65538:LMJ65608 LVV65538:LWF65608 MFR65538:MGB65608 MPN65538:MPX65608 MZJ65538:MZT65608 NJF65538:NJP65608 NTB65538:NTL65608 OCX65538:ODH65608 OMT65538:OND65608 OWP65538:OWZ65608 PGL65538:PGV65608 PQH65538:PQR65608 QAD65538:QAN65608 QJZ65538:QKJ65608 QTV65538:QUF65608 RDR65538:REB65608 RNN65538:RNX65608 RXJ65538:RXT65608 SHF65538:SHP65608 SRB65538:SRL65608 TAX65538:TBH65608 TKT65538:TLD65608 TUP65538:TUZ65608 UEL65538:UEV65608 UOH65538:UOR65608 UYD65538:UYN65608 VHZ65538:VIJ65608 VRV65538:VSF65608 WBR65538:WCB65608 WLN65538:WLX65608 WVJ65538:WVT65608 B131074:L131144 IX131074:JH131144 ST131074:TD131144 ACP131074:ACZ131144 AML131074:AMV131144 AWH131074:AWR131144 BGD131074:BGN131144 BPZ131074:BQJ131144 BZV131074:CAF131144 CJR131074:CKB131144 CTN131074:CTX131144 DDJ131074:DDT131144 DNF131074:DNP131144 DXB131074:DXL131144 EGX131074:EHH131144 EQT131074:ERD131144 FAP131074:FAZ131144 FKL131074:FKV131144 FUH131074:FUR131144 GED131074:GEN131144 GNZ131074:GOJ131144 GXV131074:GYF131144 HHR131074:HIB131144 HRN131074:HRX131144 IBJ131074:IBT131144 ILF131074:ILP131144 IVB131074:IVL131144 JEX131074:JFH131144 JOT131074:JPD131144 JYP131074:JYZ131144 KIL131074:KIV131144 KSH131074:KSR131144 LCD131074:LCN131144 LLZ131074:LMJ131144 LVV131074:LWF131144 MFR131074:MGB131144 MPN131074:MPX131144 MZJ131074:MZT131144 NJF131074:NJP131144 NTB131074:NTL131144 OCX131074:ODH131144 OMT131074:OND131144 OWP131074:OWZ131144 PGL131074:PGV131144 PQH131074:PQR131144 QAD131074:QAN131144 QJZ131074:QKJ131144 QTV131074:QUF131144 RDR131074:REB131144 RNN131074:RNX131144 RXJ131074:RXT131144 SHF131074:SHP131144 SRB131074:SRL131144 TAX131074:TBH131144 TKT131074:TLD131144 TUP131074:TUZ131144 UEL131074:UEV131144 UOH131074:UOR131144 UYD131074:UYN131144 VHZ131074:VIJ131144 VRV131074:VSF131144 WBR131074:WCB131144 WLN131074:WLX131144 WVJ131074:WVT131144 B196610:L196680 IX196610:JH196680 ST196610:TD196680 ACP196610:ACZ196680 AML196610:AMV196680 AWH196610:AWR196680 BGD196610:BGN196680 BPZ196610:BQJ196680 BZV196610:CAF196680 CJR196610:CKB196680 CTN196610:CTX196680 DDJ196610:DDT196680 DNF196610:DNP196680 DXB196610:DXL196680 EGX196610:EHH196680 EQT196610:ERD196680 FAP196610:FAZ196680 FKL196610:FKV196680 FUH196610:FUR196680 GED196610:GEN196680 GNZ196610:GOJ196680 GXV196610:GYF196680 HHR196610:HIB196680 HRN196610:HRX196680 IBJ196610:IBT196680 ILF196610:ILP196680 IVB196610:IVL196680 JEX196610:JFH196680 JOT196610:JPD196680 JYP196610:JYZ196680 KIL196610:KIV196680 KSH196610:KSR196680 LCD196610:LCN196680 LLZ196610:LMJ196680 LVV196610:LWF196680 MFR196610:MGB196680 MPN196610:MPX196680 MZJ196610:MZT196680 NJF196610:NJP196680 NTB196610:NTL196680 OCX196610:ODH196680 OMT196610:OND196680 OWP196610:OWZ196680 PGL196610:PGV196680 PQH196610:PQR196680 QAD196610:QAN196680 QJZ196610:QKJ196680 QTV196610:QUF196680 RDR196610:REB196680 RNN196610:RNX196680 RXJ196610:RXT196680 SHF196610:SHP196680 SRB196610:SRL196680 TAX196610:TBH196680 TKT196610:TLD196680 TUP196610:TUZ196680 UEL196610:UEV196680 UOH196610:UOR196680 UYD196610:UYN196680 VHZ196610:VIJ196680 VRV196610:VSF196680 WBR196610:WCB196680 WLN196610:WLX196680 WVJ196610:WVT196680 B262146:L262216 IX262146:JH262216 ST262146:TD262216 ACP262146:ACZ262216 AML262146:AMV262216 AWH262146:AWR262216 BGD262146:BGN262216 BPZ262146:BQJ262216 BZV262146:CAF262216 CJR262146:CKB262216 CTN262146:CTX262216 DDJ262146:DDT262216 DNF262146:DNP262216 DXB262146:DXL262216 EGX262146:EHH262216 EQT262146:ERD262216 FAP262146:FAZ262216 FKL262146:FKV262216 FUH262146:FUR262216 GED262146:GEN262216 GNZ262146:GOJ262216 GXV262146:GYF262216 HHR262146:HIB262216 HRN262146:HRX262216 IBJ262146:IBT262216 ILF262146:ILP262216 IVB262146:IVL262216 JEX262146:JFH262216 JOT262146:JPD262216 JYP262146:JYZ262216 KIL262146:KIV262216 KSH262146:KSR262216 LCD262146:LCN262216 LLZ262146:LMJ262216 LVV262146:LWF262216 MFR262146:MGB262216 MPN262146:MPX262216 MZJ262146:MZT262216 NJF262146:NJP262216 NTB262146:NTL262216 OCX262146:ODH262216 OMT262146:OND262216 OWP262146:OWZ262216 PGL262146:PGV262216 PQH262146:PQR262216 QAD262146:QAN262216 QJZ262146:QKJ262216 QTV262146:QUF262216 RDR262146:REB262216 RNN262146:RNX262216 RXJ262146:RXT262216 SHF262146:SHP262216 SRB262146:SRL262216 TAX262146:TBH262216 TKT262146:TLD262216 TUP262146:TUZ262216 UEL262146:UEV262216 UOH262146:UOR262216 UYD262146:UYN262216 VHZ262146:VIJ262216 VRV262146:VSF262216 WBR262146:WCB262216 WLN262146:WLX262216 WVJ262146:WVT262216 B327682:L327752 IX327682:JH327752 ST327682:TD327752 ACP327682:ACZ327752 AML327682:AMV327752 AWH327682:AWR327752 BGD327682:BGN327752 BPZ327682:BQJ327752 BZV327682:CAF327752 CJR327682:CKB327752 CTN327682:CTX327752 DDJ327682:DDT327752 DNF327682:DNP327752 DXB327682:DXL327752 EGX327682:EHH327752 EQT327682:ERD327752 FAP327682:FAZ327752 FKL327682:FKV327752 FUH327682:FUR327752 GED327682:GEN327752 GNZ327682:GOJ327752 GXV327682:GYF327752 HHR327682:HIB327752 HRN327682:HRX327752 IBJ327682:IBT327752 ILF327682:ILP327752 IVB327682:IVL327752 JEX327682:JFH327752 JOT327682:JPD327752 JYP327682:JYZ327752 KIL327682:KIV327752 KSH327682:KSR327752 LCD327682:LCN327752 LLZ327682:LMJ327752 LVV327682:LWF327752 MFR327682:MGB327752 MPN327682:MPX327752 MZJ327682:MZT327752 NJF327682:NJP327752 NTB327682:NTL327752 OCX327682:ODH327752 OMT327682:OND327752 OWP327682:OWZ327752 PGL327682:PGV327752 PQH327682:PQR327752 QAD327682:QAN327752 QJZ327682:QKJ327752 QTV327682:QUF327752 RDR327682:REB327752 RNN327682:RNX327752 RXJ327682:RXT327752 SHF327682:SHP327752 SRB327682:SRL327752 TAX327682:TBH327752 TKT327682:TLD327752 TUP327682:TUZ327752 UEL327682:UEV327752 UOH327682:UOR327752 UYD327682:UYN327752 VHZ327682:VIJ327752 VRV327682:VSF327752 WBR327682:WCB327752 WLN327682:WLX327752 WVJ327682:WVT327752 B393218:L393288 IX393218:JH393288 ST393218:TD393288 ACP393218:ACZ393288 AML393218:AMV393288 AWH393218:AWR393288 BGD393218:BGN393288 BPZ393218:BQJ393288 BZV393218:CAF393288 CJR393218:CKB393288 CTN393218:CTX393288 DDJ393218:DDT393288 DNF393218:DNP393288 DXB393218:DXL393288 EGX393218:EHH393288 EQT393218:ERD393288 FAP393218:FAZ393288 FKL393218:FKV393288 FUH393218:FUR393288 GED393218:GEN393288 GNZ393218:GOJ393288 GXV393218:GYF393288 HHR393218:HIB393288 HRN393218:HRX393288 IBJ393218:IBT393288 ILF393218:ILP393288 IVB393218:IVL393288 JEX393218:JFH393288 JOT393218:JPD393288 JYP393218:JYZ393288 KIL393218:KIV393288 KSH393218:KSR393288 LCD393218:LCN393288 LLZ393218:LMJ393288 LVV393218:LWF393288 MFR393218:MGB393288 MPN393218:MPX393288 MZJ393218:MZT393288 NJF393218:NJP393288 NTB393218:NTL393288 OCX393218:ODH393288 OMT393218:OND393288 OWP393218:OWZ393288 PGL393218:PGV393288 PQH393218:PQR393288 QAD393218:QAN393288 QJZ393218:QKJ393288 QTV393218:QUF393288 RDR393218:REB393288 RNN393218:RNX393288 RXJ393218:RXT393288 SHF393218:SHP393288 SRB393218:SRL393288 TAX393218:TBH393288 TKT393218:TLD393288 TUP393218:TUZ393288 UEL393218:UEV393288 UOH393218:UOR393288 UYD393218:UYN393288 VHZ393218:VIJ393288 VRV393218:VSF393288 WBR393218:WCB393288 WLN393218:WLX393288 WVJ393218:WVT393288 B458754:L458824 IX458754:JH458824 ST458754:TD458824 ACP458754:ACZ458824 AML458754:AMV458824 AWH458754:AWR458824 BGD458754:BGN458824 BPZ458754:BQJ458824 BZV458754:CAF458824 CJR458754:CKB458824 CTN458754:CTX458824 DDJ458754:DDT458824 DNF458754:DNP458824 DXB458754:DXL458824 EGX458754:EHH458824 EQT458754:ERD458824 FAP458754:FAZ458824 FKL458754:FKV458824 FUH458754:FUR458824 GED458754:GEN458824 GNZ458754:GOJ458824 GXV458754:GYF458824 HHR458754:HIB458824 HRN458754:HRX458824 IBJ458754:IBT458824 ILF458754:ILP458824 IVB458754:IVL458824 JEX458754:JFH458824 JOT458754:JPD458824 JYP458754:JYZ458824 KIL458754:KIV458824 KSH458754:KSR458824 LCD458754:LCN458824 LLZ458754:LMJ458824 LVV458754:LWF458824 MFR458754:MGB458824 MPN458754:MPX458824 MZJ458754:MZT458824 NJF458754:NJP458824 NTB458754:NTL458824 OCX458754:ODH458824 OMT458754:OND458824 OWP458754:OWZ458824 PGL458754:PGV458824 PQH458754:PQR458824 QAD458754:QAN458824 QJZ458754:QKJ458824 QTV458754:QUF458824 RDR458754:REB458824 RNN458754:RNX458824 RXJ458754:RXT458824 SHF458754:SHP458824 SRB458754:SRL458824 TAX458754:TBH458824 TKT458754:TLD458824 TUP458754:TUZ458824 UEL458754:UEV458824 UOH458754:UOR458824 UYD458754:UYN458824 VHZ458754:VIJ458824 VRV458754:VSF458824 WBR458754:WCB458824 WLN458754:WLX458824 WVJ458754:WVT458824 B524290:L524360 IX524290:JH524360 ST524290:TD524360 ACP524290:ACZ524360 AML524290:AMV524360 AWH524290:AWR524360 BGD524290:BGN524360 BPZ524290:BQJ524360 BZV524290:CAF524360 CJR524290:CKB524360 CTN524290:CTX524360 DDJ524290:DDT524360 DNF524290:DNP524360 DXB524290:DXL524360 EGX524290:EHH524360 EQT524290:ERD524360 FAP524290:FAZ524360 FKL524290:FKV524360 FUH524290:FUR524360 GED524290:GEN524360 GNZ524290:GOJ524360 GXV524290:GYF524360 HHR524290:HIB524360 HRN524290:HRX524360 IBJ524290:IBT524360 ILF524290:ILP524360 IVB524290:IVL524360 JEX524290:JFH524360 JOT524290:JPD524360 JYP524290:JYZ524360 KIL524290:KIV524360 KSH524290:KSR524360 LCD524290:LCN524360 LLZ524290:LMJ524360 LVV524290:LWF524360 MFR524290:MGB524360 MPN524290:MPX524360 MZJ524290:MZT524360 NJF524290:NJP524360 NTB524290:NTL524360 OCX524290:ODH524360 OMT524290:OND524360 OWP524290:OWZ524360 PGL524290:PGV524360 PQH524290:PQR524360 QAD524290:QAN524360 QJZ524290:QKJ524360 QTV524290:QUF524360 RDR524290:REB524360 RNN524290:RNX524360 RXJ524290:RXT524360 SHF524290:SHP524360 SRB524290:SRL524360 TAX524290:TBH524360 TKT524290:TLD524360 TUP524290:TUZ524360 UEL524290:UEV524360 UOH524290:UOR524360 UYD524290:UYN524360 VHZ524290:VIJ524360 VRV524290:VSF524360 WBR524290:WCB524360 WLN524290:WLX524360 WVJ524290:WVT524360 B589826:L589896 IX589826:JH589896 ST589826:TD589896 ACP589826:ACZ589896 AML589826:AMV589896 AWH589826:AWR589896 BGD589826:BGN589896 BPZ589826:BQJ589896 BZV589826:CAF589896 CJR589826:CKB589896 CTN589826:CTX589896 DDJ589826:DDT589896 DNF589826:DNP589896 DXB589826:DXL589896 EGX589826:EHH589896 EQT589826:ERD589896 FAP589826:FAZ589896 FKL589826:FKV589896 FUH589826:FUR589896 GED589826:GEN589896 GNZ589826:GOJ589896 GXV589826:GYF589896 HHR589826:HIB589896 HRN589826:HRX589896 IBJ589826:IBT589896 ILF589826:ILP589896 IVB589826:IVL589896 JEX589826:JFH589896 JOT589826:JPD589896 JYP589826:JYZ589896 KIL589826:KIV589896 KSH589826:KSR589896 LCD589826:LCN589896 LLZ589826:LMJ589896 LVV589826:LWF589896 MFR589826:MGB589896 MPN589826:MPX589896 MZJ589826:MZT589896 NJF589826:NJP589896 NTB589826:NTL589896 OCX589826:ODH589896 OMT589826:OND589896 OWP589826:OWZ589896 PGL589826:PGV589896 PQH589826:PQR589896 QAD589826:QAN589896 QJZ589826:QKJ589896 QTV589826:QUF589896 RDR589826:REB589896 RNN589826:RNX589896 RXJ589826:RXT589896 SHF589826:SHP589896 SRB589826:SRL589896 TAX589826:TBH589896 TKT589826:TLD589896 TUP589826:TUZ589896 UEL589826:UEV589896 UOH589826:UOR589896 UYD589826:UYN589896 VHZ589826:VIJ589896 VRV589826:VSF589896 WBR589826:WCB589896 WLN589826:WLX589896 WVJ589826:WVT589896 B655362:L655432 IX655362:JH655432 ST655362:TD655432 ACP655362:ACZ655432 AML655362:AMV655432 AWH655362:AWR655432 BGD655362:BGN655432 BPZ655362:BQJ655432 BZV655362:CAF655432 CJR655362:CKB655432 CTN655362:CTX655432 DDJ655362:DDT655432 DNF655362:DNP655432 DXB655362:DXL655432 EGX655362:EHH655432 EQT655362:ERD655432 FAP655362:FAZ655432 FKL655362:FKV655432 FUH655362:FUR655432 GED655362:GEN655432 GNZ655362:GOJ655432 GXV655362:GYF655432 HHR655362:HIB655432 HRN655362:HRX655432 IBJ655362:IBT655432 ILF655362:ILP655432 IVB655362:IVL655432 JEX655362:JFH655432 JOT655362:JPD655432 JYP655362:JYZ655432 KIL655362:KIV655432 KSH655362:KSR655432 LCD655362:LCN655432 LLZ655362:LMJ655432 LVV655362:LWF655432 MFR655362:MGB655432 MPN655362:MPX655432 MZJ655362:MZT655432 NJF655362:NJP655432 NTB655362:NTL655432 OCX655362:ODH655432 OMT655362:OND655432 OWP655362:OWZ655432 PGL655362:PGV655432 PQH655362:PQR655432 QAD655362:QAN655432 QJZ655362:QKJ655432 QTV655362:QUF655432 RDR655362:REB655432 RNN655362:RNX655432 RXJ655362:RXT655432 SHF655362:SHP655432 SRB655362:SRL655432 TAX655362:TBH655432 TKT655362:TLD655432 TUP655362:TUZ655432 UEL655362:UEV655432 UOH655362:UOR655432 UYD655362:UYN655432 VHZ655362:VIJ655432 VRV655362:VSF655432 WBR655362:WCB655432 WLN655362:WLX655432 WVJ655362:WVT655432 B720898:L720968 IX720898:JH720968 ST720898:TD720968 ACP720898:ACZ720968 AML720898:AMV720968 AWH720898:AWR720968 BGD720898:BGN720968 BPZ720898:BQJ720968 BZV720898:CAF720968 CJR720898:CKB720968 CTN720898:CTX720968 DDJ720898:DDT720968 DNF720898:DNP720968 DXB720898:DXL720968 EGX720898:EHH720968 EQT720898:ERD720968 FAP720898:FAZ720968 FKL720898:FKV720968 FUH720898:FUR720968 GED720898:GEN720968 GNZ720898:GOJ720968 GXV720898:GYF720968 HHR720898:HIB720968 HRN720898:HRX720968 IBJ720898:IBT720968 ILF720898:ILP720968 IVB720898:IVL720968 JEX720898:JFH720968 JOT720898:JPD720968 JYP720898:JYZ720968 KIL720898:KIV720968 KSH720898:KSR720968 LCD720898:LCN720968 LLZ720898:LMJ720968 LVV720898:LWF720968 MFR720898:MGB720968 MPN720898:MPX720968 MZJ720898:MZT720968 NJF720898:NJP720968 NTB720898:NTL720968 OCX720898:ODH720968 OMT720898:OND720968 OWP720898:OWZ720968 PGL720898:PGV720968 PQH720898:PQR720968 QAD720898:QAN720968 QJZ720898:QKJ720968 QTV720898:QUF720968 RDR720898:REB720968 RNN720898:RNX720968 RXJ720898:RXT720968 SHF720898:SHP720968 SRB720898:SRL720968 TAX720898:TBH720968 TKT720898:TLD720968 TUP720898:TUZ720968 UEL720898:UEV720968 UOH720898:UOR720968 UYD720898:UYN720968 VHZ720898:VIJ720968 VRV720898:VSF720968 WBR720898:WCB720968 WLN720898:WLX720968 WVJ720898:WVT720968 B786434:L786504 IX786434:JH786504 ST786434:TD786504 ACP786434:ACZ786504 AML786434:AMV786504 AWH786434:AWR786504 BGD786434:BGN786504 BPZ786434:BQJ786504 BZV786434:CAF786504 CJR786434:CKB786504 CTN786434:CTX786504 DDJ786434:DDT786504 DNF786434:DNP786504 DXB786434:DXL786504 EGX786434:EHH786504 EQT786434:ERD786504 FAP786434:FAZ786504 FKL786434:FKV786504 FUH786434:FUR786504 GED786434:GEN786504 GNZ786434:GOJ786504 GXV786434:GYF786504 HHR786434:HIB786504 HRN786434:HRX786504 IBJ786434:IBT786504 ILF786434:ILP786504 IVB786434:IVL786504 JEX786434:JFH786504 JOT786434:JPD786504 JYP786434:JYZ786504 KIL786434:KIV786504 KSH786434:KSR786504 LCD786434:LCN786504 LLZ786434:LMJ786504 LVV786434:LWF786504 MFR786434:MGB786504 MPN786434:MPX786504 MZJ786434:MZT786504 NJF786434:NJP786504 NTB786434:NTL786504 OCX786434:ODH786504 OMT786434:OND786504 OWP786434:OWZ786504 PGL786434:PGV786504 PQH786434:PQR786504 QAD786434:QAN786504 QJZ786434:QKJ786504 QTV786434:QUF786504 RDR786434:REB786504 RNN786434:RNX786504 RXJ786434:RXT786504 SHF786434:SHP786504 SRB786434:SRL786504 TAX786434:TBH786504 TKT786434:TLD786504 TUP786434:TUZ786504 UEL786434:UEV786504 UOH786434:UOR786504 UYD786434:UYN786504 VHZ786434:VIJ786504 VRV786434:VSF786504 WBR786434:WCB786504 WLN786434:WLX786504 WVJ786434:WVT786504 B851970:L852040 IX851970:JH852040 ST851970:TD852040 ACP851970:ACZ852040 AML851970:AMV852040 AWH851970:AWR852040 BGD851970:BGN852040 BPZ851970:BQJ852040 BZV851970:CAF852040 CJR851970:CKB852040 CTN851970:CTX852040 DDJ851970:DDT852040 DNF851970:DNP852040 DXB851970:DXL852040 EGX851970:EHH852040 EQT851970:ERD852040 FAP851970:FAZ852040 FKL851970:FKV852040 FUH851970:FUR852040 GED851970:GEN852040 GNZ851970:GOJ852040 GXV851970:GYF852040 HHR851970:HIB852040 HRN851970:HRX852040 IBJ851970:IBT852040 ILF851970:ILP852040 IVB851970:IVL852040 JEX851970:JFH852040 JOT851970:JPD852040 JYP851970:JYZ852040 KIL851970:KIV852040 KSH851970:KSR852040 LCD851970:LCN852040 LLZ851970:LMJ852040 LVV851970:LWF852040 MFR851970:MGB852040 MPN851970:MPX852040 MZJ851970:MZT852040 NJF851970:NJP852040 NTB851970:NTL852040 OCX851970:ODH852040 OMT851970:OND852040 OWP851970:OWZ852040 PGL851970:PGV852040 PQH851970:PQR852040 QAD851970:QAN852040 QJZ851970:QKJ852040 QTV851970:QUF852040 RDR851970:REB852040 RNN851970:RNX852040 RXJ851970:RXT852040 SHF851970:SHP852040 SRB851970:SRL852040 TAX851970:TBH852040 TKT851970:TLD852040 TUP851970:TUZ852040 UEL851970:UEV852040 UOH851970:UOR852040 UYD851970:UYN852040 VHZ851970:VIJ852040 VRV851970:VSF852040 WBR851970:WCB852040 WLN851970:WLX852040 WVJ851970:WVT852040 B917506:L917576 IX917506:JH917576 ST917506:TD917576 ACP917506:ACZ917576 AML917506:AMV917576 AWH917506:AWR917576 BGD917506:BGN917576 BPZ917506:BQJ917576 BZV917506:CAF917576 CJR917506:CKB917576 CTN917506:CTX917576 DDJ917506:DDT917576 DNF917506:DNP917576 DXB917506:DXL917576 EGX917506:EHH917576 EQT917506:ERD917576 FAP917506:FAZ917576 FKL917506:FKV917576 FUH917506:FUR917576 GED917506:GEN917576 GNZ917506:GOJ917576 GXV917506:GYF917576 HHR917506:HIB917576 HRN917506:HRX917576 IBJ917506:IBT917576 ILF917506:ILP917576 IVB917506:IVL917576 JEX917506:JFH917576 JOT917506:JPD917576 JYP917506:JYZ917576 KIL917506:KIV917576 KSH917506:KSR917576 LCD917506:LCN917576 LLZ917506:LMJ917576 LVV917506:LWF917576 MFR917506:MGB917576 MPN917506:MPX917576 MZJ917506:MZT917576 NJF917506:NJP917576 NTB917506:NTL917576 OCX917506:ODH917576 OMT917506:OND917576 OWP917506:OWZ917576 PGL917506:PGV917576 PQH917506:PQR917576 QAD917506:QAN917576 QJZ917506:QKJ917576 QTV917506:QUF917576 RDR917506:REB917576 RNN917506:RNX917576 RXJ917506:RXT917576 SHF917506:SHP917576 SRB917506:SRL917576 TAX917506:TBH917576 TKT917506:TLD917576 TUP917506:TUZ917576 UEL917506:UEV917576 UOH917506:UOR917576 UYD917506:UYN917576 VHZ917506:VIJ917576 VRV917506:VSF917576 WBR917506:WCB917576 WLN917506:WLX917576 WVJ917506:WVT917576 B983042:L983112 IX983042:JH983112 ST983042:TD983112 ACP983042:ACZ983112 AML983042:AMV983112 AWH983042:AWR983112 BGD983042:BGN983112 BPZ983042:BQJ983112 BZV983042:CAF983112 CJR983042:CKB983112 CTN983042:CTX983112 DDJ983042:DDT983112 DNF983042:DNP983112 DXB983042:DXL983112 EGX983042:EHH983112 EQT983042:ERD983112 FAP983042:FAZ983112 FKL983042:FKV983112 FUH983042:FUR983112 GED983042:GEN983112 GNZ983042:GOJ983112 GXV983042:GYF983112 HHR983042:HIB983112 HRN983042:HRX983112 IBJ983042:IBT983112 ILF983042:ILP983112 IVB983042:IVL983112 JEX983042:JFH983112 JOT983042:JPD983112 JYP983042:JYZ983112 KIL983042:KIV983112 KSH983042:KSR983112 LCD983042:LCN983112 LLZ983042:LMJ983112 LVV983042:LWF983112 MFR983042:MGB983112 MPN983042:MPX983112 MZJ983042:MZT983112 NJF983042:NJP983112 NTB983042:NTL983112 OCX983042:ODH983112 OMT983042:OND983112 OWP983042:OWZ983112 PGL983042:PGV983112 PQH983042:PQR983112 QAD983042:QAN983112 QJZ983042:QKJ983112 QTV983042:QUF983112 RDR983042:REB983112 RNN983042:RNX983112 RXJ983042:RXT983112 SHF983042:SHP983112 SRB983042:SRL983112 TAX983042:TBH983112 TKT983042:TLD983112 TUP983042:TUZ983112 UEL983042:UEV983112 UOH983042:UOR983112 UYD983042:UYN983112 VHZ983042:VIJ983112 VRV983042:VSF983112 WBR983042:WCB983112 WLN983042:WLX983112 WVJ983042:WVT983112 A2:A61 IW2:IW61 SS2:SS61 ACO2:ACO61 AMK2:AMK61 AWG2:AWG61 BGC2:BGC61 BPY2:BPY61 BZU2:BZU61 CJQ2:CJQ61 CTM2:CTM61 DDI2:DDI61 DNE2:DNE61 DXA2:DXA61 EGW2:EGW61 EQS2:EQS61 FAO2:FAO61 FKK2:FKK61 FUG2:FUG61 GEC2:GEC61 GNY2:GNY61 GXU2:GXU61 HHQ2:HHQ61 HRM2:HRM61 IBI2:IBI61 ILE2:ILE61 IVA2:IVA61 JEW2:JEW61 JOS2:JOS61 JYO2:JYO61 KIK2:KIK61 KSG2:KSG61 LCC2:LCC61 LLY2:LLY61 LVU2:LVU61 MFQ2:MFQ61 MPM2:MPM61 MZI2:MZI61 NJE2:NJE61 NTA2:NTA61 OCW2:OCW61 OMS2:OMS61 OWO2:OWO61 PGK2:PGK61 PQG2:PQG61 QAC2:QAC61 QJY2:QJY61 QTU2:QTU61 RDQ2:RDQ61 RNM2:RNM61 RXI2:RXI61 SHE2:SHE61 SRA2:SRA61 TAW2:TAW61 TKS2:TKS61 TUO2:TUO61 UEK2:UEK61 UOG2:UOG61 UYC2:UYC61 VHY2:VHY61 VRU2:VRU61 WBQ2:WBQ61 WLM2:WLM61 WVI2:WVI61 A65538:A65597 IW65538:IW65597 SS65538:SS65597 ACO65538:ACO65597 AMK65538:AMK65597 AWG65538:AWG65597 BGC65538:BGC65597 BPY65538:BPY65597 BZU65538:BZU65597 CJQ65538:CJQ65597 CTM65538:CTM65597 DDI65538:DDI65597 DNE65538:DNE65597 DXA65538:DXA65597 EGW65538:EGW65597 EQS65538:EQS65597 FAO65538:FAO65597 FKK65538:FKK65597 FUG65538:FUG65597 GEC65538:GEC65597 GNY65538:GNY65597 GXU65538:GXU65597 HHQ65538:HHQ65597 HRM65538:HRM65597 IBI65538:IBI65597 ILE65538:ILE65597 IVA65538:IVA65597 JEW65538:JEW65597 JOS65538:JOS65597 JYO65538:JYO65597 KIK65538:KIK65597 KSG65538:KSG65597 LCC65538:LCC65597 LLY65538:LLY65597 LVU65538:LVU65597 MFQ65538:MFQ65597 MPM65538:MPM65597 MZI65538:MZI65597 NJE65538:NJE65597 NTA65538:NTA65597 OCW65538:OCW65597 OMS65538:OMS65597 OWO65538:OWO65597 PGK65538:PGK65597 PQG65538:PQG65597 QAC65538:QAC65597 QJY65538:QJY65597 QTU65538:QTU65597 RDQ65538:RDQ65597 RNM65538:RNM65597 RXI65538:RXI65597 SHE65538:SHE65597 SRA65538:SRA65597 TAW65538:TAW65597 TKS65538:TKS65597 TUO65538:TUO65597 UEK65538:UEK65597 UOG65538:UOG65597 UYC65538:UYC65597 VHY65538:VHY65597 VRU65538:VRU65597 WBQ65538:WBQ65597 WLM65538:WLM65597 WVI65538:WVI65597 A131074:A131133 IW131074:IW131133 SS131074:SS131133 ACO131074:ACO131133 AMK131074:AMK131133 AWG131074:AWG131133 BGC131074:BGC131133 BPY131074:BPY131133 BZU131074:BZU131133 CJQ131074:CJQ131133 CTM131074:CTM131133 DDI131074:DDI131133 DNE131074:DNE131133 DXA131074:DXA131133 EGW131074:EGW131133 EQS131074:EQS131133 FAO131074:FAO131133 FKK131074:FKK131133 FUG131074:FUG131133 GEC131074:GEC131133 GNY131074:GNY131133 GXU131074:GXU131133 HHQ131074:HHQ131133 HRM131074:HRM131133 IBI131074:IBI131133 ILE131074:ILE131133 IVA131074:IVA131133 JEW131074:JEW131133 JOS131074:JOS131133 JYO131074:JYO131133 KIK131074:KIK131133 KSG131074:KSG131133 LCC131074:LCC131133 LLY131074:LLY131133 LVU131074:LVU131133 MFQ131074:MFQ131133 MPM131074:MPM131133 MZI131074:MZI131133 NJE131074:NJE131133 NTA131074:NTA131133 OCW131074:OCW131133 OMS131074:OMS131133 OWO131074:OWO131133 PGK131074:PGK131133 PQG131074:PQG131133 QAC131074:QAC131133 QJY131074:QJY131133 QTU131074:QTU131133 RDQ131074:RDQ131133 RNM131074:RNM131133 RXI131074:RXI131133 SHE131074:SHE131133 SRA131074:SRA131133 TAW131074:TAW131133 TKS131074:TKS131133 TUO131074:TUO131133 UEK131074:UEK131133 UOG131074:UOG131133 UYC131074:UYC131133 VHY131074:VHY131133 VRU131074:VRU131133 WBQ131074:WBQ131133 WLM131074:WLM131133 WVI131074:WVI131133 A196610:A196669 IW196610:IW196669 SS196610:SS196669 ACO196610:ACO196669 AMK196610:AMK196669 AWG196610:AWG196669 BGC196610:BGC196669 BPY196610:BPY196669 BZU196610:BZU196669 CJQ196610:CJQ196669 CTM196610:CTM196669 DDI196610:DDI196669 DNE196610:DNE196669 DXA196610:DXA196669 EGW196610:EGW196669 EQS196610:EQS196669 FAO196610:FAO196669 FKK196610:FKK196669 FUG196610:FUG196669 GEC196610:GEC196669 GNY196610:GNY196669 GXU196610:GXU196669 HHQ196610:HHQ196669 HRM196610:HRM196669 IBI196610:IBI196669 ILE196610:ILE196669 IVA196610:IVA196669 JEW196610:JEW196669 JOS196610:JOS196669 JYO196610:JYO196669 KIK196610:KIK196669 KSG196610:KSG196669 LCC196610:LCC196669 LLY196610:LLY196669 LVU196610:LVU196669 MFQ196610:MFQ196669 MPM196610:MPM196669 MZI196610:MZI196669 NJE196610:NJE196669 NTA196610:NTA196669 OCW196610:OCW196669 OMS196610:OMS196669 OWO196610:OWO196669 PGK196610:PGK196669 PQG196610:PQG196669 QAC196610:QAC196669 QJY196610:QJY196669 QTU196610:QTU196669 RDQ196610:RDQ196669 RNM196610:RNM196669 RXI196610:RXI196669 SHE196610:SHE196669 SRA196610:SRA196669 TAW196610:TAW196669 TKS196610:TKS196669 TUO196610:TUO196669 UEK196610:UEK196669 UOG196610:UOG196669 UYC196610:UYC196669 VHY196610:VHY196669 VRU196610:VRU196669 WBQ196610:WBQ196669 WLM196610:WLM196669 WVI196610:WVI196669 A262146:A262205 IW262146:IW262205 SS262146:SS262205 ACO262146:ACO262205 AMK262146:AMK262205 AWG262146:AWG262205 BGC262146:BGC262205 BPY262146:BPY262205 BZU262146:BZU262205 CJQ262146:CJQ262205 CTM262146:CTM262205 DDI262146:DDI262205 DNE262146:DNE262205 DXA262146:DXA262205 EGW262146:EGW262205 EQS262146:EQS262205 FAO262146:FAO262205 FKK262146:FKK262205 FUG262146:FUG262205 GEC262146:GEC262205 GNY262146:GNY262205 GXU262146:GXU262205 HHQ262146:HHQ262205 HRM262146:HRM262205 IBI262146:IBI262205 ILE262146:ILE262205 IVA262146:IVA262205 JEW262146:JEW262205 JOS262146:JOS262205 JYO262146:JYO262205 KIK262146:KIK262205 KSG262146:KSG262205 LCC262146:LCC262205 LLY262146:LLY262205 LVU262146:LVU262205 MFQ262146:MFQ262205 MPM262146:MPM262205 MZI262146:MZI262205 NJE262146:NJE262205 NTA262146:NTA262205 OCW262146:OCW262205 OMS262146:OMS262205 OWO262146:OWO262205 PGK262146:PGK262205 PQG262146:PQG262205 QAC262146:QAC262205 QJY262146:QJY262205 QTU262146:QTU262205 RDQ262146:RDQ262205 RNM262146:RNM262205 RXI262146:RXI262205 SHE262146:SHE262205 SRA262146:SRA262205 TAW262146:TAW262205 TKS262146:TKS262205 TUO262146:TUO262205 UEK262146:UEK262205 UOG262146:UOG262205 UYC262146:UYC262205 VHY262146:VHY262205 VRU262146:VRU262205 WBQ262146:WBQ262205 WLM262146:WLM262205 WVI262146:WVI262205 A327682:A327741 IW327682:IW327741 SS327682:SS327741 ACO327682:ACO327741 AMK327682:AMK327741 AWG327682:AWG327741 BGC327682:BGC327741 BPY327682:BPY327741 BZU327682:BZU327741 CJQ327682:CJQ327741 CTM327682:CTM327741 DDI327682:DDI327741 DNE327682:DNE327741 DXA327682:DXA327741 EGW327682:EGW327741 EQS327682:EQS327741 FAO327682:FAO327741 FKK327682:FKK327741 FUG327682:FUG327741 GEC327682:GEC327741 GNY327682:GNY327741 GXU327682:GXU327741 HHQ327682:HHQ327741 HRM327682:HRM327741 IBI327682:IBI327741 ILE327682:ILE327741 IVA327682:IVA327741 JEW327682:JEW327741 JOS327682:JOS327741 JYO327682:JYO327741 KIK327682:KIK327741 KSG327682:KSG327741 LCC327682:LCC327741 LLY327682:LLY327741 LVU327682:LVU327741 MFQ327682:MFQ327741 MPM327682:MPM327741 MZI327682:MZI327741 NJE327682:NJE327741 NTA327682:NTA327741 OCW327682:OCW327741 OMS327682:OMS327741 OWO327682:OWO327741 PGK327682:PGK327741 PQG327682:PQG327741 QAC327682:QAC327741 QJY327682:QJY327741 QTU327682:QTU327741 RDQ327682:RDQ327741 RNM327682:RNM327741 RXI327682:RXI327741 SHE327682:SHE327741 SRA327682:SRA327741 TAW327682:TAW327741 TKS327682:TKS327741 TUO327682:TUO327741 UEK327682:UEK327741 UOG327682:UOG327741 UYC327682:UYC327741 VHY327682:VHY327741 VRU327682:VRU327741 WBQ327682:WBQ327741 WLM327682:WLM327741 WVI327682:WVI327741 A393218:A393277 IW393218:IW393277 SS393218:SS393277 ACO393218:ACO393277 AMK393218:AMK393277 AWG393218:AWG393277 BGC393218:BGC393277 BPY393218:BPY393277 BZU393218:BZU393277 CJQ393218:CJQ393277 CTM393218:CTM393277 DDI393218:DDI393277 DNE393218:DNE393277 DXA393218:DXA393277 EGW393218:EGW393277 EQS393218:EQS393277 FAO393218:FAO393277 FKK393218:FKK393277 FUG393218:FUG393277 GEC393218:GEC393277 GNY393218:GNY393277 GXU393218:GXU393277 HHQ393218:HHQ393277 HRM393218:HRM393277 IBI393218:IBI393277 ILE393218:ILE393277 IVA393218:IVA393277 JEW393218:JEW393277 JOS393218:JOS393277 JYO393218:JYO393277 KIK393218:KIK393277 KSG393218:KSG393277 LCC393218:LCC393277 LLY393218:LLY393277 LVU393218:LVU393277 MFQ393218:MFQ393277 MPM393218:MPM393277 MZI393218:MZI393277 NJE393218:NJE393277 NTA393218:NTA393277 OCW393218:OCW393277 OMS393218:OMS393277 OWO393218:OWO393277 PGK393218:PGK393277 PQG393218:PQG393277 QAC393218:QAC393277 QJY393218:QJY393277 QTU393218:QTU393277 RDQ393218:RDQ393277 RNM393218:RNM393277 RXI393218:RXI393277 SHE393218:SHE393277 SRA393218:SRA393277 TAW393218:TAW393277 TKS393218:TKS393277 TUO393218:TUO393277 UEK393218:UEK393277 UOG393218:UOG393277 UYC393218:UYC393277 VHY393218:VHY393277 VRU393218:VRU393277 WBQ393218:WBQ393277 WLM393218:WLM393277 WVI393218:WVI393277 A458754:A458813 IW458754:IW458813 SS458754:SS458813 ACO458754:ACO458813 AMK458754:AMK458813 AWG458754:AWG458813 BGC458754:BGC458813 BPY458754:BPY458813 BZU458754:BZU458813 CJQ458754:CJQ458813 CTM458754:CTM458813 DDI458754:DDI458813 DNE458754:DNE458813 DXA458754:DXA458813 EGW458754:EGW458813 EQS458754:EQS458813 FAO458754:FAO458813 FKK458754:FKK458813 FUG458754:FUG458813 GEC458754:GEC458813 GNY458754:GNY458813 GXU458754:GXU458813 HHQ458754:HHQ458813 HRM458754:HRM458813 IBI458754:IBI458813 ILE458754:ILE458813 IVA458754:IVA458813 JEW458754:JEW458813 JOS458754:JOS458813 JYO458754:JYO458813 KIK458754:KIK458813 KSG458754:KSG458813 LCC458754:LCC458813 LLY458754:LLY458813 LVU458754:LVU458813 MFQ458754:MFQ458813 MPM458754:MPM458813 MZI458754:MZI458813 NJE458754:NJE458813 NTA458754:NTA458813 OCW458754:OCW458813 OMS458754:OMS458813 OWO458754:OWO458813 PGK458754:PGK458813 PQG458754:PQG458813 QAC458754:QAC458813 QJY458754:QJY458813 QTU458754:QTU458813 RDQ458754:RDQ458813 RNM458754:RNM458813 RXI458754:RXI458813 SHE458754:SHE458813 SRA458754:SRA458813 TAW458754:TAW458813 TKS458754:TKS458813 TUO458754:TUO458813 UEK458754:UEK458813 UOG458754:UOG458813 UYC458754:UYC458813 VHY458754:VHY458813 VRU458754:VRU458813 WBQ458754:WBQ458813 WLM458754:WLM458813 WVI458754:WVI458813 A524290:A524349 IW524290:IW524349 SS524290:SS524349 ACO524290:ACO524349 AMK524290:AMK524349 AWG524290:AWG524349 BGC524290:BGC524349 BPY524290:BPY524349 BZU524290:BZU524349 CJQ524290:CJQ524349 CTM524290:CTM524349 DDI524290:DDI524349 DNE524290:DNE524349 DXA524290:DXA524349 EGW524290:EGW524349 EQS524290:EQS524349 FAO524290:FAO524349 FKK524290:FKK524349 FUG524290:FUG524349 GEC524290:GEC524349 GNY524290:GNY524349 GXU524290:GXU524349 HHQ524290:HHQ524349 HRM524290:HRM524349 IBI524290:IBI524349 ILE524290:ILE524349 IVA524290:IVA524349 JEW524290:JEW524349 JOS524290:JOS524349 JYO524290:JYO524349 KIK524290:KIK524349 KSG524290:KSG524349 LCC524290:LCC524349 LLY524290:LLY524349 LVU524290:LVU524349 MFQ524290:MFQ524349 MPM524290:MPM524349 MZI524290:MZI524349 NJE524290:NJE524349 NTA524290:NTA524349 OCW524290:OCW524349 OMS524290:OMS524349 OWO524290:OWO524349 PGK524290:PGK524349 PQG524290:PQG524349 QAC524290:QAC524349 QJY524290:QJY524349 QTU524290:QTU524349 RDQ524290:RDQ524349 RNM524290:RNM524349 RXI524290:RXI524349 SHE524290:SHE524349 SRA524290:SRA524349 TAW524290:TAW524349 TKS524290:TKS524349 TUO524290:TUO524349 UEK524290:UEK524349 UOG524290:UOG524349 UYC524290:UYC524349 VHY524290:VHY524349 VRU524290:VRU524349 WBQ524290:WBQ524349 WLM524290:WLM524349 WVI524290:WVI524349 A589826:A589885 IW589826:IW589885 SS589826:SS589885 ACO589826:ACO589885 AMK589826:AMK589885 AWG589826:AWG589885 BGC589826:BGC589885 BPY589826:BPY589885 BZU589826:BZU589885 CJQ589826:CJQ589885 CTM589826:CTM589885 DDI589826:DDI589885 DNE589826:DNE589885 DXA589826:DXA589885 EGW589826:EGW589885 EQS589826:EQS589885 FAO589826:FAO589885 FKK589826:FKK589885 FUG589826:FUG589885 GEC589826:GEC589885 GNY589826:GNY589885 GXU589826:GXU589885 HHQ589826:HHQ589885 HRM589826:HRM589885 IBI589826:IBI589885 ILE589826:ILE589885 IVA589826:IVA589885 JEW589826:JEW589885 JOS589826:JOS589885 JYO589826:JYO589885 KIK589826:KIK589885 KSG589826:KSG589885 LCC589826:LCC589885 LLY589826:LLY589885 LVU589826:LVU589885 MFQ589826:MFQ589885 MPM589826:MPM589885 MZI589826:MZI589885 NJE589826:NJE589885 NTA589826:NTA589885 OCW589826:OCW589885 OMS589826:OMS589885 OWO589826:OWO589885 PGK589826:PGK589885 PQG589826:PQG589885 QAC589826:QAC589885 QJY589826:QJY589885 QTU589826:QTU589885 RDQ589826:RDQ589885 RNM589826:RNM589885 RXI589826:RXI589885 SHE589826:SHE589885 SRA589826:SRA589885 TAW589826:TAW589885 TKS589826:TKS589885 TUO589826:TUO589885 UEK589826:UEK589885 UOG589826:UOG589885 UYC589826:UYC589885 VHY589826:VHY589885 VRU589826:VRU589885 WBQ589826:WBQ589885 WLM589826:WLM589885 WVI589826:WVI589885 A655362:A655421 IW655362:IW655421 SS655362:SS655421 ACO655362:ACO655421 AMK655362:AMK655421 AWG655362:AWG655421 BGC655362:BGC655421 BPY655362:BPY655421 BZU655362:BZU655421 CJQ655362:CJQ655421 CTM655362:CTM655421 DDI655362:DDI655421 DNE655362:DNE655421 DXA655362:DXA655421 EGW655362:EGW655421 EQS655362:EQS655421 FAO655362:FAO655421 FKK655362:FKK655421 FUG655362:FUG655421 GEC655362:GEC655421 GNY655362:GNY655421 GXU655362:GXU655421 HHQ655362:HHQ655421 HRM655362:HRM655421 IBI655362:IBI655421 ILE655362:ILE655421 IVA655362:IVA655421 JEW655362:JEW655421 JOS655362:JOS655421 JYO655362:JYO655421 KIK655362:KIK655421 KSG655362:KSG655421 LCC655362:LCC655421 LLY655362:LLY655421 LVU655362:LVU655421 MFQ655362:MFQ655421 MPM655362:MPM655421 MZI655362:MZI655421 NJE655362:NJE655421 NTA655362:NTA655421 OCW655362:OCW655421 OMS655362:OMS655421 OWO655362:OWO655421 PGK655362:PGK655421 PQG655362:PQG655421 QAC655362:QAC655421 QJY655362:QJY655421 QTU655362:QTU655421 RDQ655362:RDQ655421 RNM655362:RNM655421 RXI655362:RXI655421 SHE655362:SHE655421 SRA655362:SRA655421 TAW655362:TAW655421 TKS655362:TKS655421 TUO655362:TUO655421 UEK655362:UEK655421 UOG655362:UOG655421 UYC655362:UYC655421 VHY655362:VHY655421 VRU655362:VRU655421 WBQ655362:WBQ655421 WLM655362:WLM655421 WVI655362:WVI655421 A720898:A720957 IW720898:IW720957 SS720898:SS720957 ACO720898:ACO720957 AMK720898:AMK720957 AWG720898:AWG720957 BGC720898:BGC720957 BPY720898:BPY720957 BZU720898:BZU720957 CJQ720898:CJQ720957 CTM720898:CTM720957 DDI720898:DDI720957 DNE720898:DNE720957 DXA720898:DXA720957 EGW720898:EGW720957 EQS720898:EQS720957 FAO720898:FAO720957 FKK720898:FKK720957 FUG720898:FUG720957 GEC720898:GEC720957 GNY720898:GNY720957 GXU720898:GXU720957 HHQ720898:HHQ720957 HRM720898:HRM720957 IBI720898:IBI720957 ILE720898:ILE720957 IVA720898:IVA720957 JEW720898:JEW720957 JOS720898:JOS720957 JYO720898:JYO720957 KIK720898:KIK720957 KSG720898:KSG720957 LCC720898:LCC720957 LLY720898:LLY720957 LVU720898:LVU720957 MFQ720898:MFQ720957 MPM720898:MPM720957 MZI720898:MZI720957 NJE720898:NJE720957 NTA720898:NTA720957 OCW720898:OCW720957 OMS720898:OMS720957 OWO720898:OWO720957 PGK720898:PGK720957 PQG720898:PQG720957 QAC720898:QAC720957 QJY720898:QJY720957 QTU720898:QTU720957 RDQ720898:RDQ720957 RNM720898:RNM720957 RXI720898:RXI720957 SHE720898:SHE720957 SRA720898:SRA720957 TAW720898:TAW720957 TKS720898:TKS720957 TUO720898:TUO720957 UEK720898:UEK720957 UOG720898:UOG720957 UYC720898:UYC720957 VHY720898:VHY720957 VRU720898:VRU720957 WBQ720898:WBQ720957 WLM720898:WLM720957 WVI720898:WVI720957 A786434:A786493 IW786434:IW786493 SS786434:SS786493 ACO786434:ACO786493 AMK786434:AMK786493 AWG786434:AWG786493 BGC786434:BGC786493 BPY786434:BPY786493 BZU786434:BZU786493 CJQ786434:CJQ786493 CTM786434:CTM786493 DDI786434:DDI786493 DNE786434:DNE786493 DXA786434:DXA786493 EGW786434:EGW786493 EQS786434:EQS786493 FAO786434:FAO786493 FKK786434:FKK786493 FUG786434:FUG786493 GEC786434:GEC786493 GNY786434:GNY786493 GXU786434:GXU786493 HHQ786434:HHQ786493 HRM786434:HRM786493 IBI786434:IBI786493 ILE786434:ILE786493 IVA786434:IVA786493 JEW786434:JEW786493 JOS786434:JOS786493 JYO786434:JYO786493 KIK786434:KIK786493 KSG786434:KSG786493 LCC786434:LCC786493 LLY786434:LLY786493 LVU786434:LVU786493 MFQ786434:MFQ786493 MPM786434:MPM786493 MZI786434:MZI786493 NJE786434:NJE786493 NTA786434:NTA786493 OCW786434:OCW786493 OMS786434:OMS786493 OWO786434:OWO786493 PGK786434:PGK786493 PQG786434:PQG786493 QAC786434:QAC786493 QJY786434:QJY786493 QTU786434:QTU786493 RDQ786434:RDQ786493 RNM786434:RNM786493 RXI786434:RXI786493 SHE786434:SHE786493 SRA786434:SRA786493 TAW786434:TAW786493 TKS786434:TKS786493 TUO786434:TUO786493 UEK786434:UEK786493 UOG786434:UOG786493 UYC786434:UYC786493 VHY786434:VHY786493 VRU786434:VRU786493 WBQ786434:WBQ786493 WLM786434:WLM786493 WVI786434:WVI786493 A851970:A852029 IW851970:IW852029 SS851970:SS852029 ACO851970:ACO852029 AMK851970:AMK852029 AWG851970:AWG852029 BGC851970:BGC852029 BPY851970:BPY852029 BZU851970:BZU852029 CJQ851970:CJQ852029 CTM851970:CTM852029 DDI851970:DDI852029 DNE851970:DNE852029 DXA851970:DXA852029 EGW851970:EGW852029 EQS851970:EQS852029 FAO851970:FAO852029 FKK851970:FKK852029 FUG851970:FUG852029 GEC851970:GEC852029 GNY851970:GNY852029 GXU851970:GXU852029 HHQ851970:HHQ852029 HRM851970:HRM852029 IBI851970:IBI852029 ILE851970:ILE852029 IVA851970:IVA852029 JEW851970:JEW852029 JOS851970:JOS852029 JYO851970:JYO852029 KIK851970:KIK852029 KSG851970:KSG852029 LCC851970:LCC852029 LLY851970:LLY852029 LVU851970:LVU852029 MFQ851970:MFQ852029 MPM851970:MPM852029 MZI851970:MZI852029 NJE851970:NJE852029 NTA851970:NTA852029 OCW851970:OCW852029 OMS851970:OMS852029 OWO851970:OWO852029 PGK851970:PGK852029 PQG851970:PQG852029 QAC851970:QAC852029 QJY851970:QJY852029 QTU851970:QTU852029 RDQ851970:RDQ852029 RNM851970:RNM852029 RXI851970:RXI852029 SHE851970:SHE852029 SRA851970:SRA852029 TAW851970:TAW852029 TKS851970:TKS852029 TUO851970:TUO852029 UEK851970:UEK852029 UOG851970:UOG852029 UYC851970:UYC852029 VHY851970:VHY852029 VRU851970:VRU852029 WBQ851970:WBQ852029 WLM851970:WLM852029 WVI851970:WVI852029 A917506:A917565 IW917506:IW917565 SS917506:SS917565 ACO917506:ACO917565 AMK917506:AMK917565 AWG917506:AWG917565 BGC917506:BGC917565 BPY917506:BPY917565 BZU917506:BZU917565 CJQ917506:CJQ917565 CTM917506:CTM917565 DDI917506:DDI917565 DNE917506:DNE917565 DXA917506:DXA917565 EGW917506:EGW917565 EQS917506:EQS917565 FAO917506:FAO917565 FKK917506:FKK917565 FUG917506:FUG917565 GEC917506:GEC917565 GNY917506:GNY917565 GXU917506:GXU917565 HHQ917506:HHQ917565 HRM917506:HRM917565 IBI917506:IBI917565 ILE917506:ILE917565 IVA917506:IVA917565 JEW917506:JEW917565 JOS917506:JOS917565 JYO917506:JYO917565 KIK917506:KIK917565 KSG917506:KSG917565 LCC917506:LCC917565 LLY917506:LLY917565 LVU917506:LVU917565 MFQ917506:MFQ917565 MPM917506:MPM917565 MZI917506:MZI917565 NJE917506:NJE917565 NTA917506:NTA917565 OCW917506:OCW917565 OMS917506:OMS917565 OWO917506:OWO917565 PGK917506:PGK917565 PQG917506:PQG917565 QAC917506:QAC917565 QJY917506:QJY917565 QTU917506:QTU917565 RDQ917506:RDQ917565 RNM917506:RNM917565 RXI917506:RXI917565 SHE917506:SHE917565 SRA917506:SRA917565 TAW917506:TAW917565 TKS917506:TKS917565 TUO917506:TUO917565 UEK917506:UEK917565 UOG917506:UOG917565 UYC917506:UYC917565 VHY917506:VHY917565 VRU917506:VRU917565 WBQ917506:WBQ917565 WLM917506:WLM917565 WVI917506:WVI917565 A983042:A983101 IW983042:IW983101 SS983042:SS983101 ACO983042:ACO983101 AMK983042:AMK983101 AWG983042:AWG983101 BGC983042:BGC983101 BPY983042:BPY983101 BZU983042:BZU983101 CJQ983042:CJQ983101 CTM983042:CTM983101 DDI983042:DDI983101 DNE983042:DNE983101 DXA983042:DXA983101 EGW983042:EGW983101 EQS983042:EQS983101 FAO983042:FAO983101 FKK983042:FKK983101 FUG983042:FUG983101 GEC983042:GEC983101 GNY983042:GNY983101 GXU983042:GXU983101 HHQ983042:HHQ983101 HRM983042:HRM983101 IBI983042:IBI983101 ILE983042:ILE983101 IVA983042:IVA983101 JEW983042:JEW983101 JOS983042:JOS983101 JYO983042:JYO983101 KIK983042:KIK983101 KSG983042:KSG983101 LCC983042:LCC983101 LLY983042:LLY983101 LVU983042:LVU983101 MFQ983042:MFQ983101 MPM983042:MPM983101 MZI983042:MZI983101 NJE983042:NJE983101 NTA983042:NTA983101 OCW983042:OCW983101 OMS983042:OMS983101 OWO983042:OWO983101 PGK983042:PGK983101 PQG983042:PQG983101 QAC983042:QAC983101 QJY983042:QJY983101 QTU983042:QTU983101 RDQ983042:RDQ983101 RNM983042:RNM983101 RXI983042:RXI983101 SHE983042:SHE983101 SRA983042:SRA983101 TAW983042:TAW983101 TKS983042:TKS983101 TUO983042:TUO983101 UEK983042:UEK983101 UOG983042:UOG983101 UYC983042:UYC983101 VHY983042:VHY983101 VRU983042:VRU983101 WBQ983042:WBQ983101 WLM983042:WLM983101 WVI983042:WVI983101 A63:A72 IW63:IW72 SS63:SS72 ACO63:ACO72 AMK63:AMK72 AWG63:AWG72 BGC63:BGC72 BPY63:BPY72 BZU63:BZU72 CJQ63:CJQ72 CTM63:CTM72 DDI63:DDI72 DNE63:DNE72 DXA63:DXA72 EGW63:EGW72 EQS63:EQS72 FAO63:FAO72 FKK63:FKK72 FUG63:FUG72 GEC63:GEC72 GNY63:GNY72 GXU63:GXU72 HHQ63:HHQ72 HRM63:HRM72 IBI63:IBI72 ILE63:ILE72 IVA63:IVA72 JEW63:JEW72 JOS63:JOS72 JYO63:JYO72 KIK63:KIK72 KSG63:KSG72 LCC63:LCC72 LLY63:LLY72 LVU63:LVU72 MFQ63:MFQ72 MPM63:MPM72 MZI63:MZI72 NJE63:NJE72 NTA63:NTA72 OCW63:OCW72 OMS63:OMS72 OWO63:OWO72 PGK63:PGK72 PQG63:PQG72 QAC63:QAC72 QJY63:QJY72 QTU63:QTU72 RDQ63:RDQ72 RNM63:RNM72 RXI63:RXI72 SHE63:SHE72 SRA63:SRA72 TAW63:TAW72 TKS63:TKS72 TUO63:TUO72 UEK63:UEK72 UOG63:UOG72 UYC63:UYC72 VHY63:VHY72 VRU63:VRU72 WBQ63:WBQ72 WLM63:WLM72 WVI63:WVI72 A65599:A65608 IW65599:IW65608 SS65599:SS65608 ACO65599:ACO65608 AMK65599:AMK65608 AWG65599:AWG65608 BGC65599:BGC65608 BPY65599:BPY65608 BZU65599:BZU65608 CJQ65599:CJQ65608 CTM65599:CTM65608 DDI65599:DDI65608 DNE65599:DNE65608 DXA65599:DXA65608 EGW65599:EGW65608 EQS65599:EQS65608 FAO65599:FAO65608 FKK65599:FKK65608 FUG65599:FUG65608 GEC65599:GEC65608 GNY65599:GNY65608 GXU65599:GXU65608 HHQ65599:HHQ65608 HRM65599:HRM65608 IBI65599:IBI65608 ILE65599:ILE65608 IVA65599:IVA65608 JEW65599:JEW65608 JOS65599:JOS65608 JYO65599:JYO65608 KIK65599:KIK65608 KSG65599:KSG65608 LCC65599:LCC65608 LLY65599:LLY65608 LVU65599:LVU65608 MFQ65599:MFQ65608 MPM65599:MPM65608 MZI65599:MZI65608 NJE65599:NJE65608 NTA65599:NTA65608 OCW65599:OCW65608 OMS65599:OMS65608 OWO65599:OWO65608 PGK65599:PGK65608 PQG65599:PQG65608 QAC65599:QAC65608 QJY65599:QJY65608 QTU65599:QTU65608 RDQ65599:RDQ65608 RNM65599:RNM65608 RXI65599:RXI65608 SHE65599:SHE65608 SRA65599:SRA65608 TAW65599:TAW65608 TKS65599:TKS65608 TUO65599:TUO65608 UEK65599:UEK65608 UOG65599:UOG65608 UYC65599:UYC65608 VHY65599:VHY65608 VRU65599:VRU65608 WBQ65599:WBQ65608 WLM65599:WLM65608 WVI65599:WVI65608 A131135:A131144 IW131135:IW131144 SS131135:SS131144 ACO131135:ACO131144 AMK131135:AMK131144 AWG131135:AWG131144 BGC131135:BGC131144 BPY131135:BPY131144 BZU131135:BZU131144 CJQ131135:CJQ131144 CTM131135:CTM131144 DDI131135:DDI131144 DNE131135:DNE131144 DXA131135:DXA131144 EGW131135:EGW131144 EQS131135:EQS131144 FAO131135:FAO131144 FKK131135:FKK131144 FUG131135:FUG131144 GEC131135:GEC131144 GNY131135:GNY131144 GXU131135:GXU131144 HHQ131135:HHQ131144 HRM131135:HRM131144 IBI131135:IBI131144 ILE131135:ILE131144 IVA131135:IVA131144 JEW131135:JEW131144 JOS131135:JOS131144 JYO131135:JYO131144 KIK131135:KIK131144 KSG131135:KSG131144 LCC131135:LCC131144 LLY131135:LLY131144 LVU131135:LVU131144 MFQ131135:MFQ131144 MPM131135:MPM131144 MZI131135:MZI131144 NJE131135:NJE131144 NTA131135:NTA131144 OCW131135:OCW131144 OMS131135:OMS131144 OWO131135:OWO131144 PGK131135:PGK131144 PQG131135:PQG131144 QAC131135:QAC131144 QJY131135:QJY131144 QTU131135:QTU131144 RDQ131135:RDQ131144 RNM131135:RNM131144 RXI131135:RXI131144 SHE131135:SHE131144 SRA131135:SRA131144 TAW131135:TAW131144 TKS131135:TKS131144 TUO131135:TUO131144 UEK131135:UEK131144 UOG131135:UOG131144 UYC131135:UYC131144 VHY131135:VHY131144 VRU131135:VRU131144 WBQ131135:WBQ131144 WLM131135:WLM131144 WVI131135:WVI131144 A196671:A196680 IW196671:IW196680 SS196671:SS196680 ACO196671:ACO196680 AMK196671:AMK196680 AWG196671:AWG196680 BGC196671:BGC196680 BPY196671:BPY196680 BZU196671:BZU196680 CJQ196671:CJQ196680 CTM196671:CTM196680 DDI196671:DDI196680 DNE196671:DNE196680 DXA196671:DXA196680 EGW196671:EGW196680 EQS196671:EQS196680 FAO196671:FAO196680 FKK196671:FKK196680 FUG196671:FUG196680 GEC196671:GEC196680 GNY196671:GNY196680 GXU196671:GXU196680 HHQ196671:HHQ196680 HRM196671:HRM196680 IBI196671:IBI196680 ILE196671:ILE196680 IVA196671:IVA196680 JEW196671:JEW196680 JOS196671:JOS196680 JYO196671:JYO196680 KIK196671:KIK196680 KSG196671:KSG196680 LCC196671:LCC196680 LLY196671:LLY196680 LVU196671:LVU196680 MFQ196671:MFQ196680 MPM196671:MPM196680 MZI196671:MZI196680 NJE196671:NJE196680 NTA196671:NTA196680 OCW196671:OCW196680 OMS196671:OMS196680 OWO196671:OWO196680 PGK196671:PGK196680 PQG196671:PQG196680 QAC196671:QAC196680 QJY196671:QJY196680 QTU196671:QTU196680 RDQ196671:RDQ196680 RNM196671:RNM196680 RXI196671:RXI196680 SHE196671:SHE196680 SRA196671:SRA196680 TAW196671:TAW196680 TKS196671:TKS196680 TUO196671:TUO196680 UEK196671:UEK196680 UOG196671:UOG196680 UYC196671:UYC196680 VHY196671:VHY196680 VRU196671:VRU196680 WBQ196671:WBQ196680 WLM196671:WLM196680 WVI196671:WVI196680 A262207:A262216 IW262207:IW262216 SS262207:SS262216 ACO262207:ACO262216 AMK262207:AMK262216 AWG262207:AWG262216 BGC262207:BGC262216 BPY262207:BPY262216 BZU262207:BZU262216 CJQ262207:CJQ262216 CTM262207:CTM262216 DDI262207:DDI262216 DNE262207:DNE262216 DXA262207:DXA262216 EGW262207:EGW262216 EQS262207:EQS262216 FAO262207:FAO262216 FKK262207:FKK262216 FUG262207:FUG262216 GEC262207:GEC262216 GNY262207:GNY262216 GXU262207:GXU262216 HHQ262207:HHQ262216 HRM262207:HRM262216 IBI262207:IBI262216 ILE262207:ILE262216 IVA262207:IVA262216 JEW262207:JEW262216 JOS262207:JOS262216 JYO262207:JYO262216 KIK262207:KIK262216 KSG262207:KSG262216 LCC262207:LCC262216 LLY262207:LLY262216 LVU262207:LVU262216 MFQ262207:MFQ262216 MPM262207:MPM262216 MZI262207:MZI262216 NJE262207:NJE262216 NTA262207:NTA262216 OCW262207:OCW262216 OMS262207:OMS262216 OWO262207:OWO262216 PGK262207:PGK262216 PQG262207:PQG262216 QAC262207:QAC262216 QJY262207:QJY262216 QTU262207:QTU262216 RDQ262207:RDQ262216 RNM262207:RNM262216 RXI262207:RXI262216 SHE262207:SHE262216 SRA262207:SRA262216 TAW262207:TAW262216 TKS262207:TKS262216 TUO262207:TUO262216 UEK262207:UEK262216 UOG262207:UOG262216 UYC262207:UYC262216 VHY262207:VHY262216 VRU262207:VRU262216 WBQ262207:WBQ262216 WLM262207:WLM262216 WVI262207:WVI262216 A327743:A327752 IW327743:IW327752 SS327743:SS327752 ACO327743:ACO327752 AMK327743:AMK327752 AWG327743:AWG327752 BGC327743:BGC327752 BPY327743:BPY327752 BZU327743:BZU327752 CJQ327743:CJQ327752 CTM327743:CTM327752 DDI327743:DDI327752 DNE327743:DNE327752 DXA327743:DXA327752 EGW327743:EGW327752 EQS327743:EQS327752 FAO327743:FAO327752 FKK327743:FKK327752 FUG327743:FUG327752 GEC327743:GEC327752 GNY327743:GNY327752 GXU327743:GXU327752 HHQ327743:HHQ327752 HRM327743:HRM327752 IBI327743:IBI327752 ILE327743:ILE327752 IVA327743:IVA327752 JEW327743:JEW327752 JOS327743:JOS327752 JYO327743:JYO327752 KIK327743:KIK327752 KSG327743:KSG327752 LCC327743:LCC327752 LLY327743:LLY327752 LVU327743:LVU327752 MFQ327743:MFQ327752 MPM327743:MPM327752 MZI327743:MZI327752 NJE327743:NJE327752 NTA327743:NTA327752 OCW327743:OCW327752 OMS327743:OMS327752 OWO327743:OWO327752 PGK327743:PGK327752 PQG327743:PQG327752 QAC327743:QAC327752 QJY327743:QJY327752 QTU327743:QTU327752 RDQ327743:RDQ327752 RNM327743:RNM327752 RXI327743:RXI327752 SHE327743:SHE327752 SRA327743:SRA327752 TAW327743:TAW327752 TKS327743:TKS327752 TUO327743:TUO327752 UEK327743:UEK327752 UOG327743:UOG327752 UYC327743:UYC327752 VHY327743:VHY327752 VRU327743:VRU327752 WBQ327743:WBQ327752 WLM327743:WLM327752 WVI327743:WVI327752 A393279:A393288 IW393279:IW393288 SS393279:SS393288 ACO393279:ACO393288 AMK393279:AMK393288 AWG393279:AWG393288 BGC393279:BGC393288 BPY393279:BPY393288 BZU393279:BZU393288 CJQ393279:CJQ393288 CTM393279:CTM393288 DDI393279:DDI393288 DNE393279:DNE393288 DXA393279:DXA393288 EGW393279:EGW393288 EQS393279:EQS393288 FAO393279:FAO393288 FKK393279:FKK393288 FUG393279:FUG393288 GEC393279:GEC393288 GNY393279:GNY393288 GXU393279:GXU393288 HHQ393279:HHQ393288 HRM393279:HRM393288 IBI393279:IBI393288 ILE393279:ILE393288 IVA393279:IVA393288 JEW393279:JEW393288 JOS393279:JOS393288 JYO393279:JYO393288 KIK393279:KIK393288 KSG393279:KSG393288 LCC393279:LCC393288 LLY393279:LLY393288 LVU393279:LVU393288 MFQ393279:MFQ393288 MPM393279:MPM393288 MZI393279:MZI393288 NJE393279:NJE393288 NTA393279:NTA393288 OCW393279:OCW393288 OMS393279:OMS393288 OWO393279:OWO393288 PGK393279:PGK393288 PQG393279:PQG393288 QAC393279:QAC393288 QJY393279:QJY393288 QTU393279:QTU393288 RDQ393279:RDQ393288 RNM393279:RNM393288 RXI393279:RXI393288 SHE393279:SHE393288 SRA393279:SRA393288 TAW393279:TAW393288 TKS393279:TKS393288 TUO393279:TUO393288 UEK393279:UEK393288 UOG393279:UOG393288 UYC393279:UYC393288 VHY393279:VHY393288 VRU393279:VRU393288 WBQ393279:WBQ393288 WLM393279:WLM393288 WVI393279:WVI393288 A458815:A458824 IW458815:IW458824 SS458815:SS458824 ACO458815:ACO458824 AMK458815:AMK458824 AWG458815:AWG458824 BGC458815:BGC458824 BPY458815:BPY458824 BZU458815:BZU458824 CJQ458815:CJQ458824 CTM458815:CTM458824 DDI458815:DDI458824 DNE458815:DNE458824 DXA458815:DXA458824 EGW458815:EGW458824 EQS458815:EQS458824 FAO458815:FAO458824 FKK458815:FKK458824 FUG458815:FUG458824 GEC458815:GEC458824 GNY458815:GNY458824 GXU458815:GXU458824 HHQ458815:HHQ458824 HRM458815:HRM458824 IBI458815:IBI458824 ILE458815:ILE458824 IVA458815:IVA458824 JEW458815:JEW458824 JOS458815:JOS458824 JYO458815:JYO458824 KIK458815:KIK458824 KSG458815:KSG458824 LCC458815:LCC458824 LLY458815:LLY458824 LVU458815:LVU458824 MFQ458815:MFQ458824 MPM458815:MPM458824 MZI458815:MZI458824 NJE458815:NJE458824 NTA458815:NTA458824 OCW458815:OCW458824 OMS458815:OMS458824 OWO458815:OWO458824 PGK458815:PGK458824 PQG458815:PQG458824 QAC458815:QAC458824 QJY458815:QJY458824 QTU458815:QTU458824 RDQ458815:RDQ458824 RNM458815:RNM458824 RXI458815:RXI458824 SHE458815:SHE458824 SRA458815:SRA458824 TAW458815:TAW458824 TKS458815:TKS458824 TUO458815:TUO458824 UEK458815:UEK458824 UOG458815:UOG458824 UYC458815:UYC458824 VHY458815:VHY458824 VRU458815:VRU458824 WBQ458815:WBQ458824 WLM458815:WLM458824 WVI458815:WVI458824 A524351:A524360 IW524351:IW524360 SS524351:SS524360 ACO524351:ACO524360 AMK524351:AMK524360 AWG524351:AWG524360 BGC524351:BGC524360 BPY524351:BPY524360 BZU524351:BZU524360 CJQ524351:CJQ524360 CTM524351:CTM524360 DDI524351:DDI524360 DNE524351:DNE524360 DXA524351:DXA524360 EGW524351:EGW524360 EQS524351:EQS524360 FAO524351:FAO524360 FKK524351:FKK524360 FUG524351:FUG524360 GEC524351:GEC524360 GNY524351:GNY524360 GXU524351:GXU524360 HHQ524351:HHQ524360 HRM524351:HRM524360 IBI524351:IBI524360 ILE524351:ILE524360 IVA524351:IVA524360 JEW524351:JEW524360 JOS524351:JOS524360 JYO524351:JYO524360 KIK524351:KIK524360 KSG524351:KSG524360 LCC524351:LCC524360 LLY524351:LLY524360 LVU524351:LVU524360 MFQ524351:MFQ524360 MPM524351:MPM524360 MZI524351:MZI524360 NJE524351:NJE524360 NTA524351:NTA524360 OCW524351:OCW524360 OMS524351:OMS524360 OWO524351:OWO524360 PGK524351:PGK524360 PQG524351:PQG524360 QAC524351:QAC524360 QJY524351:QJY524360 QTU524351:QTU524360 RDQ524351:RDQ524360 RNM524351:RNM524360 RXI524351:RXI524360 SHE524351:SHE524360 SRA524351:SRA524360 TAW524351:TAW524360 TKS524351:TKS524360 TUO524351:TUO524360 UEK524351:UEK524360 UOG524351:UOG524360 UYC524351:UYC524360 VHY524351:VHY524360 VRU524351:VRU524360 WBQ524351:WBQ524360 WLM524351:WLM524360 WVI524351:WVI524360 A589887:A589896 IW589887:IW589896 SS589887:SS589896 ACO589887:ACO589896 AMK589887:AMK589896 AWG589887:AWG589896 BGC589887:BGC589896 BPY589887:BPY589896 BZU589887:BZU589896 CJQ589887:CJQ589896 CTM589887:CTM589896 DDI589887:DDI589896 DNE589887:DNE589896 DXA589887:DXA589896 EGW589887:EGW589896 EQS589887:EQS589896 FAO589887:FAO589896 FKK589887:FKK589896 FUG589887:FUG589896 GEC589887:GEC589896 GNY589887:GNY589896 GXU589887:GXU589896 HHQ589887:HHQ589896 HRM589887:HRM589896 IBI589887:IBI589896 ILE589887:ILE589896 IVA589887:IVA589896 JEW589887:JEW589896 JOS589887:JOS589896 JYO589887:JYO589896 KIK589887:KIK589896 KSG589887:KSG589896 LCC589887:LCC589896 LLY589887:LLY589896 LVU589887:LVU589896 MFQ589887:MFQ589896 MPM589887:MPM589896 MZI589887:MZI589896 NJE589887:NJE589896 NTA589887:NTA589896 OCW589887:OCW589896 OMS589887:OMS589896 OWO589887:OWO589896 PGK589887:PGK589896 PQG589887:PQG589896 QAC589887:QAC589896 QJY589887:QJY589896 QTU589887:QTU589896 RDQ589887:RDQ589896 RNM589887:RNM589896 RXI589887:RXI589896 SHE589887:SHE589896 SRA589887:SRA589896 TAW589887:TAW589896 TKS589887:TKS589896 TUO589887:TUO589896 UEK589887:UEK589896 UOG589887:UOG589896 UYC589887:UYC589896 VHY589887:VHY589896 VRU589887:VRU589896 WBQ589887:WBQ589896 WLM589887:WLM589896 WVI589887:WVI589896 A655423:A655432 IW655423:IW655432 SS655423:SS655432 ACO655423:ACO655432 AMK655423:AMK655432 AWG655423:AWG655432 BGC655423:BGC655432 BPY655423:BPY655432 BZU655423:BZU655432 CJQ655423:CJQ655432 CTM655423:CTM655432 DDI655423:DDI655432 DNE655423:DNE655432 DXA655423:DXA655432 EGW655423:EGW655432 EQS655423:EQS655432 FAO655423:FAO655432 FKK655423:FKK655432 FUG655423:FUG655432 GEC655423:GEC655432 GNY655423:GNY655432 GXU655423:GXU655432 HHQ655423:HHQ655432 HRM655423:HRM655432 IBI655423:IBI655432 ILE655423:ILE655432 IVA655423:IVA655432 JEW655423:JEW655432 JOS655423:JOS655432 JYO655423:JYO655432 KIK655423:KIK655432 KSG655423:KSG655432 LCC655423:LCC655432 LLY655423:LLY655432 LVU655423:LVU655432 MFQ655423:MFQ655432 MPM655423:MPM655432 MZI655423:MZI655432 NJE655423:NJE655432 NTA655423:NTA655432 OCW655423:OCW655432 OMS655423:OMS655432 OWO655423:OWO655432 PGK655423:PGK655432 PQG655423:PQG655432 QAC655423:QAC655432 QJY655423:QJY655432 QTU655423:QTU655432 RDQ655423:RDQ655432 RNM655423:RNM655432 RXI655423:RXI655432 SHE655423:SHE655432 SRA655423:SRA655432 TAW655423:TAW655432 TKS655423:TKS655432 TUO655423:TUO655432 UEK655423:UEK655432 UOG655423:UOG655432 UYC655423:UYC655432 VHY655423:VHY655432 VRU655423:VRU655432 WBQ655423:WBQ655432 WLM655423:WLM655432 WVI655423:WVI655432 A720959:A720968 IW720959:IW720968 SS720959:SS720968 ACO720959:ACO720968 AMK720959:AMK720968 AWG720959:AWG720968 BGC720959:BGC720968 BPY720959:BPY720968 BZU720959:BZU720968 CJQ720959:CJQ720968 CTM720959:CTM720968 DDI720959:DDI720968 DNE720959:DNE720968 DXA720959:DXA720968 EGW720959:EGW720968 EQS720959:EQS720968 FAO720959:FAO720968 FKK720959:FKK720968 FUG720959:FUG720968 GEC720959:GEC720968 GNY720959:GNY720968 GXU720959:GXU720968 HHQ720959:HHQ720968 HRM720959:HRM720968 IBI720959:IBI720968 ILE720959:ILE720968 IVA720959:IVA720968 JEW720959:JEW720968 JOS720959:JOS720968 JYO720959:JYO720968 KIK720959:KIK720968 KSG720959:KSG720968 LCC720959:LCC720968 LLY720959:LLY720968 LVU720959:LVU720968 MFQ720959:MFQ720968 MPM720959:MPM720968 MZI720959:MZI720968 NJE720959:NJE720968 NTA720959:NTA720968 OCW720959:OCW720968 OMS720959:OMS720968 OWO720959:OWO720968 PGK720959:PGK720968 PQG720959:PQG720968 QAC720959:QAC720968 QJY720959:QJY720968 QTU720959:QTU720968 RDQ720959:RDQ720968 RNM720959:RNM720968 RXI720959:RXI720968 SHE720959:SHE720968 SRA720959:SRA720968 TAW720959:TAW720968 TKS720959:TKS720968 TUO720959:TUO720968 UEK720959:UEK720968 UOG720959:UOG720968 UYC720959:UYC720968 VHY720959:VHY720968 VRU720959:VRU720968 WBQ720959:WBQ720968 WLM720959:WLM720968 WVI720959:WVI720968 A786495:A786504 IW786495:IW786504 SS786495:SS786504 ACO786495:ACO786504 AMK786495:AMK786504 AWG786495:AWG786504 BGC786495:BGC786504 BPY786495:BPY786504 BZU786495:BZU786504 CJQ786495:CJQ786504 CTM786495:CTM786504 DDI786495:DDI786504 DNE786495:DNE786504 DXA786495:DXA786504 EGW786495:EGW786504 EQS786495:EQS786504 FAO786495:FAO786504 FKK786495:FKK786504 FUG786495:FUG786504 GEC786495:GEC786504 GNY786495:GNY786504 GXU786495:GXU786504 HHQ786495:HHQ786504 HRM786495:HRM786504 IBI786495:IBI786504 ILE786495:ILE786504 IVA786495:IVA786504 JEW786495:JEW786504 JOS786495:JOS786504 JYO786495:JYO786504 KIK786495:KIK786504 KSG786495:KSG786504 LCC786495:LCC786504 LLY786495:LLY786504 LVU786495:LVU786504 MFQ786495:MFQ786504 MPM786495:MPM786504 MZI786495:MZI786504 NJE786495:NJE786504 NTA786495:NTA786504 OCW786495:OCW786504 OMS786495:OMS786504 OWO786495:OWO786504 PGK786495:PGK786504 PQG786495:PQG786504 QAC786495:QAC786504 QJY786495:QJY786504 QTU786495:QTU786504 RDQ786495:RDQ786504 RNM786495:RNM786504 RXI786495:RXI786504 SHE786495:SHE786504 SRA786495:SRA786504 TAW786495:TAW786504 TKS786495:TKS786504 TUO786495:TUO786504 UEK786495:UEK786504 UOG786495:UOG786504 UYC786495:UYC786504 VHY786495:VHY786504 VRU786495:VRU786504 WBQ786495:WBQ786504 WLM786495:WLM786504 WVI786495:WVI786504 A852031:A852040 IW852031:IW852040 SS852031:SS852040 ACO852031:ACO852040 AMK852031:AMK852040 AWG852031:AWG852040 BGC852031:BGC852040 BPY852031:BPY852040 BZU852031:BZU852040 CJQ852031:CJQ852040 CTM852031:CTM852040 DDI852031:DDI852040 DNE852031:DNE852040 DXA852031:DXA852040 EGW852031:EGW852040 EQS852031:EQS852040 FAO852031:FAO852040 FKK852031:FKK852040 FUG852031:FUG852040 GEC852031:GEC852040 GNY852031:GNY852040 GXU852031:GXU852040 HHQ852031:HHQ852040 HRM852031:HRM852040 IBI852031:IBI852040 ILE852031:ILE852040 IVA852031:IVA852040 JEW852031:JEW852040 JOS852031:JOS852040 JYO852031:JYO852040 KIK852031:KIK852040 KSG852031:KSG852040 LCC852031:LCC852040 LLY852031:LLY852040 LVU852031:LVU852040 MFQ852031:MFQ852040 MPM852031:MPM852040 MZI852031:MZI852040 NJE852031:NJE852040 NTA852031:NTA852040 OCW852031:OCW852040 OMS852031:OMS852040 OWO852031:OWO852040 PGK852031:PGK852040 PQG852031:PQG852040 QAC852031:QAC852040 QJY852031:QJY852040 QTU852031:QTU852040 RDQ852031:RDQ852040 RNM852031:RNM852040 RXI852031:RXI852040 SHE852031:SHE852040 SRA852031:SRA852040 TAW852031:TAW852040 TKS852031:TKS852040 TUO852031:TUO852040 UEK852031:UEK852040 UOG852031:UOG852040 UYC852031:UYC852040 VHY852031:VHY852040 VRU852031:VRU852040 WBQ852031:WBQ852040 WLM852031:WLM852040 WVI852031:WVI852040 A917567:A917576 IW917567:IW917576 SS917567:SS917576 ACO917567:ACO917576 AMK917567:AMK917576 AWG917567:AWG917576 BGC917567:BGC917576 BPY917567:BPY917576 BZU917567:BZU917576 CJQ917567:CJQ917576 CTM917567:CTM917576 DDI917567:DDI917576 DNE917567:DNE917576 DXA917567:DXA917576 EGW917567:EGW917576 EQS917567:EQS917576 FAO917567:FAO917576 FKK917567:FKK917576 FUG917567:FUG917576 GEC917567:GEC917576 GNY917567:GNY917576 GXU917567:GXU917576 HHQ917567:HHQ917576 HRM917567:HRM917576 IBI917567:IBI917576 ILE917567:ILE917576 IVA917567:IVA917576 JEW917567:JEW917576 JOS917567:JOS917576 JYO917567:JYO917576 KIK917567:KIK917576 KSG917567:KSG917576 LCC917567:LCC917576 LLY917567:LLY917576 LVU917567:LVU917576 MFQ917567:MFQ917576 MPM917567:MPM917576 MZI917567:MZI917576 NJE917567:NJE917576 NTA917567:NTA917576 OCW917567:OCW917576 OMS917567:OMS917576 OWO917567:OWO917576 PGK917567:PGK917576 PQG917567:PQG917576 QAC917567:QAC917576 QJY917567:QJY917576 QTU917567:QTU917576 RDQ917567:RDQ917576 RNM917567:RNM917576 RXI917567:RXI917576 SHE917567:SHE917576 SRA917567:SRA917576 TAW917567:TAW917576 TKS917567:TKS917576 TUO917567:TUO917576 UEK917567:UEK917576 UOG917567:UOG917576 UYC917567:UYC917576 VHY917567:VHY917576 VRU917567:VRU917576 WBQ917567:WBQ917576 WLM917567:WLM917576 WVI917567:WVI917576 A983103:A983112 IW983103:IW983112 SS983103:SS983112 ACO983103:ACO983112 AMK983103:AMK983112 AWG983103:AWG983112 BGC983103:BGC983112 BPY983103:BPY983112 BZU983103:BZU983112 CJQ983103:CJQ983112 CTM983103:CTM983112 DDI983103:DDI983112 DNE983103:DNE983112 DXA983103:DXA983112 EGW983103:EGW983112 EQS983103:EQS983112 FAO983103:FAO983112 FKK983103:FKK983112 FUG983103:FUG983112 GEC983103:GEC983112 GNY983103:GNY983112 GXU983103:GXU983112 HHQ983103:HHQ983112 HRM983103:HRM983112 IBI983103:IBI983112 ILE983103:ILE983112 IVA983103:IVA983112 JEW983103:JEW983112 JOS983103:JOS983112 JYO983103:JYO983112 KIK983103:KIK983112 KSG983103:KSG983112 LCC983103:LCC983112 LLY983103:LLY983112 LVU983103:LVU983112 MFQ983103:MFQ983112 MPM983103:MPM983112 MZI983103:MZI983112 NJE983103:NJE983112 NTA983103:NTA983112 OCW983103:OCW983112 OMS983103:OMS983112 OWO983103:OWO983112 PGK983103:PGK983112 PQG983103:PQG983112 QAC983103:QAC983112 QJY983103:QJY983112 QTU983103:QTU983112 RDQ983103:RDQ983112 RNM983103:RNM983112 RXI983103:RXI983112 SHE983103:SHE983112 SRA983103:SRA983112 TAW983103:TAW983112 TKS983103:TKS983112 TUO983103:TUO983112 UEK983103:UEK983112 UOG983103:UOG983112 UYC983103:UYC983112 VHY983103:VHY983112 VRU983103:VRU983112 WBQ983103:WBQ983112 WLM983103:WLM983112 WVI983103:WVI983112"/>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2"/>
  <sheetViews>
    <sheetView topLeftCell="A34" zoomScaleNormal="100" workbookViewId="0">
      <selection sqref="A1:B1"/>
    </sheetView>
  </sheetViews>
  <sheetFormatPr defaultColWidth="15.75" defaultRowHeight="10.5" x14ac:dyDescent="0.4"/>
  <cols>
    <col min="1" max="1" width="23.375" style="42" customWidth="1"/>
    <col min="2" max="2" width="11" style="98" customWidth="1"/>
    <col min="3" max="3" width="11" style="43"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２月(上旬～中旬)</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s="42" customFormat="1" x14ac:dyDescent="0.4">
      <c r="A4" s="653"/>
      <c r="B4" s="659" t="s">
        <v>364</v>
      </c>
      <c r="C4" s="655" t="s">
        <v>363</v>
      </c>
      <c r="D4" s="653" t="s">
        <v>95</v>
      </c>
      <c r="E4" s="653"/>
      <c r="F4" s="649" t="str">
        <f>+B4</f>
        <v>(13'2/1～20)</v>
      </c>
      <c r="G4" s="649" t="str">
        <f>+C4</f>
        <v>(12'2/1～20)</v>
      </c>
      <c r="H4" s="653" t="s">
        <v>95</v>
      </c>
      <c r="I4" s="653"/>
      <c r="J4" s="649" t="str">
        <f>+B4</f>
        <v>(13'2/1～20)</v>
      </c>
      <c r="K4" s="649" t="str">
        <f>+C4</f>
        <v>(12'2/1～20)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92</v>
      </c>
      <c r="B6" s="248">
        <f>+B7+B41</f>
        <v>294606</v>
      </c>
      <c r="C6" s="248">
        <f>+C7+C41</f>
        <v>283136</v>
      </c>
      <c r="D6" s="245">
        <f t="shared" ref="D6:D37" si="0">+B6/C6</f>
        <v>1.0405105673598554</v>
      </c>
      <c r="E6" s="289">
        <f t="shared" ref="E6:E37" si="1">+B6-C6</f>
        <v>11470</v>
      </c>
      <c r="F6" s="248">
        <f>+F7+F41</f>
        <v>397678</v>
      </c>
      <c r="G6" s="248">
        <f>+G7+G41</f>
        <v>408308</v>
      </c>
      <c r="H6" s="245">
        <f t="shared" ref="H6:H37" si="2">+F6/G6</f>
        <v>0.9739657317515209</v>
      </c>
      <c r="I6" s="289">
        <f t="shared" ref="I6:I37" si="3">+F6-G6</f>
        <v>-10630</v>
      </c>
      <c r="J6" s="245">
        <f t="shared" ref="J6:J37" si="4">+B6/F6</f>
        <v>0.74081543359200153</v>
      </c>
      <c r="K6" s="245">
        <f t="shared" ref="K6:K37" si="5">+C6/G6</f>
        <v>0.69343730713089136</v>
      </c>
      <c r="L6" s="283">
        <f t="shared" ref="L6:L37" si="6">+J6-K6</f>
        <v>4.737812646111017E-2</v>
      </c>
    </row>
    <row r="7" spans="1:12" s="44" customFormat="1" x14ac:dyDescent="0.4">
      <c r="A7" s="249" t="s">
        <v>91</v>
      </c>
      <c r="B7" s="248">
        <f>+B8+B18+B38</f>
        <v>127766</v>
      </c>
      <c r="C7" s="248">
        <f>+C8+C18+C38</f>
        <v>129028</v>
      </c>
      <c r="D7" s="245">
        <f t="shared" si="0"/>
        <v>0.99021917723284869</v>
      </c>
      <c r="E7" s="289">
        <f t="shared" si="1"/>
        <v>-1262</v>
      </c>
      <c r="F7" s="248">
        <f>+F8+F18+F38</f>
        <v>170933</v>
      </c>
      <c r="G7" s="248">
        <f>+G8+G18+G38</f>
        <v>183096</v>
      </c>
      <c r="H7" s="245">
        <f t="shared" si="2"/>
        <v>0.93357036745750865</v>
      </c>
      <c r="I7" s="289">
        <f t="shared" si="3"/>
        <v>-12163</v>
      </c>
      <c r="J7" s="245">
        <f t="shared" si="4"/>
        <v>0.74746245605003125</v>
      </c>
      <c r="K7" s="245">
        <f t="shared" si="5"/>
        <v>0.70470135885000218</v>
      </c>
      <c r="L7" s="283">
        <f t="shared" si="6"/>
        <v>4.2761097200029075E-2</v>
      </c>
    </row>
    <row r="8" spans="1:12" x14ac:dyDescent="0.4">
      <c r="A8" s="277" t="s">
        <v>190</v>
      </c>
      <c r="B8" s="259">
        <f>SUM(B9:B17)</f>
        <v>83608</v>
      </c>
      <c r="C8" s="259">
        <f>SUM(C9:C17)</f>
        <v>92668</v>
      </c>
      <c r="D8" s="256">
        <f t="shared" si="0"/>
        <v>0.90223162256658174</v>
      </c>
      <c r="E8" s="281">
        <f t="shared" si="1"/>
        <v>-9060</v>
      </c>
      <c r="F8" s="259">
        <f>SUM(F9:F17)</f>
        <v>110619</v>
      </c>
      <c r="G8" s="259">
        <f>SUM(G9:G17)</f>
        <v>131673</v>
      </c>
      <c r="H8" s="256">
        <f t="shared" si="2"/>
        <v>0.84010389373675698</v>
      </c>
      <c r="I8" s="281">
        <f t="shared" si="3"/>
        <v>-21054</v>
      </c>
      <c r="J8" s="256">
        <f t="shared" si="4"/>
        <v>0.75581952467478464</v>
      </c>
      <c r="K8" s="256">
        <f t="shared" si="5"/>
        <v>0.7037737425288404</v>
      </c>
      <c r="L8" s="280">
        <f t="shared" si="6"/>
        <v>5.2045782145944242E-2</v>
      </c>
    </row>
    <row r="9" spans="1:12" x14ac:dyDescent="0.4">
      <c r="A9" s="57" t="s">
        <v>87</v>
      </c>
      <c r="B9" s="80">
        <f>'２月(上旬)'!B9+'２月(中旬)'!B9</f>
        <v>73111</v>
      </c>
      <c r="C9" s="80">
        <f>'２月(上旬)'!C9+'２月(中旬)'!C9</f>
        <v>72847</v>
      </c>
      <c r="D9" s="73">
        <f t="shared" si="0"/>
        <v>1.003624033934136</v>
      </c>
      <c r="E9" s="81">
        <f t="shared" si="1"/>
        <v>264</v>
      </c>
      <c r="F9" s="80">
        <f>'２月(上旬)'!F9+'２月(中旬)'!F9</f>
        <v>97151</v>
      </c>
      <c r="G9" s="80">
        <f>'２月(上旬)'!G9+'２月(中旬)'!G9</f>
        <v>102153</v>
      </c>
      <c r="H9" s="73">
        <f t="shared" si="2"/>
        <v>0.95103423296427902</v>
      </c>
      <c r="I9" s="81">
        <f t="shared" si="3"/>
        <v>-5002</v>
      </c>
      <c r="J9" s="73">
        <f t="shared" si="4"/>
        <v>0.75255015388415969</v>
      </c>
      <c r="K9" s="73">
        <f t="shared" si="5"/>
        <v>0.71311659961038831</v>
      </c>
      <c r="L9" s="90">
        <f t="shared" si="6"/>
        <v>3.9433554273771376E-2</v>
      </c>
    </row>
    <row r="10" spans="1:12" x14ac:dyDescent="0.4">
      <c r="A10" s="58" t="s">
        <v>90</v>
      </c>
      <c r="B10" s="80">
        <f>'２月(上旬)'!B10+'２月(中旬)'!B10</f>
        <v>8441</v>
      </c>
      <c r="C10" s="80">
        <f>'２月(上旬)'!C10+'２月(中旬)'!C10</f>
        <v>7879</v>
      </c>
      <c r="D10" s="53">
        <f t="shared" si="0"/>
        <v>1.0713288488386852</v>
      </c>
      <c r="E10" s="54">
        <f t="shared" si="1"/>
        <v>562</v>
      </c>
      <c r="F10" s="80">
        <f>'２月(上旬)'!F10+'２月(中旬)'!F10</f>
        <v>10000</v>
      </c>
      <c r="G10" s="80">
        <f>'２月(上旬)'!G10+'２月(中旬)'!G10</f>
        <v>10000</v>
      </c>
      <c r="H10" s="53">
        <f t="shared" si="2"/>
        <v>1</v>
      </c>
      <c r="I10" s="54">
        <f t="shared" si="3"/>
        <v>0</v>
      </c>
      <c r="J10" s="53">
        <f t="shared" si="4"/>
        <v>0.84409999999999996</v>
      </c>
      <c r="K10" s="53">
        <f t="shared" si="5"/>
        <v>0.78790000000000004</v>
      </c>
      <c r="L10" s="52">
        <f t="shared" si="6"/>
        <v>5.6199999999999917E-2</v>
      </c>
    </row>
    <row r="11" spans="1:12" x14ac:dyDescent="0.4">
      <c r="A11" s="58" t="s">
        <v>162</v>
      </c>
      <c r="B11" s="80">
        <f>'２月(上旬)'!B11+'２月(中旬)'!B11</f>
        <v>887</v>
      </c>
      <c r="C11" s="80">
        <f>'２月(上旬)'!C11+'２月(中旬)'!C11</f>
        <v>11062</v>
      </c>
      <c r="D11" s="53">
        <f t="shared" si="0"/>
        <v>8.018441511480745E-2</v>
      </c>
      <c r="E11" s="54">
        <f t="shared" si="1"/>
        <v>-10175</v>
      </c>
      <c r="F11" s="80">
        <f>'２月(上旬)'!F11+'２月(中旬)'!F11</f>
        <v>948</v>
      </c>
      <c r="G11" s="80">
        <f>'２月(上旬)'!G11+'２月(中旬)'!G11</f>
        <v>16620</v>
      </c>
      <c r="H11" s="53">
        <f t="shared" si="2"/>
        <v>5.7039711191335739E-2</v>
      </c>
      <c r="I11" s="54">
        <f t="shared" si="3"/>
        <v>-15672</v>
      </c>
      <c r="J11" s="53">
        <f t="shared" si="4"/>
        <v>0.93565400843881852</v>
      </c>
      <c r="K11" s="53">
        <f t="shared" si="5"/>
        <v>0.66558363417569189</v>
      </c>
      <c r="L11" s="52">
        <f t="shared" si="6"/>
        <v>0.27007037426312663</v>
      </c>
    </row>
    <row r="12" spans="1:12" x14ac:dyDescent="0.4">
      <c r="A12" s="58" t="s">
        <v>85</v>
      </c>
      <c r="B12" s="80">
        <f>'２月(上旬)'!B12+'２月(中旬)'!B12</f>
        <v>0</v>
      </c>
      <c r="C12" s="80">
        <f>'２月(上旬)'!C12+'２月(中旬)'!C12</f>
        <v>0</v>
      </c>
      <c r="D12" s="53" t="e">
        <f t="shared" si="0"/>
        <v>#DIV/0!</v>
      </c>
      <c r="E12" s="54">
        <f t="shared" si="1"/>
        <v>0</v>
      </c>
      <c r="F12" s="80">
        <f>'２月(上旬)'!F12+'２月(中旬)'!F12</f>
        <v>0</v>
      </c>
      <c r="G12" s="80">
        <f>'２月(上旬)'!G12+'２月(中旬)'!G12</f>
        <v>0</v>
      </c>
      <c r="H12" s="53" t="e">
        <f t="shared" si="2"/>
        <v>#DIV/0!</v>
      </c>
      <c r="I12" s="54">
        <f t="shared" si="3"/>
        <v>0</v>
      </c>
      <c r="J12" s="53" t="e">
        <f t="shared" si="4"/>
        <v>#DIV/0!</v>
      </c>
      <c r="K12" s="53" t="e">
        <f t="shared" si="5"/>
        <v>#DIV/0!</v>
      </c>
      <c r="L12" s="52" t="e">
        <f t="shared" si="6"/>
        <v>#DIV/0!</v>
      </c>
    </row>
    <row r="13" spans="1:12" x14ac:dyDescent="0.4">
      <c r="A13" s="58" t="s">
        <v>86</v>
      </c>
      <c r="B13" s="80">
        <f>'２月(上旬)'!B13+'２月(中旬)'!B13</f>
        <v>0</v>
      </c>
      <c r="C13" s="80">
        <f>'２月(上旬)'!C13+'２月(中旬)'!C13</f>
        <v>0</v>
      </c>
      <c r="D13" s="53" t="e">
        <f t="shared" si="0"/>
        <v>#DIV/0!</v>
      </c>
      <c r="E13" s="54">
        <f t="shared" si="1"/>
        <v>0</v>
      </c>
      <c r="F13" s="80">
        <f>'２月(上旬)'!F13+'２月(中旬)'!F13</f>
        <v>0</v>
      </c>
      <c r="G13" s="80">
        <f>'２月(上旬)'!G13+'２月(中旬)'!G13</f>
        <v>0</v>
      </c>
      <c r="H13" s="53" t="e">
        <f t="shared" si="2"/>
        <v>#DIV/0!</v>
      </c>
      <c r="I13" s="54">
        <f t="shared" si="3"/>
        <v>0</v>
      </c>
      <c r="J13" s="53" t="e">
        <f t="shared" si="4"/>
        <v>#DIV/0!</v>
      </c>
      <c r="K13" s="53" t="e">
        <f t="shared" si="5"/>
        <v>#DIV/0!</v>
      </c>
      <c r="L13" s="52" t="e">
        <f t="shared" si="6"/>
        <v>#DIV/0!</v>
      </c>
    </row>
    <row r="14" spans="1:12" x14ac:dyDescent="0.4">
      <c r="A14" s="64" t="s">
        <v>189</v>
      </c>
      <c r="B14" s="107">
        <f>'２月(上旬)'!B14+'２月(中旬)'!B14</f>
        <v>1169</v>
      </c>
      <c r="C14" s="107">
        <f>'２月(上旬)'!C14+'２月(中旬)'!C14</f>
        <v>880</v>
      </c>
      <c r="D14" s="67">
        <f t="shared" si="0"/>
        <v>1.3284090909090909</v>
      </c>
      <c r="E14" s="68">
        <f t="shared" si="1"/>
        <v>289</v>
      </c>
      <c r="F14" s="107">
        <f>'２月(上旬)'!F14+'２月(中旬)'!F14</f>
        <v>2520</v>
      </c>
      <c r="G14" s="107">
        <f>'２月(上旬)'!G14+'２月(中旬)'!G14</f>
        <v>2900</v>
      </c>
      <c r="H14" s="67">
        <f t="shared" si="2"/>
        <v>0.86896551724137927</v>
      </c>
      <c r="I14" s="68">
        <f t="shared" si="3"/>
        <v>-380</v>
      </c>
      <c r="J14" s="67">
        <f t="shared" si="4"/>
        <v>0.46388888888888891</v>
      </c>
      <c r="K14" s="67">
        <f t="shared" si="5"/>
        <v>0.30344827586206896</v>
      </c>
      <c r="L14" s="66">
        <f t="shared" si="6"/>
        <v>0.16044061302681994</v>
      </c>
    </row>
    <row r="15" spans="1:12" x14ac:dyDescent="0.4">
      <c r="A15" s="58" t="s">
        <v>188</v>
      </c>
      <c r="B15" s="55">
        <f>'２月(上旬)'!B15+'２月(中旬)'!B15</f>
        <v>0</v>
      </c>
      <c r="C15" s="55">
        <f>'２月(上旬)'!C15+'２月(中旬)'!C15</f>
        <v>0</v>
      </c>
      <c r="D15" s="53" t="e">
        <f t="shared" si="0"/>
        <v>#DIV/0!</v>
      </c>
      <c r="E15" s="54">
        <f t="shared" si="1"/>
        <v>0</v>
      </c>
      <c r="F15" s="55">
        <f>'２月(上旬)'!F15+'２月(中旬)'!F15</f>
        <v>0</v>
      </c>
      <c r="G15" s="55">
        <f>'２月(上旬)'!G15+'２月(中旬)'!G15</f>
        <v>0</v>
      </c>
      <c r="H15" s="53" t="e">
        <f t="shared" si="2"/>
        <v>#DIV/0!</v>
      </c>
      <c r="I15" s="54">
        <f t="shared" si="3"/>
        <v>0</v>
      </c>
      <c r="J15" s="53" t="e">
        <f t="shared" si="4"/>
        <v>#DIV/0!</v>
      </c>
      <c r="K15" s="53" t="e">
        <f t="shared" si="5"/>
        <v>#DIV/0!</v>
      </c>
      <c r="L15" s="52" t="e">
        <f t="shared" si="6"/>
        <v>#DIV/0!</v>
      </c>
    </row>
    <row r="16" spans="1:12" x14ac:dyDescent="0.4">
      <c r="A16" s="70" t="s">
        <v>187</v>
      </c>
      <c r="B16" s="80">
        <f>'２月(上旬)'!B16+'２月(中旬)'!B16</f>
        <v>0</v>
      </c>
      <c r="C16" s="80">
        <f>'２月(上旬)'!C16+'２月(中旬)'!C16</f>
        <v>0</v>
      </c>
      <c r="D16" s="53" t="e">
        <f t="shared" si="0"/>
        <v>#DIV/0!</v>
      </c>
      <c r="E16" s="54">
        <f t="shared" si="1"/>
        <v>0</v>
      </c>
      <c r="F16" s="80">
        <f>'２月(上旬)'!F16+'２月(中旬)'!F16</f>
        <v>0</v>
      </c>
      <c r="G16" s="80">
        <f>'２月(上旬)'!G16+'２月(中旬)'!G16</f>
        <v>0</v>
      </c>
      <c r="H16" s="53" t="e">
        <f t="shared" si="2"/>
        <v>#DIV/0!</v>
      </c>
      <c r="I16" s="54">
        <f t="shared" si="3"/>
        <v>0</v>
      </c>
      <c r="J16" s="53" t="e">
        <f t="shared" si="4"/>
        <v>#DIV/0!</v>
      </c>
      <c r="K16" s="53" t="e">
        <f t="shared" si="5"/>
        <v>#DIV/0!</v>
      </c>
      <c r="L16" s="52" t="e">
        <f t="shared" si="6"/>
        <v>#DIV/0!</v>
      </c>
    </row>
    <row r="17" spans="1:12" x14ac:dyDescent="0.4">
      <c r="A17" s="70" t="s">
        <v>186</v>
      </c>
      <c r="B17" s="72">
        <f>'２月(上旬)'!B17+'２月(中旬)'!B17</f>
        <v>0</v>
      </c>
      <c r="C17" s="72">
        <f>'２月(上旬)'!C17+'２月(中旬)'!C17</f>
        <v>0</v>
      </c>
      <c r="D17" s="67" t="e">
        <f t="shared" si="0"/>
        <v>#DIV/0!</v>
      </c>
      <c r="E17" s="68">
        <f t="shared" si="1"/>
        <v>0</v>
      </c>
      <c r="F17" s="72">
        <f>'２月(上旬)'!F17+'２月(中旬)'!F17</f>
        <v>0</v>
      </c>
      <c r="G17" s="72">
        <f>'２月(上旬)'!G17+'２月(中旬)'!G17</f>
        <v>0</v>
      </c>
      <c r="H17" s="67" t="e">
        <f t="shared" si="2"/>
        <v>#DIV/0!</v>
      </c>
      <c r="I17" s="68">
        <f t="shared" si="3"/>
        <v>0</v>
      </c>
      <c r="J17" s="95" t="e">
        <f t="shared" si="4"/>
        <v>#DIV/0!</v>
      </c>
      <c r="K17" s="53" t="e">
        <f t="shared" si="5"/>
        <v>#DIV/0!</v>
      </c>
      <c r="L17" s="52" t="e">
        <f t="shared" si="6"/>
        <v>#DIV/0!</v>
      </c>
    </row>
    <row r="18" spans="1:12" x14ac:dyDescent="0.4">
      <c r="A18" s="277" t="s">
        <v>185</v>
      </c>
      <c r="B18" s="259">
        <f>SUM(B19:B37)</f>
        <v>42634</v>
      </c>
      <c r="C18" s="259">
        <f>SUM(C19:C37)</f>
        <v>35570</v>
      </c>
      <c r="D18" s="256">
        <f t="shared" si="0"/>
        <v>1.1985943210570706</v>
      </c>
      <c r="E18" s="281">
        <f t="shared" si="1"/>
        <v>7064</v>
      </c>
      <c r="F18" s="259">
        <f>SUM(F19:F37)</f>
        <v>57710</v>
      </c>
      <c r="G18" s="259">
        <f>SUM(G19:G37)</f>
        <v>49665</v>
      </c>
      <c r="H18" s="256">
        <f t="shared" si="2"/>
        <v>1.1619853015201853</v>
      </c>
      <c r="I18" s="281">
        <f t="shared" si="3"/>
        <v>8045</v>
      </c>
      <c r="J18" s="256">
        <f t="shared" si="4"/>
        <v>0.7387627794143129</v>
      </c>
      <c r="K18" s="256">
        <f t="shared" si="5"/>
        <v>0.71619853015201851</v>
      </c>
      <c r="L18" s="280">
        <f t="shared" si="6"/>
        <v>2.2564249262294389E-2</v>
      </c>
    </row>
    <row r="19" spans="1:12" x14ac:dyDescent="0.4">
      <c r="A19" s="57" t="s">
        <v>184</v>
      </c>
      <c r="B19" s="80">
        <f>'２月(上旬)'!B19+'２月(中旬)'!B19</f>
        <v>0</v>
      </c>
      <c r="C19" s="80">
        <f>'２月(上旬)'!C19+'２月(中旬)'!C19</f>
        <v>0</v>
      </c>
      <c r="D19" s="73" t="e">
        <f t="shared" si="0"/>
        <v>#DIV/0!</v>
      </c>
      <c r="E19" s="81">
        <f t="shared" si="1"/>
        <v>0</v>
      </c>
      <c r="F19" s="80">
        <f>'２月(上旬)'!F19+'２月(中旬)'!F19</f>
        <v>0</v>
      </c>
      <c r="G19" s="80">
        <f>'２月(上旬)'!G19+'２月(中旬)'!G19</f>
        <v>0</v>
      </c>
      <c r="H19" s="73" t="e">
        <f t="shared" si="2"/>
        <v>#DIV/0!</v>
      </c>
      <c r="I19" s="81">
        <f t="shared" si="3"/>
        <v>0</v>
      </c>
      <c r="J19" s="73" t="e">
        <f t="shared" si="4"/>
        <v>#DIV/0!</v>
      </c>
      <c r="K19" s="73" t="e">
        <f t="shared" si="5"/>
        <v>#DIV/0!</v>
      </c>
      <c r="L19" s="90" t="e">
        <f t="shared" si="6"/>
        <v>#DIV/0!</v>
      </c>
    </row>
    <row r="20" spans="1:12" x14ac:dyDescent="0.4">
      <c r="A20" s="58" t="s">
        <v>244</v>
      </c>
      <c r="B20" s="80">
        <f>'２月(上旬)'!B20+'２月(中旬)'!B20</f>
        <v>6453</v>
      </c>
      <c r="C20" s="80">
        <f>'２月(上旬)'!C20+'２月(中旬)'!C20</f>
        <v>0</v>
      </c>
      <c r="D20" s="53" t="e">
        <f t="shared" si="0"/>
        <v>#DIV/0!</v>
      </c>
      <c r="E20" s="54">
        <f t="shared" si="1"/>
        <v>6453</v>
      </c>
      <c r="F20" s="80">
        <f>'２月(上旬)'!F20+'２月(中旬)'!F20</f>
        <v>8810</v>
      </c>
      <c r="G20" s="80">
        <f>'２月(上旬)'!G20+'２月(中旬)'!G20</f>
        <v>0</v>
      </c>
      <c r="H20" s="53" t="e">
        <f t="shared" si="2"/>
        <v>#DIV/0!</v>
      </c>
      <c r="I20" s="54">
        <f t="shared" si="3"/>
        <v>8810</v>
      </c>
      <c r="J20" s="53">
        <f t="shared" si="4"/>
        <v>0.73246311010215659</v>
      </c>
      <c r="K20" s="53" t="e">
        <f t="shared" si="5"/>
        <v>#DIV/0!</v>
      </c>
      <c r="L20" s="52" t="e">
        <f t="shared" si="6"/>
        <v>#DIV/0!</v>
      </c>
    </row>
    <row r="21" spans="1:12" x14ac:dyDescent="0.4">
      <c r="A21" s="58" t="s">
        <v>183</v>
      </c>
      <c r="B21" s="80">
        <f>'２月(上旬)'!B21+'２月(中旬)'!B21</f>
        <v>12504</v>
      </c>
      <c r="C21" s="80">
        <f>'２月(上旬)'!C21+'２月(中旬)'!C21</f>
        <v>11568</v>
      </c>
      <c r="D21" s="53">
        <f t="shared" si="0"/>
        <v>1.0809128630705394</v>
      </c>
      <c r="E21" s="54">
        <f t="shared" si="1"/>
        <v>936</v>
      </c>
      <c r="F21" s="80">
        <f>'２月(上旬)'!F21+'２月(中旬)'!F21</f>
        <v>17400</v>
      </c>
      <c r="G21" s="80">
        <f>'２月(上旬)'!G21+'２月(中旬)'!G21</f>
        <v>17320</v>
      </c>
      <c r="H21" s="53">
        <f t="shared" si="2"/>
        <v>1.0046189376443417</v>
      </c>
      <c r="I21" s="54">
        <f t="shared" si="3"/>
        <v>80</v>
      </c>
      <c r="J21" s="53">
        <f t="shared" si="4"/>
        <v>0.71862068965517245</v>
      </c>
      <c r="K21" s="53">
        <f t="shared" si="5"/>
        <v>0.6678983833718245</v>
      </c>
      <c r="L21" s="52">
        <f t="shared" si="6"/>
        <v>5.0722306283347951E-2</v>
      </c>
    </row>
    <row r="22" spans="1:12" x14ac:dyDescent="0.4">
      <c r="A22" s="58" t="s">
        <v>182</v>
      </c>
      <c r="B22" s="80">
        <f>'２月(上旬)'!B22+'２月(中旬)'!B22</f>
        <v>4383</v>
      </c>
      <c r="C22" s="80">
        <f>'２月(上旬)'!C22+'２月(中旬)'!C22</f>
        <v>3898</v>
      </c>
      <c r="D22" s="53">
        <f t="shared" si="0"/>
        <v>1.124422780913289</v>
      </c>
      <c r="E22" s="54">
        <f t="shared" si="1"/>
        <v>485</v>
      </c>
      <c r="F22" s="80">
        <f>'２月(上旬)'!F22+'２月(中旬)'!F22</f>
        <v>5920</v>
      </c>
      <c r="G22" s="80">
        <f>'２月(上旬)'!G22+'２月(中旬)'!G22</f>
        <v>5915</v>
      </c>
      <c r="H22" s="53">
        <f t="shared" si="2"/>
        <v>1.0008453085376163</v>
      </c>
      <c r="I22" s="54">
        <f t="shared" si="3"/>
        <v>5</v>
      </c>
      <c r="J22" s="53">
        <f t="shared" si="4"/>
        <v>0.74037162162162162</v>
      </c>
      <c r="K22" s="53">
        <f t="shared" si="5"/>
        <v>0.65900253592561286</v>
      </c>
      <c r="L22" s="52">
        <f t="shared" si="6"/>
        <v>8.1369085696008758E-2</v>
      </c>
    </row>
    <row r="23" spans="1:12" x14ac:dyDescent="0.4">
      <c r="A23" s="58" t="s">
        <v>181</v>
      </c>
      <c r="B23" s="80">
        <f>'２月(上旬)'!B23+'２月(中旬)'!B23</f>
        <v>2235</v>
      </c>
      <c r="C23" s="80">
        <f>'２月(上旬)'!C23+'２月(中旬)'!C23</f>
        <v>1917</v>
      </c>
      <c r="D23" s="67">
        <f t="shared" si="0"/>
        <v>1.1658841940532081</v>
      </c>
      <c r="E23" s="68">
        <f t="shared" si="1"/>
        <v>318</v>
      </c>
      <c r="F23" s="80">
        <f>'２月(上旬)'!F23+'２月(中旬)'!F23</f>
        <v>2900</v>
      </c>
      <c r="G23" s="80">
        <f>'２月(上旬)'!G23+'２月(中旬)'!G23</f>
        <v>2930</v>
      </c>
      <c r="H23" s="67">
        <f t="shared" si="2"/>
        <v>0.98976109215017061</v>
      </c>
      <c r="I23" s="68">
        <f t="shared" si="3"/>
        <v>-30</v>
      </c>
      <c r="J23" s="67">
        <f t="shared" si="4"/>
        <v>0.77068965517241383</v>
      </c>
      <c r="K23" s="67">
        <f t="shared" si="5"/>
        <v>0.65426621160409559</v>
      </c>
      <c r="L23" s="66">
        <f t="shared" si="6"/>
        <v>0.11642344356831824</v>
      </c>
    </row>
    <row r="24" spans="1:12" x14ac:dyDescent="0.4">
      <c r="A24" s="70" t="s">
        <v>180</v>
      </c>
      <c r="B24" s="80">
        <f>'２月(上旬)'!B24+'２月(中旬)'!B24</f>
        <v>0</v>
      </c>
      <c r="C24" s="80">
        <f>'２月(上旬)'!C24+'２月(中旬)'!C24</f>
        <v>0</v>
      </c>
      <c r="D24" s="53" t="e">
        <f t="shared" si="0"/>
        <v>#DIV/0!</v>
      </c>
      <c r="E24" s="54">
        <f t="shared" si="1"/>
        <v>0</v>
      </c>
      <c r="F24" s="80">
        <f>'２月(上旬)'!F24+'２月(中旬)'!F24</f>
        <v>0</v>
      </c>
      <c r="G24" s="80">
        <f>'２月(上旬)'!G24+'２月(中旬)'!G24</f>
        <v>0</v>
      </c>
      <c r="H24" s="53" t="e">
        <f t="shared" si="2"/>
        <v>#DIV/0!</v>
      </c>
      <c r="I24" s="54">
        <f t="shared" si="3"/>
        <v>0</v>
      </c>
      <c r="J24" s="53" t="e">
        <f t="shared" si="4"/>
        <v>#DIV/0!</v>
      </c>
      <c r="K24" s="53" t="e">
        <f t="shared" si="5"/>
        <v>#DIV/0!</v>
      </c>
      <c r="L24" s="52" t="e">
        <f t="shared" si="6"/>
        <v>#DIV/0!</v>
      </c>
    </row>
    <row r="25" spans="1:12" x14ac:dyDescent="0.4">
      <c r="A25" s="70" t="s">
        <v>179</v>
      </c>
      <c r="B25" s="80">
        <f>'２月(上旬)'!B25+'２月(中旬)'!B25</f>
        <v>1469</v>
      </c>
      <c r="C25" s="80">
        <f>'２月(上旬)'!C25+'２月(中旬)'!C25</f>
        <v>1787</v>
      </c>
      <c r="D25" s="53">
        <f t="shared" si="0"/>
        <v>0.82204812534974814</v>
      </c>
      <c r="E25" s="54">
        <f t="shared" si="1"/>
        <v>-318</v>
      </c>
      <c r="F25" s="80">
        <f>'２月(上旬)'!F25+'２月(中旬)'!F25</f>
        <v>2970</v>
      </c>
      <c r="G25" s="80">
        <f>'２月(上旬)'!G25+'２月(中旬)'!G25</f>
        <v>2985</v>
      </c>
      <c r="H25" s="53">
        <f t="shared" si="2"/>
        <v>0.99497487437185927</v>
      </c>
      <c r="I25" s="54">
        <f t="shared" si="3"/>
        <v>-15</v>
      </c>
      <c r="J25" s="53">
        <f t="shared" si="4"/>
        <v>0.49461279461279462</v>
      </c>
      <c r="K25" s="53">
        <f t="shared" si="5"/>
        <v>0.59865996649916253</v>
      </c>
      <c r="L25" s="52">
        <f t="shared" si="6"/>
        <v>-0.10404717188636792</v>
      </c>
    </row>
    <row r="26" spans="1:12" s="42" customFormat="1" x14ac:dyDescent="0.4">
      <c r="A26" s="70" t="s">
        <v>178</v>
      </c>
      <c r="B26" s="80">
        <f>'２月(上旬)'!B26+'２月(中旬)'!B26</f>
        <v>0</v>
      </c>
      <c r="C26" s="80">
        <f>'２月(上旬)'!C26+'２月(中旬)'!C26</f>
        <v>0</v>
      </c>
      <c r="D26" s="53" t="e">
        <f t="shared" si="0"/>
        <v>#DIV/0!</v>
      </c>
      <c r="E26" s="54">
        <f t="shared" si="1"/>
        <v>0</v>
      </c>
      <c r="F26" s="80">
        <f>'２月(上旬)'!F26+'２月(中旬)'!F26</f>
        <v>0</v>
      </c>
      <c r="G26" s="80">
        <f>'２月(上旬)'!G26+'２月(中旬)'!G26</f>
        <v>0</v>
      </c>
      <c r="H26" s="53" t="e">
        <f t="shared" si="2"/>
        <v>#DIV/0!</v>
      </c>
      <c r="I26" s="54">
        <f t="shared" si="3"/>
        <v>0</v>
      </c>
      <c r="J26" s="53" t="e">
        <f t="shared" si="4"/>
        <v>#DIV/0!</v>
      </c>
      <c r="K26" s="53" t="e">
        <f t="shared" si="5"/>
        <v>#DIV/0!</v>
      </c>
      <c r="L26" s="52" t="e">
        <f t="shared" si="6"/>
        <v>#DIV/0!</v>
      </c>
    </row>
    <row r="27" spans="1:12" s="42" customFormat="1" x14ac:dyDescent="0.4">
      <c r="A27" s="58" t="s">
        <v>177</v>
      </c>
      <c r="B27" s="80">
        <f>'２月(上旬)'!B27+'２月(中旬)'!B27</f>
        <v>0</v>
      </c>
      <c r="C27" s="80">
        <f>'２月(上旬)'!C27+'２月(中旬)'!C27</f>
        <v>0</v>
      </c>
      <c r="D27" s="53" t="e">
        <f t="shared" si="0"/>
        <v>#DIV/0!</v>
      </c>
      <c r="E27" s="54">
        <f t="shared" si="1"/>
        <v>0</v>
      </c>
      <c r="F27" s="80">
        <f>'２月(上旬)'!F27+'２月(中旬)'!F27</f>
        <v>0</v>
      </c>
      <c r="G27" s="80">
        <f>'２月(上旬)'!G27+'２月(中旬)'!G27</f>
        <v>0</v>
      </c>
      <c r="H27" s="53" t="e">
        <f t="shared" si="2"/>
        <v>#DIV/0!</v>
      </c>
      <c r="I27" s="54">
        <f t="shared" si="3"/>
        <v>0</v>
      </c>
      <c r="J27" s="53" t="e">
        <f t="shared" si="4"/>
        <v>#DIV/0!</v>
      </c>
      <c r="K27" s="53" t="e">
        <f t="shared" si="5"/>
        <v>#DIV/0!</v>
      </c>
      <c r="L27" s="52" t="e">
        <f t="shared" si="6"/>
        <v>#DIV/0!</v>
      </c>
    </row>
    <row r="28" spans="1:12" s="42" customFormat="1" x14ac:dyDescent="0.4">
      <c r="A28" s="58" t="s">
        <v>176</v>
      </c>
      <c r="B28" s="80">
        <f>'２月(上旬)'!B28+'２月(中旬)'!B28</f>
        <v>0</v>
      </c>
      <c r="C28" s="80">
        <f>'２月(上旬)'!C28+'２月(中旬)'!C28</f>
        <v>1969</v>
      </c>
      <c r="D28" s="53">
        <f t="shared" si="0"/>
        <v>0</v>
      </c>
      <c r="E28" s="54">
        <f t="shared" si="1"/>
        <v>-1969</v>
      </c>
      <c r="F28" s="80">
        <f>'２月(上旬)'!F28+'２月(中旬)'!F28</f>
        <v>0</v>
      </c>
      <c r="G28" s="80">
        <f>'２月(上旬)'!G28+'２月(中旬)'!G28</f>
        <v>2980</v>
      </c>
      <c r="H28" s="53">
        <f t="shared" si="2"/>
        <v>0</v>
      </c>
      <c r="I28" s="54">
        <f t="shared" si="3"/>
        <v>-2980</v>
      </c>
      <c r="J28" s="53" t="e">
        <f t="shared" si="4"/>
        <v>#DIV/0!</v>
      </c>
      <c r="K28" s="53">
        <f t="shared" si="5"/>
        <v>0.6607382550335571</v>
      </c>
      <c r="L28" s="52" t="e">
        <f t="shared" si="6"/>
        <v>#DIV/0!</v>
      </c>
    </row>
    <row r="29" spans="1:12" s="42" customFormat="1" x14ac:dyDescent="0.4">
      <c r="A29" s="58" t="s">
        <v>220</v>
      </c>
      <c r="B29" s="80">
        <f>'２月(上旬)'!B29+'２月(中旬)'!B29</f>
        <v>0</v>
      </c>
      <c r="C29" s="80">
        <f>'２月(上旬)'!C29+'２月(中旬)'!C29</f>
        <v>0</v>
      </c>
      <c r="D29" s="53" t="e">
        <f t="shared" si="0"/>
        <v>#DIV/0!</v>
      </c>
      <c r="E29" s="54">
        <f t="shared" si="1"/>
        <v>0</v>
      </c>
      <c r="F29" s="80">
        <f>'２月(上旬)'!F29+'２月(中旬)'!F29</f>
        <v>0</v>
      </c>
      <c r="G29" s="80">
        <f>'２月(上旬)'!G29+'２月(中旬)'!G29</f>
        <v>0</v>
      </c>
      <c r="H29" s="53" t="e">
        <f t="shared" si="2"/>
        <v>#DIV/0!</v>
      </c>
      <c r="I29" s="54">
        <f t="shared" si="3"/>
        <v>0</v>
      </c>
      <c r="J29" s="53" t="e">
        <f t="shared" si="4"/>
        <v>#DIV/0!</v>
      </c>
      <c r="K29" s="53" t="e">
        <f t="shared" si="5"/>
        <v>#DIV/0!</v>
      </c>
      <c r="L29" s="52" t="e">
        <f t="shared" si="6"/>
        <v>#DIV/0!</v>
      </c>
    </row>
    <row r="30" spans="1:12" s="42" customFormat="1" x14ac:dyDescent="0.4">
      <c r="A30" s="58" t="s">
        <v>174</v>
      </c>
      <c r="B30" s="80">
        <f>'２月(上旬)'!B30+'２月(中旬)'!B30</f>
        <v>0</v>
      </c>
      <c r="C30" s="80">
        <f>'２月(上旬)'!C30+'２月(中旬)'!C30</f>
        <v>0</v>
      </c>
      <c r="D30" s="67" t="e">
        <f t="shared" si="0"/>
        <v>#DIV/0!</v>
      </c>
      <c r="E30" s="68">
        <f t="shared" si="1"/>
        <v>0</v>
      </c>
      <c r="F30" s="80">
        <f>'２月(上旬)'!F30+'２月(中旬)'!F30</f>
        <v>0</v>
      </c>
      <c r="G30" s="80">
        <f>'２月(上旬)'!G30+'２月(中旬)'!G30</f>
        <v>0</v>
      </c>
      <c r="H30" s="67" t="e">
        <f t="shared" si="2"/>
        <v>#DIV/0!</v>
      </c>
      <c r="I30" s="68">
        <f t="shared" si="3"/>
        <v>0</v>
      </c>
      <c r="J30" s="67" t="e">
        <f t="shared" si="4"/>
        <v>#DIV/0!</v>
      </c>
      <c r="K30" s="67" t="e">
        <f t="shared" si="5"/>
        <v>#DIV/0!</v>
      </c>
      <c r="L30" s="66" t="e">
        <f t="shared" si="6"/>
        <v>#DIV/0!</v>
      </c>
    </row>
    <row r="31" spans="1:12" s="42" customFormat="1" x14ac:dyDescent="0.4">
      <c r="A31" s="70" t="s">
        <v>173</v>
      </c>
      <c r="B31" s="80">
        <f>'２月(上旬)'!B31+'２月(中旬)'!B31</f>
        <v>0</v>
      </c>
      <c r="C31" s="80">
        <f>'２月(上旬)'!C31+'２月(中旬)'!C31</f>
        <v>0</v>
      </c>
      <c r="D31" s="53" t="e">
        <f t="shared" si="0"/>
        <v>#DIV/0!</v>
      </c>
      <c r="E31" s="54">
        <f t="shared" si="1"/>
        <v>0</v>
      </c>
      <c r="F31" s="80">
        <f>'２月(上旬)'!F31+'２月(中旬)'!F31</f>
        <v>0</v>
      </c>
      <c r="G31" s="80">
        <f>'２月(上旬)'!G31+'２月(中旬)'!G31</f>
        <v>0</v>
      </c>
      <c r="H31" s="53" t="e">
        <f t="shared" si="2"/>
        <v>#DIV/0!</v>
      </c>
      <c r="I31" s="54">
        <f t="shared" si="3"/>
        <v>0</v>
      </c>
      <c r="J31" s="53" t="e">
        <f t="shared" si="4"/>
        <v>#DIV/0!</v>
      </c>
      <c r="K31" s="53" t="e">
        <f t="shared" si="5"/>
        <v>#DIV/0!</v>
      </c>
      <c r="L31" s="52" t="e">
        <f t="shared" si="6"/>
        <v>#DIV/0!</v>
      </c>
    </row>
    <row r="32" spans="1:12" s="42" customFormat="1" x14ac:dyDescent="0.4">
      <c r="A32" s="58" t="s">
        <v>172</v>
      </c>
      <c r="B32" s="80">
        <f>'２月(上旬)'!B32+'２月(中旬)'!B32</f>
        <v>2452</v>
      </c>
      <c r="C32" s="80">
        <f>'２月(上旬)'!C32+'２月(中旬)'!C32</f>
        <v>2122</v>
      </c>
      <c r="D32" s="53">
        <f t="shared" si="0"/>
        <v>1.1555136663524976</v>
      </c>
      <c r="E32" s="54">
        <f t="shared" si="1"/>
        <v>330</v>
      </c>
      <c r="F32" s="80">
        <f>'２月(上旬)'!F32+'２月(中旬)'!F32</f>
        <v>2900</v>
      </c>
      <c r="G32" s="80">
        <f>'２月(上旬)'!G32+'２月(中旬)'!G32</f>
        <v>2935</v>
      </c>
      <c r="H32" s="53">
        <f t="shared" si="2"/>
        <v>0.98807495741056217</v>
      </c>
      <c r="I32" s="54">
        <f t="shared" si="3"/>
        <v>-35</v>
      </c>
      <c r="J32" s="53">
        <f t="shared" si="4"/>
        <v>0.84551724137931039</v>
      </c>
      <c r="K32" s="53">
        <f t="shared" si="5"/>
        <v>0.72299829642248725</v>
      </c>
      <c r="L32" s="52">
        <f t="shared" si="6"/>
        <v>0.12251894495682314</v>
      </c>
    </row>
    <row r="33" spans="1:12" s="42" customFormat="1" x14ac:dyDescent="0.4">
      <c r="A33" s="70" t="s">
        <v>171</v>
      </c>
      <c r="B33" s="80">
        <f>'２月(上旬)'!B33+'２月(中旬)'!B33</f>
        <v>0</v>
      </c>
      <c r="C33" s="80">
        <f>'２月(上旬)'!C33+'２月(中旬)'!C33</f>
        <v>0</v>
      </c>
      <c r="D33" s="67" t="e">
        <f t="shared" si="0"/>
        <v>#DIV/0!</v>
      </c>
      <c r="E33" s="68">
        <f t="shared" si="1"/>
        <v>0</v>
      </c>
      <c r="F33" s="80">
        <f>'２月(上旬)'!F33+'２月(中旬)'!F33</f>
        <v>0</v>
      </c>
      <c r="G33" s="80">
        <f>'２月(上旬)'!G33+'２月(中旬)'!G33</f>
        <v>0</v>
      </c>
      <c r="H33" s="67" t="e">
        <f t="shared" si="2"/>
        <v>#DIV/0!</v>
      </c>
      <c r="I33" s="68">
        <f t="shared" si="3"/>
        <v>0</v>
      </c>
      <c r="J33" s="67" t="e">
        <f t="shared" si="4"/>
        <v>#DIV/0!</v>
      </c>
      <c r="K33" s="67" t="e">
        <f t="shared" si="5"/>
        <v>#DIV/0!</v>
      </c>
      <c r="L33" s="66" t="e">
        <f t="shared" si="6"/>
        <v>#DIV/0!</v>
      </c>
    </row>
    <row r="34" spans="1:12" s="42" customFormat="1" x14ac:dyDescent="0.4">
      <c r="A34" s="70" t="s">
        <v>170</v>
      </c>
      <c r="B34" s="107">
        <f>'２月(上旬)'!B34+'２月(中旬)'!B34</f>
        <v>1663</v>
      </c>
      <c r="C34" s="107">
        <f>'２月(上旬)'!C34+'２月(中旬)'!C34</f>
        <v>2104</v>
      </c>
      <c r="D34" s="67">
        <f t="shared" si="0"/>
        <v>0.79039923954372626</v>
      </c>
      <c r="E34" s="68">
        <f t="shared" si="1"/>
        <v>-441</v>
      </c>
      <c r="F34" s="107">
        <f>'２月(上旬)'!F34+'２月(中旬)'!F34</f>
        <v>3050</v>
      </c>
      <c r="G34" s="107">
        <f>'２月(上旬)'!G34+'２月(中旬)'!G34</f>
        <v>2935</v>
      </c>
      <c r="H34" s="67">
        <f t="shared" si="2"/>
        <v>1.039182282793867</v>
      </c>
      <c r="I34" s="68">
        <f t="shared" si="3"/>
        <v>115</v>
      </c>
      <c r="J34" s="67">
        <f t="shared" si="4"/>
        <v>0.54524590163934428</v>
      </c>
      <c r="K34" s="67">
        <f t="shared" si="5"/>
        <v>0.71686541737649068</v>
      </c>
      <c r="L34" s="66">
        <f t="shared" si="6"/>
        <v>-0.1716195157371464</v>
      </c>
    </row>
    <row r="35" spans="1:12" s="42" customFormat="1" x14ac:dyDescent="0.4">
      <c r="A35" s="58" t="s">
        <v>169</v>
      </c>
      <c r="B35" s="55">
        <f>'２月(上旬)'!B35+'２月(中旬)'!B35</f>
        <v>0</v>
      </c>
      <c r="C35" s="55">
        <f>'２月(上旬)'!C35+'２月(中旬)'!C35</f>
        <v>0</v>
      </c>
      <c r="D35" s="53" t="e">
        <f t="shared" si="0"/>
        <v>#DIV/0!</v>
      </c>
      <c r="E35" s="54">
        <f t="shared" si="1"/>
        <v>0</v>
      </c>
      <c r="F35" s="55">
        <f>'２月(上旬)'!F35+'２月(中旬)'!F35</f>
        <v>0</v>
      </c>
      <c r="G35" s="55">
        <f>'２月(上旬)'!G35+'２月(中旬)'!G35</f>
        <v>0</v>
      </c>
      <c r="H35" s="53" t="e">
        <f t="shared" si="2"/>
        <v>#DIV/0!</v>
      </c>
      <c r="I35" s="54">
        <f t="shared" si="3"/>
        <v>0</v>
      </c>
      <c r="J35" s="53" t="e">
        <f t="shared" si="4"/>
        <v>#DIV/0!</v>
      </c>
      <c r="K35" s="53" t="e">
        <f t="shared" si="5"/>
        <v>#DIV/0!</v>
      </c>
      <c r="L35" s="52" t="e">
        <f t="shared" si="6"/>
        <v>#DIV/0!</v>
      </c>
    </row>
    <row r="36" spans="1:12" s="42" customFormat="1" x14ac:dyDescent="0.4">
      <c r="A36" s="70" t="s">
        <v>89</v>
      </c>
      <c r="B36" s="107">
        <f>'２月(上旬)'!B36+'２月(中旬)'!B36</f>
        <v>0</v>
      </c>
      <c r="C36" s="107">
        <f>'２月(上旬)'!C36+'２月(中旬)'!C36</f>
        <v>0</v>
      </c>
      <c r="D36" s="67" t="e">
        <f t="shared" si="0"/>
        <v>#DIV/0!</v>
      </c>
      <c r="E36" s="68">
        <f t="shared" si="1"/>
        <v>0</v>
      </c>
      <c r="F36" s="107">
        <f>'２月(上旬)'!F36+'２月(中旬)'!F36</f>
        <v>0</v>
      </c>
      <c r="G36" s="107">
        <f>'２月(上旬)'!G36+'２月(中旬)'!G36</f>
        <v>0</v>
      </c>
      <c r="H36" s="67" t="e">
        <f t="shared" si="2"/>
        <v>#DIV/0!</v>
      </c>
      <c r="I36" s="68">
        <f t="shared" si="3"/>
        <v>0</v>
      </c>
      <c r="J36" s="67" t="e">
        <f t="shared" si="4"/>
        <v>#DIV/0!</v>
      </c>
      <c r="K36" s="67" t="e">
        <f t="shared" si="5"/>
        <v>#DIV/0!</v>
      </c>
      <c r="L36" s="66" t="e">
        <f t="shared" si="6"/>
        <v>#DIV/0!</v>
      </c>
    </row>
    <row r="37" spans="1:12" s="42" customFormat="1" x14ac:dyDescent="0.4">
      <c r="A37" s="51" t="s">
        <v>168</v>
      </c>
      <c r="B37" s="49">
        <f>'２月(上旬)'!B37+'２月(中旬)'!B37</f>
        <v>11475</v>
      </c>
      <c r="C37" s="49">
        <f>'２月(上旬)'!C37+'２月(中旬)'!C37</f>
        <v>10205</v>
      </c>
      <c r="D37" s="47">
        <f t="shared" si="0"/>
        <v>1.1244487996080352</v>
      </c>
      <c r="E37" s="48">
        <f t="shared" si="1"/>
        <v>1270</v>
      </c>
      <c r="F37" s="49">
        <f>'２月(上旬)'!F37+'２月(中旬)'!F37</f>
        <v>13760</v>
      </c>
      <c r="G37" s="55">
        <f>'２月(上旬)'!G37+'２月(中旬)'!G37</f>
        <v>11665</v>
      </c>
      <c r="H37" s="53">
        <f t="shared" si="2"/>
        <v>1.1795970852978996</v>
      </c>
      <c r="I37" s="54">
        <f t="shared" si="3"/>
        <v>2095</v>
      </c>
      <c r="J37" s="53">
        <f t="shared" si="4"/>
        <v>0.8339389534883721</v>
      </c>
      <c r="K37" s="53">
        <f t="shared" si="5"/>
        <v>0.87483926275182167</v>
      </c>
      <c r="L37" s="52">
        <f t="shared" si="6"/>
        <v>-4.0900309263449564E-2</v>
      </c>
    </row>
    <row r="38" spans="1:12" x14ac:dyDescent="0.4">
      <c r="A38" s="277" t="s">
        <v>167</v>
      </c>
      <c r="B38" s="259">
        <f>SUM(B39:B40)</f>
        <v>1524</v>
      </c>
      <c r="C38" s="259">
        <f>SUM(C39:C40)</f>
        <v>790</v>
      </c>
      <c r="D38" s="256">
        <f t="shared" ref="D38:D68" si="7">+B38/C38</f>
        <v>1.929113924050633</v>
      </c>
      <c r="E38" s="281">
        <f t="shared" ref="E38:E68" si="8">+B38-C38</f>
        <v>734</v>
      </c>
      <c r="F38" s="259">
        <f>SUM(F39:F40)</f>
        <v>2604</v>
      </c>
      <c r="G38" s="259">
        <f>SUM(G39:G40)</f>
        <v>1758</v>
      </c>
      <c r="H38" s="256">
        <f t="shared" ref="H38:H68" si="9">+F38/G38</f>
        <v>1.4812286689419796</v>
      </c>
      <c r="I38" s="281">
        <f t="shared" ref="I38:I68" si="10">+F38-G38</f>
        <v>846</v>
      </c>
      <c r="J38" s="256">
        <f t="shared" ref="J38:J68" si="11">+B38/F38</f>
        <v>0.58525345622119818</v>
      </c>
      <c r="K38" s="256">
        <f t="shared" ref="K38:K68" si="12">+C38/G38</f>
        <v>0.44937428896473264</v>
      </c>
      <c r="L38" s="280">
        <f t="shared" ref="L38:L68" si="13">+J38-K38</f>
        <v>0.13587916725646554</v>
      </c>
    </row>
    <row r="39" spans="1:12" x14ac:dyDescent="0.4">
      <c r="A39" s="57" t="s">
        <v>166</v>
      </c>
      <c r="B39" s="80">
        <f>'２月(上旬)'!B39+'２月(中旬)'!B39</f>
        <v>792</v>
      </c>
      <c r="C39" s="80">
        <f>'２月(上旬)'!C39+'２月(中旬)'!C39</f>
        <v>402</v>
      </c>
      <c r="D39" s="73">
        <f t="shared" si="7"/>
        <v>1.9701492537313432</v>
      </c>
      <c r="E39" s="81">
        <f t="shared" si="8"/>
        <v>390</v>
      </c>
      <c r="F39" s="80">
        <f>'２月(上旬)'!F39+'２月(中旬)'!F39</f>
        <v>1434</v>
      </c>
      <c r="G39" s="80">
        <f>'２月(上旬)'!G39+'２月(中旬)'!G39</f>
        <v>978</v>
      </c>
      <c r="H39" s="73">
        <f t="shared" si="9"/>
        <v>1.4662576687116564</v>
      </c>
      <c r="I39" s="81">
        <f t="shared" si="10"/>
        <v>456</v>
      </c>
      <c r="J39" s="73">
        <f t="shared" si="11"/>
        <v>0.55230125523012552</v>
      </c>
      <c r="K39" s="73">
        <f t="shared" si="12"/>
        <v>0.41104294478527609</v>
      </c>
      <c r="L39" s="90">
        <f t="shared" si="13"/>
        <v>0.14125831044484943</v>
      </c>
    </row>
    <row r="40" spans="1:12" x14ac:dyDescent="0.4">
      <c r="A40" s="58" t="s">
        <v>165</v>
      </c>
      <c r="B40" s="80">
        <f>'２月(上旬)'!B40+'２月(中旬)'!B40</f>
        <v>732</v>
      </c>
      <c r="C40" s="80">
        <f>'２月(上旬)'!C40+'２月(中旬)'!C40</f>
        <v>388</v>
      </c>
      <c r="D40" s="53">
        <f t="shared" si="7"/>
        <v>1.8865979381443299</v>
      </c>
      <c r="E40" s="54">
        <f t="shared" si="8"/>
        <v>344</v>
      </c>
      <c r="F40" s="80">
        <f>'２月(上旬)'!F40+'２月(中旬)'!F40</f>
        <v>1170</v>
      </c>
      <c r="G40" s="80">
        <f>'２月(上旬)'!G40+'２月(中旬)'!G40</f>
        <v>780</v>
      </c>
      <c r="H40" s="53">
        <f t="shared" si="9"/>
        <v>1.5</v>
      </c>
      <c r="I40" s="54">
        <f t="shared" si="10"/>
        <v>390</v>
      </c>
      <c r="J40" s="53">
        <f t="shared" si="11"/>
        <v>0.62564102564102564</v>
      </c>
      <c r="K40" s="53">
        <f t="shared" si="12"/>
        <v>0.49743589743589745</v>
      </c>
      <c r="L40" s="52">
        <f t="shared" si="13"/>
        <v>0.12820512820512819</v>
      </c>
    </row>
    <row r="41" spans="1:12" s="89" customFormat="1" x14ac:dyDescent="0.4">
      <c r="A41" s="249" t="s">
        <v>88</v>
      </c>
      <c r="B41" s="248">
        <f>B42+B64</f>
        <v>166840</v>
      </c>
      <c r="C41" s="248">
        <f>C42+C64</f>
        <v>154108</v>
      </c>
      <c r="D41" s="245">
        <f t="shared" si="7"/>
        <v>1.082617385210372</v>
      </c>
      <c r="E41" s="289">
        <f t="shared" si="8"/>
        <v>12732</v>
      </c>
      <c r="F41" s="248">
        <f>F42+F64</f>
        <v>226745</v>
      </c>
      <c r="G41" s="248">
        <f>G42+G64</f>
        <v>225212</v>
      </c>
      <c r="H41" s="245">
        <f t="shared" si="9"/>
        <v>1.0068069197023248</v>
      </c>
      <c r="I41" s="289">
        <f t="shared" si="10"/>
        <v>1533</v>
      </c>
      <c r="J41" s="245">
        <f t="shared" si="11"/>
        <v>0.73580453813755542</v>
      </c>
      <c r="K41" s="245">
        <f t="shared" si="12"/>
        <v>0.68427970090403711</v>
      </c>
      <c r="L41" s="283">
        <f t="shared" si="13"/>
        <v>5.1524837233518306E-2</v>
      </c>
    </row>
    <row r="42" spans="1:12" s="89" customFormat="1" x14ac:dyDescent="0.4">
      <c r="A42" s="277" t="s">
        <v>164</v>
      </c>
      <c r="B42" s="248">
        <f>SUM(B43:B63)</f>
        <v>164652</v>
      </c>
      <c r="C42" s="248">
        <f>SUM(C43:C63)</f>
        <v>152569</v>
      </c>
      <c r="D42" s="245">
        <f t="shared" si="7"/>
        <v>1.0791969535095596</v>
      </c>
      <c r="E42" s="289">
        <f t="shared" si="8"/>
        <v>12083</v>
      </c>
      <c r="F42" s="248">
        <f>SUM(F43:F63)</f>
        <v>223250</v>
      </c>
      <c r="G42" s="248">
        <f>SUM(G43:G63)</f>
        <v>222217</v>
      </c>
      <c r="H42" s="245">
        <f t="shared" si="9"/>
        <v>1.0046486092423172</v>
      </c>
      <c r="I42" s="289">
        <f t="shared" si="10"/>
        <v>1033</v>
      </c>
      <c r="J42" s="245">
        <f t="shared" si="11"/>
        <v>0.73752295632698772</v>
      </c>
      <c r="K42" s="245">
        <f t="shared" si="12"/>
        <v>0.686576634550912</v>
      </c>
      <c r="L42" s="283">
        <f t="shared" si="13"/>
        <v>5.094632177607572E-2</v>
      </c>
    </row>
    <row r="43" spans="1:12" x14ac:dyDescent="0.4">
      <c r="A43" s="58" t="s">
        <v>87</v>
      </c>
      <c r="B43" s="63">
        <v>68290</v>
      </c>
      <c r="C43" s="63">
        <v>66204</v>
      </c>
      <c r="D43" s="60">
        <f t="shared" si="7"/>
        <v>1.0315086701709866</v>
      </c>
      <c r="E43" s="68">
        <f t="shared" si="8"/>
        <v>2086</v>
      </c>
      <c r="F43" s="63">
        <v>82566</v>
      </c>
      <c r="G43" s="63">
        <v>87385</v>
      </c>
      <c r="H43" s="67">
        <f t="shared" si="9"/>
        <v>0.94485323568118096</v>
      </c>
      <c r="I43" s="54">
        <f t="shared" si="10"/>
        <v>-4819</v>
      </c>
      <c r="J43" s="53">
        <f t="shared" si="11"/>
        <v>0.82709589903834513</v>
      </c>
      <c r="K43" s="53">
        <f t="shared" si="12"/>
        <v>0.75761286261944272</v>
      </c>
      <c r="L43" s="52">
        <f t="shared" si="13"/>
        <v>6.9483036418902411E-2</v>
      </c>
    </row>
    <row r="44" spans="1:12" x14ac:dyDescent="0.4">
      <c r="A44" s="58" t="s">
        <v>163</v>
      </c>
      <c r="B44" s="56">
        <v>8084</v>
      </c>
      <c r="C44" s="56">
        <v>7605</v>
      </c>
      <c r="D44" s="73">
        <f t="shared" si="7"/>
        <v>1.0629848783694937</v>
      </c>
      <c r="E44" s="68">
        <f t="shared" si="8"/>
        <v>479</v>
      </c>
      <c r="F44" s="56">
        <v>9407</v>
      </c>
      <c r="G44" s="56">
        <v>10280</v>
      </c>
      <c r="H44" s="67">
        <f t="shared" si="9"/>
        <v>0.91507782101167312</v>
      </c>
      <c r="I44" s="54">
        <f t="shared" si="10"/>
        <v>-873</v>
      </c>
      <c r="J44" s="53">
        <f t="shared" si="11"/>
        <v>0.85936005102583179</v>
      </c>
      <c r="K44" s="53">
        <f t="shared" si="12"/>
        <v>0.73978599221789887</v>
      </c>
      <c r="L44" s="52">
        <f t="shared" si="13"/>
        <v>0.11957405880793293</v>
      </c>
    </row>
    <row r="45" spans="1:12" x14ac:dyDescent="0.4">
      <c r="A45" s="70" t="s">
        <v>162</v>
      </c>
      <c r="B45" s="56">
        <v>10368</v>
      </c>
      <c r="C45" s="56">
        <v>9320</v>
      </c>
      <c r="D45" s="73">
        <f t="shared" si="7"/>
        <v>1.1124463519313306</v>
      </c>
      <c r="E45" s="68">
        <f t="shared" si="8"/>
        <v>1048</v>
      </c>
      <c r="F45" s="56">
        <v>15162</v>
      </c>
      <c r="G45" s="56">
        <v>13839</v>
      </c>
      <c r="H45" s="67">
        <f t="shared" si="9"/>
        <v>1.0955993930197268</v>
      </c>
      <c r="I45" s="54">
        <f t="shared" si="10"/>
        <v>1323</v>
      </c>
      <c r="J45" s="53">
        <f t="shared" si="11"/>
        <v>0.68381480015829044</v>
      </c>
      <c r="K45" s="53">
        <f t="shared" si="12"/>
        <v>0.67345906496134111</v>
      </c>
      <c r="L45" s="52">
        <f t="shared" si="13"/>
        <v>1.0355735196949323E-2</v>
      </c>
    </row>
    <row r="46" spans="1:12" x14ac:dyDescent="0.4">
      <c r="A46" s="70" t="s">
        <v>161</v>
      </c>
      <c r="B46" s="56">
        <v>6534</v>
      </c>
      <c r="C46" s="56">
        <v>7267</v>
      </c>
      <c r="D46" s="73">
        <f t="shared" si="7"/>
        <v>0.89913306729049125</v>
      </c>
      <c r="E46" s="68">
        <f t="shared" si="8"/>
        <v>-733</v>
      </c>
      <c r="F46" s="56">
        <v>11978</v>
      </c>
      <c r="G46" s="56">
        <v>14327</v>
      </c>
      <c r="H46" s="67">
        <f t="shared" si="9"/>
        <v>0.83604383332170029</v>
      </c>
      <c r="I46" s="54">
        <f t="shared" si="10"/>
        <v>-2349</v>
      </c>
      <c r="J46" s="53">
        <f t="shared" si="11"/>
        <v>0.54550008348639167</v>
      </c>
      <c r="K46" s="53">
        <f t="shared" si="12"/>
        <v>0.50722412228659175</v>
      </c>
      <c r="L46" s="52">
        <f t="shared" si="13"/>
        <v>3.8275961199799924E-2</v>
      </c>
    </row>
    <row r="47" spans="1:12" x14ac:dyDescent="0.4">
      <c r="A47" s="58" t="s">
        <v>86</v>
      </c>
      <c r="B47" s="56">
        <v>12945</v>
      </c>
      <c r="C47" s="56">
        <v>12648</v>
      </c>
      <c r="D47" s="73">
        <f t="shared" si="7"/>
        <v>1.0234819734345351</v>
      </c>
      <c r="E47" s="68">
        <f t="shared" si="8"/>
        <v>297</v>
      </c>
      <c r="F47" s="56">
        <v>15940</v>
      </c>
      <c r="G47" s="56">
        <v>17084</v>
      </c>
      <c r="H47" s="67">
        <f t="shared" si="9"/>
        <v>0.93303675954109111</v>
      </c>
      <c r="I47" s="54">
        <f t="shared" si="10"/>
        <v>-1144</v>
      </c>
      <c r="J47" s="53">
        <f t="shared" si="11"/>
        <v>0.81210790464240901</v>
      </c>
      <c r="K47" s="53">
        <f t="shared" si="12"/>
        <v>0.74034184031842665</v>
      </c>
      <c r="L47" s="52">
        <f t="shared" si="13"/>
        <v>7.1766064323982359E-2</v>
      </c>
    </row>
    <row r="48" spans="1:12" x14ac:dyDescent="0.4">
      <c r="A48" s="58" t="s">
        <v>85</v>
      </c>
      <c r="B48" s="56">
        <v>25246</v>
      </c>
      <c r="C48" s="56">
        <v>23682</v>
      </c>
      <c r="D48" s="73">
        <f t="shared" si="7"/>
        <v>1.0660417194493708</v>
      </c>
      <c r="E48" s="68">
        <f t="shared" si="8"/>
        <v>1564</v>
      </c>
      <c r="F48" s="56">
        <v>35539</v>
      </c>
      <c r="G48" s="56">
        <v>35263</v>
      </c>
      <c r="H48" s="67">
        <f t="shared" si="9"/>
        <v>1.0078269007174658</v>
      </c>
      <c r="I48" s="54">
        <f t="shared" si="10"/>
        <v>276</v>
      </c>
      <c r="J48" s="53">
        <f t="shared" si="11"/>
        <v>0.71037451813500663</v>
      </c>
      <c r="K48" s="53">
        <f t="shared" si="12"/>
        <v>0.67158211156169356</v>
      </c>
      <c r="L48" s="52">
        <f t="shared" si="13"/>
        <v>3.8792406573313065E-2</v>
      </c>
    </row>
    <row r="49" spans="1:12" x14ac:dyDescent="0.4">
      <c r="A49" s="71" t="s">
        <v>160</v>
      </c>
      <c r="B49" s="56">
        <v>2301</v>
      </c>
      <c r="C49" s="56">
        <v>2294</v>
      </c>
      <c r="D49" s="73">
        <f t="shared" si="7"/>
        <v>1.0030514385353095</v>
      </c>
      <c r="E49" s="68">
        <f t="shared" si="8"/>
        <v>7</v>
      </c>
      <c r="F49" s="56">
        <v>5150</v>
      </c>
      <c r="G49" s="56">
        <v>5399</v>
      </c>
      <c r="H49" s="67">
        <f t="shared" si="9"/>
        <v>0.95388034821263201</v>
      </c>
      <c r="I49" s="54">
        <f t="shared" si="10"/>
        <v>-249</v>
      </c>
      <c r="J49" s="53">
        <f t="shared" si="11"/>
        <v>0.44679611650485435</v>
      </c>
      <c r="K49" s="53">
        <f t="shared" si="12"/>
        <v>0.42489349879607335</v>
      </c>
      <c r="L49" s="52">
        <f t="shared" si="13"/>
        <v>2.1902617708780991E-2</v>
      </c>
    </row>
    <row r="50" spans="1:12" s="42" customFormat="1" x14ac:dyDescent="0.4">
      <c r="A50" s="58" t="s">
        <v>288</v>
      </c>
      <c r="B50" s="56">
        <v>3165</v>
      </c>
      <c r="C50" s="56"/>
      <c r="D50" s="73" t="e">
        <f t="shared" si="7"/>
        <v>#DIV/0!</v>
      </c>
      <c r="E50" s="81">
        <f t="shared" si="8"/>
        <v>3165</v>
      </c>
      <c r="F50" s="83">
        <v>3520</v>
      </c>
      <c r="G50" s="56"/>
      <c r="H50" s="67" t="e">
        <f t="shared" si="9"/>
        <v>#DIV/0!</v>
      </c>
      <c r="I50" s="54">
        <f t="shared" si="10"/>
        <v>3520</v>
      </c>
      <c r="J50" s="53">
        <f t="shared" si="11"/>
        <v>0.89914772727272729</v>
      </c>
      <c r="K50" s="53" t="e">
        <f t="shared" si="12"/>
        <v>#DIV/0!</v>
      </c>
      <c r="L50" s="52" t="e">
        <f t="shared" si="13"/>
        <v>#DIV/0!</v>
      </c>
    </row>
    <row r="51" spans="1:12" x14ac:dyDescent="0.4">
      <c r="A51" s="58" t="s">
        <v>84</v>
      </c>
      <c r="B51" s="56">
        <v>4834</v>
      </c>
      <c r="C51" s="56">
        <v>3955</v>
      </c>
      <c r="D51" s="73">
        <f t="shared" si="7"/>
        <v>1.2222503160556257</v>
      </c>
      <c r="E51" s="68">
        <f t="shared" si="8"/>
        <v>879</v>
      </c>
      <c r="F51" s="56">
        <v>5399</v>
      </c>
      <c r="G51" s="56">
        <v>5212</v>
      </c>
      <c r="H51" s="67">
        <f t="shared" si="9"/>
        <v>1.0358787413660784</v>
      </c>
      <c r="I51" s="54">
        <f t="shared" si="10"/>
        <v>187</v>
      </c>
      <c r="J51" s="53">
        <f t="shared" si="11"/>
        <v>0.89535099092424519</v>
      </c>
      <c r="K51" s="53">
        <f t="shared" si="12"/>
        <v>0.75882578664620104</v>
      </c>
      <c r="L51" s="52">
        <f t="shared" si="13"/>
        <v>0.13652520427804415</v>
      </c>
    </row>
    <row r="52" spans="1:12" s="42" customFormat="1" x14ac:dyDescent="0.4">
      <c r="A52" s="58" t="s">
        <v>159</v>
      </c>
      <c r="B52" s="56">
        <v>1088</v>
      </c>
      <c r="C52" s="56">
        <v>1294</v>
      </c>
      <c r="D52" s="73">
        <f t="shared" si="7"/>
        <v>0.84080370942812988</v>
      </c>
      <c r="E52" s="68">
        <f t="shared" si="8"/>
        <v>-206</v>
      </c>
      <c r="F52" s="56">
        <v>2394</v>
      </c>
      <c r="G52" s="56">
        <v>2016</v>
      </c>
      <c r="H52" s="67">
        <f t="shared" si="9"/>
        <v>1.1875</v>
      </c>
      <c r="I52" s="54">
        <f t="shared" si="10"/>
        <v>378</v>
      </c>
      <c r="J52" s="53">
        <f t="shared" si="11"/>
        <v>0.45446950710108602</v>
      </c>
      <c r="K52" s="53">
        <f t="shared" si="12"/>
        <v>0.64186507936507942</v>
      </c>
      <c r="L52" s="52">
        <f t="shared" si="13"/>
        <v>-0.18739557226399339</v>
      </c>
    </row>
    <row r="53" spans="1:12" x14ac:dyDescent="0.4">
      <c r="A53" s="58" t="s">
        <v>158</v>
      </c>
      <c r="B53" s="56">
        <v>2001</v>
      </c>
      <c r="C53" s="88">
        <v>1734</v>
      </c>
      <c r="D53" s="73">
        <f t="shared" si="7"/>
        <v>1.1539792387543253</v>
      </c>
      <c r="E53" s="68">
        <f t="shared" si="8"/>
        <v>267</v>
      </c>
      <c r="F53" s="56">
        <v>2494</v>
      </c>
      <c r="G53" s="88">
        <v>2400</v>
      </c>
      <c r="H53" s="67">
        <f t="shared" si="9"/>
        <v>1.0391666666666666</v>
      </c>
      <c r="I53" s="54">
        <f t="shared" si="10"/>
        <v>94</v>
      </c>
      <c r="J53" s="53">
        <f t="shared" si="11"/>
        <v>0.80232558139534882</v>
      </c>
      <c r="K53" s="53">
        <f t="shared" si="12"/>
        <v>0.72250000000000003</v>
      </c>
      <c r="L53" s="52">
        <f t="shared" si="13"/>
        <v>7.9825581395348788E-2</v>
      </c>
    </row>
    <row r="54" spans="1:12" x14ac:dyDescent="0.4">
      <c r="A54" s="58" t="s">
        <v>83</v>
      </c>
      <c r="B54" s="56">
        <v>3486</v>
      </c>
      <c r="C54" s="88">
        <v>4113</v>
      </c>
      <c r="D54" s="73">
        <f t="shared" si="7"/>
        <v>0.84755652808169224</v>
      </c>
      <c r="E54" s="68">
        <f t="shared" si="8"/>
        <v>-627</v>
      </c>
      <c r="F54" s="56">
        <v>5400</v>
      </c>
      <c r="G54" s="88">
        <v>6848</v>
      </c>
      <c r="H54" s="67">
        <f t="shared" si="9"/>
        <v>0.78855140186915884</v>
      </c>
      <c r="I54" s="54">
        <f t="shared" si="10"/>
        <v>-1448</v>
      </c>
      <c r="J54" s="53">
        <f t="shared" si="11"/>
        <v>0.64555555555555555</v>
      </c>
      <c r="K54" s="53">
        <f t="shared" si="12"/>
        <v>0.60061331775700932</v>
      </c>
      <c r="L54" s="52">
        <f t="shared" si="13"/>
        <v>4.4942237798546225E-2</v>
      </c>
    </row>
    <row r="55" spans="1:12" x14ac:dyDescent="0.4">
      <c r="A55" s="58" t="s">
        <v>82</v>
      </c>
      <c r="B55" s="56">
        <v>2386</v>
      </c>
      <c r="C55" s="56">
        <v>2426</v>
      </c>
      <c r="D55" s="73">
        <f t="shared" si="7"/>
        <v>0.98351195383347079</v>
      </c>
      <c r="E55" s="54">
        <f t="shared" si="8"/>
        <v>-40</v>
      </c>
      <c r="F55" s="56">
        <v>5399</v>
      </c>
      <c r="G55" s="56">
        <v>5130</v>
      </c>
      <c r="H55" s="53">
        <f t="shared" si="9"/>
        <v>1.0524366471734892</v>
      </c>
      <c r="I55" s="54">
        <f t="shared" si="10"/>
        <v>269</v>
      </c>
      <c r="J55" s="53">
        <f t="shared" si="11"/>
        <v>0.44193369142433786</v>
      </c>
      <c r="K55" s="53">
        <f t="shared" si="12"/>
        <v>0.47290448343079922</v>
      </c>
      <c r="L55" s="52">
        <f t="shared" si="13"/>
        <v>-3.0970792006461356E-2</v>
      </c>
    </row>
    <row r="56" spans="1:12" x14ac:dyDescent="0.4">
      <c r="A56" s="58" t="s">
        <v>157</v>
      </c>
      <c r="B56" s="56">
        <v>1594</v>
      </c>
      <c r="C56" s="56">
        <v>1937</v>
      </c>
      <c r="D56" s="73">
        <f t="shared" si="7"/>
        <v>0.82292204439855443</v>
      </c>
      <c r="E56" s="54">
        <f t="shared" si="8"/>
        <v>-343</v>
      </c>
      <c r="F56" s="56">
        <v>2520</v>
      </c>
      <c r="G56" s="56">
        <v>2520</v>
      </c>
      <c r="H56" s="53">
        <f t="shared" si="9"/>
        <v>1</v>
      </c>
      <c r="I56" s="54">
        <f t="shared" si="10"/>
        <v>0</v>
      </c>
      <c r="J56" s="53">
        <f t="shared" si="11"/>
        <v>0.63253968253968251</v>
      </c>
      <c r="K56" s="53">
        <f t="shared" si="12"/>
        <v>0.7686507936507937</v>
      </c>
      <c r="L56" s="52">
        <f t="shared" si="13"/>
        <v>-0.13611111111111118</v>
      </c>
    </row>
    <row r="57" spans="1:12" x14ac:dyDescent="0.4">
      <c r="A57" s="74" t="s">
        <v>81</v>
      </c>
      <c r="B57" s="56">
        <v>1526</v>
      </c>
      <c r="C57" s="56">
        <v>1417</v>
      </c>
      <c r="D57" s="73">
        <f t="shared" si="7"/>
        <v>1.0769230769230769</v>
      </c>
      <c r="E57" s="68">
        <f t="shared" si="8"/>
        <v>109</v>
      </c>
      <c r="F57" s="56">
        <v>2420</v>
      </c>
      <c r="G57" s="56">
        <v>2399</v>
      </c>
      <c r="H57" s="67">
        <f t="shared" si="9"/>
        <v>1.0087536473530638</v>
      </c>
      <c r="I57" s="54">
        <f t="shared" si="10"/>
        <v>21</v>
      </c>
      <c r="J57" s="53">
        <f t="shared" si="11"/>
        <v>0.63057851239669427</v>
      </c>
      <c r="K57" s="67">
        <f t="shared" si="12"/>
        <v>0.59066277615673202</v>
      </c>
      <c r="L57" s="66">
        <f t="shared" si="13"/>
        <v>3.9915736239962252E-2</v>
      </c>
    </row>
    <row r="58" spans="1:12" x14ac:dyDescent="0.4">
      <c r="A58" s="58" t="s">
        <v>80</v>
      </c>
      <c r="B58" s="56">
        <v>1245</v>
      </c>
      <c r="C58" s="56">
        <v>1154</v>
      </c>
      <c r="D58" s="73">
        <f t="shared" si="7"/>
        <v>1.0788561525129983</v>
      </c>
      <c r="E58" s="54">
        <f t="shared" si="8"/>
        <v>91</v>
      </c>
      <c r="F58" s="56">
        <v>2399</v>
      </c>
      <c r="G58" s="56">
        <v>2400</v>
      </c>
      <c r="H58" s="53">
        <f t="shared" si="9"/>
        <v>0.99958333333333338</v>
      </c>
      <c r="I58" s="54">
        <f t="shared" si="10"/>
        <v>-1</v>
      </c>
      <c r="J58" s="53">
        <f t="shared" si="11"/>
        <v>0.51896623593163815</v>
      </c>
      <c r="K58" s="53">
        <f t="shared" si="12"/>
        <v>0.48083333333333333</v>
      </c>
      <c r="L58" s="52">
        <f t="shared" si="13"/>
        <v>3.8132902598304819E-2</v>
      </c>
    </row>
    <row r="59" spans="1:12" x14ac:dyDescent="0.4">
      <c r="A59" s="58" t="s">
        <v>79</v>
      </c>
      <c r="B59" s="56">
        <v>1748</v>
      </c>
      <c r="C59" s="56">
        <v>1594</v>
      </c>
      <c r="D59" s="73">
        <f t="shared" si="7"/>
        <v>1.0966122961104141</v>
      </c>
      <c r="E59" s="54">
        <f t="shared" si="8"/>
        <v>154</v>
      </c>
      <c r="F59" s="56">
        <v>2407</v>
      </c>
      <c r="G59" s="56">
        <v>2395</v>
      </c>
      <c r="H59" s="53">
        <f t="shared" si="9"/>
        <v>1.0050104384133611</v>
      </c>
      <c r="I59" s="54">
        <f t="shared" si="10"/>
        <v>12</v>
      </c>
      <c r="J59" s="53">
        <f t="shared" si="11"/>
        <v>0.72621520565018693</v>
      </c>
      <c r="K59" s="53">
        <f t="shared" si="12"/>
        <v>0.66555323590814197</v>
      </c>
      <c r="L59" s="52">
        <f t="shared" si="13"/>
        <v>6.0661969742044963E-2</v>
      </c>
    </row>
    <row r="60" spans="1:12" x14ac:dyDescent="0.4">
      <c r="A60" s="71" t="s">
        <v>78</v>
      </c>
      <c r="B60" s="56">
        <v>3976</v>
      </c>
      <c r="C60" s="56">
        <v>3925</v>
      </c>
      <c r="D60" s="73">
        <f t="shared" si="7"/>
        <v>1.0129936305732483</v>
      </c>
      <c r="E60" s="54">
        <f t="shared" si="8"/>
        <v>51</v>
      </c>
      <c r="F60" s="56">
        <v>8326</v>
      </c>
      <c r="G60" s="56">
        <v>7320</v>
      </c>
      <c r="H60" s="53">
        <f t="shared" si="9"/>
        <v>1.137431693989071</v>
      </c>
      <c r="I60" s="54">
        <f t="shared" si="10"/>
        <v>1006</v>
      </c>
      <c r="J60" s="53">
        <f t="shared" si="11"/>
        <v>0.47754023540715829</v>
      </c>
      <c r="K60" s="53">
        <f t="shared" si="12"/>
        <v>0.53620218579234968</v>
      </c>
      <c r="L60" s="52">
        <f t="shared" si="13"/>
        <v>-5.8661950385191397E-2</v>
      </c>
    </row>
    <row r="61" spans="1:12" s="42" customFormat="1" x14ac:dyDescent="0.4">
      <c r="A61" s="70" t="s">
        <v>155</v>
      </c>
      <c r="B61" s="69">
        <v>1697</v>
      </c>
      <c r="C61" s="69"/>
      <c r="D61" s="67" t="e">
        <f t="shared" si="7"/>
        <v>#DIV/0!</v>
      </c>
      <c r="E61" s="68">
        <f t="shared" si="8"/>
        <v>1697</v>
      </c>
      <c r="F61" s="69">
        <v>2430</v>
      </c>
      <c r="G61" s="69"/>
      <c r="H61" s="67" t="e">
        <f t="shared" si="9"/>
        <v>#DIV/0!</v>
      </c>
      <c r="I61" s="68">
        <f t="shared" si="10"/>
        <v>2430</v>
      </c>
      <c r="J61" s="67">
        <f t="shared" si="11"/>
        <v>0.69835390946502063</v>
      </c>
      <c r="K61" s="67" t="e">
        <f t="shared" si="12"/>
        <v>#DIV/0!</v>
      </c>
      <c r="L61" s="66" t="e">
        <f t="shared" si="13"/>
        <v>#DIV/0!</v>
      </c>
    </row>
    <row r="62" spans="1:12" s="42" customFormat="1" x14ac:dyDescent="0.4">
      <c r="A62" s="70" t="s">
        <v>339</v>
      </c>
      <c r="B62" s="69">
        <v>2138</v>
      </c>
      <c r="C62" s="604"/>
      <c r="D62" s="67" t="e">
        <f t="shared" si="7"/>
        <v>#DIV/0!</v>
      </c>
      <c r="E62" s="68">
        <f t="shared" si="8"/>
        <v>2138</v>
      </c>
      <c r="F62" s="69">
        <v>2400</v>
      </c>
      <c r="G62" s="604"/>
      <c r="H62" s="67" t="e">
        <f t="shared" si="9"/>
        <v>#DIV/0!</v>
      </c>
      <c r="I62" s="68">
        <f t="shared" si="10"/>
        <v>2400</v>
      </c>
      <c r="J62" s="67">
        <f t="shared" si="11"/>
        <v>0.89083333333333337</v>
      </c>
      <c r="K62" s="67" t="e">
        <f t="shared" si="12"/>
        <v>#DIV/0!</v>
      </c>
      <c r="L62" s="66" t="e">
        <f t="shared" si="13"/>
        <v>#DIV/0!</v>
      </c>
    </row>
    <row r="63" spans="1:12" s="42" customFormat="1" x14ac:dyDescent="0.4">
      <c r="A63" s="51" t="s">
        <v>156</v>
      </c>
      <c r="B63" s="65"/>
      <c r="C63" s="65"/>
      <c r="D63" s="47" t="e">
        <f t="shared" si="7"/>
        <v>#DIV/0!</v>
      </c>
      <c r="E63" s="48">
        <f t="shared" si="8"/>
        <v>0</v>
      </c>
      <c r="F63" s="65"/>
      <c r="G63" s="65"/>
      <c r="H63" s="47" t="e">
        <f t="shared" si="9"/>
        <v>#DIV/0!</v>
      </c>
      <c r="I63" s="48">
        <f t="shared" si="10"/>
        <v>0</v>
      </c>
      <c r="J63" s="47" t="e">
        <f t="shared" si="11"/>
        <v>#DIV/0!</v>
      </c>
      <c r="K63" s="47" t="e">
        <f t="shared" si="12"/>
        <v>#DIV/0!</v>
      </c>
      <c r="L63" s="46" t="e">
        <f t="shared" si="13"/>
        <v>#DIV/0!</v>
      </c>
    </row>
    <row r="64" spans="1:12" x14ac:dyDescent="0.4">
      <c r="A64" s="277" t="s">
        <v>154</v>
      </c>
      <c r="B64" s="259">
        <f>SUM(B65:B68)</f>
        <v>2188</v>
      </c>
      <c r="C64" s="259">
        <f>SUM(C65:C68)</f>
        <v>1539</v>
      </c>
      <c r="D64" s="256">
        <f t="shared" si="7"/>
        <v>1.4217024041585444</v>
      </c>
      <c r="E64" s="281">
        <f t="shared" si="8"/>
        <v>649</v>
      </c>
      <c r="F64" s="259">
        <f>SUM(F65:F68)</f>
        <v>3495</v>
      </c>
      <c r="G64" s="259">
        <f>SUM(G65:G68)</f>
        <v>2995</v>
      </c>
      <c r="H64" s="256">
        <f t="shared" si="9"/>
        <v>1.1669449081803005</v>
      </c>
      <c r="I64" s="281">
        <f t="shared" si="10"/>
        <v>500</v>
      </c>
      <c r="J64" s="256">
        <f t="shared" si="11"/>
        <v>0.62603719599427754</v>
      </c>
      <c r="K64" s="256">
        <f t="shared" si="12"/>
        <v>0.51385642737896498</v>
      </c>
      <c r="L64" s="280">
        <f t="shared" si="13"/>
        <v>0.11218076861531256</v>
      </c>
    </row>
    <row r="65" spans="1:12" x14ac:dyDescent="0.4">
      <c r="A65" s="64" t="s">
        <v>77</v>
      </c>
      <c r="B65" s="107">
        <f>'２月(上旬)'!B65+'２月(中旬)'!B65</f>
        <v>510</v>
      </c>
      <c r="C65" s="107">
        <f>'２月(上旬)'!C65+'２月(中旬)'!C65</f>
        <v>389</v>
      </c>
      <c r="D65" s="95">
        <f t="shared" si="7"/>
        <v>1.3110539845758356</v>
      </c>
      <c r="E65" s="140">
        <f t="shared" si="8"/>
        <v>121</v>
      </c>
      <c r="F65" s="107">
        <f>'２月(上旬)'!F65+'２月(中旬)'!F65</f>
        <v>593</v>
      </c>
      <c r="G65" s="107">
        <f>'２月(上旬)'!G65+'２月(中旬)'!G65</f>
        <v>602</v>
      </c>
      <c r="H65" s="73">
        <f t="shared" si="9"/>
        <v>0.98504983388704315</v>
      </c>
      <c r="I65" s="81">
        <f t="shared" si="10"/>
        <v>-9</v>
      </c>
      <c r="J65" s="73">
        <f t="shared" si="11"/>
        <v>0.8600337268128162</v>
      </c>
      <c r="K65" s="73">
        <f t="shared" si="12"/>
        <v>0.64617940199335544</v>
      </c>
      <c r="L65" s="90">
        <f t="shared" si="13"/>
        <v>0.21385432481946076</v>
      </c>
    </row>
    <row r="66" spans="1:12" x14ac:dyDescent="0.4">
      <c r="A66" s="58" t="s">
        <v>153</v>
      </c>
      <c r="B66" s="55">
        <f>'２月(上旬)'!B66+'２月(中旬)'!B66</f>
        <v>619</v>
      </c>
      <c r="C66" s="55">
        <f>'２月(上旬)'!C66+'２月(中旬)'!C66</f>
        <v>298</v>
      </c>
      <c r="D66" s="53">
        <f t="shared" si="7"/>
        <v>2.0771812080536911</v>
      </c>
      <c r="E66" s="54">
        <f t="shared" si="8"/>
        <v>321</v>
      </c>
      <c r="F66" s="55">
        <f>'２月(上旬)'!F66+'２月(中旬)'!F66</f>
        <v>1060</v>
      </c>
      <c r="G66" s="55">
        <f>'２月(上旬)'!G66+'２月(中旬)'!G66</f>
        <v>600</v>
      </c>
      <c r="H66" s="73">
        <f t="shared" si="9"/>
        <v>1.7666666666666666</v>
      </c>
      <c r="I66" s="81">
        <f t="shared" si="10"/>
        <v>460</v>
      </c>
      <c r="J66" s="73">
        <f t="shared" si="11"/>
        <v>0.58396226415094343</v>
      </c>
      <c r="K66" s="73">
        <f t="shared" si="12"/>
        <v>0.49666666666666665</v>
      </c>
      <c r="L66" s="90">
        <f t="shared" si="13"/>
        <v>8.7295597484276788E-2</v>
      </c>
    </row>
    <row r="67" spans="1:12" x14ac:dyDescent="0.4">
      <c r="A67" s="57" t="s">
        <v>152</v>
      </c>
      <c r="B67" s="107">
        <f>'２月(上旬)'!B67+'２月(中旬)'!B67</f>
        <v>353</v>
      </c>
      <c r="C67" s="107">
        <f>'２月(上旬)'!C67+'２月(中旬)'!C67</f>
        <v>309</v>
      </c>
      <c r="D67" s="73">
        <f t="shared" si="7"/>
        <v>1.1423948220064726</v>
      </c>
      <c r="E67" s="81">
        <f t="shared" si="8"/>
        <v>44</v>
      </c>
      <c r="F67" s="107">
        <f>'２月(上旬)'!F67+'２月(中旬)'!F67</f>
        <v>624</v>
      </c>
      <c r="G67" s="107">
        <f>'２月(上旬)'!G67+'２月(中旬)'!G67</f>
        <v>598</v>
      </c>
      <c r="H67" s="73">
        <f t="shared" si="9"/>
        <v>1.0434782608695652</v>
      </c>
      <c r="I67" s="81">
        <f t="shared" si="10"/>
        <v>26</v>
      </c>
      <c r="J67" s="73">
        <f t="shared" si="11"/>
        <v>0.56570512820512819</v>
      </c>
      <c r="K67" s="73">
        <f t="shared" si="12"/>
        <v>0.51672240802675584</v>
      </c>
      <c r="L67" s="90">
        <f t="shared" si="13"/>
        <v>4.8982720178372352E-2</v>
      </c>
    </row>
    <row r="68" spans="1:12" x14ac:dyDescent="0.4">
      <c r="A68" s="51" t="s">
        <v>151</v>
      </c>
      <c r="B68" s="49">
        <f>'２月(上旬)'!B68+'２月(中旬)'!B68</f>
        <v>706</v>
      </c>
      <c r="C68" s="49">
        <f>'２月(上旬)'!C68+'２月(中旬)'!C68</f>
        <v>543</v>
      </c>
      <c r="D68" s="47">
        <f t="shared" si="7"/>
        <v>1.3001841620626151</v>
      </c>
      <c r="E68" s="48">
        <f t="shared" si="8"/>
        <v>163</v>
      </c>
      <c r="F68" s="49">
        <f>'２月(上旬)'!F68+'２月(中旬)'!F68</f>
        <v>1218</v>
      </c>
      <c r="G68" s="49">
        <f>'２月(上旬)'!G68+'２月(中旬)'!G68</f>
        <v>1195</v>
      </c>
      <c r="H68" s="47">
        <f t="shared" si="9"/>
        <v>1.0192468619246862</v>
      </c>
      <c r="I68" s="48">
        <f t="shared" si="10"/>
        <v>23</v>
      </c>
      <c r="J68" s="47">
        <f t="shared" si="11"/>
        <v>0.57963875205254511</v>
      </c>
      <c r="K68" s="47">
        <f t="shared" si="12"/>
        <v>0.45439330543933054</v>
      </c>
      <c r="L68" s="46">
        <f t="shared" si="13"/>
        <v>0.12524544661321457</v>
      </c>
    </row>
    <row r="69" spans="1:12" x14ac:dyDescent="0.4">
      <c r="A69" s="42" t="s">
        <v>143</v>
      </c>
      <c r="B69" s="43"/>
      <c r="C69" s="42"/>
      <c r="D69" s="42"/>
      <c r="E69" s="43"/>
      <c r="F69" s="43"/>
      <c r="G69" s="42"/>
      <c r="H69" s="42"/>
      <c r="I69" s="43"/>
      <c r="J69" s="43"/>
      <c r="K69" s="42"/>
      <c r="L69" s="42"/>
    </row>
    <row r="70" spans="1:12" x14ac:dyDescent="0.4">
      <c r="A70" s="44" t="s">
        <v>142</v>
      </c>
      <c r="B70" s="43"/>
      <c r="C70" s="42"/>
      <c r="D70" s="42"/>
      <c r="E70" s="43"/>
      <c r="F70" s="43"/>
      <c r="G70" s="42"/>
      <c r="H70" s="42"/>
      <c r="I70" s="43"/>
      <c r="J70" s="43"/>
      <c r="K70" s="42"/>
      <c r="L70" s="42"/>
    </row>
    <row r="71" spans="1:12" s="42" customFormat="1" x14ac:dyDescent="0.4">
      <c r="A71" s="42" t="s">
        <v>141</v>
      </c>
      <c r="B71" s="43"/>
      <c r="C71" s="43"/>
      <c r="F71" s="43"/>
      <c r="G71" s="43"/>
      <c r="J71" s="43"/>
      <c r="K71" s="43"/>
    </row>
    <row r="72" spans="1:12" x14ac:dyDescent="0.4">
      <c r="A72" s="42" t="s">
        <v>98</v>
      </c>
      <c r="B72" s="43"/>
      <c r="D72" s="42"/>
      <c r="E72" s="42"/>
      <c r="F72" s="43"/>
      <c r="G72" s="43"/>
      <c r="H72" s="42"/>
      <c r="I72" s="42"/>
      <c r="J72" s="43"/>
      <c r="K72" s="43"/>
      <c r="L72" s="42"/>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B62:L62 IX62:JH62 ST62:TD62 ACP62:ACZ62 AML62:AMV62 AWH62:AWR62 BGD62:BGN62 BPZ62:BQJ62 BZV62:CAF62 CJR62:CKB62 CTN62:CTX62 DDJ62:DDT62 DNF62:DNP62 DXB62:DXL62 EGX62:EHH62 EQT62:ERD62 FAP62:FAZ62 FKL62:FKV62 FUH62:FUR62 GED62:GEN62 GNZ62:GOJ62 GXV62:GYF62 HHR62:HIB62 HRN62:HRX62 IBJ62:IBT62 ILF62:ILP62 IVB62:IVL62 JEX62:JFH62 JOT62:JPD62 JYP62:JYZ62 KIL62:KIV62 KSH62:KSR62 LCD62:LCN62 LLZ62:LMJ62 LVV62:LWF62 MFR62:MGB62 MPN62:MPX62 MZJ62:MZT62 NJF62:NJP62 NTB62:NTL62 OCX62:ODH62 OMT62:OND62 OWP62:OWZ62 PGL62:PGV62 PQH62:PQR62 QAD62:QAN62 QJZ62:QKJ62 QTV62:QUF62 RDR62:REB62 RNN62:RNX62 RXJ62:RXT62 SHF62:SHP62 SRB62:SRL62 TAX62:TBH62 TKT62:TLD62 TUP62:TUZ62 UEL62:UEV62 UOH62:UOR62 UYD62:UYN62 VHZ62:VIJ62 VRV62:VSF62 WBR62:WCB62 WLN62:WLX62 WVJ62:WVT62 B65598:L65598 IX65598:JH65598 ST65598:TD65598 ACP65598:ACZ65598 AML65598:AMV65598 AWH65598:AWR65598 BGD65598:BGN65598 BPZ65598:BQJ65598 BZV65598:CAF65598 CJR65598:CKB65598 CTN65598:CTX65598 DDJ65598:DDT65598 DNF65598:DNP65598 DXB65598:DXL65598 EGX65598:EHH65598 EQT65598:ERD65598 FAP65598:FAZ65598 FKL65598:FKV65598 FUH65598:FUR65598 GED65598:GEN65598 GNZ65598:GOJ65598 GXV65598:GYF65598 HHR65598:HIB65598 HRN65598:HRX65598 IBJ65598:IBT65598 ILF65598:ILP65598 IVB65598:IVL65598 JEX65598:JFH65598 JOT65598:JPD65598 JYP65598:JYZ65598 KIL65598:KIV65598 KSH65598:KSR65598 LCD65598:LCN65598 LLZ65598:LMJ65598 LVV65598:LWF65598 MFR65598:MGB65598 MPN65598:MPX65598 MZJ65598:MZT65598 NJF65598:NJP65598 NTB65598:NTL65598 OCX65598:ODH65598 OMT65598:OND65598 OWP65598:OWZ65598 PGL65598:PGV65598 PQH65598:PQR65598 QAD65598:QAN65598 QJZ65598:QKJ65598 QTV65598:QUF65598 RDR65598:REB65598 RNN65598:RNX65598 RXJ65598:RXT65598 SHF65598:SHP65598 SRB65598:SRL65598 TAX65598:TBH65598 TKT65598:TLD65598 TUP65598:TUZ65598 UEL65598:UEV65598 UOH65598:UOR65598 UYD65598:UYN65598 VHZ65598:VIJ65598 VRV65598:VSF65598 WBR65598:WCB65598 WLN65598:WLX65598 WVJ65598:WVT65598 B131134:L131134 IX131134:JH131134 ST131134:TD131134 ACP131134:ACZ131134 AML131134:AMV131134 AWH131134:AWR131134 BGD131134:BGN131134 BPZ131134:BQJ131134 BZV131134:CAF131134 CJR131134:CKB131134 CTN131134:CTX131134 DDJ131134:DDT131134 DNF131134:DNP131134 DXB131134:DXL131134 EGX131134:EHH131134 EQT131134:ERD131134 FAP131134:FAZ131134 FKL131134:FKV131134 FUH131134:FUR131134 GED131134:GEN131134 GNZ131134:GOJ131134 GXV131134:GYF131134 HHR131134:HIB131134 HRN131134:HRX131134 IBJ131134:IBT131134 ILF131134:ILP131134 IVB131134:IVL131134 JEX131134:JFH131134 JOT131134:JPD131134 JYP131134:JYZ131134 KIL131134:KIV131134 KSH131134:KSR131134 LCD131134:LCN131134 LLZ131134:LMJ131134 LVV131134:LWF131134 MFR131134:MGB131134 MPN131134:MPX131134 MZJ131134:MZT131134 NJF131134:NJP131134 NTB131134:NTL131134 OCX131134:ODH131134 OMT131134:OND131134 OWP131134:OWZ131134 PGL131134:PGV131134 PQH131134:PQR131134 QAD131134:QAN131134 QJZ131134:QKJ131134 QTV131134:QUF131134 RDR131134:REB131134 RNN131134:RNX131134 RXJ131134:RXT131134 SHF131134:SHP131134 SRB131134:SRL131134 TAX131134:TBH131134 TKT131134:TLD131134 TUP131134:TUZ131134 UEL131134:UEV131134 UOH131134:UOR131134 UYD131134:UYN131134 VHZ131134:VIJ131134 VRV131134:VSF131134 WBR131134:WCB131134 WLN131134:WLX131134 WVJ131134:WVT131134 B196670:L196670 IX196670:JH196670 ST196670:TD196670 ACP196670:ACZ196670 AML196670:AMV196670 AWH196670:AWR196670 BGD196670:BGN196670 BPZ196670:BQJ196670 BZV196670:CAF196670 CJR196670:CKB196670 CTN196670:CTX196670 DDJ196670:DDT196670 DNF196670:DNP196670 DXB196670:DXL196670 EGX196670:EHH196670 EQT196670:ERD196670 FAP196670:FAZ196670 FKL196670:FKV196670 FUH196670:FUR196670 GED196670:GEN196670 GNZ196670:GOJ196670 GXV196670:GYF196670 HHR196670:HIB196670 HRN196670:HRX196670 IBJ196670:IBT196670 ILF196670:ILP196670 IVB196670:IVL196670 JEX196670:JFH196670 JOT196670:JPD196670 JYP196670:JYZ196670 KIL196670:KIV196670 KSH196670:KSR196670 LCD196670:LCN196670 LLZ196670:LMJ196670 LVV196670:LWF196670 MFR196670:MGB196670 MPN196670:MPX196670 MZJ196670:MZT196670 NJF196670:NJP196670 NTB196670:NTL196670 OCX196670:ODH196670 OMT196670:OND196670 OWP196670:OWZ196670 PGL196670:PGV196670 PQH196670:PQR196670 QAD196670:QAN196670 QJZ196670:QKJ196670 QTV196670:QUF196670 RDR196670:REB196670 RNN196670:RNX196670 RXJ196670:RXT196670 SHF196670:SHP196670 SRB196670:SRL196670 TAX196670:TBH196670 TKT196670:TLD196670 TUP196670:TUZ196670 UEL196670:UEV196670 UOH196670:UOR196670 UYD196670:UYN196670 VHZ196670:VIJ196670 VRV196670:VSF196670 WBR196670:WCB196670 WLN196670:WLX196670 WVJ196670:WVT196670 B262206:L262206 IX262206:JH262206 ST262206:TD262206 ACP262206:ACZ262206 AML262206:AMV262206 AWH262206:AWR262206 BGD262206:BGN262206 BPZ262206:BQJ262206 BZV262206:CAF262206 CJR262206:CKB262206 CTN262206:CTX262206 DDJ262206:DDT262206 DNF262206:DNP262206 DXB262206:DXL262206 EGX262206:EHH262206 EQT262206:ERD262206 FAP262206:FAZ262206 FKL262206:FKV262206 FUH262206:FUR262206 GED262206:GEN262206 GNZ262206:GOJ262206 GXV262206:GYF262206 HHR262206:HIB262206 HRN262206:HRX262206 IBJ262206:IBT262206 ILF262206:ILP262206 IVB262206:IVL262206 JEX262206:JFH262206 JOT262206:JPD262206 JYP262206:JYZ262206 KIL262206:KIV262206 KSH262206:KSR262206 LCD262206:LCN262206 LLZ262206:LMJ262206 LVV262206:LWF262206 MFR262206:MGB262206 MPN262206:MPX262206 MZJ262206:MZT262206 NJF262206:NJP262206 NTB262206:NTL262206 OCX262206:ODH262206 OMT262206:OND262206 OWP262206:OWZ262206 PGL262206:PGV262206 PQH262206:PQR262206 QAD262206:QAN262206 QJZ262206:QKJ262206 QTV262206:QUF262206 RDR262206:REB262206 RNN262206:RNX262206 RXJ262206:RXT262206 SHF262206:SHP262206 SRB262206:SRL262206 TAX262206:TBH262206 TKT262206:TLD262206 TUP262206:TUZ262206 UEL262206:UEV262206 UOH262206:UOR262206 UYD262206:UYN262206 VHZ262206:VIJ262206 VRV262206:VSF262206 WBR262206:WCB262206 WLN262206:WLX262206 WVJ262206:WVT262206 B327742:L327742 IX327742:JH327742 ST327742:TD327742 ACP327742:ACZ327742 AML327742:AMV327742 AWH327742:AWR327742 BGD327742:BGN327742 BPZ327742:BQJ327742 BZV327742:CAF327742 CJR327742:CKB327742 CTN327742:CTX327742 DDJ327742:DDT327742 DNF327742:DNP327742 DXB327742:DXL327742 EGX327742:EHH327742 EQT327742:ERD327742 FAP327742:FAZ327742 FKL327742:FKV327742 FUH327742:FUR327742 GED327742:GEN327742 GNZ327742:GOJ327742 GXV327742:GYF327742 HHR327742:HIB327742 HRN327742:HRX327742 IBJ327742:IBT327742 ILF327742:ILP327742 IVB327742:IVL327742 JEX327742:JFH327742 JOT327742:JPD327742 JYP327742:JYZ327742 KIL327742:KIV327742 KSH327742:KSR327742 LCD327742:LCN327742 LLZ327742:LMJ327742 LVV327742:LWF327742 MFR327742:MGB327742 MPN327742:MPX327742 MZJ327742:MZT327742 NJF327742:NJP327742 NTB327742:NTL327742 OCX327742:ODH327742 OMT327742:OND327742 OWP327742:OWZ327742 PGL327742:PGV327742 PQH327742:PQR327742 QAD327742:QAN327742 QJZ327742:QKJ327742 QTV327742:QUF327742 RDR327742:REB327742 RNN327742:RNX327742 RXJ327742:RXT327742 SHF327742:SHP327742 SRB327742:SRL327742 TAX327742:TBH327742 TKT327742:TLD327742 TUP327742:TUZ327742 UEL327742:UEV327742 UOH327742:UOR327742 UYD327742:UYN327742 VHZ327742:VIJ327742 VRV327742:VSF327742 WBR327742:WCB327742 WLN327742:WLX327742 WVJ327742:WVT327742 B393278:L393278 IX393278:JH393278 ST393278:TD393278 ACP393278:ACZ393278 AML393278:AMV393278 AWH393278:AWR393278 BGD393278:BGN393278 BPZ393278:BQJ393278 BZV393278:CAF393278 CJR393278:CKB393278 CTN393278:CTX393278 DDJ393278:DDT393278 DNF393278:DNP393278 DXB393278:DXL393278 EGX393278:EHH393278 EQT393278:ERD393278 FAP393278:FAZ393278 FKL393278:FKV393278 FUH393278:FUR393278 GED393278:GEN393278 GNZ393278:GOJ393278 GXV393278:GYF393278 HHR393278:HIB393278 HRN393278:HRX393278 IBJ393278:IBT393278 ILF393278:ILP393278 IVB393278:IVL393278 JEX393278:JFH393278 JOT393278:JPD393278 JYP393278:JYZ393278 KIL393278:KIV393278 KSH393278:KSR393278 LCD393278:LCN393278 LLZ393278:LMJ393278 LVV393278:LWF393278 MFR393278:MGB393278 MPN393278:MPX393278 MZJ393278:MZT393278 NJF393278:NJP393278 NTB393278:NTL393278 OCX393278:ODH393278 OMT393278:OND393278 OWP393278:OWZ393278 PGL393278:PGV393278 PQH393278:PQR393278 QAD393278:QAN393278 QJZ393278:QKJ393278 QTV393278:QUF393278 RDR393278:REB393278 RNN393278:RNX393278 RXJ393278:RXT393278 SHF393278:SHP393278 SRB393278:SRL393278 TAX393278:TBH393278 TKT393278:TLD393278 TUP393278:TUZ393278 UEL393278:UEV393278 UOH393278:UOR393278 UYD393278:UYN393278 VHZ393278:VIJ393278 VRV393278:VSF393278 WBR393278:WCB393278 WLN393278:WLX393278 WVJ393278:WVT393278 B458814:L458814 IX458814:JH458814 ST458814:TD458814 ACP458814:ACZ458814 AML458814:AMV458814 AWH458814:AWR458814 BGD458814:BGN458814 BPZ458814:BQJ458814 BZV458814:CAF458814 CJR458814:CKB458814 CTN458814:CTX458814 DDJ458814:DDT458814 DNF458814:DNP458814 DXB458814:DXL458814 EGX458814:EHH458814 EQT458814:ERD458814 FAP458814:FAZ458814 FKL458814:FKV458814 FUH458814:FUR458814 GED458814:GEN458814 GNZ458814:GOJ458814 GXV458814:GYF458814 HHR458814:HIB458814 HRN458814:HRX458814 IBJ458814:IBT458814 ILF458814:ILP458814 IVB458814:IVL458814 JEX458814:JFH458814 JOT458814:JPD458814 JYP458814:JYZ458814 KIL458814:KIV458814 KSH458814:KSR458814 LCD458814:LCN458814 LLZ458814:LMJ458814 LVV458814:LWF458814 MFR458814:MGB458814 MPN458814:MPX458814 MZJ458814:MZT458814 NJF458814:NJP458814 NTB458814:NTL458814 OCX458814:ODH458814 OMT458814:OND458814 OWP458814:OWZ458814 PGL458814:PGV458814 PQH458814:PQR458814 QAD458814:QAN458814 QJZ458814:QKJ458814 QTV458814:QUF458814 RDR458814:REB458814 RNN458814:RNX458814 RXJ458814:RXT458814 SHF458814:SHP458814 SRB458814:SRL458814 TAX458814:TBH458814 TKT458814:TLD458814 TUP458814:TUZ458814 UEL458814:UEV458814 UOH458814:UOR458814 UYD458814:UYN458814 VHZ458814:VIJ458814 VRV458814:VSF458814 WBR458814:WCB458814 WLN458814:WLX458814 WVJ458814:WVT458814 B524350:L524350 IX524350:JH524350 ST524350:TD524350 ACP524350:ACZ524350 AML524350:AMV524350 AWH524350:AWR524350 BGD524350:BGN524350 BPZ524350:BQJ524350 BZV524350:CAF524350 CJR524350:CKB524350 CTN524350:CTX524350 DDJ524350:DDT524350 DNF524350:DNP524350 DXB524350:DXL524350 EGX524350:EHH524350 EQT524350:ERD524350 FAP524350:FAZ524350 FKL524350:FKV524350 FUH524350:FUR524350 GED524350:GEN524350 GNZ524350:GOJ524350 GXV524350:GYF524350 HHR524350:HIB524350 HRN524350:HRX524350 IBJ524350:IBT524350 ILF524350:ILP524350 IVB524350:IVL524350 JEX524350:JFH524350 JOT524350:JPD524350 JYP524350:JYZ524350 KIL524350:KIV524350 KSH524350:KSR524350 LCD524350:LCN524350 LLZ524350:LMJ524350 LVV524350:LWF524350 MFR524350:MGB524350 MPN524350:MPX524350 MZJ524350:MZT524350 NJF524350:NJP524350 NTB524350:NTL524350 OCX524350:ODH524350 OMT524350:OND524350 OWP524350:OWZ524350 PGL524350:PGV524350 PQH524350:PQR524350 QAD524350:QAN524350 QJZ524350:QKJ524350 QTV524350:QUF524350 RDR524350:REB524350 RNN524350:RNX524350 RXJ524350:RXT524350 SHF524350:SHP524350 SRB524350:SRL524350 TAX524350:TBH524350 TKT524350:TLD524350 TUP524350:TUZ524350 UEL524350:UEV524350 UOH524350:UOR524350 UYD524350:UYN524350 VHZ524350:VIJ524350 VRV524350:VSF524350 WBR524350:WCB524350 WLN524350:WLX524350 WVJ524350:WVT524350 B589886:L589886 IX589886:JH589886 ST589886:TD589886 ACP589886:ACZ589886 AML589886:AMV589886 AWH589886:AWR589886 BGD589886:BGN589886 BPZ589886:BQJ589886 BZV589886:CAF589886 CJR589886:CKB589886 CTN589886:CTX589886 DDJ589886:DDT589886 DNF589886:DNP589886 DXB589886:DXL589886 EGX589886:EHH589886 EQT589886:ERD589886 FAP589886:FAZ589886 FKL589886:FKV589886 FUH589886:FUR589886 GED589886:GEN589886 GNZ589886:GOJ589886 GXV589886:GYF589886 HHR589886:HIB589886 HRN589886:HRX589886 IBJ589886:IBT589886 ILF589886:ILP589886 IVB589886:IVL589886 JEX589886:JFH589886 JOT589886:JPD589886 JYP589886:JYZ589886 KIL589886:KIV589886 KSH589886:KSR589886 LCD589886:LCN589886 LLZ589886:LMJ589886 LVV589886:LWF589886 MFR589886:MGB589886 MPN589886:MPX589886 MZJ589886:MZT589886 NJF589886:NJP589886 NTB589886:NTL589886 OCX589886:ODH589886 OMT589886:OND589886 OWP589886:OWZ589886 PGL589886:PGV589886 PQH589886:PQR589886 QAD589886:QAN589886 QJZ589886:QKJ589886 QTV589886:QUF589886 RDR589886:REB589886 RNN589886:RNX589886 RXJ589886:RXT589886 SHF589886:SHP589886 SRB589886:SRL589886 TAX589886:TBH589886 TKT589886:TLD589886 TUP589886:TUZ589886 UEL589886:UEV589886 UOH589886:UOR589886 UYD589886:UYN589886 VHZ589886:VIJ589886 VRV589886:VSF589886 WBR589886:WCB589886 WLN589886:WLX589886 WVJ589886:WVT589886 B655422:L655422 IX655422:JH655422 ST655422:TD655422 ACP655422:ACZ655422 AML655422:AMV655422 AWH655422:AWR655422 BGD655422:BGN655422 BPZ655422:BQJ655422 BZV655422:CAF655422 CJR655422:CKB655422 CTN655422:CTX655422 DDJ655422:DDT655422 DNF655422:DNP655422 DXB655422:DXL655422 EGX655422:EHH655422 EQT655422:ERD655422 FAP655422:FAZ655422 FKL655422:FKV655422 FUH655422:FUR655422 GED655422:GEN655422 GNZ655422:GOJ655422 GXV655422:GYF655422 HHR655422:HIB655422 HRN655422:HRX655422 IBJ655422:IBT655422 ILF655422:ILP655422 IVB655422:IVL655422 JEX655422:JFH655422 JOT655422:JPD655422 JYP655422:JYZ655422 KIL655422:KIV655422 KSH655422:KSR655422 LCD655422:LCN655422 LLZ655422:LMJ655422 LVV655422:LWF655422 MFR655422:MGB655422 MPN655422:MPX655422 MZJ655422:MZT655422 NJF655422:NJP655422 NTB655422:NTL655422 OCX655422:ODH655422 OMT655422:OND655422 OWP655422:OWZ655422 PGL655422:PGV655422 PQH655422:PQR655422 QAD655422:QAN655422 QJZ655422:QKJ655422 QTV655422:QUF655422 RDR655422:REB655422 RNN655422:RNX655422 RXJ655422:RXT655422 SHF655422:SHP655422 SRB655422:SRL655422 TAX655422:TBH655422 TKT655422:TLD655422 TUP655422:TUZ655422 UEL655422:UEV655422 UOH655422:UOR655422 UYD655422:UYN655422 VHZ655422:VIJ655422 VRV655422:VSF655422 WBR655422:WCB655422 WLN655422:WLX655422 WVJ655422:WVT655422 B720958:L720958 IX720958:JH720958 ST720958:TD720958 ACP720958:ACZ720958 AML720958:AMV720958 AWH720958:AWR720958 BGD720958:BGN720958 BPZ720958:BQJ720958 BZV720958:CAF720958 CJR720958:CKB720958 CTN720958:CTX720958 DDJ720958:DDT720958 DNF720958:DNP720958 DXB720958:DXL720958 EGX720958:EHH720958 EQT720958:ERD720958 FAP720958:FAZ720958 FKL720958:FKV720958 FUH720958:FUR720958 GED720958:GEN720958 GNZ720958:GOJ720958 GXV720958:GYF720958 HHR720958:HIB720958 HRN720958:HRX720958 IBJ720958:IBT720958 ILF720958:ILP720958 IVB720958:IVL720958 JEX720958:JFH720958 JOT720958:JPD720958 JYP720958:JYZ720958 KIL720958:KIV720958 KSH720958:KSR720958 LCD720958:LCN720958 LLZ720958:LMJ720958 LVV720958:LWF720958 MFR720958:MGB720958 MPN720958:MPX720958 MZJ720958:MZT720958 NJF720958:NJP720958 NTB720958:NTL720958 OCX720958:ODH720958 OMT720958:OND720958 OWP720958:OWZ720958 PGL720958:PGV720958 PQH720958:PQR720958 QAD720958:QAN720958 QJZ720958:QKJ720958 QTV720958:QUF720958 RDR720958:REB720958 RNN720958:RNX720958 RXJ720958:RXT720958 SHF720958:SHP720958 SRB720958:SRL720958 TAX720958:TBH720958 TKT720958:TLD720958 TUP720958:TUZ720958 UEL720958:UEV720958 UOH720958:UOR720958 UYD720958:UYN720958 VHZ720958:VIJ720958 VRV720958:VSF720958 WBR720958:WCB720958 WLN720958:WLX720958 WVJ720958:WVT720958 B786494:L786494 IX786494:JH786494 ST786494:TD786494 ACP786494:ACZ786494 AML786494:AMV786494 AWH786494:AWR786494 BGD786494:BGN786494 BPZ786494:BQJ786494 BZV786494:CAF786494 CJR786494:CKB786494 CTN786494:CTX786494 DDJ786494:DDT786494 DNF786494:DNP786494 DXB786494:DXL786494 EGX786494:EHH786494 EQT786494:ERD786494 FAP786494:FAZ786494 FKL786494:FKV786494 FUH786494:FUR786494 GED786494:GEN786494 GNZ786494:GOJ786494 GXV786494:GYF786494 HHR786494:HIB786494 HRN786494:HRX786494 IBJ786494:IBT786494 ILF786494:ILP786494 IVB786494:IVL786494 JEX786494:JFH786494 JOT786494:JPD786494 JYP786494:JYZ786494 KIL786494:KIV786494 KSH786494:KSR786494 LCD786494:LCN786494 LLZ786494:LMJ786494 LVV786494:LWF786494 MFR786494:MGB786494 MPN786494:MPX786494 MZJ786494:MZT786494 NJF786494:NJP786494 NTB786494:NTL786494 OCX786494:ODH786494 OMT786494:OND786494 OWP786494:OWZ786494 PGL786494:PGV786494 PQH786494:PQR786494 QAD786494:QAN786494 QJZ786494:QKJ786494 QTV786494:QUF786494 RDR786494:REB786494 RNN786494:RNX786494 RXJ786494:RXT786494 SHF786494:SHP786494 SRB786494:SRL786494 TAX786494:TBH786494 TKT786494:TLD786494 TUP786494:TUZ786494 UEL786494:UEV786494 UOH786494:UOR786494 UYD786494:UYN786494 VHZ786494:VIJ786494 VRV786494:VSF786494 WBR786494:WCB786494 WLN786494:WLX786494 WVJ786494:WVT786494 B852030:L852030 IX852030:JH852030 ST852030:TD852030 ACP852030:ACZ852030 AML852030:AMV852030 AWH852030:AWR852030 BGD852030:BGN852030 BPZ852030:BQJ852030 BZV852030:CAF852030 CJR852030:CKB852030 CTN852030:CTX852030 DDJ852030:DDT852030 DNF852030:DNP852030 DXB852030:DXL852030 EGX852030:EHH852030 EQT852030:ERD852030 FAP852030:FAZ852030 FKL852030:FKV852030 FUH852030:FUR852030 GED852030:GEN852030 GNZ852030:GOJ852030 GXV852030:GYF852030 HHR852030:HIB852030 HRN852030:HRX852030 IBJ852030:IBT852030 ILF852030:ILP852030 IVB852030:IVL852030 JEX852030:JFH852030 JOT852030:JPD852030 JYP852030:JYZ852030 KIL852030:KIV852030 KSH852030:KSR852030 LCD852030:LCN852030 LLZ852030:LMJ852030 LVV852030:LWF852030 MFR852030:MGB852030 MPN852030:MPX852030 MZJ852030:MZT852030 NJF852030:NJP852030 NTB852030:NTL852030 OCX852030:ODH852030 OMT852030:OND852030 OWP852030:OWZ852030 PGL852030:PGV852030 PQH852030:PQR852030 QAD852030:QAN852030 QJZ852030:QKJ852030 QTV852030:QUF852030 RDR852030:REB852030 RNN852030:RNX852030 RXJ852030:RXT852030 SHF852030:SHP852030 SRB852030:SRL852030 TAX852030:TBH852030 TKT852030:TLD852030 TUP852030:TUZ852030 UEL852030:UEV852030 UOH852030:UOR852030 UYD852030:UYN852030 VHZ852030:VIJ852030 VRV852030:VSF852030 WBR852030:WCB852030 WLN852030:WLX852030 WVJ852030:WVT852030 B917566:L917566 IX917566:JH917566 ST917566:TD917566 ACP917566:ACZ917566 AML917566:AMV917566 AWH917566:AWR917566 BGD917566:BGN917566 BPZ917566:BQJ917566 BZV917566:CAF917566 CJR917566:CKB917566 CTN917566:CTX917566 DDJ917566:DDT917566 DNF917566:DNP917566 DXB917566:DXL917566 EGX917566:EHH917566 EQT917566:ERD917566 FAP917566:FAZ917566 FKL917566:FKV917566 FUH917566:FUR917566 GED917566:GEN917566 GNZ917566:GOJ917566 GXV917566:GYF917566 HHR917566:HIB917566 HRN917566:HRX917566 IBJ917566:IBT917566 ILF917566:ILP917566 IVB917566:IVL917566 JEX917566:JFH917566 JOT917566:JPD917566 JYP917566:JYZ917566 KIL917566:KIV917566 KSH917566:KSR917566 LCD917566:LCN917566 LLZ917566:LMJ917566 LVV917566:LWF917566 MFR917566:MGB917566 MPN917566:MPX917566 MZJ917566:MZT917566 NJF917566:NJP917566 NTB917566:NTL917566 OCX917566:ODH917566 OMT917566:OND917566 OWP917566:OWZ917566 PGL917566:PGV917566 PQH917566:PQR917566 QAD917566:QAN917566 QJZ917566:QKJ917566 QTV917566:QUF917566 RDR917566:REB917566 RNN917566:RNX917566 RXJ917566:RXT917566 SHF917566:SHP917566 SRB917566:SRL917566 TAX917566:TBH917566 TKT917566:TLD917566 TUP917566:TUZ917566 UEL917566:UEV917566 UOH917566:UOR917566 UYD917566:UYN917566 VHZ917566:VIJ917566 VRV917566:VSF917566 WBR917566:WCB917566 WLN917566:WLX917566 WVJ917566:WVT917566 B983102:L983102 IX983102:JH983102 ST983102:TD983102 ACP983102:ACZ983102 AML983102:AMV983102 AWH983102:AWR983102 BGD983102:BGN983102 BPZ983102:BQJ983102 BZV983102:CAF983102 CJR983102:CKB983102 CTN983102:CTX983102 DDJ983102:DDT983102 DNF983102:DNP983102 DXB983102:DXL983102 EGX983102:EHH983102 EQT983102:ERD983102 FAP983102:FAZ983102 FKL983102:FKV983102 FUH983102:FUR983102 GED983102:GEN983102 GNZ983102:GOJ983102 GXV983102:GYF983102 HHR983102:HIB983102 HRN983102:HRX983102 IBJ983102:IBT983102 ILF983102:ILP983102 IVB983102:IVL983102 JEX983102:JFH983102 JOT983102:JPD983102 JYP983102:JYZ983102 KIL983102:KIV983102 KSH983102:KSR983102 LCD983102:LCN983102 LLZ983102:LMJ983102 LVV983102:LWF983102 MFR983102:MGB983102 MPN983102:MPX983102 MZJ983102:MZT983102 NJF983102:NJP983102 NTB983102:NTL983102 OCX983102:ODH983102 OMT983102:OND983102 OWP983102:OWZ983102 PGL983102:PGV983102 PQH983102:PQR983102 QAD983102:QAN983102 QJZ983102:QKJ983102 QTV983102:QUF983102 RDR983102:REB983102 RNN983102:RNX983102 RXJ983102:RXT983102 SHF983102:SHP983102 SRB983102:SRL983102 TAX983102:TBH983102 TKT983102:TLD983102 TUP983102:TUZ983102 UEL983102:UEV983102 UOH983102:UOR983102 UYD983102:UYN983102 VHZ983102:VIJ983102 VRV983102:VSF983102 WBR983102:WCB983102 WLN983102:WLX983102 WVJ983102:WVT983102 A2:G5 IW2:JC5 SS2:SY5 ACO2:ACU5 AMK2:AMQ5 AWG2:AWM5 BGC2:BGI5 BPY2:BQE5 BZU2:CAA5 CJQ2:CJW5 CTM2:CTS5 DDI2:DDO5 DNE2:DNK5 DXA2:DXG5 EGW2:EHC5 EQS2:EQY5 FAO2:FAU5 FKK2:FKQ5 FUG2:FUM5 GEC2:GEI5 GNY2:GOE5 GXU2:GYA5 HHQ2:HHW5 HRM2:HRS5 IBI2:IBO5 ILE2:ILK5 IVA2:IVG5 JEW2:JFC5 JOS2:JOY5 JYO2:JYU5 KIK2:KIQ5 KSG2:KSM5 LCC2:LCI5 LLY2:LME5 LVU2:LWA5 MFQ2:MFW5 MPM2:MPS5 MZI2:MZO5 NJE2:NJK5 NTA2:NTG5 OCW2:ODC5 OMS2:OMY5 OWO2:OWU5 PGK2:PGQ5 PQG2:PQM5 QAC2:QAI5 QJY2:QKE5 QTU2:QUA5 RDQ2:RDW5 RNM2:RNS5 RXI2:RXO5 SHE2:SHK5 SRA2:SRG5 TAW2:TBC5 TKS2:TKY5 TUO2:TUU5 UEK2:UEQ5 UOG2:UOM5 UYC2:UYI5 VHY2:VIE5 VRU2:VSA5 WBQ2:WBW5 WLM2:WLS5 WVI2:WVO5 A65538:G65541 IW65538:JC65541 SS65538:SY65541 ACO65538:ACU65541 AMK65538:AMQ65541 AWG65538:AWM65541 BGC65538:BGI65541 BPY65538:BQE65541 BZU65538:CAA65541 CJQ65538:CJW65541 CTM65538:CTS65541 DDI65538:DDO65541 DNE65538:DNK65541 DXA65538:DXG65541 EGW65538:EHC65541 EQS65538:EQY65541 FAO65538:FAU65541 FKK65538:FKQ65541 FUG65538:FUM65541 GEC65538:GEI65541 GNY65538:GOE65541 GXU65538:GYA65541 HHQ65538:HHW65541 HRM65538:HRS65541 IBI65538:IBO65541 ILE65538:ILK65541 IVA65538:IVG65541 JEW65538:JFC65541 JOS65538:JOY65541 JYO65538:JYU65541 KIK65538:KIQ65541 KSG65538:KSM65541 LCC65538:LCI65541 LLY65538:LME65541 LVU65538:LWA65541 MFQ65538:MFW65541 MPM65538:MPS65541 MZI65538:MZO65541 NJE65538:NJK65541 NTA65538:NTG65541 OCW65538:ODC65541 OMS65538:OMY65541 OWO65538:OWU65541 PGK65538:PGQ65541 PQG65538:PQM65541 QAC65538:QAI65541 QJY65538:QKE65541 QTU65538:QUA65541 RDQ65538:RDW65541 RNM65538:RNS65541 RXI65538:RXO65541 SHE65538:SHK65541 SRA65538:SRG65541 TAW65538:TBC65541 TKS65538:TKY65541 TUO65538:TUU65541 UEK65538:UEQ65541 UOG65538:UOM65541 UYC65538:UYI65541 VHY65538:VIE65541 VRU65538:VSA65541 WBQ65538:WBW65541 WLM65538:WLS65541 WVI65538:WVO65541 A131074:G131077 IW131074:JC131077 SS131074:SY131077 ACO131074:ACU131077 AMK131074:AMQ131077 AWG131074:AWM131077 BGC131074:BGI131077 BPY131074:BQE131077 BZU131074:CAA131077 CJQ131074:CJW131077 CTM131074:CTS131077 DDI131074:DDO131077 DNE131074:DNK131077 DXA131074:DXG131077 EGW131074:EHC131077 EQS131074:EQY131077 FAO131074:FAU131077 FKK131074:FKQ131077 FUG131074:FUM131077 GEC131074:GEI131077 GNY131074:GOE131077 GXU131074:GYA131077 HHQ131074:HHW131077 HRM131074:HRS131077 IBI131074:IBO131077 ILE131074:ILK131077 IVA131074:IVG131077 JEW131074:JFC131077 JOS131074:JOY131077 JYO131074:JYU131077 KIK131074:KIQ131077 KSG131074:KSM131077 LCC131074:LCI131077 LLY131074:LME131077 LVU131074:LWA131077 MFQ131074:MFW131077 MPM131074:MPS131077 MZI131074:MZO131077 NJE131074:NJK131077 NTA131074:NTG131077 OCW131074:ODC131077 OMS131074:OMY131077 OWO131074:OWU131077 PGK131074:PGQ131077 PQG131074:PQM131077 QAC131074:QAI131077 QJY131074:QKE131077 QTU131074:QUA131077 RDQ131074:RDW131077 RNM131074:RNS131077 RXI131074:RXO131077 SHE131074:SHK131077 SRA131074:SRG131077 TAW131074:TBC131077 TKS131074:TKY131077 TUO131074:TUU131077 UEK131074:UEQ131077 UOG131074:UOM131077 UYC131074:UYI131077 VHY131074:VIE131077 VRU131074:VSA131077 WBQ131074:WBW131077 WLM131074:WLS131077 WVI131074:WVO131077 A196610:G196613 IW196610:JC196613 SS196610:SY196613 ACO196610:ACU196613 AMK196610:AMQ196613 AWG196610:AWM196613 BGC196610:BGI196613 BPY196610:BQE196613 BZU196610:CAA196613 CJQ196610:CJW196613 CTM196610:CTS196613 DDI196610:DDO196613 DNE196610:DNK196613 DXA196610:DXG196613 EGW196610:EHC196613 EQS196610:EQY196613 FAO196610:FAU196613 FKK196610:FKQ196613 FUG196610:FUM196613 GEC196610:GEI196613 GNY196610:GOE196613 GXU196610:GYA196613 HHQ196610:HHW196613 HRM196610:HRS196613 IBI196610:IBO196613 ILE196610:ILK196613 IVA196610:IVG196613 JEW196610:JFC196613 JOS196610:JOY196613 JYO196610:JYU196613 KIK196610:KIQ196613 KSG196610:KSM196613 LCC196610:LCI196613 LLY196610:LME196613 LVU196610:LWA196613 MFQ196610:MFW196613 MPM196610:MPS196613 MZI196610:MZO196613 NJE196610:NJK196613 NTA196610:NTG196613 OCW196610:ODC196613 OMS196610:OMY196613 OWO196610:OWU196613 PGK196610:PGQ196613 PQG196610:PQM196613 QAC196610:QAI196613 QJY196610:QKE196613 QTU196610:QUA196613 RDQ196610:RDW196613 RNM196610:RNS196613 RXI196610:RXO196613 SHE196610:SHK196613 SRA196610:SRG196613 TAW196610:TBC196613 TKS196610:TKY196613 TUO196610:TUU196613 UEK196610:UEQ196613 UOG196610:UOM196613 UYC196610:UYI196613 VHY196610:VIE196613 VRU196610:VSA196613 WBQ196610:WBW196613 WLM196610:WLS196613 WVI196610:WVO196613 A262146:G262149 IW262146:JC262149 SS262146:SY262149 ACO262146:ACU262149 AMK262146:AMQ262149 AWG262146:AWM262149 BGC262146:BGI262149 BPY262146:BQE262149 BZU262146:CAA262149 CJQ262146:CJW262149 CTM262146:CTS262149 DDI262146:DDO262149 DNE262146:DNK262149 DXA262146:DXG262149 EGW262146:EHC262149 EQS262146:EQY262149 FAO262146:FAU262149 FKK262146:FKQ262149 FUG262146:FUM262149 GEC262146:GEI262149 GNY262146:GOE262149 GXU262146:GYA262149 HHQ262146:HHW262149 HRM262146:HRS262149 IBI262146:IBO262149 ILE262146:ILK262149 IVA262146:IVG262149 JEW262146:JFC262149 JOS262146:JOY262149 JYO262146:JYU262149 KIK262146:KIQ262149 KSG262146:KSM262149 LCC262146:LCI262149 LLY262146:LME262149 LVU262146:LWA262149 MFQ262146:MFW262149 MPM262146:MPS262149 MZI262146:MZO262149 NJE262146:NJK262149 NTA262146:NTG262149 OCW262146:ODC262149 OMS262146:OMY262149 OWO262146:OWU262149 PGK262146:PGQ262149 PQG262146:PQM262149 QAC262146:QAI262149 QJY262146:QKE262149 QTU262146:QUA262149 RDQ262146:RDW262149 RNM262146:RNS262149 RXI262146:RXO262149 SHE262146:SHK262149 SRA262146:SRG262149 TAW262146:TBC262149 TKS262146:TKY262149 TUO262146:TUU262149 UEK262146:UEQ262149 UOG262146:UOM262149 UYC262146:UYI262149 VHY262146:VIE262149 VRU262146:VSA262149 WBQ262146:WBW262149 WLM262146:WLS262149 WVI262146:WVO262149 A327682:G327685 IW327682:JC327685 SS327682:SY327685 ACO327682:ACU327685 AMK327682:AMQ327685 AWG327682:AWM327685 BGC327682:BGI327685 BPY327682:BQE327685 BZU327682:CAA327685 CJQ327682:CJW327685 CTM327682:CTS327685 DDI327682:DDO327685 DNE327682:DNK327685 DXA327682:DXG327685 EGW327682:EHC327685 EQS327682:EQY327685 FAO327682:FAU327685 FKK327682:FKQ327685 FUG327682:FUM327685 GEC327682:GEI327685 GNY327682:GOE327685 GXU327682:GYA327685 HHQ327682:HHW327685 HRM327682:HRS327685 IBI327682:IBO327685 ILE327682:ILK327685 IVA327682:IVG327685 JEW327682:JFC327685 JOS327682:JOY327685 JYO327682:JYU327685 KIK327682:KIQ327685 KSG327682:KSM327685 LCC327682:LCI327685 LLY327682:LME327685 LVU327682:LWA327685 MFQ327682:MFW327685 MPM327682:MPS327685 MZI327682:MZO327685 NJE327682:NJK327685 NTA327682:NTG327685 OCW327682:ODC327685 OMS327682:OMY327685 OWO327682:OWU327685 PGK327682:PGQ327685 PQG327682:PQM327685 QAC327682:QAI327685 QJY327682:QKE327685 QTU327682:QUA327685 RDQ327682:RDW327685 RNM327682:RNS327685 RXI327682:RXO327685 SHE327682:SHK327685 SRA327682:SRG327685 TAW327682:TBC327685 TKS327682:TKY327685 TUO327682:TUU327685 UEK327682:UEQ327685 UOG327682:UOM327685 UYC327682:UYI327685 VHY327682:VIE327685 VRU327682:VSA327685 WBQ327682:WBW327685 WLM327682:WLS327685 WVI327682:WVO327685 A393218:G393221 IW393218:JC393221 SS393218:SY393221 ACO393218:ACU393221 AMK393218:AMQ393221 AWG393218:AWM393221 BGC393218:BGI393221 BPY393218:BQE393221 BZU393218:CAA393221 CJQ393218:CJW393221 CTM393218:CTS393221 DDI393218:DDO393221 DNE393218:DNK393221 DXA393218:DXG393221 EGW393218:EHC393221 EQS393218:EQY393221 FAO393218:FAU393221 FKK393218:FKQ393221 FUG393218:FUM393221 GEC393218:GEI393221 GNY393218:GOE393221 GXU393218:GYA393221 HHQ393218:HHW393221 HRM393218:HRS393221 IBI393218:IBO393221 ILE393218:ILK393221 IVA393218:IVG393221 JEW393218:JFC393221 JOS393218:JOY393221 JYO393218:JYU393221 KIK393218:KIQ393221 KSG393218:KSM393221 LCC393218:LCI393221 LLY393218:LME393221 LVU393218:LWA393221 MFQ393218:MFW393221 MPM393218:MPS393221 MZI393218:MZO393221 NJE393218:NJK393221 NTA393218:NTG393221 OCW393218:ODC393221 OMS393218:OMY393221 OWO393218:OWU393221 PGK393218:PGQ393221 PQG393218:PQM393221 QAC393218:QAI393221 QJY393218:QKE393221 QTU393218:QUA393221 RDQ393218:RDW393221 RNM393218:RNS393221 RXI393218:RXO393221 SHE393218:SHK393221 SRA393218:SRG393221 TAW393218:TBC393221 TKS393218:TKY393221 TUO393218:TUU393221 UEK393218:UEQ393221 UOG393218:UOM393221 UYC393218:UYI393221 VHY393218:VIE393221 VRU393218:VSA393221 WBQ393218:WBW393221 WLM393218:WLS393221 WVI393218:WVO393221 A458754:G458757 IW458754:JC458757 SS458754:SY458757 ACO458754:ACU458757 AMK458754:AMQ458757 AWG458754:AWM458757 BGC458754:BGI458757 BPY458754:BQE458757 BZU458754:CAA458757 CJQ458754:CJW458757 CTM458754:CTS458757 DDI458754:DDO458757 DNE458754:DNK458757 DXA458754:DXG458757 EGW458754:EHC458757 EQS458754:EQY458757 FAO458754:FAU458757 FKK458754:FKQ458757 FUG458754:FUM458757 GEC458754:GEI458757 GNY458754:GOE458757 GXU458754:GYA458757 HHQ458754:HHW458757 HRM458754:HRS458757 IBI458754:IBO458757 ILE458754:ILK458757 IVA458754:IVG458757 JEW458754:JFC458757 JOS458754:JOY458757 JYO458754:JYU458757 KIK458754:KIQ458757 KSG458754:KSM458757 LCC458754:LCI458757 LLY458754:LME458757 LVU458754:LWA458757 MFQ458754:MFW458757 MPM458754:MPS458757 MZI458754:MZO458757 NJE458754:NJK458757 NTA458754:NTG458757 OCW458754:ODC458757 OMS458754:OMY458757 OWO458754:OWU458757 PGK458754:PGQ458757 PQG458754:PQM458757 QAC458754:QAI458757 QJY458754:QKE458757 QTU458754:QUA458757 RDQ458754:RDW458757 RNM458754:RNS458757 RXI458754:RXO458757 SHE458754:SHK458757 SRA458754:SRG458757 TAW458754:TBC458757 TKS458754:TKY458757 TUO458754:TUU458757 UEK458754:UEQ458757 UOG458754:UOM458757 UYC458754:UYI458757 VHY458754:VIE458757 VRU458754:VSA458757 WBQ458754:WBW458757 WLM458754:WLS458757 WVI458754:WVO458757 A524290:G524293 IW524290:JC524293 SS524290:SY524293 ACO524290:ACU524293 AMK524290:AMQ524293 AWG524290:AWM524293 BGC524290:BGI524293 BPY524290:BQE524293 BZU524290:CAA524293 CJQ524290:CJW524293 CTM524290:CTS524293 DDI524290:DDO524293 DNE524290:DNK524293 DXA524290:DXG524293 EGW524290:EHC524293 EQS524290:EQY524293 FAO524290:FAU524293 FKK524290:FKQ524293 FUG524290:FUM524293 GEC524290:GEI524293 GNY524290:GOE524293 GXU524290:GYA524293 HHQ524290:HHW524293 HRM524290:HRS524293 IBI524290:IBO524293 ILE524290:ILK524293 IVA524290:IVG524293 JEW524290:JFC524293 JOS524290:JOY524293 JYO524290:JYU524293 KIK524290:KIQ524293 KSG524290:KSM524293 LCC524290:LCI524293 LLY524290:LME524293 LVU524290:LWA524293 MFQ524290:MFW524293 MPM524290:MPS524293 MZI524290:MZO524293 NJE524290:NJK524293 NTA524290:NTG524293 OCW524290:ODC524293 OMS524290:OMY524293 OWO524290:OWU524293 PGK524290:PGQ524293 PQG524290:PQM524293 QAC524290:QAI524293 QJY524290:QKE524293 QTU524290:QUA524293 RDQ524290:RDW524293 RNM524290:RNS524293 RXI524290:RXO524293 SHE524290:SHK524293 SRA524290:SRG524293 TAW524290:TBC524293 TKS524290:TKY524293 TUO524290:TUU524293 UEK524290:UEQ524293 UOG524290:UOM524293 UYC524290:UYI524293 VHY524290:VIE524293 VRU524290:VSA524293 WBQ524290:WBW524293 WLM524290:WLS524293 WVI524290:WVO524293 A589826:G589829 IW589826:JC589829 SS589826:SY589829 ACO589826:ACU589829 AMK589826:AMQ589829 AWG589826:AWM589829 BGC589826:BGI589829 BPY589826:BQE589829 BZU589826:CAA589829 CJQ589826:CJW589829 CTM589826:CTS589829 DDI589826:DDO589829 DNE589826:DNK589829 DXA589826:DXG589829 EGW589826:EHC589829 EQS589826:EQY589829 FAO589826:FAU589829 FKK589826:FKQ589829 FUG589826:FUM589829 GEC589826:GEI589829 GNY589826:GOE589829 GXU589826:GYA589829 HHQ589826:HHW589829 HRM589826:HRS589829 IBI589826:IBO589829 ILE589826:ILK589829 IVA589826:IVG589829 JEW589826:JFC589829 JOS589826:JOY589829 JYO589826:JYU589829 KIK589826:KIQ589829 KSG589826:KSM589829 LCC589826:LCI589829 LLY589826:LME589829 LVU589826:LWA589829 MFQ589826:MFW589829 MPM589826:MPS589829 MZI589826:MZO589829 NJE589826:NJK589829 NTA589826:NTG589829 OCW589826:ODC589829 OMS589826:OMY589829 OWO589826:OWU589829 PGK589826:PGQ589829 PQG589826:PQM589829 QAC589826:QAI589829 QJY589826:QKE589829 QTU589826:QUA589829 RDQ589826:RDW589829 RNM589826:RNS589829 RXI589826:RXO589829 SHE589826:SHK589829 SRA589826:SRG589829 TAW589826:TBC589829 TKS589826:TKY589829 TUO589826:TUU589829 UEK589826:UEQ589829 UOG589826:UOM589829 UYC589826:UYI589829 VHY589826:VIE589829 VRU589826:VSA589829 WBQ589826:WBW589829 WLM589826:WLS589829 WVI589826:WVO589829 A655362:G655365 IW655362:JC655365 SS655362:SY655365 ACO655362:ACU655365 AMK655362:AMQ655365 AWG655362:AWM655365 BGC655362:BGI655365 BPY655362:BQE655365 BZU655362:CAA655365 CJQ655362:CJW655365 CTM655362:CTS655365 DDI655362:DDO655365 DNE655362:DNK655365 DXA655362:DXG655365 EGW655362:EHC655365 EQS655362:EQY655365 FAO655362:FAU655365 FKK655362:FKQ655365 FUG655362:FUM655365 GEC655362:GEI655365 GNY655362:GOE655365 GXU655362:GYA655365 HHQ655362:HHW655365 HRM655362:HRS655365 IBI655362:IBO655365 ILE655362:ILK655365 IVA655362:IVG655365 JEW655362:JFC655365 JOS655362:JOY655365 JYO655362:JYU655365 KIK655362:KIQ655365 KSG655362:KSM655365 LCC655362:LCI655365 LLY655362:LME655365 LVU655362:LWA655365 MFQ655362:MFW655365 MPM655362:MPS655365 MZI655362:MZO655365 NJE655362:NJK655365 NTA655362:NTG655365 OCW655362:ODC655365 OMS655362:OMY655365 OWO655362:OWU655365 PGK655362:PGQ655365 PQG655362:PQM655365 QAC655362:QAI655365 QJY655362:QKE655365 QTU655362:QUA655365 RDQ655362:RDW655365 RNM655362:RNS655365 RXI655362:RXO655365 SHE655362:SHK655365 SRA655362:SRG655365 TAW655362:TBC655365 TKS655362:TKY655365 TUO655362:TUU655365 UEK655362:UEQ655365 UOG655362:UOM655365 UYC655362:UYI655365 VHY655362:VIE655365 VRU655362:VSA655365 WBQ655362:WBW655365 WLM655362:WLS655365 WVI655362:WVO655365 A720898:G720901 IW720898:JC720901 SS720898:SY720901 ACO720898:ACU720901 AMK720898:AMQ720901 AWG720898:AWM720901 BGC720898:BGI720901 BPY720898:BQE720901 BZU720898:CAA720901 CJQ720898:CJW720901 CTM720898:CTS720901 DDI720898:DDO720901 DNE720898:DNK720901 DXA720898:DXG720901 EGW720898:EHC720901 EQS720898:EQY720901 FAO720898:FAU720901 FKK720898:FKQ720901 FUG720898:FUM720901 GEC720898:GEI720901 GNY720898:GOE720901 GXU720898:GYA720901 HHQ720898:HHW720901 HRM720898:HRS720901 IBI720898:IBO720901 ILE720898:ILK720901 IVA720898:IVG720901 JEW720898:JFC720901 JOS720898:JOY720901 JYO720898:JYU720901 KIK720898:KIQ720901 KSG720898:KSM720901 LCC720898:LCI720901 LLY720898:LME720901 LVU720898:LWA720901 MFQ720898:MFW720901 MPM720898:MPS720901 MZI720898:MZO720901 NJE720898:NJK720901 NTA720898:NTG720901 OCW720898:ODC720901 OMS720898:OMY720901 OWO720898:OWU720901 PGK720898:PGQ720901 PQG720898:PQM720901 QAC720898:QAI720901 QJY720898:QKE720901 QTU720898:QUA720901 RDQ720898:RDW720901 RNM720898:RNS720901 RXI720898:RXO720901 SHE720898:SHK720901 SRA720898:SRG720901 TAW720898:TBC720901 TKS720898:TKY720901 TUO720898:TUU720901 UEK720898:UEQ720901 UOG720898:UOM720901 UYC720898:UYI720901 VHY720898:VIE720901 VRU720898:VSA720901 WBQ720898:WBW720901 WLM720898:WLS720901 WVI720898:WVO720901 A786434:G786437 IW786434:JC786437 SS786434:SY786437 ACO786434:ACU786437 AMK786434:AMQ786437 AWG786434:AWM786437 BGC786434:BGI786437 BPY786434:BQE786437 BZU786434:CAA786437 CJQ786434:CJW786437 CTM786434:CTS786437 DDI786434:DDO786437 DNE786434:DNK786437 DXA786434:DXG786437 EGW786434:EHC786437 EQS786434:EQY786437 FAO786434:FAU786437 FKK786434:FKQ786437 FUG786434:FUM786437 GEC786434:GEI786437 GNY786434:GOE786437 GXU786434:GYA786437 HHQ786434:HHW786437 HRM786434:HRS786437 IBI786434:IBO786437 ILE786434:ILK786437 IVA786434:IVG786437 JEW786434:JFC786437 JOS786434:JOY786437 JYO786434:JYU786437 KIK786434:KIQ786437 KSG786434:KSM786437 LCC786434:LCI786437 LLY786434:LME786437 LVU786434:LWA786437 MFQ786434:MFW786437 MPM786434:MPS786437 MZI786434:MZO786437 NJE786434:NJK786437 NTA786434:NTG786437 OCW786434:ODC786437 OMS786434:OMY786437 OWO786434:OWU786437 PGK786434:PGQ786437 PQG786434:PQM786437 QAC786434:QAI786437 QJY786434:QKE786437 QTU786434:QUA786437 RDQ786434:RDW786437 RNM786434:RNS786437 RXI786434:RXO786437 SHE786434:SHK786437 SRA786434:SRG786437 TAW786434:TBC786437 TKS786434:TKY786437 TUO786434:TUU786437 UEK786434:UEQ786437 UOG786434:UOM786437 UYC786434:UYI786437 VHY786434:VIE786437 VRU786434:VSA786437 WBQ786434:WBW786437 WLM786434:WLS786437 WVI786434:WVO786437 A851970:G851973 IW851970:JC851973 SS851970:SY851973 ACO851970:ACU851973 AMK851970:AMQ851973 AWG851970:AWM851973 BGC851970:BGI851973 BPY851970:BQE851973 BZU851970:CAA851973 CJQ851970:CJW851973 CTM851970:CTS851973 DDI851970:DDO851973 DNE851970:DNK851973 DXA851970:DXG851973 EGW851970:EHC851973 EQS851970:EQY851973 FAO851970:FAU851973 FKK851970:FKQ851973 FUG851970:FUM851973 GEC851970:GEI851973 GNY851970:GOE851973 GXU851970:GYA851973 HHQ851970:HHW851973 HRM851970:HRS851973 IBI851970:IBO851973 ILE851970:ILK851973 IVA851970:IVG851973 JEW851970:JFC851973 JOS851970:JOY851973 JYO851970:JYU851973 KIK851970:KIQ851973 KSG851970:KSM851973 LCC851970:LCI851973 LLY851970:LME851973 LVU851970:LWA851973 MFQ851970:MFW851973 MPM851970:MPS851973 MZI851970:MZO851973 NJE851970:NJK851973 NTA851970:NTG851973 OCW851970:ODC851973 OMS851970:OMY851973 OWO851970:OWU851973 PGK851970:PGQ851973 PQG851970:PQM851973 QAC851970:QAI851973 QJY851970:QKE851973 QTU851970:QUA851973 RDQ851970:RDW851973 RNM851970:RNS851973 RXI851970:RXO851973 SHE851970:SHK851973 SRA851970:SRG851973 TAW851970:TBC851973 TKS851970:TKY851973 TUO851970:TUU851973 UEK851970:UEQ851973 UOG851970:UOM851973 UYC851970:UYI851973 VHY851970:VIE851973 VRU851970:VSA851973 WBQ851970:WBW851973 WLM851970:WLS851973 WVI851970:WVO851973 A917506:G917509 IW917506:JC917509 SS917506:SY917509 ACO917506:ACU917509 AMK917506:AMQ917509 AWG917506:AWM917509 BGC917506:BGI917509 BPY917506:BQE917509 BZU917506:CAA917509 CJQ917506:CJW917509 CTM917506:CTS917509 DDI917506:DDO917509 DNE917506:DNK917509 DXA917506:DXG917509 EGW917506:EHC917509 EQS917506:EQY917509 FAO917506:FAU917509 FKK917506:FKQ917509 FUG917506:FUM917509 GEC917506:GEI917509 GNY917506:GOE917509 GXU917506:GYA917509 HHQ917506:HHW917509 HRM917506:HRS917509 IBI917506:IBO917509 ILE917506:ILK917509 IVA917506:IVG917509 JEW917506:JFC917509 JOS917506:JOY917509 JYO917506:JYU917509 KIK917506:KIQ917509 KSG917506:KSM917509 LCC917506:LCI917509 LLY917506:LME917509 LVU917506:LWA917509 MFQ917506:MFW917509 MPM917506:MPS917509 MZI917506:MZO917509 NJE917506:NJK917509 NTA917506:NTG917509 OCW917506:ODC917509 OMS917506:OMY917509 OWO917506:OWU917509 PGK917506:PGQ917509 PQG917506:PQM917509 QAC917506:QAI917509 QJY917506:QKE917509 QTU917506:QUA917509 RDQ917506:RDW917509 RNM917506:RNS917509 RXI917506:RXO917509 SHE917506:SHK917509 SRA917506:SRG917509 TAW917506:TBC917509 TKS917506:TKY917509 TUO917506:TUU917509 UEK917506:UEQ917509 UOG917506:UOM917509 UYC917506:UYI917509 VHY917506:VIE917509 VRU917506:VSA917509 WBQ917506:WBW917509 WLM917506:WLS917509 WVI917506:WVO917509 A983042:G983045 IW983042:JC983045 SS983042:SY983045 ACO983042:ACU983045 AMK983042:AMQ983045 AWG983042:AWM983045 BGC983042:BGI983045 BPY983042:BQE983045 BZU983042:CAA983045 CJQ983042:CJW983045 CTM983042:CTS983045 DDI983042:DDO983045 DNE983042:DNK983045 DXA983042:DXG983045 EGW983042:EHC983045 EQS983042:EQY983045 FAO983042:FAU983045 FKK983042:FKQ983045 FUG983042:FUM983045 GEC983042:GEI983045 GNY983042:GOE983045 GXU983042:GYA983045 HHQ983042:HHW983045 HRM983042:HRS983045 IBI983042:IBO983045 ILE983042:ILK983045 IVA983042:IVG983045 JEW983042:JFC983045 JOS983042:JOY983045 JYO983042:JYU983045 KIK983042:KIQ983045 KSG983042:KSM983045 LCC983042:LCI983045 LLY983042:LME983045 LVU983042:LWA983045 MFQ983042:MFW983045 MPM983042:MPS983045 MZI983042:MZO983045 NJE983042:NJK983045 NTA983042:NTG983045 OCW983042:ODC983045 OMS983042:OMY983045 OWO983042:OWU983045 PGK983042:PGQ983045 PQG983042:PQM983045 QAC983042:QAI983045 QJY983042:QKE983045 QTU983042:QUA983045 RDQ983042:RDW983045 RNM983042:RNS983045 RXI983042:RXO983045 SHE983042:SHK983045 SRA983042:SRG983045 TAW983042:TBC983045 TKS983042:TKY983045 TUO983042:TUU983045 UEK983042:UEQ983045 UOG983042:UOM983045 UYC983042:UYI983045 VHY983042:VIE983045 VRU983042:VSA983045 WBQ983042:WBW983045 WLM983042:WLS983045 WVI983042:WVO983045 H2:L49 JD2:JH49 SZ2:TD49 ACV2:ACZ49 AMR2:AMV49 AWN2:AWR49 BGJ2:BGN49 BQF2:BQJ49 CAB2:CAF49 CJX2:CKB49 CTT2:CTX49 DDP2:DDT49 DNL2:DNP49 DXH2:DXL49 EHD2:EHH49 EQZ2:ERD49 FAV2:FAZ49 FKR2:FKV49 FUN2:FUR49 GEJ2:GEN49 GOF2:GOJ49 GYB2:GYF49 HHX2:HIB49 HRT2:HRX49 IBP2:IBT49 ILL2:ILP49 IVH2:IVL49 JFD2:JFH49 JOZ2:JPD49 JYV2:JYZ49 KIR2:KIV49 KSN2:KSR49 LCJ2:LCN49 LMF2:LMJ49 LWB2:LWF49 MFX2:MGB49 MPT2:MPX49 MZP2:MZT49 NJL2:NJP49 NTH2:NTL49 ODD2:ODH49 OMZ2:OND49 OWV2:OWZ49 PGR2:PGV49 PQN2:PQR49 QAJ2:QAN49 QKF2:QKJ49 QUB2:QUF49 RDX2:REB49 RNT2:RNX49 RXP2:RXT49 SHL2:SHP49 SRH2:SRL49 TBD2:TBH49 TKZ2:TLD49 TUV2:TUZ49 UER2:UEV49 UON2:UOR49 UYJ2:UYN49 VIF2:VIJ49 VSB2:VSF49 WBX2:WCB49 WLT2:WLX49 WVP2:WVT49 H65538:L65585 JD65538:JH65585 SZ65538:TD65585 ACV65538:ACZ65585 AMR65538:AMV65585 AWN65538:AWR65585 BGJ65538:BGN65585 BQF65538:BQJ65585 CAB65538:CAF65585 CJX65538:CKB65585 CTT65538:CTX65585 DDP65538:DDT65585 DNL65538:DNP65585 DXH65538:DXL65585 EHD65538:EHH65585 EQZ65538:ERD65585 FAV65538:FAZ65585 FKR65538:FKV65585 FUN65538:FUR65585 GEJ65538:GEN65585 GOF65538:GOJ65585 GYB65538:GYF65585 HHX65538:HIB65585 HRT65538:HRX65585 IBP65538:IBT65585 ILL65538:ILP65585 IVH65538:IVL65585 JFD65538:JFH65585 JOZ65538:JPD65585 JYV65538:JYZ65585 KIR65538:KIV65585 KSN65538:KSR65585 LCJ65538:LCN65585 LMF65538:LMJ65585 LWB65538:LWF65585 MFX65538:MGB65585 MPT65538:MPX65585 MZP65538:MZT65585 NJL65538:NJP65585 NTH65538:NTL65585 ODD65538:ODH65585 OMZ65538:OND65585 OWV65538:OWZ65585 PGR65538:PGV65585 PQN65538:PQR65585 QAJ65538:QAN65585 QKF65538:QKJ65585 QUB65538:QUF65585 RDX65538:REB65585 RNT65538:RNX65585 RXP65538:RXT65585 SHL65538:SHP65585 SRH65538:SRL65585 TBD65538:TBH65585 TKZ65538:TLD65585 TUV65538:TUZ65585 UER65538:UEV65585 UON65538:UOR65585 UYJ65538:UYN65585 VIF65538:VIJ65585 VSB65538:VSF65585 WBX65538:WCB65585 WLT65538:WLX65585 WVP65538:WVT65585 H131074:L131121 JD131074:JH131121 SZ131074:TD131121 ACV131074:ACZ131121 AMR131074:AMV131121 AWN131074:AWR131121 BGJ131074:BGN131121 BQF131074:BQJ131121 CAB131074:CAF131121 CJX131074:CKB131121 CTT131074:CTX131121 DDP131074:DDT131121 DNL131074:DNP131121 DXH131074:DXL131121 EHD131074:EHH131121 EQZ131074:ERD131121 FAV131074:FAZ131121 FKR131074:FKV131121 FUN131074:FUR131121 GEJ131074:GEN131121 GOF131074:GOJ131121 GYB131074:GYF131121 HHX131074:HIB131121 HRT131074:HRX131121 IBP131074:IBT131121 ILL131074:ILP131121 IVH131074:IVL131121 JFD131074:JFH131121 JOZ131074:JPD131121 JYV131074:JYZ131121 KIR131074:KIV131121 KSN131074:KSR131121 LCJ131074:LCN131121 LMF131074:LMJ131121 LWB131074:LWF131121 MFX131074:MGB131121 MPT131074:MPX131121 MZP131074:MZT131121 NJL131074:NJP131121 NTH131074:NTL131121 ODD131074:ODH131121 OMZ131074:OND131121 OWV131074:OWZ131121 PGR131074:PGV131121 PQN131074:PQR131121 QAJ131074:QAN131121 QKF131074:QKJ131121 QUB131074:QUF131121 RDX131074:REB131121 RNT131074:RNX131121 RXP131074:RXT131121 SHL131074:SHP131121 SRH131074:SRL131121 TBD131074:TBH131121 TKZ131074:TLD131121 TUV131074:TUZ131121 UER131074:UEV131121 UON131074:UOR131121 UYJ131074:UYN131121 VIF131074:VIJ131121 VSB131074:VSF131121 WBX131074:WCB131121 WLT131074:WLX131121 WVP131074:WVT131121 H196610:L196657 JD196610:JH196657 SZ196610:TD196657 ACV196610:ACZ196657 AMR196610:AMV196657 AWN196610:AWR196657 BGJ196610:BGN196657 BQF196610:BQJ196657 CAB196610:CAF196657 CJX196610:CKB196657 CTT196610:CTX196657 DDP196610:DDT196657 DNL196610:DNP196657 DXH196610:DXL196657 EHD196610:EHH196657 EQZ196610:ERD196657 FAV196610:FAZ196657 FKR196610:FKV196657 FUN196610:FUR196657 GEJ196610:GEN196657 GOF196610:GOJ196657 GYB196610:GYF196657 HHX196610:HIB196657 HRT196610:HRX196657 IBP196610:IBT196657 ILL196610:ILP196657 IVH196610:IVL196657 JFD196610:JFH196657 JOZ196610:JPD196657 JYV196610:JYZ196657 KIR196610:KIV196657 KSN196610:KSR196657 LCJ196610:LCN196657 LMF196610:LMJ196657 LWB196610:LWF196657 MFX196610:MGB196657 MPT196610:MPX196657 MZP196610:MZT196657 NJL196610:NJP196657 NTH196610:NTL196657 ODD196610:ODH196657 OMZ196610:OND196657 OWV196610:OWZ196657 PGR196610:PGV196657 PQN196610:PQR196657 QAJ196610:QAN196657 QKF196610:QKJ196657 QUB196610:QUF196657 RDX196610:REB196657 RNT196610:RNX196657 RXP196610:RXT196657 SHL196610:SHP196657 SRH196610:SRL196657 TBD196610:TBH196657 TKZ196610:TLD196657 TUV196610:TUZ196657 UER196610:UEV196657 UON196610:UOR196657 UYJ196610:UYN196657 VIF196610:VIJ196657 VSB196610:VSF196657 WBX196610:WCB196657 WLT196610:WLX196657 WVP196610:WVT196657 H262146:L262193 JD262146:JH262193 SZ262146:TD262193 ACV262146:ACZ262193 AMR262146:AMV262193 AWN262146:AWR262193 BGJ262146:BGN262193 BQF262146:BQJ262193 CAB262146:CAF262193 CJX262146:CKB262193 CTT262146:CTX262193 DDP262146:DDT262193 DNL262146:DNP262193 DXH262146:DXL262193 EHD262146:EHH262193 EQZ262146:ERD262193 FAV262146:FAZ262193 FKR262146:FKV262193 FUN262146:FUR262193 GEJ262146:GEN262193 GOF262146:GOJ262193 GYB262146:GYF262193 HHX262146:HIB262193 HRT262146:HRX262193 IBP262146:IBT262193 ILL262146:ILP262193 IVH262146:IVL262193 JFD262146:JFH262193 JOZ262146:JPD262193 JYV262146:JYZ262193 KIR262146:KIV262193 KSN262146:KSR262193 LCJ262146:LCN262193 LMF262146:LMJ262193 LWB262146:LWF262193 MFX262146:MGB262193 MPT262146:MPX262193 MZP262146:MZT262193 NJL262146:NJP262193 NTH262146:NTL262193 ODD262146:ODH262193 OMZ262146:OND262193 OWV262146:OWZ262193 PGR262146:PGV262193 PQN262146:PQR262193 QAJ262146:QAN262193 QKF262146:QKJ262193 QUB262146:QUF262193 RDX262146:REB262193 RNT262146:RNX262193 RXP262146:RXT262193 SHL262146:SHP262193 SRH262146:SRL262193 TBD262146:TBH262193 TKZ262146:TLD262193 TUV262146:TUZ262193 UER262146:UEV262193 UON262146:UOR262193 UYJ262146:UYN262193 VIF262146:VIJ262193 VSB262146:VSF262193 WBX262146:WCB262193 WLT262146:WLX262193 WVP262146:WVT262193 H327682:L327729 JD327682:JH327729 SZ327682:TD327729 ACV327682:ACZ327729 AMR327682:AMV327729 AWN327682:AWR327729 BGJ327682:BGN327729 BQF327682:BQJ327729 CAB327682:CAF327729 CJX327682:CKB327729 CTT327682:CTX327729 DDP327682:DDT327729 DNL327682:DNP327729 DXH327682:DXL327729 EHD327682:EHH327729 EQZ327682:ERD327729 FAV327682:FAZ327729 FKR327682:FKV327729 FUN327682:FUR327729 GEJ327682:GEN327729 GOF327682:GOJ327729 GYB327682:GYF327729 HHX327682:HIB327729 HRT327682:HRX327729 IBP327682:IBT327729 ILL327682:ILP327729 IVH327682:IVL327729 JFD327682:JFH327729 JOZ327682:JPD327729 JYV327682:JYZ327729 KIR327682:KIV327729 KSN327682:KSR327729 LCJ327682:LCN327729 LMF327682:LMJ327729 LWB327682:LWF327729 MFX327682:MGB327729 MPT327682:MPX327729 MZP327682:MZT327729 NJL327682:NJP327729 NTH327682:NTL327729 ODD327682:ODH327729 OMZ327682:OND327729 OWV327682:OWZ327729 PGR327682:PGV327729 PQN327682:PQR327729 QAJ327682:QAN327729 QKF327682:QKJ327729 QUB327682:QUF327729 RDX327682:REB327729 RNT327682:RNX327729 RXP327682:RXT327729 SHL327682:SHP327729 SRH327682:SRL327729 TBD327682:TBH327729 TKZ327682:TLD327729 TUV327682:TUZ327729 UER327682:UEV327729 UON327682:UOR327729 UYJ327682:UYN327729 VIF327682:VIJ327729 VSB327682:VSF327729 WBX327682:WCB327729 WLT327682:WLX327729 WVP327682:WVT327729 H393218:L393265 JD393218:JH393265 SZ393218:TD393265 ACV393218:ACZ393265 AMR393218:AMV393265 AWN393218:AWR393265 BGJ393218:BGN393265 BQF393218:BQJ393265 CAB393218:CAF393265 CJX393218:CKB393265 CTT393218:CTX393265 DDP393218:DDT393265 DNL393218:DNP393265 DXH393218:DXL393265 EHD393218:EHH393265 EQZ393218:ERD393265 FAV393218:FAZ393265 FKR393218:FKV393265 FUN393218:FUR393265 GEJ393218:GEN393265 GOF393218:GOJ393265 GYB393218:GYF393265 HHX393218:HIB393265 HRT393218:HRX393265 IBP393218:IBT393265 ILL393218:ILP393265 IVH393218:IVL393265 JFD393218:JFH393265 JOZ393218:JPD393265 JYV393218:JYZ393265 KIR393218:KIV393265 KSN393218:KSR393265 LCJ393218:LCN393265 LMF393218:LMJ393265 LWB393218:LWF393265 MFX393218:MGB393265 MPT393218:MPX393265 MZP393218:MZT393265 NJL393218:NJP393265 NTH393218:NTL393265 ODD393218:ODH393265 OMZ393218:OND393265 OWV393218:OWZ393265 PGR393218:PGV393265 PQN393218:PQR393265 QAJ393218:QAN393265 QKF393218:QKJ393265 QUB393218:QUF393265 RDX393218:REB393265 RNT393218:RNX393265 RXP393218:RXT393265 SHL393218:SHP393265 SRH393218:SRL393265 TBD393218:TBH393265 TKZ393218:TLD393265 TUV393218:TUZ393265 UER393218:UEV393265 UON393218:UOR393265 UYJ393218:UYN393265 VIF393218:VIJ393265 VSB393218:VSF393265 WBX393218:WCB393265 WLT393218:WLX393265 WVP393218:WVT393265 H458754:L458801 JD458754:JH458801 SZ458754:TD458801 ACV458754:ACZ458801 AMR458754:AMV458801 AWN458754:AWR458801 BGJ458754:BGN458801 BQF458754:BQJ458801 CAB458754:CAF458801 CJX458754:CKB458801 CTT458754:CTX458801 DDP458754:DDT458801 DNL458754:DNP458801 DXH458754:DXL458801 EHD458754:EHH458801 EQZ458754:ERD458801 FAV458754:FAZ458801 FKR458754:FKV458801 FUN458754:FUR458801 GEJ458754:GEN458801 GOF458754:GOJ458801 GYB458754:GYF458801 HHX458754:HIB458801 HRT458754:HRX458801 IBP458754:IBT458801 ILL458754:ILP458801 IVH458754:IVL458801 JFD458754:JFH458801 JOZ458754:JPD458801 JYV458754:JYZ458801 KIR458754:KIV458801 KSN458754:KSR458801 LCJ458754:LCN458801 LMF458754:LMJ458801 LWB458754:LWF458801 MFX458754:MGB458801 MPT458754:MPX458801 MZP458754:MZT458801 NJL458754:NJP458801 NTH458754:NTL458801 ODD458754:ODH458801 OMZ458754:OND458801 OWV458754:OWZ458801 PGR458754:PGV458801 PQN458754:PQR458801 QAJ458754:QAN458801 QKF458754:QKJ458801 QUB458754:QUF458801 RDX458754:REB458801 RNT458754:RNX458801 RXP458754:RXT458801 SHL458754:SHP458801 SRH458754:SRL458801 TBD458754:TBH458801 TKZ458754:TLD458801 TUV458754:TUZ458801 UER458754:UEV458801 UON458754:UOR458801 UYJ458754:UYN458801 VIF458754:VIJ458801 VSB458754:VSF458801 WBX458754:WCB458801 WLT458754:WLX458801 WVP458754:WVT458801 H524290:L524337 JD524290:JH524337 SZ524290:TD524337 ACV524290:ACZ524337 AMR524290:AMV524337 AWN524290:AWR524337 BGJ524290:BGN524337 BQF524290:BQJ524337 CAB524290:CAF524337 CJX524290:CKB524337 CTT524290:CTX524337 DDP524290:DDT524337 DNL524290:DNP524337 DXH524290:DXL524337 EHD524290:EHH524337 EQZ524290:ERD524337 FAV524290:FAZ524337 FKR524290:FKV524337 FUN524290:FUR524337 GEJ524290:GEN524337 GOF524290:GOJ524337 GYB524290:GYF524337 HHX524290:HIB524337 HRT524290:HRX524337 IBP524290:IBT524337 ILL524290:ILP524337 IVH524290:IVL524337 JFD524290:JFH524337 JOZ524290:JPD524337 JYV524290:JYZ524337 KIR524290:KIV524337 KSN524290:KSR524337 LCJ524290:LCN524337 LMF524290:LMJ524337 LWB524290:LWF524337 MFX524290:MGB524337 MPT524290:MPX524337 MZP524290:MZT524337 NJL524290:NJP524337 NTH524290:NTL524337 ODD524290:ODH524337 OMZ524290:OND524337 OWV524290:OWZ524337 PGR524290:PGV524337 PQN524290:PQR524337 QAJ524290:QAN524337 QKF524290:QKJ524337 QUB524290:QUF524337 RDX524290:REB524337 RNT524290:RNX524337 RXP524290:RXT524337 SHL524290:SHP524337 SRH524290:SRL524337 TBD524290:TBH524337 TKZ524290:TLD524337 TUV524290:TUZ524337 UER524290:UEV524337 UON524290:UOR524337 UYJ524290:UYN524337 VIF524290:VIJ524337 VSB524290:VSF524337 WBX524290:WCB524337 WLT524290:WLX524337 WVP524290:WVT524337 H589826:L589873 JD589826:JH589873 SZ589826:TD589873 ACV589826:ACZ589873 AMR589826:AMV589873 AWN589826:AWR589873 BGJ589826:BGN589873 BQF589826:BQJ589873 CAB589826:CAF589873 CJX589826:CKB589873 CTT589826:CTX589873 DDP589826:DDT589873 DNL589826:DNP589873 DXH589826:DXL589873 EHD589826:EHH589873 EQZ589826:ERD589873 FAV589826:FAZ589873 FKR589826:FKV589873 FUN589826:FUR589873 GEJ589826:GEN589873 GOF589826:GOJ589873 GYB589826:GYF589873 HHX589826:HIB589873 HRT589826:HRX589873 IBP589826:IBT589873 ILL589826:ILP589873 IVH589826:IVL589873 JFD589826:JFH589873 JOZ589826:JPD589873 JYV589826:JYZ589873 KIR589826:KIV589873 KSN589826:KSR589873 LCJ589826:LCN589873 LMF589826:LMJ589873 LWB589826:LWF589873 MFX589826:MGB589873 MPT589826:MPX589873 MZP589826:MZT589873 NJL589826:NJP589873 NTH589826:NTL589873 ODD589826:ODH589873 OMZ589826:OND589873 OWV589826:OWZ589873 PGR589826:PGV589873 PQN589826:PQR589873 QAJ589826:QAN589873 QKF589826:QKJ589873 QUB589826:QUF589873 RDX589826:REB589873 RNT589826:RNX589873 RXP589826:RXT589873 SHL589826:SHP589873 SRH589826:SRL589873 TBD589826:TBH589873 TKZ589826:TLD589873 TUV589826:TUZ589873 UER589826:UEV589873 UON589826:UOR589873 UYJ589826:UYN589873 VIF589826:VIJ589873 VSB589826:VSF589873 WBX589826:WCB589873 WLT589826:WLX589873 WVP589826:WVT589873 H655362:L655409 JD655362:JH655409 SZ655362:TD655409 ACV655362:ACZ655409 AMR655362:AMV655409 AWN655362:AWR655409 BGJ655362:BGN655409 BQF655362:BQJ655409 CAB655362:CAF655409 CJX655362:CKB655409 CTT655362:CTX655409 DDP655362:DDT655409 DNL655362:DNP655409 DXH655362:DXL655409 EHD655362:EHH655409 EQZ655362:ERD655409 FAV655362:FAZ655409 FKR655362:FKV655409 FUN655362:FUR655409 GEJ655362:GEN655409 GOF655362:GOJ655409 GYB655362:GYF655409 HHX655362:HIB655409 HRT655362:HRX655409 IBP655362:IBT655409 ILL655362:ILP655409 IVH655362:IVL655409 JFD655362:JFH655409 JOZ655362:JPD655409 JYV655362:JYZ655409 KIR655362:KIV655409 KSN655362:KSR655409 LCJ655362:LCN655409 LMF655362:LMJ655409 LWB655362:LWF655409 MFX655362:MGB655409 MPT655362:MPX655409 MZP655362:MZT655409 NJL655362:NJP655409 NTH655362:NTL655409 ODD655362:ODH655409 OMZ655362:OND655409 OWV655362:OWZ655409 PGR655362:PGV655409 PQN655362:PQR655409 QAJ655362:QAN655409 QKF655362:QKJ655409 QUB655362:QUF655409 RDX655362:REB655409 RNT655362:RNX655409 RXP655362:RXT655409 SHL655362:SHP655409 SRH655362:SRL655409 TBD655362:TBH655409 TKZ655362:TLD655409 TUV655362:TUZ655409 UER655362:UEV655409 UON655362:UOR655409 UYJ655362:UYN655409 VIF655362:VIJ655409 VSB655362:VSF655409 WBX655362:WCB655409 WLT655362:WLX655409 WVP655362:WVT655409 H720898:L720945 JD720898:JH720945 SZ720898:TD720945 ACV720898:ACZ720945 AMR720898:AMV720945 AWN720898:AWR720945 BGJ720898:BGN720945 BQF720898:BQJ720945 CAB720898:CAF720945 CJX720898:CKB720945 CTT720898:CTX720945 DDP720898:DDT720945 DNL720898:DNP720945 DXH720898:DXL720945 EHD720898:EHH720945 EQZ720898:ERD720945 FAV720898:FAZ720945 FKR720898:FKV720945 FUN720898:FUR720945 GEJ720898:GEN720945 GOF720898:GOJ720945 GYB720898:GYF720945 HHX720898:HIB720945 HRT720898:HRX720945 IBP720898:IBT720945 ILL720898:ILP720945 IVH720898:IVL720945 JFD720898:JFH720945 JOZ720898:JPD720945 JYV720898:JYZ720945 KIR720898:KIV720945 KSN720898:KSR720945 LCJ720898:LCN720945 LMF720898:LMJ720945 LWB720898:LWF720945 MFX720898:MGB720945 MPT720898:MPX720945 MZP720898:MZT720945 NJL720898:NJP720945 NTH720898:NTL720945 ODD720898:ODH720945 OMZ720898:OND720945 OWV720898:OWZ720945 PGR720898:PGV720945 PQN720898:PQR720945 QAJ720898:QAN720945 QKF720898:QKJ720945 QUB720898:QUF720945 RDX720898:REB720945 RNT720898:RNX720945 RXP720898:RXT720945 SHL720898:SHP720945 SRH720898:SRL720945 TBD720898:TBH720945 TKZ720898:TLD720945 TUV720898:TUZ720945 UER720898:UEV720945 UON720898:UOR720945 UYJ720898:UYN720945 VIF720898:VIJ720945 VSB720898:VSF720945 WBX720898:WCB720945 WLT720898:WLX720945 WVP720898:WVT720945 H786434:L786481 JD786434:JH786481 SZ786434:TD786481 ACV786434:ACZ786481 AMR786434:AMV786481 AWN786434:AWR786481 BGJ786434:BGN786481 BQF786434:BQJ786481 CAB786434:CAF786481 CJX786434:CKB786481 CTT786434:CTX786481 DDP786434:DDT786481 DNL786434:DNP786481 DXH786434:DXL786481 EHD786434:EHH786481 EQZ786434:ERD786481 FAV786434:FAZ786481 FKR786434:FKV786481 FUN786434:FUR786481 GEJ786434:GEN786481 GOF786434:GOJ786481 GYB786434:GYF786481 HHX786434:HIB786481 HRT786434:HRX786481 IBP786434:IBT786481 ILL786434:ILP786481 IVH786434:IVL786481 JFD786434:JFH786481 JOZ786434:JPD786481 JYV786434:JYZ786481 KIR786434:KIV786481 KSN786434:KSR786481 LCJ786434:LCN786481 LMF786434:LMJ786481 LWB786434:LWF786481 MFX786434:MGB786481 MPT786434:MPX786481 MZP786434:MZT786481 NJL786434:NJP786481 NTH786434:NTL786481 ODD786434:ODH786481 OMZ786434:OND786481 OWV786434:OWZ786481 PGR786434:PGV786481 PQN786434:PQR786481 QAJ786434:QAN786481 QKF786434:QKJ786481 QUB786434:QUF786481 RDX786434:REB786481 RNT786434:RNX786481 RXP786434:RXT786481 SHL786434:SHP786481 SRH786434:SRL786481 TBD786434:TBH786481 TKZ786434:TLD786481 TUV786434:TUZ786481 UER786434:UEV786481 UON786434:UOR786481 UYJ786434:UYN786481 VIF786434:VIJ786481 VSB786434:VSF786481 WBX786434:WCB786481 WLT786434:WLX786481 WVP786434:WVT786481 H851970:L852017 JD851970:JH852017 SZ851970:TD852017 ACV851970:ACZ852017 AMR851970:AMV852017 AWN851970:AWR852017 BGJ851970:BGN852017 BQF851970:BQJ852017 CAB851970:CAF852017 CJX851970:CKB852017 CTT851970:CTX852017 DDP851970:DDT852017 DNL851970:DNP852017 DXH851970:DXL852017 EHD851970:EHH852017 EQZ851970:ERD852017 FAV851970:FAZ852017 FKR851970:FKV852017 FUN851970:FUR852017 GEJ851970:GEN852017 GOF851970:GOJ852017 GYB851970:GYF852017 HHX851970:HIB852017 HRT851970:HRX852017 IBP851970:IBT852017 ILL851970:ILP852017 IVH851970:IVL852017 JFD851970:JFH852017 JOZ851970:JPD852017 JYV851970:JYZ852017 KIR851970:KIV852017 KSN851970:KSR852017 LCJ851970:LCN852017 LMF851970:LMJ852017 LWB851970:LWF852017 MFX851970:MGB852017 MPT851970:MPX852017 MZP851970:MZT852017 NJL851970:NJP852017 NTH851970:NTL852017 ODD851970:ODH852017 OMZ851970:OND852017 OWV851970:OWZ852017 PGR851970:PGV852017 PQN851970:PQR852017 QAJ851970:QAN852017 QKF851970:QKJ852017 QUB851970:QUF852017 RDX851970:REB852017 RNT851970:RNX852017 RXP851970:RXT852017 SHL851970:SHP852017 SRH851970:SRL852017 TBD851970:TBH852017 TKZ851970:TLD852017 TUV851970:TUZ852017 UER851970:UEV852017 UON851970:UOR852017 UYJ851970:UYN852017 VIF851970:VIJ852017 VSB851970:VSF852017 WBX851970:WCB852017 WLT851970:WLX852017 WVP851970:WVT852017 H917506:L917553 JD917506:JH917553 SZ917506:TD917553 ACV917506:ACZ917553 AMR917506:AMV917553 AWN917506:AWR917553 BGJ917506:BGN917553 BQF917506:BQJ917553 CAB917506:CAF917553 CJX917506:CKB917553 CTT917506:CTX917553 DDP917506:DDT917553 DNL917506:DNP917553 DXH917506:DXL917553 EHD917506:EHH917553 EQZ917506:ERD917553 FAV917506:FAZ917553 FKR917506:FKV917553 FUN917506:FUR917553 GEJ917506:GEN917553 GOF917506:GOJ917553 GYB917506:GYF917553 HHX917506:HIB917553 HRT917506:HRX917553 IBP917506:IBT917553 ILL917506:ILP917553 IVH917506:IVL917553 JFD917506:JFH917553 JOZ917506:JPD917553 JYV917506:JYZ917553 KIR917506:KIV917553 KSN917506:KSR917553 LCJ917506:LCN917553 LMF917506:LMJ917553 LWB917506:LWF917553 MFX917506:MGB917553 MPT917506:MPX917553 MZP917506:MZT917553 NJL917506:NJP917553 NTH917506:NTL917553 ODD917506:ODH917553 OMZ917506:OND917553 OWV917506:OWZ917553 PGR917506:PGV917553 PQN917506:PQR917553 QAJ917506:QAN917553 QKF917506:QKJ917553 QUB917506:QUF917553 RDX917506:REB917553 RNT917506:RNX917553 RXP917506:RXT917553 SHL917506:SHP917553 SRH917506:SRL917553 TBD917506:TBH917553 TKZ917506:TLD917553 TUV917506:TUZ917553 UER917506:UEV917553 UON917506:UOR917553 UYJ917506:UYN917553 VIF917506:VIJ917553 VSB917506:VSF917553 WBX917506:WCB917553 WLT917506:WLX917553 WVP917506:WVT917553 H983042:L983089 JD983042:JH983089 SZ983042:TD983089 ACV983042:ACZ983089 AMR983042:AMV983089 AWN983042:AWR983089 BGJ983042:BGN983089 BQF983042:BQJ983089 CAB983042:CAF983089 CJX983042:CKB983089 CTT983042:CTX983089 DDP983042:DDT983089 DNL983042:DNP983089 DXH983042:DXL983089 EHD983042:EHH983089 EQZ983042:ERD983089 FAV983042:FAZ983089 FKR983042:FKV983089 FUN983042:FUR983089 GEJ983042:GEN983089 GOF983042:GOJ983089 GYB983042:GYF983089 HHX983042:HIB983089 HRT983042:HRX983089 IBP983042:IBT983089 ILL983042:ILP983089 IVH983042:IVL983089 JFD983042:JFH983089 JOZ983042:JPD983089 JYV983042:JYZ983089 KIR983042:KIV983089 KSN983042:KSR983089 LCJ983042:LCN983089 LMF983042:LMJ983089 LWB983042:LWF983089 MFX983042:MGB983089 MPT983042:MPX983089 MZP983042:MZT983089 NJL983042:NJP983089 NTH983042:NTL983089 ODD983042:ODH983089 OMZ983042:OND983089 OWV983042:OWZ983089 PGR983042:PGV983089 PQN983042:PQR983089 QAJ983042:QAN983089 QKF983042:QKJ983089 QUB983042:QUF983089 RDX983042:REB983089 RNT983042:RNX983089 RXP983042:RXT983089 SHL983042:SHP983089 SRH983042:SRL983089 TBD983042:TBH983089 TKZ983042:TLD983089 TUV983042:TUZ983089 UER983042:UEV983089 UON983042:UOR983089 UYJ983042:UYN983089 VIF983042:VIJ983089 VSB983042:VSF983089 WBX983042:WCB983089 WLT983042:WLX983089 WVP983042:WVT983089 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A7:G49 IW7:JC49 SS7:SY49 ACO7:ACU49 AMK7:AMQ49 AWG7:AWM49 BGC7:BGI49 BPY7:BQE49 BZU7:CAA49 CJQ7:CJW49 CTM7:CTS49 DDI7:DDO49 DNE7:DNK49 DXA7:DXG49 EGW7:EHC49 EQS7:EQY49 FAO7:FAU49 FKK7:FKQ49 FUG7:FUM49 GEC7:GEI49 GNY7:GOE49 GXU7:GYA49 HHQ7:HHW49 HRM7:HRS49 IBI7:IBO49 ILE7:ILK49 IVA7:IVG49 JEW7:JFC49 JOS7:JOY49 JYO7:JYU49 KIK7:KIQ49 KSG7:KSM49 LCC7:LCI49 LLY7:LME49 LVU7:LWA49 MFQ7:MFW49 MPM7:MPS49 MZI7:MZO49 NJE7:NJK49 NTA7:NTG49 OCW7:ODC49 OMS7:OMY49 OWO7:OWU49 PGK7:PGQ49 PQG7:PQM49 QAC7:QAI49 QJY7:QKE49 QTU7:QUA49 RDQ7:RDW49 RNM7:RNS49 RXI7:RXO49 SHE7:SHK49 SRA7:SRG49 TAW7:TBC49 TKS7:TKY49 TUO7:TUU49 UEK7:UEQ49 UOG7:UOM49 UYC7:UYI49 VHY7:VIE49 VRU7:VSA49 WBQ7:WBW49 WLM7:WLS49 WVI7:WVO49 A65543:G65585 IW65543:JC65585 SS65543:SY65585 ACO65543:ACU65585 AMK65543:AMQ65585 AWG65543:AWM65585 BGC65543:BGI65585 BPY65543:BQE65585 BZU65543:CAA65585 CJQ65543:CJW65585 CTM65543:CTS65585 DDI65543:DDO65585 DNE65543:DNK65585 DXA65543:DXG65585 EGW65543:EHC65585 EQS65543:EQY65585 FAO65543:FAU65585 FKK65543:FKQ65585 FUG65543:FUM65585 GEC65543:GEI65585 GNY65543:GOE65585 GXU65543:GYA65585 HHQ65543:HHW65585 HRM65543:HRS65585 IBI65543:IBO65585 ILE65543:ILK65585 IVA65543:IVG65585 JEW65543:JFC65585 JOS65543:JOY65585 JYO65543:JYU65585 KIK65543:KIQ65585 KSG65543:KSM65585 LCC65543:LCI65585 LLY65543:LME65585 LVU65543:LWA65585 MFQ65543:MFW65585 MPM65543:MPS65585 MZI65543:MZO65585 NJE65543:NJK65585 NTA65543:NTG65585 OCW65543:ODC65585 OMS65543:OMY65585 OWO65543:OWU65585 PGK65543:PGQ65585 PQG65543:PQM65585 QAC65543:QAI65585 QJY65543:QKE65585 QTU65543:QUA65585 RDQ65543:RDW65585 RNM65543:RNS65585 RXI65543:RXO65585 SHE65543:SHK65585 SRA65543:SRG65585 TAW65543:TBC65585 TKS65543:TKY65585 TUO65543:TUU65585 UEK65543:UEQ65585 UOG65543:UOM65585 UYC65543:UYI65585 VHY65543:VIE65585 VRU65543:VSA65585 WBQ65543:WBW65585 WLM65543:WLS65585 WVI65543:WVO65585 A131079:G131121 IW131079:JC131121 SS131079:SY131121 ACO131079:ACU131121 AMK131079:AMQ131121 AWG131079:AWM131121 BGC131079:BGI131121 BPY131079:BQE131121 BZU131079:CAA131121 CJQ131079:CJW131121 CTM131079:CTS131121 DDI131079:DDO131121 DNE131079:DNK131121 DXA131079:DXG131121 EGW131079:EHC131121 EQS131079:EQY131121 FAO131079:FAU131121 FKK131079:FKQ131121 FUG131079:FUM131121 GEC131079:GEI131121 GNY131079:GOE131121 GXU131079:GYA131121 HHQ131079:HHW131121 HRM131079:HRS131121 IBI131079:IBO131121 ILE131079:ILK131121 IVA131079:IVG131121 JEW131079:JFC131121 JOS131079:JOY131121 JYO131079:JYU131121 KIK131079:KIQ131121 KSG131079:KSM131121 LCC131079:LCI131121 LLY131079:LME131121 LVU131079:LWA131121 MFQ131079:MFW131121 MPM131079:MPS131121 MZI131079:MZO131121 NJE131079:NJK131121 NTA131079:NTG131121 OCW131079:ODC131121 OMS131079:OMY131121 OWO131079:OWU131121 PGK131079:PGQ131121 PQG131079:PQM131121 QAC131079:QAI131121 QJY131079:QKE131121 QTU131079:QUA131121 RDQ131079:RDW131121 RNM131079:RNS131121 RXI131079:RXO131121 SHE131079:SHK131121 SRA131079:SRG131121 TAW131079:TBC131121 TKS131079:TKY131121 TUO131079:TUU131121 UEK131079:UEQ131121 UOG131079:UOM131121 UYC131079:UYI131121 VHY131079:VIE131121 VRU131079:VSA131121 WBQ131079:WBW131121 WLM131079:WLS131121 WVI131079:WVO131121 A196615:G196657 IW196615:JC196657 SS196615:SY196657 ACO196615:ACU196657 AMK196615:AMQ196657 AWG196615:AWM196657 BGC196615:BGI196657 BPY196615:BQE196657 BZU196615:CAA196657 CJQ196615:CJW196657 CTM196615:CTS196657 DDI196615:DDO196657 DNE196615:DNK196657 DXA196615:DXG196657 EGW196615:EHC196657 EQS196615:EQY196657 FAO196615:FAU196657 FKK196615:FKQ196657 FUG196615:FUM196657 GEC196615:GEI196657 GNY196615:GOE196657 GXU196615:GYA196657 HHQ196615:HHW196657 HRM196615:HRS196657 IBI196615:IBO196657 ILE196615:ILK196657 IVA196615:IVG196657 JEW196615:JFC196657 JOS196615:JOY196657 JYO196615:JYU196657 KIK196615:KIQ196657 KSG196615:KSM196657 LCC196615:LCI196657 LLY196615:LME196657 LVU196615:LWA196657 MFQ196615:MFW196657 MPM196615:MPS196657 MZI196615:MZO196657 NJE196615:NJK196657 NTA196615:NTG196657 OCW196615:ODC196657 OMS196615:OMY196657 OWO196615:OWU196657 PGK196615:PGQ196657 PQG196615:PQM196657 QAC196615:QAI196657 QJY196615:QKE196657 QTU196615:QUA196657 RDQ196615:RDW196657 RNM196615:RNS196657 RXI196615:RXO196657 SHE196615:SHK196657 SRA196615:SRG196657 TAW196615:TBC196657 TKS196615:TKY196657 TUO196615:TUU196657 UEK196615:UEQ196657 UOG196615:UOM196657 UYC196615:UYI196657 VHY196615:VIE196657 VRU196615:VSA196657 WBQ196615:WBW196657 WLM196615:WLS196657 WVI196615:WVO196657 A262151:G262193 IW262151:JC262193 SS262151:SY262193 ACO262151:ACU262193 AMK262151:AMQ262193 AWG262151:AWM262193 BGC262151:BGI262193 BPY262151:BQE262193 BZU262151:CAA262193 CJQ262151:CJW262193 CTM262151:CTS262193 DDI262151:DDO262193 DNE262151:DNK262193 DXA262151:DXG262193 EGW262151:EHC262193 EQS262151:EQY262193 FAO262151:FAU262193 FKK262151:FKQ262193 FUG262151:FUM262193 GEC262151:GEI262193 GNY262151:GOE262193 GXU262151:GYA262193 HHQ262151:HHW262193 HRM262151:HRS262193 IBI262151:IBO262193 ILE262151:ILK262193 IVA262151:IVG262193 JEW262151:JFC262193 JOS262151:JOY262193 JYO262151:JYU262193 KIK262151:KIQ262193 KSG262151:KSM262193 LCC262151:LCI262193 LLY262151:LME262193 LVU262151:LWA262193 MFQ262151:MFW262193 MPM262151:MPS262193 MZI262151:MZO262193 NJE262151:NJK262193 NTA262151:NTG262193 OCW262151:ODC262193 OMS262151:OMY262193 OWO262151:OWU262193 PGK262151:PGQ262193 PQG262151:PQM262193 QAC262151:QAI262193 QJY262151:QKE262193 QTU262151:QUA262193 RDQ262151:RDW262193 RNM262151:RNS262193 RXI262151:RXO262193 SHE262151:SHK262193 SRA262151:SRG262193 TAW262151:TBC262193 TKS262151:TKY262193 TUO262151:TUU262193 UEK262151:UEQ262193 UOG262151:UOM262193 UYC262151:UYI262193 VHY262151:VIE262193 VRU262151:VSA262193 WBQ262151:WBW262193 WLM262151:WLS262193 WVI262151:WVO262193 A327687:G327729 IW327687:JC327729 SS327687:SY327729 ACO327687:ACU327729 AMK327687:AMQ327729 AWG327687:AWM327729 BGC327687:BGI327729 BPY327687:BQE327729 BZU327687:CAA327729 CJQ327687:CJW327729 CTM327687:CTS327729 DDI327687:DDO327729 DNE327687:DNK327729 DXA327687:DXG327729 EGW327687:EHC327729 EQS327687:EQY327729 FAO327687:FAU327729 FKK327687:FKQ327729 FUG327687:FUM327729 GEC327687:GEI327729 GNY327687:GOE327729 GXU327687:GYA327729 HHQ327687:HHW327729 HRM327687:HRS327729 IBI327687:IBO327729 ILE327687:ILK327729 IVA327687:IVG327729 JEW327687:JFC327729 JOS327687:JOY327729 JYO327687:JYU327729 KIK327687:KIQ327729 KSG327687:KSM327729 LCC327687:LCI327729 LLY327687:LME327729 LVU327687:LWA327729 MFQ327687:MFW327729 MPM327687:MPS327729 MZI327687:MZO327729 NJE327687:NJK327729 NTA327687:NTG327729 OCW327687:ODC327729 OMS327687:OMY327729 OWO327687:OWU327729 PGK327687:PGQ327729 PQG327687:PQM327729 QAC327687:QAI327729 QJY327687:QKE327729 QTU327687:QUA327729 RDQ327687:RDW327729 RNM327687:RNS327729 RXI327687:RXO327729 SHE327687:SHK327729 SRA327687:SRG327729 TAW327687:TBC327729 TKS327687:TKY327729 TUO327687:TUU327729 UEK327687:UEQ327729 UOG327687:UOM327729 UYC327687:UYI327729 VHY327687:VIE327729 VRU327687:VSA327729 WBQ327687:WBW327729 WLM327687:WLS327729 WVI327687:WVO327729 A393223:G393265 IW393223:JC393265 SS393223:SY393265 ACO393223:ACU393265 AMK393223:AMQ393265 AWG393223:AWM393265 BGC393223:BGI393265 BPY393223:BQE393265 BZU393223:CAA393265 CJQ393223:CJW393265 CTM393223:CTS393265 DDI393223:DDO393265 DNE393223:DNK393265 DXA393223:DXG393265 EGW393223:EHC393265 EQS393223:EQY393265 FAO393223:FAU393265 FKK393223:FKQ393265 FUG393223:FUM393265 GEC393223:GEI393265 GNY393223:GOE393265 GXU393223:GYA393265 HHQ393223:HHW393265 HRM393223:HRS393265 IBI393223:IBO393265 ILE393223:ILK393265 IVA393223:IVG393265 JEW393223:JFC393265 JOS393223:JOY393265 JYO393223:JYU393265 KIK393223:KIQ393265 KSG393223:KSM393265 LCC393223:LCI393265 LLY393223:LME393265 LVU393223:LWA393265 MFQ393223:MFW393265 MPM393223:MPS393265 MZI393223:MZO393265 NJE393223:NJK393265 NTA393223:NTG393265 OCW393223:ODC393265 OMS393223:OMY393265 OWO393223:OWU393265 PGK393223:PGQ393265 PQG393223:PQM393265 QAC393223:QAI393265 QJY393223:QKE393265 QTU393223:QUA393265 RDQ393223:RDW393265 RNM393223:RNS393265 RXI393223:RXO393265 SHE393223:SHK393265 SRA393223:SRG393265 TAW393223:TBC393265 TKS393223:TKY393265 TUO393223:TUU393265 UEK393223:UEQ393265 UOG393223:UOM393265 UYC393223:UYI393265 VHY393223:VIE393265 VRU393223:VSA393265 WBQ393223:WBW393265 WLM393223:WLS393265 WVI393223:WVO393265 A458759:G458801 IW458759:JC458801 SS458759:SY458801 ACO458759:ACU458801 AMK458759:AMQ458801 AWG458759:AWM458801 BGC458759:BGI458801 BPY458759:BQE458801 BZU458759:CAA458801 CJQ458759:CJW458801 CTM458759:CTS458801 DDI458759:DDO458801 DNE458759:DNK458801 DXA458759:DXG458801 EGW458759:EHC458801 EQS458759:EQY458801 FAO458759:FAU458801 FKK458759:FKQ458801 FUG458759:FUM458801 GEC458759:GEI458801 GNY458759:GOE458801 GXU458759:GYA458801 HHQ458759:HHW458801 HRM458759:HRS458801 IBI458759:IBO458801 ILE458759:ILK458801 IVA458759:IVG458801 JEW458759:JFC458801 JOS458759:JOY458801 JYO458759:JYU458801 KIK458759:KIQ458801 KSG458759:KSM458801 LCC458759:LCI458801 LLY458759:LME458801 LVU458759:LWA458801 MFQ458759:MFW458801 MPM458759:MPS458801 MZI458759:MZO458801 NJE458759:NJK458801 NTA458759:NTG458801 OCW458759:ODC458801 OMS458759:OMY458801 OWO458759:OWU458801 PGK458759:PGQ458801 PQG458759:PQM458801 QAC458759:QAI458801 QJY458759:QKE458801 QTU458759:QUA458801 RDQ458759:RDW458801 RNM458759:RNS458801 RXI458759:RXO458801 SHE458759:SHK458801 SRA458759:SRG458801 TAW458759:TBC458801 TKS458759:TKY458801 TUO458759:TUU458801 UEK458759:UEQ458801 UOG458759:UOM458801 UYC458759:UYI458801 VHY458759:VIE458801 VRU458759:VSA458801 WBQ458759:WBW458801 WLM458759:WLS458801 WVI458759:WVO458801 A524295:G524337 IW524295:JC524337 SS524295:SY524337 ACO524295:ACU524337 AMK524295:AMQ524337 AWG524295:AWM524337 BGC524295:BGI524337 BPY524295:BQE524337 BZU524295:CAA524337 CJQ524295:CJW524337 CTM524295:CTS524337 DDI524295:DDO524337 DNE524295:DNK524337 DXA524295:DXG524337 EGW524295:EHC524337 EQS524295:EQY524337 FAO524295:FAU524337 FKK524295:FKQ524337 FUG524295:FUM524337 GEC524295:GEI524337 GNY524295:GOE524337 GXU524295:GYA524337 HHQ524295:HHW524337 HRM524295:HRS524337 IBI524295:IBO524337 ILE524295:ILK524337 IVA524295:IVG524337 JEW524295:JFC524337 JOS524295:JOY524337 JYO524295:JYU524337 KIK524295:KIQ524337 KSG524295:KSM524337 LCC524295:LCI524337 LLY524295:LME524337 LVU524295:LWA524337 MFQ524295:MFW524337 MPM524295:MPS524337 MZI524295:MZO524337 NJE524295:NJK524337 NTA524295:NTG524337 OCW524295:ODC524337 OMS524295:OMY524337 OWO524295:OWU524337 PGK524295:PGQ524337 PQG524295:PQM524337 QAC524295:QAI524337 QJY524295:QKE524337 QTU524295:QUA524337 RDQ524295:RDW524337 RNM524295:RNS524337 RXI524295:RXO524337 SHE524295:SHK524337 SRA524295:SRG524337 TAW524295:TBC524337 TKS524295:TKY524337 TUO524295:TUU524337 UEK524295:UEQ524337 UOG524295:UOM524337 UYC524295:UYI524337 VHY524295:VIE524337 VRU524295:VSA524337 WBQ524295:WBW524337 WLM524295:WLS524337 WVI524295:WVO524337 A589831:G589873 IW589831:JC589873 SS589831:SY589873 ACO589831:ACU589873 AMK589831:AMQ589873 AWG589831:AWM589873 BGC589831:BGI589873 BPY589831:BQE589873 BZU589831:CAA589873 CJQ589831:CJW589873 CTM589831:CTS589873 DDI589831:DDO589873 DNE589831:DNK589873 DXA589831:DXG589873 EGW589831:EHC589873 EQS589831:EQY589873 FAO589831:FAU589873 FKK589831:FKQ589873 FUG589831:FUM589873 GEC589831:GEI589873 GNY589831:GOE589873 GXU589831:GYA589873 HHQ589831:HHW589873 HRM589831:HRS589873 IBI589831:IBO589873 ILE589831:ILK589873 IVA589831:IVG589873 JEW589831:JFC589873 JOS589831:JOY589873 JYO589831:JYU589873 KIK589831:KIQ589873 KSG589831:KSM589873 LCC589831:LCI589873 LLY589831:LME589873 LVU589831:LWA589873 MFQ589831:MFW589873 MPM589831:MPS589873 MZI589831:MZO589873 NJE589831:NJK589873 NTA589831:NTG589873 OCW589831:ODC589873 OMS589831:OMY589873 OWO589831:OWU589873 PGK589831:PGQ589873 PQG589831:PQM589873 QAC589831:QAI589873 QJY589831:QKE589873 QTU589831:QUA589873 RDQ589831:RDW589873 RNM589831:RNS589873 RXI589831:RXO589873 SHE589831:SHK589873 SRA589831:SRG589873 TAW589831:TBC589873 TKS589831:TKY589873 TUO589831:TUU589873 UEK589831:UEQ589873 UOG589831:UOM589873 UYC589831:UYI589873 VHY589831:VIE589873 VRU589831:VSA589873 WBQ589831:WBW589873 WLM589831:WLS589873 WVI589831:WVO589873 A655367:G655409 IW655367:JC655409 SS655367:SY655409 ACO655367:ACU655409 AMK655367:AMQ655409 AWG655367:AWM655409 BGC655367:BGI655409 BPY655367:BQE655409 BZU655367:CAA655409 CJQ655367:CJW655409 CTM655367:CTS655409 DDI655367:DDO655409 DNE655367:DNK655409 DXA655367:DXG655409 EGW655367:EHC655409 EQS655367:EQY655409 FAO655367:FAU655409 FKK655367:FKQ655409 FUG655367:FUM655409 GEC655367:GEI655409 GNY655367:GOE655409 GXU655367:GYA655409 HHQ655367:HHW655409 HRM655367:HRS655409 IBI655367:IBO655409 ILE655367:ILK655409 IVA655367:IVG655409 JEW655367:JFC655409 JOS655367:JOY655409 JYO655367:JYU655409 KIK655367:KIQ655409 KSG655367:KSM655409 LCC655367:LCI655409 LLY655367:LME655409 LVU655367:LWA655409 MFQ655367:MFW655409 MPM655367:MPS655409 MZI655367:MZO655409 NJE655367:NJK655409 NTA655367:NTG655409 OCW655367:ODC655409 OMS655367:OMY655409 OWO655367:OWU655409 PGK655367:PGQ655409 PQG655367:PQM655409 QAC655367:QAI655409 QJY655367:QKE655409 QTU655367:QUA655409 RDQ655367:RDW655409 RNM655367:RNS655409 RXI655367:RXO655409 SHE655367:SHK655409 SRA655367:SRG655409 TAW655367:TBC655409 TKS655367:TKY655409 TUO655367:TUU655409 UEK655367:UEQ655409 UOG655367:UOM655409 UYC655367:UYI655409 VHY655367:VIE655409 VRU655367:VSA655409 WBQ655367:WBW655409 WLM655367:WLS655409 WVI655367:WVO655409 A720903:G720945 IW720903:JC720945 SS720903:SY720945 ACO720903:ACU720945 AMK720903:AMQ720945 AWG720903:AWM720945 BGC720903:BGI720945 BPY720903:BQE720945 BZU720903:CAA720945 CJQ720903:CJW720945 CTM720903:CTS720945 DDI720903:DDO720945 DNE720903:DNK720945 DXA720903:DXG720945 EGW720903:EHC720945 EQS720903:EQY720945 FAO720903:FAU720945 FKK720903:FKQ720945 FUG720903:FUM720945 GEC720903:GEI720945 GNY720903:GOE720945 GXU720903:GYA720945 HHQ720903:HHW720945 HRM720903:HRS720945 IBI720903:IBO720945 ILE720903:ILK720945 IVA720903:IVG720945 JEW720903:JFC720945 JOS720903:JOY720945 JYO720903:JYU720945 KIK720903:KIQ720945 KSG720903:KSM720945 LCC720903:LCI720945 LLY720903:LME720945 LVU720903:LWA720945 MFQ720903:MFW720945 MPM720903:MPS720945 MZI720903:MZO720945 NJE720903:NJK720945 NTA720903:NTG720945 OCW720903:ODC720945 OMS720903:OMY720945 OWO720903:OWU720945 PGK720903:PGQ720945 PQG720903:PQM720945 QAC720903:QAI720945 QJY720903:QKE720945 QTU720903:QUA720945 RDQ720903:RDW720945 RNM720903:RNS720945 RXI720903:RXO720945 SHE720903:SHK720945 SRA720903:SRG720945 TAW720903:TBC720945 TKS720903:TKY720945 TUO720903:TUU720945 UEK720903:UEQ720945 UOG720903:UOM720945 UYC720903:UYI720945 VHY720903:VIE720945 VRU720903:VSA720945 WBQ720903:WBW720945 WLM720903:WLS720945 WVI720903:WVO720945 A786439:G786481 IW786439:JC786481 SS786439:SY786481 ACO786439:ACU786481 AMK786439:AMQ786481 AWG786439:AWM786481 BGC786439:BGI786481 BPY786439:BQE786481 BZU786439:CAA786481 CJQ786439:CJW786481 CTM786439:CTS786481 DDI786439:DDO786481 DNE786439:DNK786481 DXA786439:DXG786481 EGW786439:EHC786481 EQS786439:EQY786481 FAO786439:FAU786481 FKK786439:FKQ786481 FUG786439:FUM786481 GEC786439:GEI786481 GNY786439:GOE786481 GXU786439:GYA786481 HHQ786439:HHW786481 HRM786439:HRS786481 IBI786439:IBO786481 ILE786439:ILK786481 IVA786439:IVG786481 JEW786439:JFC786481 JOS786439:JOY786481 JYO786439:JYU786481 KIK786439:KIQ786481 KSG786439:KSM786481 LCC786439:LCI786481 LLY786439:LME786481 LVU786439:LWA786481 MFQ786439:MFW786481 MPM786439:MPS786481 MZI786439:MZO786481 NJE786439:NJK786481 NTA786439:NTG786481 OCW786439:ODC786481 OMS786439:OMY786481 OWO786439:OWU786481 PGK786439:PGQ786481 PQG786439:PQM786481 QAC786439:QAI786481 QJY786439:QKE786481 QTU786439:QUA786481 RDQ786439:RDW786481 RNM786439:RNS786481 RXI786439:RXO786481 SHE786439:SHK786481 SRA786439:SRG786481 TAW786439:TBC786481 TKS786439:TKY786481 TUO786439:TUU786481 UEK786439:UEQ786481 UOG786439:UOM786481 UYC786439:UYI786481 VHY786439:VIE786481 VRU786439:VSA786481 WBQ786439:WBW786481 WLM786439:WLS786481 WVI786439:WVO786481 A851975:G852017 IW851975:JC852017 SS851975:SY852017 ACO851975:ACU852017 AMK851975:AMQ852017 AWG851975:AWM852017 BGC851975:BGI852017 BPY851975:BQE852017 BZU851975:CAA852017 CJQ851975:CJW852017 CTM851975:CTS852017 DDI851975:DDO852017 DNE851975:DNK852017 DXA851975:DXG852017 EGW851975:EHC852017 EQS851975:EQY852017 FAO851975:FAU852017 FKK851975:FKQ852017 FUG851975:FUM852017 GEC851975:GEI852017 GNY851975:GOE852017 GXU851975:GYA852017 HHQ851975:HHW852017 HRM851975:HRS852017 IBI851975:IBO852017 ILE851975:ILK852017 IVA851975:IVG852017 JEW851975:JFC852017 JOS851975:JOY852017 JYO851975:JYU852017 KIK851975:KIQ852017 KSG851975:KSM852017 LCC851975:LCI852017 LLY851975:LME852017 LVU851975:LWA852017 MFQ851975:MFW852017 MPM851975:MPS852017 MZI851975:MZO852017 NJE851975:NJK852017 NTA851975:NTG852017 OCW851975:ODC852017 OMS851975:OMY852017 OWO851975:OWU852017 PGK851975:PGQ852017 PQG851975:PQM852017 QAC851975:QAI852017 QJY851975:QKE852017 QTU851975:QUA852017 RDQ851975:RDW852017 RNM851975:RNS852017 RXI851975:RXO852017 SHE851975:SHK852017 SRA851975:SRG852017 TAW851975:TBC852017 TKS851975:TKY852017 TUO851975:TUU852017 UEK851975:UEQ852017 UOG851975:UOM852017 UYC851975:UYI852017 VHY851975:VIE852017 VRU851975:VSA852017 WBQ851975:WBW852017 WLM851975:WLS852017 WVI851975:WVO852017 A917511:G917553 IW917511:JC917553 SS917511:SY917553 ACO917511:ACU917553 AMK917511:AMQ917553 AWG917511:AWM917553 BGC917511:BGI917553 BPY917511:BQE917553 BZU917511:CAA917553 CJQ917511:CJW917553 CTM917511:CTS917553 DDI917511:DDO917553 DNE917511:DNK917553 DXA917511:DXG917553 EGW917511:EHC917553 EQS917511:EQY917553 FAO917511:FAU917553 FKK917511:FKQ917553 FUG917511:FUM917553 GEC917511:GEI917553 GNY917511:GOE917553 GXU917511:GYA917553 HHQ917511:HHW917553 HRM917511:HRS917553 IBI917511:IBO917553 ILE917511:ILK917553 IVA917511:IVG917553 JEW917511:JFC917553 JOS917511:JOY917553 JYO917511:JYU917553 KIK917511:KIQ917553 KSG917511:KSM917553 LCC917511:LCI917553 LLY917511:LME917553 LVU917511:LWA917553 MFQ917511:MFW917553 MPM917511:MPS917553 MZI917511:MZO917553 NJE917511:NJK917553 NTA917511:NTG917553 OCW917511:ODC917553 OMS917511:OMY917553 OWO917511:OWU917553 PGK917511:PGQ917553 PQG917511:PQM917553 QAC917511:QAI917553 QJY917511:QKE917553 QTU917511:QUA917553 RDQ917511:RDW917553 RNM917511:RNS917553 RXI917511:RXO917553 SHE917511:SHK917553 SRA917511:SRG917553 TAW917511:TBC917553 TKS917511:TKY917553 TUO917511:TUU917553 UEK917511:UEQ917553 UOG917511:UOM917553 UYC917511:UYI917553 VHY917511:VIE917553 VRU917511:VSA917553 WBQ917511:WBW917553 WLM917511:WLS917553 WVI917511:WVO917553 A983047:G983089 IW983047:JC983089 SS983047:SY983089 ACO983047:ACU983089 AMK983047:AMQ983089 AWG983047:AWM983089 BGC983047:BGI983089 BPY983047:BQE983089 BZU983047:CAA983089 CJQ983047:CJW983089 CTM983047:CTS983089 DDI983047:DDO983089 DNE983047:DNK983089 DXA983047:DXG983089 EGW983047:EHC983089 EQS983047:EQY983089 FAO983047:FAU983089 FKK983047:FKQ983089 FUG983047:FUM983089 GEC983047:GEI983089 GNY983047:GOE983089 GXU983047:GYA983089 HHQ983047:HHW983089 HRM983047:HRS983089 IBI983047:IBO983089 ILE983047:ILK983089 IVA983047:IVG983089 JEW983047:JFC983089 JOS983047:JOY983089 JYO983047:JYU983089 KIK983047:KIQ983089 KSG983047:KSM983089 LCC983047:LCI983089 LLY983047:LME983089 LVU983047:LWA983089 MFQ983047:MFW983089 MPM983047:MPS983089 MZI983047:MZO983089 NJE983047:NJK983089 NTA983047:NTG983089 OCW983047:ODC983089 OMS983047:OMY983089 OWO983047:OWU983089 PGK983047:PGQ983089 PQG983047:PQM983089 QAC983047:QAI983089 QJY983047:QKE983089 QTU983047:QUA983089 RDQ983047:RDW983089 RNM983047:RNS983089 RXI983047:RXO983089 SHE983047:SHK983089 SRA983047:SRG983089 TAW983047:TBC983089 TKS983047:TKY983089 TUO983047:TUU983089 UEK983047:UEQ983089 UOG983047:UOM983089 UYC983047:UYI983089 VHY983047:VIE983089 VRU983047:VSA983089 WBQ983047:WBW983089 WLM983047:WLS983089 WVI983047:WVO983089 A50:L61 IW50:JH61 SS50:TD61 ACO50:ACZ61 AMK50:AMV61 AWG50:AWR61 BGC50:BGN61 BPY50:BQJ61 BZU50:CAF61 CJQ50:CKB61 CTM50:CTX61 DDI50:DDT61 DNE50:DNP61 DXA50:DXL61 EGW50:EHH61 EQS50:ERD61 FAO50:FAZ61 FKK50:FKV61 FUG50:FUR61 GEC50:GEN61 GNY50:GOJ61 GXU50:GYF61 HHQ50:HIB61 HRM50:HRX61 IBI50:IBT61 ILE50:ILP61 IVA50:IVL61 JEW50:JFH61 JOS50:JPD61 JYO50:JYZ61 KIK50:KIV61 KSG50:KSR61 LCC50:LCN61 LLY50:LMJ61 LVU50:LWF61 MFQ50:MGB61 MPM50:MPX61 MZI50:MZT61 NJE50:NJP61 NTA50:NTL61 OCW50:ODH61 OMS50:OND61 OWO50:OWZ61 PGK50:PGV61 PQG50:PQR61 QAC50:QAN61 QJY50:QKJ61 QTU50:QUF61 RDQ50:REB61 RNM50:RNX61 RXI50:RXT61 SHE50:SHP61 SRA50:SRL61 TAW50:TBH61 TKS50:TLD61 TUO50:TUZ61 UEK50:UEV61 UOG50:UOR61 UYC50:UYN61 VHY50:VIJ61 VRU50:VSF61 WBQ50:WCB61 WLM50:WLX61 WVI50:WVT61 A65586:L65597 IW65586:JH65597 SS65586:TD65597 ACO65586:ACZ65597 AMK65586:AMV65597 AWG65586:AWR65597 BGC65586:BGN65597 BPY65586:BQJ65597 BZU65586:CAF65597 CJQ65586:CKB65597 CTM65586:CTX65597 DDI65586:DDT65597 DNE65586:DNP65597 DXA65586:DXL65597 EGW65586:EHH65597 EQS65586:ERD65597 FAO65586:FAZ65597 FKK65586:FKV65597 FUG65586:FUR65597 GEC65586:GEN65597 GNY65586:GOJ65597 GXU65586:GYF65597 HHQ65586:HIB65597 HRM65586:HRX65597 IBI65586:IBT65597 ILE65586:ILP65597 IVA65586:IVL65597 JEW65586:JFH65597 JOS65586:JPD65597 JYO65586:JYZ65597 KIK65586:KIV65597 KSG65586:KSR65597 LCC65586:LCN65597 LLY65586:LMJ65597 LVU65586:LWF65597 MFQ65586:MGB65597 MPM65586:MPX65597 MZI65586:MZT65597 NJE65586:NJP65597 NTA65586:NTL65597 OCW65586:ODH65597 OMS65586:OND65597 OWO65586:OWZ65597 PGK65586:PGV65597 PQG65586:PQR65597 QAC65586:QAN65597 QJY65586:QKJ65597 QTU65586:QUF65597 RDQ65586:REB65597 RNM65586:RNX65597 RXI65586:RXT65597 SHE65586:SHP65597 SRA65586:SRL65597 TAW65586:TBH65597 TKS65586:TLD65597 TUO65586:TUZ65597 UEK65586:UEV65597 UOG65586:UOR65597 UYC65586:UYN65597 VHY65586:VIJ65597 VRU65586:VSF65597 WBQ65586:WCB65597 WLM65586:WLX65597 WVI65586:WVT65597 A131122:L131133 IW131122:JH131133 SS131122:TD131133 ACO131122:ACZ131133 AMK131122:AMV131133 AWG131122:AWR131133 BGC131122:BGN131133 BPY131122:BQJ131133 BZU131122:CAF131133 CJQ131122:CKB131133 CTM131122:CTX131133 DDI131122:DDT131133 DNE131122:DNP131133 DXA131122:DXL131133 EGW131122:EHH131133 EQS131122:ERD131133 FAO131122:FAZ131133 FKK131122:FKV131133 FUG131122:FUR131133 GEC131122:GEN131133 GNY131122:GOJ131133 GXU131122:GYF131133 HHQ131122:HIB131133 HRM131122:HRX131133 IBI131122:IBT131133 ILE131122:ILP131133 IVA131122:IVL131133 JEW131122:JFH131133 JOS131122:JPD131133 JYO131122:JYZ131133 KIK131122:KIV131133 KSG131122:KSR131133 LCC131122:LCN131133 LLY131122:LMJ131133 LVU131122:LWF131133 MFQ131122:MGB131133 MPM131122:MPX131133 MZI131122:MZT131133 NJE131122:NJP131133 NTA131122:NTL131133 OCW131122:ODH131133 OMS131122:OND131133 OWO131122:OWZ131133 PGK131122:PGV131133 PQG131122:PQR131133 QAC131122:QAN131133 QJY131122:QKJ131133 QTU131122:QUF131133 RDQ131122:REB131133 RNM131122:RNX131133 RXI131122:RXT131133 SHE131122:SHP131133 SRA131122:SRL131133 TAW131122:TBH131133 TKS131122:TLD131133 TUO131122:TUZ131133 UEK131122:UEV131133 UOG131122:UOR131133 UYC131122:UYN131133 VHY131122:VIJ131133 VRU131122:VSF131133 WBQ131122:WCB131133 WLM131122:WLX131133 WVI131122:WVT131133 A196658:L196669 IW196658:JH196669 SS196658:TD196669 ACO196658:ACZ196669 AMK196658:AMV196669 AWG196658:AWR196669 BGC196658:BGN196669 BPY196658:BQJ196669 BZU196658:CAF196669 CJQ196658:CKB196669 CTM196658:CTX196669 DDI196658:DDT196669 DNE196658:DNP196669 DXA196658:DXL196669 EGW196658:EHH196669 EQS196658:ERD196669 FAO196658:FAZ196669 FKK196658:FKV196669 FUG196658:FUR196669 GEC196658:GEN196669 GNY196658:GOJ196669 GXU196658:GYF196669 HHQ196658:HIB196669 HRM196658:HRX196669 IBI196658:IBT196669 ILE196658:ILP196669 IVA196658:IVL196669 JEW196658:JFH196669 JOS196658:JPD196669 JYO196658:JYZ196669 KIK196658:KIV196669 KSG196658:KSR196669 LCC196658:LCN196669 LLY196658:LMJ196669 LVU196658:LWF196669 MFQ196658:MGB196669 MPM196658:MPX196669 MZI196658:MZT196669 NJE196658:NJP196669 NTA196658:NTL196669 OCW196658:ODH196669 OMS196658:OND196669 OWO196658:OWZ196669 PGK196658:PGV196669 PQG196658:PQR196669 QAC196658:QAN196669 QJY196658:QKJ196669 QTU196658:QUF196669 RDQ196658:REB196669 RNM196658:RNX196669 RXI196658:RXT196669 SHE196658:SHP196669 SRA196658:SRL196669 TAW196658:TBH196669 TKS196658:TLD196669 TUO196658:TUZ196669 UEK196658:UEV196669 UOG196658:UOR196669 UYC196658:UYN196669 VHY196658:VIJ196669 VRU196658:VSF196669 WBQ196658:WCB196669 WLM196658:WLX196669 WVI196658:WVT196669 A262194:L262205 IW262194:JH262205 SS262194:TD262205 ACO262194:ACZ262205 AMK262194:AMV262205 AWG262194:AWR262205 BGC262194:BGN262205 BPY262194:BQJ262205 BZU262194:CAF262205 CJQ262194:CKB262205 CTM262194:CTX262205 DDI262194:DDT262205 DNE262194:DNP262205 DXA262194:DXL262205 EGW262194:EHH262205 EQS262194:ERD262205 FAO262194:FAZ262205 FKK262194:FKV262205 FUG262194:FUR262205 GEC262194:GEN262205 GNY262194:GOJ262205 GXU262194:GYF262205 HHQ262194:HIB262205 HRM262194:HRX262205 IBI262194:IBT262205 ILE262194:ILP262205 IVA262194:IVL262205 JEW262194:JFH262205 JOS262194:JPD262205 JYO262194:JYZ262205 KIK262194:KIV262205 KSG262194:KSR262205 LCC262194:LCN262205 LLY262194:LMJ262205 LVU262194:LWF262205 MFQ262194:MGB262205 MPM262194:MPX262205 MZI262194:MZT262205 NJE262194:NJP262205 NTA262194:NTL262205 OCW262194:ODH262205 OMS262194:OND262205 OWO262194:OWZ262205 PGK262194:PGV262205 PQG262194:PQR262205 QAC262194:QAN262205 QJY262194:QKJ262205 QTU262194:QUF262205 RDQ262194:REB262205 RNM262194:RNX262205 RXI262194:RXT262205 SHE262194:SHP262205 SRA262194:SRL262205 TAW262194:TBH262205 TKS262194:TLD262205 TUO262194:TUZ262205 UEK262194:UEV262205 UOG262194:UOR262205 UYC262194:UYN262205 VHY262194:VIJ262205 VRU262194:VSF262205 WBQ262194:WCB262205 WLM262194:WLX262205 WVI262194:WVT262205 A327730:L327741 IW327730:JH327741 SS327730:TD327741 ACO327730:ACZ327741 AMK327730:AMV327741 AWG327730:AWR327741 BGC327730:BGN327741 BPY327730:BQJ327741 BZU327730:CAF327741 CJQ327730:CKB327741 CTM327730:CTX327741 DDI327730:DDT327741 DNE327730:DNP327741 DXA327730:DXL327741 EGW327730:EHH327741 EQS327730:ERD327741 FAO327730:FAZ327741 FKK327730:FKV327741 FUG327730:FUR327741 GEC327730:GEN327741 GNY327730:GOJ327741 GXU327730:GYF327741 HHQ327730:HIB327741 HRM327730:HRX327741 IBI327730:IBT327741 ILE327730:ILP327741 IVA327730:IVL327741 JEW327730:JFH327741 JOS327730:JPD327741 JYO327730:JYZ327741 KIK327730:KIV327741 KSG327730:KSR327741 LCC327730:LCN327741 LLY327730:LMJ327741 LVU327730:LWF327741 MFQ327730:MGB327741 MPM327730:MPX327741 MZI327730:MZT327741 NJE327730:NJP327741 NTA327730:NTL327741 OCW327730:ODH327741 OMS327730:OND327741 OWO327730:OWZ327741 PGK327730:PGV327741 PQG327730:PQR327741 QAC327730:QAN327741 QJY327730:QKJ327741 QTU327730:QUF327741 RDQ327730:REB327741 RNM327730:RNX327741 RXI327730:RXT327741 SHE327730:SHP327741 SRA327730:SRL327741 TAW327730:TBH327741 TKS327730:TLD327741 TUO327730:TUZ327741 UEK327730:UEV327741 UOG327730:UOR327741 UYC327730:UYN327741 VHY327730:VIJ327741 VRU327730:VSF327741 WBQ327730:WCB327741 WLM327730:WLX327741 WVI327730:WVT327741 A393266:L393277 IW393266:JH393277 SS393266:TD393277 ACO393266:ACZ393277 AMK393266:AMV393277 AWG393266:AWR393277 BGC393266:BGN393277 BPY393266:BQJ393277 BZU393266:CAF393277 CJQ393266:CKB393277 CTM393266:CTX393277 DDI393266:DDT393277 DNE393266:DNP393277 DXA393266:DXL393277 EGW393266:EHH393277 EQS393266:ERD393277 FAO393266:FAZ393277 FKK393266:FKV393277 FUG393266:FUR393277 GEC393266:GEN393277 GNY393266:GOJ393277 GXU393266:GYF393277 HHQ393266:HIB393277 HRM393266:HRX393277 IBI393266:IBT393277 ILE393266:ILP393277 IVA393266:IVL393277 JEW393266:JFH393277 JOS393266:JPD393277 JYO393266:JYZ393277 KIK393266:KIV393277 KSG393266:KSR393277 LCC393266:LCN393277 LLY393266:LMJ393277 LVU393266:LWF393277 MFQ393266:MGB393277 MPM393266:MPX393277 MZI393266:MZT393277 NJE393266:NJP393277 NTA393266:NTL393277 OCW393266:ODH393277 OMS393266:OND393277 OWO393266:OWZ393277 PGK393266:PGV393277 PQG393266:PQR393277 QAC393266:QAN393277 QJY393266:QKJ393277 QTU393266:QUF393277 RDQ393266:REB393277 RNM393266:RNX393277 RXI393266:RXT393277 SHE393266:SHP393277 SRA393266:SRL393277 TAW393266:TBH393277 TKS393266:TLD393277 TUO393266:TUZ393277 UEK393266:UEV393277 UOG393266:UOR393277 UYC393266:UYN393277 VHY393266:VIJ393277 VRU393266:VSF393277 WBQ393266:WCB393277 WLM393266:WLX393277 WVI393266:WVT393277 A458802:L458813 IW458802:JH458813 SS458802:TD458813 ACO458802:ACZ458813 AMK458802:AMV458813 AWG458802:AWR458813 BGC458802:BGN458813 BPY458802:BQJ458813 BZU458802:CAF458813 CJQ458802:CKB458813 CTM458802:CTX458813 DDI458802:DDT458813 DNE458802:DNP458813 DXA458802:DXL458813 EGW458802:EHH458813 EQS458802:ERD458813 FAO458802:FAZ458813 FKK458802:FKV458813 FUG458802:FUR458813 GEC458802:GEN458813 GNY458802:GOJ458813 GXU458802:GYF458813 HHQ458802:HIB458813 HRM458802:HRX458813 IBI458802:IBT458813 ILE458802:ILP458813 IVA458802:IVL458813 JEW458802:JFH458813 JOS458802:JPD458813 JYO458802:JYZ458813 KIK458802:KIV458813 KSG458802:KSR458813 LCC458802:LCN458813 LLY458802:LMJ458813 LVU458802:LWF458813 MFQ458802:MGB458813 MPM458802:MPX458813 MZI458802:MZT458813 NJE458802:NJP458813 NTA458802:NTL458813 OCW458802:ODH458813 OMS458802:OND458813 OWO458802:OWZ458813 PGK458802:PGV458813 PQG458802:PQR458813 QAC458802:QAN458813 QJY458802:QKJ458813 QTU458802:QUF458813 RDQ458802:REB458813 RNM458802:RNX458813 RXI458802:RXT458813 SHE458802:SHP458813 SRA458802:SRL458813 TAW458802:TBH458813 TKS458802:TLD458813 TUO458802:TUZ458813 UEK458802:UEV458813 UOG458802:UOR458813 UYC458802:UYN458813 VHY458802:VIJ458813 VRU458802:VSF458813 WBQ458802:WCB458813 WLM458802:WLX458813 WVI458802:WVT458813 A524338:L524349 IW524338:JH524349 SS524338:TD524349 ACO524338:ACZ524349 AMK524338:AMV524349 AWG524338:AWR524349 BGC524338:BGN524349 BPY524338:BQJ524349 BZU524338:CAF524349 CJQ524338:CKB524349 CTM524338:CTX524349 DDI524338:DDT524349 DNE524338:DNP524349 DXA524338:DXL524349 EGW524338:EHH524349 EQS524338:ERD524349 FAO524338:FAZ524349 FKK524338:FKV524349 FUG524338:FUR524349 GEC524338:GEN524349 GNY524338:GOJ524349 GXU524338:GYF524349 HHQ524338:HIB524349 HRM524338:HRX524349 IBI524338:IBT524349 ILE524338:ILP524349 IVA524338:IVL524349 JEW524338:JFH524349 JOS524338:JPD524349 JYO524338:JYZ524349 KIK524338:KIV524349 KSG524338:KSR524349 LCC524338:LCN524349 LLY524338:LMJ524349 LVU524338:LWF524349 MFQ524338:MGB524349 MPM524338:MPX524349 MZI524338:MZT524349 NJE524338:NJP524349 NTA524338:NTL524349 OCW524338:ODH524349 OMS524338:OND524349 OWO524338:OWZ524349 PGK524338:PGV524349 PQG524338:PQR524349 QAC524338:QAN524349 QJY524338:QKJ524349 QTU524338:QUF524349 RDQ524338:REB524349 RNM524338:RNX524349 RXI524338:RXT524349 SHE524338:SHP524349 SRA524338:SRL524349 TAW524338:TBH524349 TKS524338:TLD524349 TUO524338:TUZ524349 UEK524338:UEV524349 UOG524338:UOR524349 UYC524338:UYN524349 VHY524338:VIJ524349 VRU524338:VSF524349 WBQ524338:WCB524349 WLM524338:WLX524349 WVI524338:WVT524349 A589874:L589885 IW589874:JH589885 SS589874:TD589885 ACO589874:ACZ589885 AMK589874:AMV589885 AWG589874:AWR589885 BGC589874:BGN589885 BPY589874:BQJ589885 BZU589874:CAF589885 CJQ589874:CKB589885 CTM589874:CTX589885 DDI589874:DDT589885 DNE589874:DNP589885 DXA589874:DXL589885 EGW589874:EHH589885 EQS589874:ERD589885 FAO589874:FAZ589885 FKK589874:FKV589885 FUG589874:FUR589885 GEC589874:GEN589885 GNY589874:GOJ589885 GXU589874:GYF589885 HHQ589874:HIB589885 HRM589874:HRX589885 IBI589874:IBT589885 ILE589874:ILP589885 IVA589874:IVL589885 JEW589874:JFH589885 JOS589874:JPD589885 JYO589874:JYZ589885 KIK589874:KIV589885 KSG589874:KSR589885 LCC589874:LCN589885 LLY589874:LMJ589885 LVU589874:LWF589885 MFQ589874:MGB589885 MPM589874:MPX589885 MZI589874:MZT589885 NJE589874:NJP589885 NTA589874:NTL589885 OCW589874:ODH589885 OMS589874:OND589885 OWO589874:OWZ589885 PGK589874:PGV589885 PQG589874:PQR589885 QAC589874:QAN589885 QJY589874:QKJ589885 QTU589874:QUF589885 RDQ589874:REB589885 RNM589874:RNX589885 RXI589874:RXT589885 SHE589874:SHP589885 SRA589874:SRL589885 TAW589874:TBH589885 TKS589874:TLD589885 TUO589874:TUZ589885 UEK589874:UEV589885 UOG589874:UOR589885 UYC589874:UYN589885 VHY589874:VIJ589885 VRU589874:VSF589885 WBQ589874:WCB589885 WLM589874:WLX589885 WVI589874:WVT589885 A655410:L655421 IW655410:JH655421 SS655410:TD655421 ACO655410:ACZ655421 AMK655410:AMV655421 AWG655410:AWR655421 BGC655410:BGN655421 BPY655410:BQJ655421 BZU655410:CAF655421 CJQ655410:CKB655421 CTM655410:CTX655421 DDI655410:DDT655421 DNE655410:DNP655421 DXA655410:DXL655421 EGW655410:EHH655421 EQS655410:ERD655421 FAO655410:FAZ655421 FKK655410:FKV655421 FUG655410:FUR655421 GEC655410:GEN655421 GNY655410:GOJ655421 GXU655410:GYF655421 HHQ655410:HIB655421 HRM655410:HRX655421 IBI655410:IBT655421 ILE655410:ILP655421 IVA655410:IVL655421 JEW655410:JFH655421 JOS655410:JPD655421 JYO655410:JYZ655421 KIK655410:KIV655421 KSG655410:KSR655421 LCC655410:LCN655421 LLY655410:LMJ655421 LVU655410:LWF655421 MFQ655410:MGB655421 MPM655410:MPX655421 MZI655410:MZT655421 NJE655410:NJP655421 NTA655410:NTL655421 OCW655410:ODH655421 OMS655410:OND655421 OWO655410:OWZ655421 PGK655410:PGV655421 PQG655410:PQR655421 QAC655410:QAN655421 QJY655410:QKJ655421 QTU655410:QUF655421 RDQ655410:REB655421 RNM655410:RNX655421 RXI655410:RXT655421 SHE655410:SHP655421 SRA655410:SRL655421 TAW655410:TBH655421 TKS655410:TLD655421 TUO655410:TUZ655421 UEK655410:UEV655421 UOG655410:UOR655421 UYC655410:UYN655421 VHY655410:VIJ655421 VRU655410:VSF655421 WBQ655410:WCB655421 WLM655410:WLX655421 WVI655410:WVT655421 A720946:L720957 IW720946:JH720957 SS720946:TD720957 ACO720946:ACZ720957 AMK720946:AMV720957 AWG720946:AWR720957 BGC720946:BGN720957 BPY720946:BQJ720957 BZU720946:CAF720957 CJQ720946:CKB720957 CTM720946:CTX720957 DDI720946:DDT720957 DNE720946:DNP720957 DXA720946:DXL720957 EGW720946:EHH720957 EQS720946:ERD720957 FAO720946:FAZ720957 FKK720946:FKV720957 FUG720946:FUR720957 GEC720946:GEN720957 GNY720946:GOJ720957 GXU720946:GYF720957 HHQ720946:HIB720957 HRM720946:HRX720957 IBI720946:IBT720957 ILE720946:ILP720957 IVA720946:IVL720957 JEW720946:JFH720957 JOS720946:JPD720957 JYO720946:JYZ720957 KIK720946:KIV720957 KSG720946:KSR720957 LCC720946:LCN720957 LLY720946:LMJ720957 LVU720946:LWF720957 MFQ720946:MGB720957 MPM720946:MPX720957 MZI720946:MZT720957 NJE720946:NJP720957 NTA720946:NTL720957 OCW720946:ODH720957 OMS720946:OND720957 OWO720946:OWZ720957 PGK720946:PGV720957 PQG720946:PQR720957 QAC720946:QAN720957 QJY720946:QKJ720957 QTU720946:QUF720957 RDQ720946:REB720957 RNM720946:RNX720957 RXI720946:RXT720957 SHE720946:SHP720957 SRA720946:SRL720957 TAW720946:TBH720957 TKS720946:TLD720957 TUO720946:TUZ720957 UEK720946:UEV720957 UOG720946:UOR720957 UYC720946:UYN720957 VHY720946:VIJ720957 VRU720946:VSF720957 WBQ720946:WCB720957 WLM720946:WLX720957 WVI720946:WVT720957 A786482:L786493 IW786482:JH786493 SS786482:TD786493 ACO786482:ACZ786493 AMK786482:AMV786493 AWG786482:AWR786493 BGC786482:BGN786493 BPY786482:BQJ786493 BZU786482:CAF786493 CJQ786482:CKB786493 CTM786482:CTX786493 DDI786482:DDT786493 DNE786482:DNP786493 DXA786482:DXL786493 EGW786482:EHH786493 EQS786482:ERD786493 FAO786482:FAZ786493 FKK786482:FKV786493 FUG786482:FUR786493 GEC786482:GEN786493 GNY786482:GOJ786493 GXU786482:GYF786493 HHQ786482:HIB786493 HRM786482:HRX786493 IBI786482:IBT786493 ILE786482:ILP786493 IVA786482:IVL786493 JEW786482:JFH786493 JOS786482:JPD786493 JYO786482:JYZ786493 KIK786482:KIV786493 KSG786482:KSR786493 LCC786482:LCN786493 LLY786482:LMJ786493 LVU786482:LWF786493 MFQ786482:MGB786493 MPM786482:MPX786493 MZI786482:MZT786493 NJE786482:NJP786493 NTA786482:NTL786493 OCW786482:ODH786493 OMS786482:OND786493 OWO786482:OWZ786493 PGK786482:PGV786493 PQG786482:PQR786493 QAC786482:QAN786493 QJY786482:QKJ786493 QTU786482:QUF786493 RDQ786482:REB786493 RNM786482:RNX786493 RXI786482:RXT786493 SHE786482:SHP786493 SRA786482:SRL786493 TAW786482:TBH786493 TKS786482:TLD786493 TUO786482:TUZ786493 UEK786482:UEV786493 UOG786482:UOR786493 UYC786482:UYN786493 VHY786482:VIJ786493 VRU786482:VSF786493 WBQ786482:WCB786493 WLM786482:WLX786493 WVI786482:WVT786493 A852018:L852029 IW852018:JH852029 SS852018:TD852029 ACO852018:ACZ852029 AMK852018:AMV852029 AWG852018:AWR852029 BGC852018:BGN852029 BPY852018:BQJ852029 BZU852018:CAF852029 CJQ852018:CKB852029 CTM852018:CTX852029 DDI852018:DDT852029 DNE852018:DNP852029 DXA852018:DXL852029 EGW852018:EHH852029 EQS852018:ERD852029 FAO852018:FAZ852029 FKK852018:FKV852029 FUG852018:FUR852029 GEC852018:GEN852029 GNY852018:GOJ852029 GXU852018:GYF852029 HHQ852018:HIB852029 HRM852018:HRX852029 IBI852018:IBT852029 ILE852018:ILP852029 IVA852018:IVL852029 JEW852018:JFH852029 JOS852018:JPD852029 JYO852018:JYZ852029 KIK852018:KIV852029 KSG852018:KSR852029 LCC852018:LCN852029 LLY852018:LMJ852029 LVU852018:LWF852029 MFQ852018:MGB852029 MPM852018:MPX852029 MZI852018:MZT852029 NJE852018:NJP852029 NTA852018:NTL852029 OCW852018:ODH852029 OMS852018:OND852029 OWO852018:OWZ852029 PGK852018:PGV852029 PQG852018:PQR852029 QAC852018:QAN852029 QJY852018:QKJ852029 QTU852018:QUF852029 RDQ852018:REB852029 RNM852018:RNX852029 RXI852018:RXT852029 SHE852018:SHP852029 SRA852018:SRL852029 TAW852018:TBH852029 TKS852018:TLD852029 TUO852018:TUZ852029 UEK852018:UEV852029 UOG852018:UOR852029 UYC852018:UYN852029 VHY852018:VIJ852029 VRU852018:VSF852029 WBQ852018:WCB852029 WLM852018:WLX852029 WVI852018:WVT852029 A917554:L917565 IW917554:JH917565 SS917554:TD917565 ACO917554:ACZ917565 AMK917554:AMV917565 AWG917554:AWR917565 BGC917554:BGN917565 BPY917554:BQJ917565 BZU917554:CAF917565 CJQ917554:CKB917565 CTM917554:CTX917565 DDI917554:DDT917565 DNE917554:DNP917565 DXA917554:DXL917565 EGW917554:EHH917565 EQS917554:ERD917565 FAO917554:FAZ917565 FKK917554:FKV917565 FUG917554:FUR917565 GEC917554:GEN917565 GNY917554:GOJ917565 GXU917554:GYF917565 HHQ917554:HIB917565 HRM917554:HRX917565 IBI917554:IBT917565 ILE917554:ILP917565 IVA917554:IVL917565 JEW917554:JFH917565 JOS917554:JPD917565 JYO917554:JYZ917565 KIK917554:KIV917565 KSG917554:KSR917565 LCC917554:LCN917565 LLY917554:LMJ917565 LVU917554:LWF917565 MFQ917554:MGB917565 MPM917554:MPX917565 MZI917554:MZT917565 NJE917554:NJP917565 NTA917554:NTL917565 OCW917554:ODH917565 OMS917554:OND917565 OWO917554:OWZ917565 PGK917554:PGV917565 PQG917554:PQR917565 QAC917554:QAN917565 QJY917554:QKJ917565 QTU917554:QUF917565 RDQ917554:REB917565 RNM917554:RNX917565 RXI917554:RXT917565 SHE917554:SHP917565 SRA917554:SRL917565 TAW917554:TBH917565 TKS917554:TLD917565 TUO917554:TUZ917565 UEK917554:UEV917565 UOG917554:UOR917565 UYC917554:UYN917565 VHY917554:VIJ917565 VRU917554:VSF917565 WBQ917554:WCB917565 WLM917554:WLX917565 WVI917554:WVT917565 A983090:L983101 IW983090:JH983101 SS983090:TD983101 ACO983090:ACZ983101 AMK983090:AMV983101 AWG983090:AWR983101 BGC983090:BGN983101 BPY983090:BQJ983101 BZU983090:CAF983101 CJQ983090:CKB983101 CTM983090:CTX983101 DDI983090:DDT983101 DNE983090:DNP983101 DXA983090:DXL983101 EGW983090:EHH983101 EQS983090:ERD983101 FAO983090:FAZ983101 FKK983090:FKV983101 FUG983090:FUR983101 GEC983090:GEN983101 GNY983090:GOJ983101 GXU983090:GYF983101 HHQ983090:HIB983101 HRM983090:HRX983101 IBI983090:IBT983101 ILE983090:ILP983101 IVA983090:IVL983101 JEW983090:JFH983101 JOS983090:JPD983101 JYO983090:JYZ983101 KIK983090:KIV983101 KSG983090:KSR983101 LCC983090:LCN983101 LLY983090:LMJ983101 LVU983090:LWF983101 MFQ983090:MGB983101 MPM983090:MPX983101 MZI983090:MZT983101 NJE983090:NJP983101 NTA983090:NTL983101 OCW983090:ODH983101 OMS983090:OND983101 OWO983090:OWZ983101 PGK983090:PGV983101 PQG983090:PQR983101 QAC983090:QAN983101 QJY983090:QKJ983101 QTU983090:QUF983101 RDQ983090:REB983101 RNM983090:RNX983101 RXI983090:RXT983101 SHE983090:SHP983101 SRA983090:SRL983101 TAW983090:TBH983101 TKS983090:TLD983101 TUO983090:TUZ983101 UEK983090:UEV983101 UOG983090:UOR983101 UYC983090:UYN983101 VHY983090:VIJ983101 VRU983090:VSF983101 WBQ983090:WCB983101 WLM983090:WLX983101 WVI983090:WVT983101 A63:L72 IW63:JH72 SS63:TD72 ACO63:ACZ72 AMK63:AMV72 AWG63:AWR72 BGC63:BGN72 BPY63:BQJ72 BZU63:CAF72 CJQ63:CKB72 CTM63:CTX72 DDI63:DDT72 DNE63:DNP72 DXA63:DXL72 EGW63:EHH72 EQS63:ERD72 FAO63:FAZ72 FKK63:FKV72 FUG63:FUR72 GEC63:GEN72 GNY63:GOJ72 GXU63:GYF72 HHQ63:HIB72 HRM63:HRX72 IBI63:IBT72 ILE63:ILP72 IVA63:IVL72 JEW63:JFH72 JOS63:JPD72 JYO63:JYZ72 KIK63:KIV72 KSG63:KSR72 LCC63:LCN72 LLY63:LMJ72 LVU63:LWF72 MFQ63:MGB72 MPM63:MPX72 MZI63:MZT72 NJE63:NJP72 NTA63:NTL72 OCW63:ODH72 OMS63:OND72 OWO63:OWZ72 PGK63:PGV72 PQG63:PQR72 QAC63:QAN72 QJY63:QKJ72 QTU63:QUF72 RDQ63:REB72 RNM63:RNX72 RXI63:RXT72 SHE63:SHP72 SRA63:SRL72 TAW63:TBH72 TKS63:TLD72 TUO63:TUZ72 UEK63:UEV72 UOG63:UOR72 UYC63:UYN72 VHY63:VIJ72 VRU63:VSF72 WBQ63:WCB72 WLM63:WLX72 WVI63:WVT72 A65599:L65608 IW65599:JH65608 SS65599:TD65608 ACO65599:ACZ65608 AMK65599:AMV65608 AWG65599:AWR65608 BGC65599:BGN65608 BPY65599:BQJ65608 BZU65599:CAF65608 CJQ65599:CKB65608 CTM65599:CTX65608 DDI65599:DDT65608 DNE65599:DNP65608 DXA65599:DXL65608 EGW65599:EHH65608 EQS65599:ERD65608 FAO65599:FAZ65608 FKK65599:FKV65608 FUG65599:FUR65608 GEC65599:GEN65608 GNY65599:GOJ65608 GXU65599:GYF65608 HHQ65599:HIB65608 HRM65599:HRX65608 IBI65599:IBT65608 ILE65599:ILP65608 IVA65599:IVL65608 JEW65599:JFH65608 JOS65599:JPD65608 JYO65599:JYZ65608 KIK65599:KIV65608 KSG65599:KSR65608 LCC65599:LCN65608 LLY65599:LMJ65608 LVU65599:LWF65608 MFQ65599:MGB65608 MPM65599:MPX65608 MZI65599:MZT65608 NJE65599:NJP65608 NTA65599:NTL65608 OCW65599:ODH65608 OMS65599:OND65608 OWO65599:OWZ65608 PGK65599:PGV65608 PQG65599:PQR65608 QAC65599:QAN65608 QJY65599:QKJ65608 QTU65599:QUF65608 RDQ65599:REB65608 RNM65599:RNX65608 RXI65599:RXT65608 SHE65599:SHP65608 SRA65599:SRL65608 TAW65599:TBH65608 TKS65599:TLD65608 TUO65599:TUZ65608 UEK65599:UEV65608 UOG65599:UOR65608 UYC65599:UYN65608 VHY65599:VIJ65608 VRU65599:VSF65608 WBQ65599:WCB65608 WLM65599:WLX65608 WVI65599:WVT65608 A131135:L131144 IW131135:JH131144 SS131135:TD131144 ACO131135:ACZ131144 AMK131135:AMV131144 AWG131135:AWR131144 BGC131135:BGN131144 BPY131135:BQJ131144 BZU131135:CAF131144 CJQ131135:CKB131144 CTM131135:CTX131144 DDI131135:DDT131144 DNE131135:DNP131144 DXA131135:DXL131144 EGW131135:EHH131144 EQS131135:ERD131144 FAO131135:FAZ131144 FKK131135:FKV131144 FUG131135:FUR131144 GEC131135:GEN131144 GNY131135:GOJ131144 GXU131135:GYF131144 HHQ131135:HIB131144 HRM131135:HRX131144 IBI131135:IBT131144 ILE131135:ILP131144 IVA131135:IVL131144 JEW131135:JFH131144 JOS131135:JPD131144 JYO131135:JYZ131144 KIK131135:KIV131144 KSG131135:KSR131144 LCC131135:LCN131144 LLY131135:LMJ131144 LVU131135:LWF131144 MFQ131135:MGB131144 MPM131135:MPX131144 MZI131135:MZT131144 NJE131135:NJP131144 NTA131135:NTL131144 OCW131135:ODH131144 OMS131135:OND131144 OWO131135:OWZ131144 PGK131135:PGV131144 PQG131135:PQR131144 QAC131135:QAN131144 QJY131135:QKJ131144 QTU131135:QUF131144 RDQ131135:REB131144 RNM131135:RNX131144 RXI131135:RXT131144 SHE131135:SHP131144 SRA131135:SRL131144 TAW131135:TBH131144 TKS131135:TLD131144 TUO131135:TUZ131144 UEK131135:UEV131144 UOG131135:UOR131144 UYC131135:UYN131144 VHY131135:VIJ131144 VRU131135:VSF131144 WBQ131135:WCB131144 WLM131135:WLX131144 WVI131135:WVT131144 A196671:L196680 IW196671:JH196680 SS196671:TD196680 ACO196671:ACZ196680 AMK196671:AMV196680 AWG196671:AWR196680 BGC196671:BGN196680 BPY196671:BQJ196680 BZU196671:CAF196680 CJQ196671:CKB196680 CTM196671:CTX196680 DDI196671:DDT196680 DNE196671:DNP196680 DXA196671:DXL196680 EGW196671:EHH196680 EQS196671:ERD196680 FAO196671:FAZ196680 FKK196671:FKV196680 FUG196671:FUR196680 GEC196671:GEN196680 GNY196671:GOJ196680 GXU196671:GYF196680 HHQ196671:HIB196680 HRM196671:HRX196680 IBI196671:IBT196680 ILE196671:ILP196680 IVA196671:IVL196680 JEW196671:JFH196680 JOS196671:JPD196680 JYO196671:JYZ196680 KIK196671:KIV196680 KSG196671:KSR196680 LCC196671:LCN196680 LLY196671:LMJ196680 LVU196671:LWF196680 MFQ196671:MGB196680 MPM196671:MPX196680 MZI196671:MZT196680 NJE196671:NJP196680 NTA196671:NTL196680 OCW196671:ODH196680 OMS196671:OND196680 OWO196671:OWZ196680 PGK196671:PGV196680 PQG196671:PQR196680 QAC196671:QAN196680 QJY196671:QKJ196680 QTU196671:QUF196680 RDQ196671:REB196680 RNM196671:RNX196680 RXI196671:RXT196680 SHE196671:SHP196680 SRA196671:SRL196680 TAW196671:TBH196680 TKS196671:TLD196680 TUO196671:TUZ196680 UEK196671:UEV196680 UOG196671:UOR196680 UYC196671:UYN196680 VHY196671:VIJ196680 VRU196671:VSF196680 WBQ196671:WCB196680 WLM196671:WLX196680 WVI196671:WVT196680 A262207:L262216 IW262207:JH262216 SS262207:TD262216 ACO262207:ACZ262216 AMK262207:AMV262216 AWG262207:AWR262216 BGC262207:BGN262216 BPY262207:BQJ262216 BZU262207:CAF262216 CJQ262207:CKB262216 CTM262207:CTX262216 DDI262207:DDT262216 DNE262207:DNP262216 DXA262207:DXL262216 EGW262207:EHH262216 EQS262207:ERD262216 FAO262207:FAZ262216 FKK262207:FKV262216 FUG262207:FUR262216 GEC262207:GEN262216 GNY262207:GOJ262216 GXU262207:GYF262216 HHQ262207:HIB262216 HRM262207:HRX262216 IBI262207:IBT262216 ILE262207:ILP262216 IVA262207:IVL262216 JEW262207:JFH262216 JOS262207:JPD262216 JYO262207:JYZ262216 KIK262207:KIV262216 KSG262207:KSR262216 LCC262207:LCN262216 LLY262207:LMJ262216 LVU262207:LWF262216 MFQ262207:MGB262216 MPM262207:MPX262216 MZI262207:MZT262216 NJE262207:NJP262216 NTA262207:NTL262216 OCW262207:ODH262216 OMS262207:OND262216 OWO262207:OWZ262216 PGK262207:PGV262216 PQG262207:PQR262216 QAC262207:QAN262216 QJY262207:QKJ262216 QTU262207:QUF262216 RDQ262207:REB262216 RNM262207:RNX262216 RXI262207:RXT262216 SHE262207:SHP262216 SRA262207:SRL262216 TAW262207:TBH262216 TKS262207:TLD262216 TUO262207:TUZ262216 UEK262207:UEV262216 UOG262207:UOR262216 UYC262207:UYN262216 VHY262207:VIJ262216 VRU262207:VSF262216 WBQ262207:WCB262216 WLM262207:WLX262216 WVI262207:WVT262216 A327743:L327752 IW327743:JH327752 SS327743:TD327752 ACO327743:ACZ327752 AMK327743:AMV327752 AWG327743:AWR327752 BGC327743:BGN327752 BPY327743:BQJ327752 BZU327743:CAF327752 CJQ327743:CKB327752 CTM327743:CTX327752 DDI327743:DDT327752 DNE327743:DNP327752 DXA327743:DXL327752 EGW327743:EHH327752 EQS327743:ERD327752 FAO327743:FAZ327752 FKK327743:FKV327752 FUG327743:FUR327752 GEC327743:GEN327752 GNY327743:GOJ327752 GXU327743:GYF327752 HHQ327743:HIB327752 HRM327743:HRX327752 IBI327743:IBT327752 ILE327743:ILP327752 IVA327743:IVL327752 JEW327743:JFH327752 JOS327743:JPD327752 JYO327743:JYZ327752 KIK327743:KIV327752 KSG327743:KSR327752 LCC327743:LCN327752 LLY327743:LMJ327752 LVU327743:LWF327752 MFQ327743:MGB327752 MPM327743:MPX327752 MZI327743:MZT327752 NJE327743:NJP327752 NTA327743:NTL327752 OCW327743:ODH327752 OMS327743:OND327752 OWO327743:OWZ327752 PGK327743:PGV327752 PQG327743:PQR327752 QAC327743:QAN327752 QJY327743:QKJ327752 QTU327743:QUF327752 RDQ327743:REB327752 RNM327743:RNX327752 RXI327743:RXT327752 SHE327743:SHP327752 SRA327743:SRL327752 TAW327743:TBH327752 TKS327743:TLD327752 TUO327743:TUZ327752 UEK327743:UEV327752 UOG327743:UOR327752 UYC327743:UYN327752 VHY327743:VIJ327752 VRU327743:VSF327752 WBQ327743:WCB327752 WLM327743:WLX327752 WVI327743:WVT327752 A393279:L393288 IW393279:JH393288 SS393279:TD393288 ACO393279:ACZ393288 AMK393279:AMV393288 AWG393279:AWR393288 BGC393279:BGN393288 BPY393279:BQJ393288 BZU393279:CAF393288 CJQ393279:CKB393288 CTM393279:CTX393288 DDI393279:DDT393288 DNE393279:DNP393288 DXA393279:DXL393288 EGW393279:EHH393288 EQS393279:ERD393288 FAO393279:FAZ393288 FKK393279:FKV393288 FUG393279:FUR393288 GEC393279:GEN393288 GNY393279:GOJ393288 GXU393279:GYF393288 HHQ393279:HIB393288 HRM393279:HRX393288 IBI393279:IBT393288 ILE393279:ILP393288 IVA393279:IVL393288 JEW393279:JFH393288 JOS393279:JPD393288 JYO393279:JYZ393288 KIK393279:KIV393288 KSG393279:KSR393288 LCC393279:LCN393288 LLY393279:LMJ393288 LVU393279:LWF393288 MFQ393279:MGB393288 MPM393279:MPX393288 MZI393279:MZT393288 NJE393279:NJP393288 NTA393279:NTL393288 OCW393279:ODH393288 OMS393279:OND393288 OWO393279:OWZ393288 PGK393279:PGV393288 PQG393279:PQR393288 QAC393279:QAN393288 QJY393279:QKJ393288 QTU393279:QUF393288 RDQ393279:REB393288 RNM393279:RNX393288 RXI393279:RXT393288 SHE393279:SHP393288 SRA393279:SRL393288 TAW393279:TBH393288 TKS393279:TLD393288 TUO393279:TUZ393288 UEK393279:UEV393288 UOG393279:UOR393288 UYC393279:UYN393288 VHY393279:VIJ393288 VRU393279:VSF393288 WBQ393279:WCB393288 WLM393279:WLX393288 WVI393279:WVT393288 A458815:L458824 IW458815:JH458824 SS458815:TD458824 ACO458815:ACZ458824 AMK458815:AMV458824 AWG458815:AWR458824 BGC458815:BGN458824 BPY458815:BQJ458824 BZU458815:CAF458824 CJQ458815:CKB458824 CTM458815:CTX458824 DDI458815:DDT458824 DNE458815:DNP458824 DXA458815:DXL458824 EGW458815:EHH458824 EQS458815:ERD458824 FAO458815:FAZ458824 FKK458815:FKV458824 FUG458815:FUR458824 GEC458815:GEN458824 GNY458815:GOJ458824 GXU458815:GYF458824 HHQ458815:HIB458824 HRM458815:HRX458824 IBI458815:IBT458824 ILE458815:ILP458824 IVA458815:IVL458824 JEW458815:JFH458824 JOS458815:JPD458824 JYO458815:JYZ458824 KIK458815:KIV458824 KSG458815:KSR458824 LCC458815:LCN458824 LLY458815:LMJ458824 LVU458815:LWF458824 MFQ458815:MGB458824 MPM458815:MPX458824 MZI458815:MZT458824 NJE458815:NJP458824 NTA458815:NTL458824 OCW458815:ODH458824 OMS458815:OND458824 OWO458815:OWZ458824 PGK458815:PGV458824 PQG458815:PQR458824 QAC458815:QAN458824 QJY458815:QKJ458824 QTU458815:QUF458824 RDQ458815:REB458824 RNM458815:RNX458824 RXI458815:RXT458824 SHE458815:SHP458824 SRA458815:SRL458824 TAW458815:TBH458824 TKS458815:TLD458824 TUO458815:TUZ458824 UEK458815:UEV458824 UOG458815:UOR458824 UYC458815:UYN458824 VHY458815:VIJ458824 VRU458815:VSF458824 WBQ458815:WCB458824 WLM458815:WLX458824 WVI458815:WVT458824 A524351:L524360 IW524351:JH524360 SS524351:TD524360 ACO524351:ACZ524360 AMK524351:AMV524360 AWG524351:AWR524360 BGC524351:BGN524360 BPY524351:BQJ524360 BZU524351:CAF524360 CJQ524351:CKB524360 CTM524351:CTX524360 DDI524351:DDT524360 DNE524351:DNP524360 DXA524351:DXL524360 EGW524351:EHH524360 EQS524351:ERD524360 FAO524351:FAZ524360 FKK524351:FKV524360 FUG524351:FUR524360 GEC524351:GEN524360 GNY524351:GOJ524360 GXU524351:GYF524360 HHQ524351:HIB524360 HRM524351:HRX524360 IBI524351:IBT524360 ILE524351:ILP524360 IVA524351:IVL524360 JEW524351:JFH524360 JOS524351:JPD524360 JYO524351:JYZ524360 KIK524351:KIV524360 KSG524351:KSR524360 LCC524351:LCN524360 LLY524351:LMJ524360 LVU524351:LWF524360 MFQ524351:MGB524360 MPM524351:MPX524360 MZI524351:MZT524360 NJE524351:NJP524360 NTA524351:NTL524360 OCW524351:ODH524360 OMS524351:OND524360 OWO524351:OWZ524360 PGK524351:PGV524360 PQG524351:PQR524360 QAC524351:QAN524360 QJY524351:QKJ524360 QTU524351:QUF524360 RDQ524351:REB524360 RNM524351:RNX524360 RXI524351:RXT524360 SHE524351:SHP524360 SRA524351:SRL524360 TAW524351:TBH524360 TKS524351:TLD524360 TUO524351:TUZ524360 UEK524351:UEV524360 UOG524351:UOR524360 UYC524351:UYN524360 VHY524351:VIJ524360 VRU524351:VSF524360 WBQ524351:WCB524360 WLM524351:WLX524360 WVI524351:WVT524360 A589887:L589896 IW589887:JH589896 SS589887:TD589896 ACO589887:ACZ589896 AMK589887:AMV589896 AWG589887:AWR589896 BGC589887:BGN589896 BPY589887:BQJ589896 BZU589887:CAF589896 CJQ589887:CKB589896 CTM589887:CTX589896 DDI589887:DDT589896 DNE589887:DNP589896 DXA589887:DXL589896 EGW589887:EHH589896 EQS589887:ERD589896 FAO589887:FAZ589896 FKK589887:FKV589896 FUG589887:FUR589896 GEC589887:GEN589896 GNY589887:GOJ589896 GXU589887:GYF589896 HHQ589887:HIB589896 HRM589887:HRX589896 IBI589887:IBT589896 ILE589887:ILP589896 IVA589887:IVL589896 JEW589887:JFH589896 JOS589887:JPD589896 JYO589887:JYZ589896 KIK589887:KIV589896 KSG589887:KSR589896 LCC589887:LCN589896 LLY589887:LMJ589896 LVU589887:LWF589896 MFQ589887:MGB589896 MPM589887:MPX589896 MZI589887:MZT589896 NJE589887:NJP589896 NTA589887:NTL589896 OCW589887:ODH589896 OMS589887:OND589896 OWO589887:OWZ589896 PGK589887:PGV589896 PQG589887:PQR589896 QAC589887:QAN589896 QJY589887:QKJ589896 QTU589887:QUF589896 RDQ589887:REB589896 RNM589887:RNX589896 RXI589887:RXT589896 SHE589887:SHP589896 SRA589887:SRL589896 TAW589887:TBH589896 TKS589887:TLD589896 TUO589887:TUZ589896 UEK589887:UEV589896 UOG589887:UOR589896 UYC589887:UYN589896 VHY589887:VIJ589896 VRU589887:VSF589896 WBQ589887:WCB589896 WLM589887:WLX589896 WVI589887:WVT589896 A655423:L655432 IW655423:JH655432 SS655423:TD655432 ACO655423:ACZ655432 AMK655423:AMV655432 AWG655423:AWR655432 BGC655423:BGN655432 BPY655423:BQJ655432 BZU655423:CAF655432 CJQ655423:CKB655432 CTM655423:CTX655432 DDI655423:DDT655432 DNE655423:DNP655432 DXA655423:DXL655432 EGW655423:EHH655432 EQS655423:ERD655432 FAO655423:FAZ655432 FKK655423:FKV655432 FUG655423:FUR655432 GEC655423:GEN655432 GNY655423:GOJ655432 GXU655423:GYF655432 HHQ655423:HIB655432 HRM655423:HRX655432 IBI655423:IBT655432 ILE655423:ILP655432 IVA655423:IVL655432 JEW655423:JFH655432 JOS655423:JPD655432 JYO655423:JYZ655432 KIK655423:KIV655432 KSG655423:KSR655432 LCC655423:LCN655432 LLY655423:LMJ655432 LVU655423:LWF655432 MFQ655423:MGB655432 MPM655423:MPX655432 MZI655423:MZT655432 NJE655423:NJP655432 NTA655423:NTL655432 OCW655423:ODH655432 OMS655423:OND655432 OWO655423:OWZ655432 PGK655423:PGV655432 PQG655423:PQR655432 QAC655423:QAN655432 QJY655423:QKJ655432 QTU655423:QUF655432 RDQ655423:REB655432 RNM655423:RNX655432 RXI655423:RXT655432 SHE655423:SHP655432 SRA655423:SRL655432 TAW655423:TBH655432 TKS655423:TLD655432 TUO655423:TUZ655432 UEK655423:UEV655432 UOG655423:UOR655432 UYC655423:UYN655432 VHY655423:VIJ655432 VRU655423:VSF655432 WBQ655423:WCB655432 WLM655423:WLX655432 WVI655423:WVT655432 A720959:L720968 IW720959:JH720968 SS720959:TD720968 ACO720959:ACZ720968 AMK720959:AMV720968 AWG720959:AWR720968 BGC720959:BGN720968 BPY720959:BQJ720968 BZU720959:CAF720968 CJQ720959:CKB720968 CTM720959:CTX720968 DDI720959:DDT720968 DNE720959:DNP720968 DXA720959:DXL720968 EGW720959:EHH720968 EQS720959:ERD720968 FAO720959:FAZ720968 FKK720959:FKV720968 FUG720959:FUR720968 GEC720959:GEN720968 GNY720959:GOJ720968 GXU720959:GYF720968 HHQ720959:HIB720968 HRM720959:HRX720968 IBI720959:IBT720968 ILE720959:ILP720968 IVA720959:IVL720968 JEW720959:JFH720968 JOS720959:JPD720968 JYO720959:JYZ720968 KIK720959:KIV720968 KSG720959:KSR720968 LCC720959:LCN720968 LLY720959:LMJ720968 LVU720959:LWF720968 MFQ720959:MGB720968 MPM720959:MPX720968 MZI720959:MZT720968 NJE720959:NJP720968 NTA720959:NTL720968 OCW720959:ODH720968 OMS720959:OND720968 OWO720959:OWZ720968 PGK720959:PGV720968 PQG720959:PQR720968 QAC720959:QAN720968 QJY720959:QKJ720968 QTU720959:QUF720968 RDQ720959:REB720968 RNM720959:RNX720968 RXI720959:RXT720968 SHE720959:SHP720968 SRA720959:SRL720968 TAW720959:TBH720968 TKS720959:TLD720968 TUO720959:TUZ720968 UEK720959:UEV720968 UOG720959:UOR720968 UYC720959:UYN720968 VHY720959:VIJ720968 VRU720959:VSF720968 WBQ720959:WCB720968 WLM720959:WLX720968 WVI720959:WVT720968 A786495:L786504 IW786495:JH786504 SS786495:TD786504 ACO786495:ACZ786504 AMK786495:AMV786504 AWG786495:AWR786504 BGC786495:BGN786504 BPY786495:BQJ786504 BZU786495:CAF786504 CJQ786495:CKB786504 CTM786495:CTX786504 DDI786495:DDT786504 DNE786495:DNP786504 DXA786495:DXL786504 EGW786495:EHH786504 EQS786495:ERD786504 FAO786495:FAZ786504 FKK786495:FKV786504 FUG786495:FUR786504 GEC786495:GEN786504 GNY786495:GOJ786504 GXU786495:GYF786504 HHQ786495:HIB786504 HRM786495:HRX786504 IBI786495:IBT786504 ILE786495:ILP786504 IVA786495:IVL786504 JEW786495:JFH786504 JOS786495:JPD786504 JYO786495:JYZ786504 KIK786495:KIV786504 KSG786495:KSR786504 LCC786495:LCN786504 LLY786495:LMJ786504 LVU786495:LWF786504 MFQ786495:MGB786504 MPM786495:MPX786504 MZI786495:MZT786504 NJE786495:NJP786504 NTA786495:NTL786504 OCW786495:ODH786504 OMS786495:OND786504 OWO786495:OWZ786504 PGK786495:PGV786504 PQG786495:PQR786504 QAC786495:QAN786504 QJY786495:QKJ786504 QTU786495:QUF786504 RDQ786495:REB786504 RNM786495:RNX786504 RXI786495:RXT786504 SHE786495:SHP786504 SRA786495:SRL786504 TAW786495:TBH786504 TKS786495:TLD786504 TUO786495:TUZ786504 UEK786495:UEV786504 UOG786495:UOR786504 UYC786495:UYN786504 VHY786495:VIJ786504 VRU786495:VSF786504 WBQ786495:WCB786504 WLM786495:WLX786504 WVI786495:WVT786504 A852031:L852040 IW852031:JH852040 SS852031:TD852040 ACO852031:ACZ852040 AMK852031:AMV852040 AWG852031:AWR852040 BGC852031:BGN852040 BPY852031:BQJ852040 BZU852031:CAF852040 CJQ852031:CKB852040 CTM852031:CTX852040 DDI852031:DDT852040 DNE852031:DNP852040 DXA852031:DXL852040 EGW852031:EHH852040 EQS852031:ERD852040 FAO852031:FAZ852040 FKK852031:FKV852040 FUG852031:FUR852040 GEC852031:GEN852040 GNY852031:GOJ852040 GXU852031:GYF852040 HHQ852031:HIB852040 HRM852031:HRX852040 IBI852031:IBT852040 ILE852031:ILP852040 IVA852031:IVL852040 JEW852031:JFH852040 JOS852031:JPD852040 JYO852031:JYZ852040 KIK852031:KIV852040 KSG852031:KSR852040 LCC852031:LCN852040 LLY852031:LMJ852040 LVU852031:LWF852040 MFQ852031:MGB852040 MPM852031:MPX852040 MZI852031:MZT852040 NJE852031:NJP852040 NTA852031:NTL852040 OCW852031:ODH852040 OMS852031:OND852040 OWO852031:OWZ852040 PGK852031:PGV852040 PQG852031:PQR852040 QAC852031:QAN852040 QJY852031:QKJ852040 QTU852031:QUF852040 RDQ852031:REB852040 RNM852031:RNX852040 RXI852031:RXT852040 SHE852031:SHP852040 SRA852031:SRL852040 TAW852031:TBH852040 TKS852031:TLD852040 TUO852031:TUZ852040 UEK852031:UEV852040 UOG852031:UOR852040 UYC852031:UYN852040 VHY852031:VIJ852040 VRU852031:VSF852040 WBQ852031:WCB852040 WLM852031:WLX852040 WVI852031:WVT852040 A917567:L917576 IW917567:JH917576 SS917567:TD917576 ACO917567:ACZ917576 AMK917567:AMV917576 AWG917567:AWR917576 BGC917567:BGN917576 BPY917567:BQJ917576 BZU917567:CAF917576 CJQ917567:CKB917576 CTM917567:CTX917576 DDI917567:DDT917576 DNE917567:DNP917576 DXA917567:DXL917576 EGW917567:EHH917576 EQS917567:ERD917576 FAO917567:FAZ917576 FKK917567:FKV917576 FUG917567:FUR917576 GEC917567:GEN917576 GNY917567:GOJ917576 GXU917567:GYF917576 HHQ917567:HIB917576 HRM917567:HRX917576 IBI917567:IBT917576 ILE917567:ILP917576 IVA917567:IVL917576 JEW917567:JFH917576 JOS917567:JPD917576 JYO917567:JYZ917576 KIK917567:KIV917576 KSG917567:KSR917576 LCC917567:LCN917576 LLY917567:LMJ917576 LVU917567:LWF917576 MFQ917567:MGB917576 MPM917567:MPX917576 MZI917567:MZT917576 NJE917567:NJP917576 NTA917567:NTL917576 OCW917567:ODH917576 OMS917567:OND917576 OWO917567:OWZ917576 PGK917567:PGV917576 PQG917567:PQR917576 QAC917567:QAN917576 QJY917567:QKJ917576 QTU917567:QUF917576 RDQ917567:REB917576 RNM917567:RNX917576 RXI917567:RXT917576 SHE917567:SHP917576 SRA917567:SRL917576 TAW917567:TBH917576 TKS917567:TLD917576 TUO917567:TUZ917576 UEK917567:UEV917576 UOG917567:UOR917576 UYC917567:UYN917576 VHY917567:VIJ917576 VRU917567:VSF917576 WBQ917567:WCB917576 WLM917567:WLX917576 WVI917567:WVT917576 A983103:L983112 IW983103:JH983112 SS983103:TD983112 ACO983103:ACZ983112 AMK983103:AMV983112 AWG983103:AWR983112 BGC983103:BGN983112 BPY983103:BQJ983112 BZU983103:CAF983112 CJQ983103:CKB983112 CTM983103:CTX983112 DDI983103:DDT983112 DNE983103:DNP983112 DXA983103:DXL983112 EGW983103:EHH983112 EQS983103:ERD983112 FAO983103:FAZ983112 FKK983103:FKV983112 FUG983103:FUR983112 GEC983103:GEN983112 GNY983103:GOJ983112 GXU983103:GYF983112 HHQ983103:HIB983112 HRM983103:HRX983112 IBI983103:IBT983112 ILE983103:ILP983112 IVA983103:IVL983112 JEW983103:JFH983112 JOS983103:JPD983112 JYO983103:JYZ983112 KIK983103:KIV983112 KSG983103:KSR983112 LCC983103:LCN983112 LLY983103:LMJ983112 LVU983103:LWF983112 MFQ983103:MGB983112 MPM983103:MPX983112 MZI983103:MZT983112 NJE983103:NJP983112 NTA983103:NTL983112 OCW983103:ODH983112 OMS983103:OND983112 OWO983103:OWZ983112 PGK983103:PGV983112 PQG983103:PQR983112 QAC983103:QAN983112 QJY983103:QKJ983112 QTU983103:QUF983112 RDQ983103:REB983112 RNM983103:RNX983112 RXI983103:RXT983112 SHE983103:SHP983112 SRA983103:SRL983112 TAW983103:TBH983112 TKS983103:TLD983112 TUO983103:TUZ983112 UEK983103:UEV983112 UOG983103:UOR983112 UYC983103:UYN983112 VHY983103:VIJ983112 VRU983103:VSF983112 WBQ983103:WCB983112 WLM983103:WLX983112 WVI983103:WVT983112</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2"/>
  <sheetViews>
    <sheetView zoomScaleNormal="100" workbookViewId="0">
      <selection sqref="A1:B1"/>
    </sheetView>
  </sheetViews>
  <sheetFormatPr defaultColWidth="15.75" defaultRowHeight="10.5" x14ac:dyDescent="0.4"/>
  <cols>
    <col min="1" max="1" width="23.375" style="42" customWidth="1"/>
    <col min="2" max="3" width="11" style="98"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２月(下旬)</v>
      </c>
      <c r="F1" s="739" t="s">
        <v>70</v>
      </c>
      <c r="G1" s="740"/>
      <c r="H1" s="740"/>
      <c r="I1" s="741"/>
      <c r="J1" s="740"/>
      <c r="K1" s="740"/>
      <c r="L1" s="741"/>
    </row>
    <row r="2" spans="1:12" s="42" customFormat="1" x14ac:dyDescent="0.4">
      <c r="A2" s="658"/>
      <c r="B2" s="733" t="s">
        <v>97</v>
      </c>
      <c r="C2" s="733"/>
      <c r="D2" s="733"/>
      <c r="E2" s="734"/>
      <c r="F2" s="735" t="s">
        <v>195</v>
      </c>
      <c r="G2" s="733"/>
      <c r="H2" s="733"/>
      <c r="I2" s="734"/>
      <c r="J2" s="735" t="s">
        <v>194</v>
      </c>
      <c r="K2" s="733"/>
      <c r="L2" s="734"/>
    </row>
    <row r="3" spans="1:12" s="42" customFormat="1" x14ac:dyDescent="0.4">
      <c r="A3" s="653"/>
      <c r="B3" s="646"/>
      <c r="C3" s="646"/>
      <c r="D3" s="646"/>
      <c r="E3" s="647"/>
      <c r="F3" s="645"/>
      <c r="G3" s="646"/>
      <c r="H3" s="646"/>
      <c r="I3" s="647"/>
      <c r="J3" s="645"/>
      <c r="K3" s="646"/>
      <c r="L3" s="647"/>
    </row>
    <row r="4" spans="1:12" s="42" customFormat="1" x14ac:dyDescent="0.4">
      <c r="A4" s="653"/>
      <c r="B4" s="659" t="s">
        <v>366</v>
      </c>
      <c r="C4" s="655" t="s">
        <v>365</v>
      </c>
      <c r="D4" s="653" t="s">
        <v>95</v>
      </c>
      <c r="E4" s="653"/>
      <c r="F4" s="649" t="str">
        <f>+B4</f>
        <v>(13'2/21～28)</v>
      </c>
      <c r="G4" s="649" t="str">
        <f>+C4</f>
        <v>(12'2/21～28)</v>
      </c>
      <c r="H4" s="653" t="s">
        <v>95</v>
      </c>
      <c r="I4" s="653"/>
      <c r="J4" s="649" t="str">
        <f>+B4</f>
        <v>(13'2/21～28)</v>
      </c>
      <c r="K4" s="649" t="str">
        <f>+C4</f>
        <v>(12'2/21～28)</v>
      </c>
      <c r="L4" s="657" t="s">
        <v>93</v>
      </c>
    </row>
    <row r="5" spans="1:12" s="97" customFormat="1" x14ac:dyDescent="0.4">
      <c r="A5" s="653"/>
      <c r="B5" s="659"/>
      <c r="C5" s="656"/>
      <c r="D5" s="277" t="s">
        <v>94</v>
      </c>
      <c r="E5" s="317" t="s">
        <v>93</v>
      </c>
      <c r="F5" s="649"/>
      <c r="G5" s="649"/>
      <c r="H5" s="277" t="s">
        <v>94</v>
      </c>
      <c r="I5" s="277" t="s">
        <v>93</v>
      </c>
      <c r="J5" s="649"/>
      <c r="K5" s="649"/>
      <c r="L5" s="658"/>
    </row>
    <row r="6" spans="1:12" s="44" customFormat="1" x14ac:dyDescent="0.4">
      <c r="A6" s="249" t="s">
        <v>92</v>
      </c>
      <c r="B6" s="248">
        <f>+B7+B41</f>
        <v>109347</v>
      </c>
      <c r="C6" s="248">
        <f>+C7+C41</f>
        <v>124870</v>
      </c>
      <c r="D6" s="245">
        <f t="shared" ref="D6:D37" si="0">+B6/C6</f>
        <v>0.87568671418275001</v>
      </c>
      <c r="E6" s="289">
        <f t="shared" ref="E6:E37" si="1">+B6-C6</f>
        <v>-15523</v>
      </c>
      <c r="F6" s="248">
        <f>+F7+F41</f>
        <v>155830</v>
      </c>
      <c r="G6" s="248">
        <f>+G7+G41</f>
        <v>183815</v>
      </c>
      <c r="H6" s="245">
        <f t="shared" ref="H6:H37" si="2">+F6/G6</f>
        <v>0.84775453581046156</v>
      </c>
      <c r="I6" s="289">
        <f t="shared" ref="I6:I37" si="3">+F6-G6</f>
        <v>-27985</v>
      </c>
      <c r="J6" s="245">
        <f t="shared" ref="J6:J37" si="4">+B6/F6</f>
        <v>0.7017069883847783</v>
      </c>
      <c r="K6" s="245">
        <f t="shared" ref="K6:K37" si="5">+C6/G6</f>
        <v>0.67932432064847814</v>
      </c>
      <c r="L6" s="283">
        <f t="shared" ref="L6:L37" si="6">+J6-K6</f>
        <v>2.2382667736300155E-2</v>
      </c>
    </row>
    <row r="7" spans="1:12" s="44" customFormat="1" x14ac:dyDescent="0.4">
      <c r="A7" s="249" t="s">
        <v>91</v>
      </c>
      <c r="B7" s="316">
        <f>+B8+B18+B38</f>
        <v>46327</v>
      </c>
      <c r="C7" s="248">
        <f>+C8+C18+C38</f>
        <v>55715</v>
      </c>
      <c r="D7" s="245">
        <f t="shared" si="0"/>
        <v>0.83149959615902358</v>
      </c>
      <c r="E7" s="289">
        <f t="shared" si="1"/>
        <v>-9388</v>
      </c>
      <c r="F7" s="248">
        <f>+F8+F18+F38</f>
        <v>65830</v>
      </c>
      <c r="G7" s="248">
        <f>+G8+G18+G38</f>
        <v>82739</v>
      </c>
      <c r="H7" s="245">
        <f t="shared" si="2"/>
        <v>0.79563446500441148</v>
      </c>
      <c r="I7" s="315">
        <f t="shared" si="3"/>
        <v>-16909</v>
      </c>
      <c r="J7" s="245">
        <f t="shared" si="4"/>
        <v>0.70373689807078843</v>
      </c>
      <c r="K7" s="245">
        <f t="shared" si="5"/>
        <v>0.67338256444965494</v>
      </c>
      <c r="L7" s="283">
        <f t="shared" si="6"/>
        <v>3.0354333621133489E-2</v>
      </c>
    </row>
    <row r="8" spans="1:12" x14ac:dyDescent="0.4">
      <c r="A8" s="277" t="s">
        <v>190</v>
      </c>
      <c r="B8" s="403">
        <f>SUM(B9:B17)</f>
        <v>29523</v>
      </c>
      <c r="C8" s="259">
        <f>SUM(C9:C17)</f>
        <v>38988</v>
      </c>
      <c r="D8" s="256">
        <f t="shared" si="0"/>
        <v>0.75723299476762085</v>
      </c>
      <c r="E8" s="402">
        <f t="shared" si="1"/>
        <v>-9465</v>
      </c>
      <c r="F8" s="259">
        <f>SUM(F9:F17)</f>
        <v>43780</v>
      </c>
      <c r="G8" s="259">
        <f>SUM(G9:G17)</f>
        <v>59533</v>
      </c>
      <c r="H8" s="256">
        <f t="shared" si="2"/>
        <v>0.73539045571363781</v>
      </c>
      <c r="I8" s="402">
        <f t="shared" si="3"/>
        <v>-15753</v>
      </c>
      <c r="J8" s="256">
        <f t="shared" si="4"/>
        <v>0.67434901781635448</v>
      </c>
      <c r="K8" s="256">
        <f t="shared" si="5"/>
        <v>0.65489728385937207</v>
      </c>
      <c r="L8" s="280">
        <f t="shared" si="6"/>
        <v>1.9451733956982409E-2</v>
      </c>
    </row>
    <row r="9" spans="1:12" x14ac:dyDescent="0.4">
      <c r="A9" s="57" t="s">
        <v>87</v>
      </c>
      <c r="B9" s="145">
        <f>'２月(月間)'!B9-'２月(上旬～中旬)'!B9</f>
        <v>25398</v>
      </c>
      <c r="C9" s="145">
        <f>'２月(月間)'!C9-'２月(上旬～中旬)'!C9</f>
        <v>28792</v>
      </c>
      <c r="D9" s="73">
        <f t="shared" si="0"/>
        <v>0.88212003334259514</v>
      </c>
      <c r="E9" s="82">
        <f t="shared" si="1"/>
        <v>-3394</v>
      </c>
      <c r="F9" s="80">
        <f>'２月(月間)'!F9-'２月(上旬～中旬)'!F9</f>
        <v>38511</v>
      </c>
      <c r="G9" s="80">
        <f>'２月(月間)'!G9-'２月(上旬～中旬)'!G9</f>
        <v>46249</v>
      </c>
      <c r="H9" s="73">
        <f t="shared" si="2"/>
        <v>0.83268827434106685</v>
      </c>
      <c r="I9" s="82">
        <f t="shared" si="3"/>
        <v>-7738</v>
      </c>
      <c r="J9" s="73">
        <f t="shared" si="4"/>
        <v>0.65949988315026875</v>
      </c>
      <c r="K9" s="73">
        <f t="shared" si="5"/>
        <v>0.62254319012302972</v>
      </c>
      <c r="L9" s="90">
        <f t="shared" si="6"/>
        <v>3.6956693027239029E-2</v>
      </c>
    </row>
    <row r="10" spans="1:12" x14ac:dyDescent="0.4">
      <c r="A10" s="58" t="s">
        <v>90</v>
      </c>
      <c r="B10" s="145">
        <f>'２月(月間)'!B10-'２月(上旬～中旬)'!B10</f>
        <v>3316</v>
      </c>
      <c r="C10" s="145">
        <f>'２月(月間)'!C10-'２月(上旬～中旬)'!C10</f>
        <v>4014</v>
      </c>
      <c r="D10" s="53">
        <f t="shared" si="0"/>
        <v>0.82610861983059292</v>
      </c>
      <c r="E10" s="77">
        <f t="shared" si="1"/>
        <v>-698</v>
      </c>
      <c r="F10" s="80">
        <f>'２月(月間)'!F10-'２月(上旬～中旬)'!F10</f>
        <v>4000</v>
      </c>
      <c r="G10" s="80">
        <f>'２月(月間)'!G10-'２月(上旬～中旬)'!G10</f>
        <v>4500</v>
      </c>
      <c r="H10" s="53">
        <f t="shared" si="2"/>
        <v>0.88888888888888884</v>
      </c>
      <c r="I10" s="77">
        <f t="shared" si="3"/>
        <v>-500</v>
      </c>
      <c r="J10" s="53">
        <f t="shared" si="4"/>
        <v>0.82899999999999996</v>
      </c>
      <c r="K10" s="53">
        <f t="shared" si="5"/>
        <v>0.89200000000000002</v>
      </c>
      <c r="L10" s="52">
        <f t="shared" si="6"/>
        <v>-6.3000000000000056E-2</v>
      </c>
    </row>
    <row r="11" spans="1:12" x14ac:dyDescent="0.4">
      <c r="A11" s="58" t="s">
        <v>162</v>
      </c>
      <c r="B11" s="145">
        <f>'２月(月間)'!B11-'２月(上旬～中旬)'!B11</f>
        <v>253</v>
      </c>
      <c r="C11" s="145">
        <f>'２月(月間)'!C11-'２月(上旬～中旬)'!C11</f>
        <v>5728</v>
      </c>
      <c r="D11" s="53">
        <f t="shared" si="0"/>
        <v>4.4168994413407818E-2</v>
      </c>
      <c r="E11" s="77">
        <f t="shared" si="1"/>
        <v>-5475</v>
      </c>
      <c r="F11" s="80">
        <f>'２月(月間)'!F11-'２月(上旬～中旬)'!F11</f>
        <v>261</v>
      </c>
      <c r="G11" s="80">
        <f>'２月(月間)'!G11-'２月(上旬～中旬)'!G11</f>
        <v>7479</v>
      </c>
      <c r="H11" s="53">
        <f t="shared" si="2"/>
        <v>3.4897713598074608E-2</v>
      </c>
      <c r="I11" s="77">
        <f t="shared" si="3"/>
        <v>-7218</v>
      </c>
      <c r="J11" s="53">
        <f t="shared" si="4"/>
        <v>0.96934865900383138</v>
      </c>
      <c r="K11" s="53">
        <f t="shared" si="5"/>
        <v>0.76587779114854926</v>
      </c>
      <c r="L11" s="52">
        <f t="shared" si="6"/>
        <v>0.20347086785528212</v>
      </c>
    </row>
    <row r="12" spans="1:12" x14ac:dyDescent="0.4">
      <c r="A12" s="58" t="s">
        <v>85</v>
      </c>
      <c r="B12" s="145">
        <f>'２月(月間)'!B12-'２月(上旬～中旬)'!B12</f>
        <v>0</v>
      </c>
      <c r="C12" s="145">
        <f>'２月(月間)'!C12-'２月(上旬～中旬)'!C12</f>
        <v>0</v>
      </c>
      <c r="D12" s="53" t="e">
        <f t="shared" si="0"/>
        <v>#DIV/0!</v>
      </c>
      <c r="E12" s="77">
        <f t="shared" si="1"/>
        <v>0</v>
      </c>
      <c r="F12" s="80">
        <f>'２月(月間)'!F12-'２月(上旬～中旬)'!F12</f>
        <v>0</v>
      </c>
      <c r="G12" s="80">
        <f>'２月(月間)'!G12-'２月(上旬～中旬)'!G12</f>
        <v>0</v>
      </c>
      <c r="H12" s="53" t="e">
        <f t="shared" si="2"/>
        <v>#DIV/0!</v>
      </c>
      <c r="I12" s="77">
        <f t="shared" si="3"/>
        <v>0</v>
      </c>
      <c r="J12" s="53" t="e">
        <f t="shared" si="4"/>
        <v>#DIV/0!</v>
      </c>
      <c r="K12" s="53" t="e">
        <f t="shared" si="5"/>
        <v>#DIV/0!</v>
      </c>
      <c r="L12" s="52" t="e">
        <f t="shared" si="6"/>
        <v>#DIV/0!</v>
      </c>
    </row>
    <row r="13" spans="1:12" x14ac:dyDescent="0.4">
      <c r="A13" s="58" t="s">
        <v>86</v>
      </c>
      <c r="B13" s="145">
        <f>'２月(月間)'!B13-'２月(上旬～中旬)'!B13</f>
        <v>0</v>
      </c>
      <c r="C13" s="145">
        <f>'２月(月間)'!C13-'２月(上旬～中旬)'!C13</f>
        <v>0</v>
      </c>
      <c r="D13" s="53" t="e">
        <f t="shared" si="0"/>
        <v>#DIV/0!</v>
      </c>
      <c r="E13" s="77">
        <f t="shared" si="1"/>
        <v>0</v>
      </c>
      <c r="F13" s="80">
        <f>'２月(月間)'!F13-'２月(上旬～中旬)'!F13</f>
        <v>0</v>
      </c>
      <c r="G13" s="80">
        <f>'２月(月間)'!G13-'２月(上旬～中旬)'!G13</f>
        <v>0</v>
      </c>
      <c r="H13" s="53" t="e">
        <f t="shared" si="2"/>
        <v>#DIV/0!</v>
      </c>
      <c r="I13" s="77">
        <f t="shared" si="3"/>
        <v>0</v>
      </c>
      <c r="J13" s="53" t="e">
        <f t="shared" si="4"/>
        <v>#DIV/0!</v>
      </c>
      <c r="K13" s="53" t="e">
        <f t="shared" si="5"/>
        <v>#DIV/0!</v>
      </c>
      <c r="L13" s="52" t="e">
        <f t="shared" si="6"/>
        <v>#DIV/0!</v>
      </c>
    </row>
    <row r="14" spans="1:12" x14ac:dyDescent="0.4">
      <c r="A14" s="64" t="s">
        <v>189</v>
      </c>
      <c r="B14" s="147">
        <f>'２月(月間)'!B14-'２月(上旬～中旬)'!B14</f>
        <v>556</v>
      </c>
      <c r="C14" s="145">
        <f>'２月(月間)'!C14-'２月(上旬～中旬)'!C14</f>
        <v>454</v>
      </c>
      <c r="D14" s="67">
        <f t="shared" si="0"/>
        <v>1.224669603524229</v>
      </c>
      <c r="E14" s="84">
        <f t="shared" si="1"/>
        <v>102</v>
      </c>
      <c r="F14" s="107">
        <f>'２月(月間)'!F14-'２月(上旬～中旬)'!F14</f>
        <v>1008</v>
      </c>
      <c r="G14" s="107">
        <f>'２月(月間)'!G14-'２月(上旬～中旬)'!G14</f>
        <v>1305</v>
      </c>
      <c r="H14" s="67">
        <f t="shared" si="2"/>
        <v>0.77241379310344827</v>
      </c>
      <c r="I14" s="84">
        <f t="shared" si="3"/>
        <v>-297</v>
      </c>
      <c r="J14" s="67">
        <f t="shared" si="4"/>
        <v>0.55158730158730163</v>
      </c>
      <c r="K14" s="67">
        <f t="shared" si="5"/>
        <v>0.34789272030651341</v>
      </c>
      <c r="L14" s="66">
        <f t="shared" si="6"/>
        <v>0.20369458128078821</v>
      </c>
    </row>
    <row r="15" spans="1:12" x14ac:dyDescent="0.4">
      <c r="A15" s="58" t="s">
        <v>188</v>
      </c>
      <c r="B15" s="143">
        <f>'２月(月間)'!B15-'２月(上旬～中旬)'!B15</f>
        <v>0</v>
      </c>
      <c r="C15" s="145">
        <f>'２月(月間)'!C15-'２月(上旬～中旬)'!C15</f>
        <v>0</v>
      </c>
      <c r="D15" s="53" t="e">
        <f t="shared" si="0"/>
        <v>#DIV/0!</v>
      </c>
      <c r="E15" s="77">
        <f t="shared" si="1"/>
        <v>0</v>
      </c>
      <c r="F15" s="55">
        <f>'２月(月間)'!F15-'２月(上旬～中旬)'!F15</f>
        <v>0</v>
      </c>
      <c r="G15" s="55">
        <f>'２月(月間)'!G15-'２月(上旬～中旬)'!G15</f>
        <v>0</v>
      </c>
      <c r="H15" s="53" t="e">
        <f t="shared" si="2"/>
        <v>#DIV/0!</v>
      </c>
      <c r="I15" s="77">
        <f t="shared" si="3"/>
        <v>0</v>
      </c>
      <c r="J15" s="53" t="e">
        <f t="shared" si="4"/>
        <v>#DIV/0!</v>
      </c>
      <c r="K15" s="53" t="e">
        <f t="shared" si="5"/>
        <v>#DIV/0!</v>
      </c>
      <c r="L15" s="52" t="e">
        <f t="shared" si="6"/>
        <v>#DIV/0!</v>
      </c>
    </row>
    <row r="16" spans="1:12" s="42" customFormat="1" x14ac:dyDescent="0.4">
      <c r="A16" s="70" t="s">
        <v>187</v>
      </c>
      <c r="B16" s="145">
        <f>'２月(月間)'!B16-'２月(上旬～中旬)'!B16</f>
        <v>0</v>
      </c>
      <c r="C16" s="145">
        <f>'２月(月間)'!C16-'２月(上旬～中旬)'!C16</f>
        <v>0</v>
      </c>
      <c r="D16" s="53" t="e">
        <f t="shared" si="0"/>
        <v>#DIV/0!</v>
      </c>
      <c r="E16" s="77">
        <f t="shared" si="1"/>
        <v>0</v>
      </c>
      <c r="F16" s="80">
        <f>'２月(月間)'!F16-'２月(上旬～中旬)'!F16</f>
        <v>0</v>
      </c>
      <c r="G16" s="80">
        <f>'２月(月間)'!G16-'２月(上旬～中旬)'!G16</f>
        <v>0</v>
      </c>
      <c r="H16" s="53" t="e">
        <f t="shared" si="2"/>
        <v>#DIV/0!</v>
      </c>
      <c r="I16" s="77">
        <f t="shared" si="3"/>
        <v>0</v>
      </c>
      <c r="J16" s="53" t="e">
        <f t="shared" si="4"/>
        <v>#DIV/0!</v>
      </c>
      <c r="K16" s="53" t="e">
        <f t="shared" si="5"/>
        <v>#DIV/0!</v>
      </c>
      <c r="L16" s="52" t="e">
        <f t="shared" si="6"/>
        <v>#DIV/0!</v>
      </c>
    </row>
    <row r="17" spans="1:12" x14ac:dyDescent="0.4">
      <c r="A17" s="70" t="s">
        <v>186</v>
      </c>
      <c r="B17" s="72">
        <f>'２月(月間)'!B17-'２月(上旬～中旬)'!B17</f>
        <v>0</v>
      </c>
      <c r="C17" s="145">
        <f>'２月(月間)'!C17-'２月(上旬～中旬)'!C17</f>
        <v>0</v>
      </c>
      <c r="D17" s="67" t="e">
        <f t="shared" si="0"/>
        <v>#DIV/0!</v>
      </c>
      <c r="E17" s="68">
        <f t="shared" si="1"/>
        <v>0</v>
      </c>
      <c r="F17" s="72">
        <f>'２月(月間)'!F17-'２月(上旬～中旬)'!F17</f>
        <v>0</v>
      </c>
      <c r="G17" s="72">
        <f>'２月(月間)'!G17-'２月(上旬～中旬)'!G17</f>
        <v>0</v>
      </c>
      <c r="H17" s="67" t="e">
        <f t="shared" si="2"/>
        <v>#DIV/0!</v>
      </c>
      <c r="I17" s="84">
        <f t="shared" si="3"/>
        <v>0</v>
      </c>
      <c r="J17" s="67" t="e">
        <f t="shared" si="4"/>
        <v>#DIV/0!</v>
      </c>
      <c r="K17" s="53" t="e">
        <f t="shared" si="5"/>
        <v>#DIV/0!</v>
      </c>
      <c r="L17" s="52" t="e">
        <f t="shared" si="6"/>
        <v>#DIV/0!</v>
      </c>
    </row>
    <row r="18" spans="1:12" x14ac:dyDescent="0.4">
      <c r="A18" s="277" t="s">
        <v>185</v>
      </c>
      <c r="B18" s="403">
        <f>SUM(B19:B37)</f>
        <v>16823</v>
      </c>
      <c r="C18" s="403">
        <f>SUM(C19:C37)</f>
        <v>16295</v>
      </c>
      <c r="D18" s="256">
        <f t="shared" si="0"/>
        <v>1.0324025774777539</v>
      </c>
      <c r="E18" s="402">
        <f t="shared" si="1"/>
        <v>528</v>
      </c>
      <c r="F18" s="259">
        <f>SUM(F19:F37)</f>
        <v>22195</v>
      </c>
      <c r="G18" s="259">
        <f>SUM(G19:G37)</f>
        <v>22405</v>
      </c>
      <c r="H18" s="256">
        <f t="shared" si="2"/>
        <v>0.99062709216692701</v>
      </c>
      <c r="I18" s="402">
        <f t="shared" si="3"/>
        <v>-210</v>
      </c>
      <c r="J18" s="256">
        <f t="shared" si="4"/>
        <v>0.75796350529398515</v>
      </c>
      <c r="K18" s="256">
        <f t="shared" si="5"/>
        <v>0.72729301495201959</v>
      </c>
      <c r="L18" s="280">
        <f t="shared" si="6"/>
        <v>3.0670490341965562E-2</v>
      </c>
    </row>
    <row r="19" spans="1:12" x14ac:dyDescent="0.4">
      <c r="A19" s="57" t="s">
        <v>184</v>
      </c>
      <c r="B19" s="145">
        <f>'２月(月間)'!B19-'２月(上旬～中旬)'!B19</f>
        <v>0</v>
      </c>
      <c r="C19" s="145">
        <f>'２月(月間)'!C19-'２月(上旬～中旬)'!C19</f>
        <v>0</v>
      </c>
      <c r="D19" s="73" t="e">
        <f t="shared" si="0"/>
        <v>#DIV/0!</v>
      </c>
      <c r="E19" s="82">
        <f t="shared" si="1"/>
        <v>0</v>
      </c>
      <c r="F19" s="80">
        <f>'２月(月間)'!F19-'２月(上旬～中旬)'!F19</f>
        <v>0</v>
      </c>
      <c r="G19" s="80">
        <f>'２月(月間)'!G19-'２月(上旬～中旬)'!G19</f>
        <v>0</v>
      </c>
      <c r="H19" s="73" t="e">
        <f t="shared" si="2"/>
        <v>#DIV/0!</v>
      </c>
      <c r="I19" s="82">
        <f t="shared" si="3"/>
        <v>0</v>
      </c>
      <c r="J19" s="73" t="e">
        <f t="shared" si="4"/>
        <v>#DIV/0!</v>
      </c>
      <c r="K19" s="73" t="e">
        <f t="shared" si="5"/>
        <v>#DIV/0!</v>
      </c>
      <c r="L19" s="90" t="e">
        <f t="shared" si="6"/>
        <v>#DIV/0!</v>
      </c>
    </row>
    <row r="20" spans="1:12" x14ac:dyDescent="0.4">
      <c r="A20" s="58" t="s">
        <v>244</v>
      </c>
      <c r="B20" s="145">
        <f>'２月(月間)'!B20-'２月(上旬～中旬)'!B20</f>
        <v>2492</v>
      </c>
      <c r="C20" s="145">
        <f>'２月(月間)'!C20-'２月(上旬～中旬)'!C20</f>
        <v>0</v>
      </c>
      <c r="D20" s="53" t="e">
        <f t="shared" si="0"/>
        <v>#DIV/0!</v>
      </c>
      <c r="E20" s="77">
        <f t="shared" si="1"/>
        <v>2492</v>
      </c>
      <c r="F20" s="80">
        <f>'２月(月間)'!F20-'２月(上旬～中旬)'!F20</f>
        <v>3535</v>
      </c>
      <c r="G20" s="80">
        <f>'２月(月間)'!G20-'２月(上旬～中旬)'!G20</f>
        <v>0</v>
      </c>
      <c r="H20" s="53" t="e">
        <f t="shared" si="2"/>
        <v>#DIV/0!</v>
      </c>
      <c r="I20" s="77">
        <f t="shared" si="3"/>
        <v>3535</v>
      </c>
      <c r="J20" s="53">
        <f t="shared" si="4"/>
        <v>0.70495049504950491</v>
      </c>
      <c r="K20" s="53" t="e">
        <f t="shared" si="5"/>
        <v>#DIV/0!</v>
      </c>
      <c r="L20" s="52" t="e">
        <f t="shared" si="6"/>
        <v>#DIV/0!</v>
      </c>
    </row>
    <row r="21" spans="1:12" x14ac:dyDescent="0.4">
      <c r="A21" s="58" t="s">
        <v>183</v>
      </c>
      <c r="B21" s="145">
        <f>'２月(月間)'!B21-'２月(上旬～中旬)'!B21</f>
        <v>5400</v>
      </c>
      <c r="C21" s="145">
        <f>'２月(月間)'!C21-'２月(上旬～中旬)'!C21</f>
        <v>5504</v>
      </c>
      <c r="D21" s="53">
        <f t="shared" si="0"/>
        <v>0.98110465116279066</v>
      </c>
      <c r="E21" s="77">
        <f t="shared" si="1"/>
        <v>-104</v>
      </c>
      <c r="F21" s="80">
        <f>'２月(月間)'!F21-'２月(上旬～中旬)'!F21</f>
        <v>6960</v>
      </c>
      <c r="G21" s="80">
        <f>'２月(月間)'!G21-'２月(上旬～中旬)'!G21</f>
        <v>7865</v>
      </c>
      <c r="H21" s="53">
        <f t="shared" si="2"/>
        <v>0.8849332485696122</v>
      </c>
      <c r="I21" s="77">
        <f t="shared" si="3"/>
        <v>-905</v>
      </c>
      <c r="J21" s="53">
        <f t="shared" si="4"/>
        <v>0.77586206896551724</v>
      </c>
      <c r="K21" s="53">
        <f t="shared" si="5"/>
        <v>0.69980928162746348</v>
      </c>
      <c r="L21" s="52">
        <f t="shared" si="6"/>
        <v>7.6052787338053762E-2</v>
      </c>
    </row>
    <row r="22" spans="1:12" x14ac:dyDescent="0.4">
      <c r="A22" s="58" t="s">
        <v>182</v>
      </c>
      <c r="B22" s="145">
        <f>'２月(月間)'!B22-'２月(上旬～中旬)'!B22</f>
        <v>1599</v>
      </c>
      <c r="C22" s="145">
        <f>'２月(月間)'!C22-'２月(上旬～中旬)'!C22</f>
        <v>1546</v>
      </c>
      <c r="D22" s="53">
        <f t="shared" si="0"/>
        <v>1.0342820181112549</v>
      </c>
      <c r="E22" s="77">
        <f t="shared" si="1"/>
        <v>53</v>
      </c>
      <c r="F22" s="80">
        <f>'２月(月間)'!F22-'２月(上旬～中旬)'!F22</f>
        <v>2365</v>
      </c>
      <c r="G22" s="80">
        <f>'２月(月間)'!G22-'２月(上旬～中旬)'!G22</f>
        <v>2660</v>
      </c>
      <c r="H22" s="53">
        <f t="shared" si="2"/>
        <v>0.88909774436090228</v>
      </c>
      <c r="I22" s="77">
        <f t="shared" si="3"/>
        <v>-295</v>
      </c>
      <c r="J22" s="53">
        <f t="shared" si="4"/>
        <v>0.67610993657505281</v>
      </c>
      <c r="K22" s="53">
        <f t="shared" si="5"/>
        <v>0.58120300751879694</v>
      </c>
      <c r="L22" s="52">
        <f t="shared" si="6"/>
        <v>9.4906929056255862E-2</v>
      </c>
    </row>
    <row r="23" spans="1:12" x14ac:dyDescent="0.4">
      <c r="A23" s="58" t="s">
        <v>181</v>
      </c>
      <c r="B23" s="145">
        <f>'２月(月間)'!B23-'２月(上旬～中旬)'!B23</f>
        <v>982</v>
      </c>
      <c r="C23" s="145">
        <f>'２月(月間)'!C23-'２月(上旬～中旬)'!C23</f>
        <v>807</v>
      </c>
      <c r="D23" s="67">
        <f t="shared" si="0"/>
        <v>1.2168525402726147</v>
      </c>
      <c r="E23" s="84">
        <f t="shared" si="1"/>
        <v>175</v>
      </c>
      <c r="F23" s="80">
        <f>'２月(月間)'!F23-'２月(上旬～中旬)'!F23</f>
        <v>1160</v>
      </c>
      <c r="G23" s="80">
        <f>'２月(月間)'!G23-'２月(上旬～中旬)'!G23</f>
        <v>1320</v>
      </c>
      <c r="H23" s="67">
        <f t="shared" si="2"/>
        <v>0.87878787878787878</v>
      </c>
      <c r="I23" s="84">
        <f t="shared" si="3"/>
        <v>-160</v>
      </c>
      <c r="J23" s="67">
        <f t="shared" si="4"/>
        <v>0.84655172413793101</v>
      </c>
      <c r="K23" s="67">
        <f t="shared" si="5"/>
        <v>0.61136363636363633</v>
      </c>
      <c r="L23" s="66">
        <f t="shared" si="6"/>
        <v>0.23518808777429467</v>
      </c>
    </row>
    <row r="24" spans="1:12" x14ac:dyDescent="0.4">
      <c r="A24" s="70" t="s">
        <v>180</v>
      </c>
      <c r="B24" s="145">
        <f>'２月(月間)'!B24-'２月(上旬～中旬)'!B24</f>
        <v>0</v>
      </c>
      <c r="C24" s="145">
        <f>'２月(月間)'!C24-'２月(上旬～中旬)'!C24</f>
        <v>0</v>
      </c>
      <c r="D24" s="53" t="e">
        <f t="shared" si="0"/>
        <v>#DIV/0!</v>
      </c>
      <c r="E24" s="77">
        <f t="shared" si="1"/>
        <v>0</v>
      </c>
      <c r="F24" s="80">
        <f>'２月(月間)'!F24-'２月(上旬～中旬)'!F24</f>
        <v>0</v>
      </c>
      <c r="G24" s="80">
        <f>'２月(月間)'!G24-'２月(上旬～中旬)'!G24</f>
        <v>0</v>
      </c>
      <c r="H24" s="53" t="e">
        <f t="shared" si="2"/>
        <v>#DIV/0!</v>
      </c>
      <c r="I24" s="77">
        <f t="shared" si="3"/>
        <v>0</v>
      </c>
      <c r="J24" s="53" t="e">
        <f t="shared" si="4"/>
        <v>#DIV/0!</v>
      </c>
      <c r="K24" s="53" t="e">
        <f t="shared" si="5"/>
        <v>#DIV/0!</v>
      </c>
      <c r="L24" s="52" t="e">
        <f t="shared" si="6"/>
        <v>#DIV/0!</v>
      </c>
    </row>
    <row r="25" spans="1:12" x14ac:dyDescent="0.4">
      <c r="A25" s="70" t="s">
        <v>179</v>
      </c>
      <c r="B25" s="145">
        <f>'２月(月間)'!B25-'２月(上旬～中旬)'!B25</f>
        <v>714</v>
      </c>
      <c r="C25" s="145">
        <f>'２月(月間)'!C25-'２月(上旬～中旬)'!C25</f>
        <v>1015</v>
      </c>
      <c r="D25" s="53">
        <f t="shared" si="0"/>
        <v>0.70344827586206893</v>
      </c>
      <c r="E25" s="77">
        <f t="shared" si="1"/>
        <v>-301</v>
      </c>
      <c r="F25" s="80">
        <f>'２月(月間)'!F25-'２月(上旬～中旬)'!F25</f>
        <v>1190</v>
      </c>
      <c r="G25" s="80">
        <f>'２月(月間)'!G25-'２月(上旬～中旬)'!G25</f>
        <v>1335</v>
      </c>
      <c r="H25" s="53">
        <f t="shared" si="2"/>
        <v>0.89138576779026213</v>
      </c>
      <c r="I25" s="77">
        <f t="shared" si="3"/>
        <v>-145</v>
      </c>
      <c r="J25" s="53">
        <f t="shared" si="4"/>
        <v>0.6</v>
      </c>
      <c r="K25" s="53">
        <f t="shared" si="5"/>
        <v>0.76029962546816476</v>
      </c>
      <c r="L25" s="52">
        <f t="shared" si="6"/>
        <v>-0.16029962546816479</v>
      </c>
    </row>
    <row r="26" spans="1:12" s="42" customFormat="1" x14ac:dyDescent="0.4">
      <c r="A26" s="70" t="s">
        <v>178</v>
      </c>
      <c r="B26" s="145">
        <f>'２月(月間)'!B26-'２月(上旬～中旬)'!B26</f>
        <v>0</v>
      </c>
      <c r="C26" s="145">
        <f>'２月(月間)'!C26-'２月(上旬～中旬)'!C26</f>
        <v>0</v>
      </c>
      <c r="D26" s="53" t="e">
        <f t="shared" si="0"/>
        <v>#DIV/0!</v>
      </c>
      <c r="E26" s="54">
        <f t="shared" si="1"/>
        <v>0</v>
      </c>
      <c r="F26" s="80">
        <f>'２月(月間)'!F26-'２月(上旬～中旬)'!F26</f>
        <v>0</v>
      </c>
      <c r="G26" s="80">
        <f>'２月(月間)'!G26-'２月(上旬～中旬)'!G26</f>
        <v>0</v>
      </c>
      <c r="H26" s="53" t="e">
        <f t="shared" si="2"/>
        <v>#DIV/0!</v>
      </c>
      <c r="I26" s="54">
        <f t="shared" si="3"/>
        <v>0</v>
      </c>
      <c r="J26" s="53" t="e">
        <f t="shared" si="4"/>
        <v>#DIV/0!</v>
      </c>
      <c r="K26" s="53" t="e">
        <f t="shared" si="5"/>
        <v>#DIV/0!</v>
      </c>
      <c r="L26" s="52" t="e">
        <f t="shared" si="6"/>
        <v>#DIV/0!</v>
      </c>
    </row>
    <row r="27" spans="1:12" x14ac:dyDescent="0.4">
      <c r="A27" s="58" t="s">
        <v>177</v>
      </c>
      <c r="B27" s="145">
        <f>'２月(月間)'!B27-'２月(上旬～中旬)'!B27</f>
        <v>0</v>
      </c>
      <c r="C27" s="145">
        <f>'２月(月間)'!C27-'２月(上旬～中旬)'!C27</f>
        <v>0</v>
      </c>
      <c r="D27" s="53" t="e">
        <f t="shared" si="0"/>
        <v>#DIV/0!</v>
      </c>
      <c r="E27" s="77">
        <f t="shared" si="1"/>
        <v>0</v>
      </c>
      <c r="F27" s="80">
        <f>'２月(月間)'!F27-'２月(上旬～中旬)'!F27</f>
        <v>0</v>
      </c>
      <c r="G27" s="80">
        <f>'２月(月間)'!G27-'２月(上旬～中旬)'!G27</f>
        <v>0</v>
      </c>
      <c r="H27" s="53" t="e">
        <f t="shared" si="2"/>
        <v>#DIV/0!</v>
      </c>
      <c r="I27" s="77">
        <f t="shared" si="3"/>
        <v>0</v>
      </c>
      <c r="J27" s="53" t="e">
        <f t="shared" si="4"/>
        <v>#DIV/0!</v>
      </c>
      <c r="K27" s="53" t="e">
        <f t="shared" si="5"/>
        <v>#DIV/0!</v>
      </c>
      <c r="L27" s="52" t="e">
        <f t="shared" si="6"/>
        <v>#DIV/0!</v>
      </c>
    </row>
    <row r="28" spans="1:12" x14ac:dyDescent="0.4">
      <c r="A28" s="58" t="s">
        <v>176</v>
      </c>
      <c r="B28" s="145">
        <f>'２月(月間)'!B28-'２月(上旬～中旬)'!B28</f>
        <v>0</v>
      </c>
      <c r="C28" s="145">
        <f>'２月(月間)'!C28-'２月(上旬～中旬)'!C28</f>
        <v>1128</v>
      </c>
      <c r="D28" s="53">
        <f t="shared" si="0"/>
        <v>0</v>
      </c>
      <c r="E28" s="77">
        <f t="shared" si="1"/>
        <v>-1128</v>
      </c>
      <c r="F28" s="80">
        <f>'２月(月間)'!F28-'２月(上旬～中旬)'!F28</f>
        <v>0</v>
      </c>
      <c r="G28" s="80">
        <f>'２月(月間)'!G28-'２月(上旬～中旬)'!G28</f>
        <v>1340</v>
      </c>
      <c r="H28" s="53">
        <f t="shared" si="2"/>
        <v>0</v>
      </c>
      <c r="I28" s="77">
        <f t="shared" si="3"/>
        <v>-1340</v>
      </c>
      <c r="J28" s="53" t="e">
        <f t="shared" si="4"/>
        <v>#DIV/0!</v>
      </c>
      <c r="K28" s="53">
        <f t="shared" si="5"/>
        <v>0.84179104477611943</v>
      </c>
      <c r="L28" s="52" t="e">
        <f t="shared" si="6"/>
        <v>#DIV/0!</v>
      </c>
    </row>
    <row r="29" spans="1:12" x14ac:dyDescent="0.4">
      <c r="A29" s="58" t="s">
        <v>220</v>
      </c>
      <c r="B29" s="145">
        <f>'２月(月間)'!B29-'２月(上旬～中旬)'!B29</f>
        <v>0</v>
      </c>
      <c r="C29" s="145">
        <f>'２月(月間)'!C29-'２月(上旬～中旬)'!C29</f>
        <v>0</v>
      </c>
      <c r="D29" s="53" t="e">
        <f t="shared" si="0"/>
        <v>#DIV/0!</v>
      </c>
      <c r="E29" s="77">
        <f t="shared" si="1"/>
        <v>0</v>
      </c>
      <c r="F29" s="80">
        <f>'２月(月間)'!F29-'２月(上旬～中旬)'!F29</f>
        <v>0</v>
      </c>
      <c r="G29" s="80">
        <f>'２月(月間)'!G29-'２月(上旬～中旬)'!G29</f>
        <v>0</v>
      </c>
      <c r="H29" s="53" t="e">
        <f t="shared" si="2"/>
        <v>#DIV/0!</v>
      </c>
      <c r="I29" s="77">
        <f t="shared" si="3"/>
        <v>0</v>
      </c>
      <c r="J29" s="53" t="e">
        <f t="shared" si="4"/>
        <v>#DIV/0!</v>
      </c>
      <c r="K29" s="53" t="e">
        <f t="shared" si="5"/>
        <v>#DIV/0!</v>
      </c>
      <c r="L29" s="52" t="e">
        <f t="shared" si="6"/>
        <v>#DIV/0!</v>
      </c>
    </row>
    <row r="30" spans="1:12" x14ac:dyDescent="0.4">
      <c r="A30" s="58" t="s">
        <v>174</v>
      </c>
      <c r="B30" s="145">
        <f>'２月(月間)'!B30-'２月(上旬～中旬)'!B30</f>
        <v>0</v>
      </c>
      <c r="C30" s="145">
        <f>'２月(月間)'!C30-'２月(上旬～中旬)'!C30</f>
        <v>0</v>
      </c>
      <c r="D30" s="67" t="e">
        <f t="shared" si="0"/>
        <v>#DIV/0!</v>
      </c>
      <c r="E30" s="84">
        <f t="shared" si="1"/>
        <v>0</v>
      </c>
      <c r="F30" s="80">
        <f>'２月(月間)'!F30-'２月(上旬～中旬)'!F30</f>
        <v>0</v>
      </c>
      <c r="G30" s="80">
        <f>'２月(月間)'!G30-'２月(上旬～中旬)'!G30</f>
        <v>0</v>
      </c>
      <c r="H30" s="67" t="e">
        <f t="shared" si="2"/>
        <v>#DIV/0!</v>
      </c>
      <c r="I30" s="84">
        <f t="shared" si="3"/>
        <v>0</v>
      </c>
      <c r="J30" s="67" t="e">
        <f t="shared" si="4"/>
        <v>#DIV/0!</v>
      </c>
      <c r="K30" s="67" t="e">
        <f t="shared" si="5"/>
        <v>#DIV/0!</v>
      </c>
      <c r="L30" s="66" t="e">
        <f t="shared" si="6"/>
        <v>#DIV/0!</v>
      </c>
    </row>
    <row r="31" spans="1:12" x14ac:dyDescent="0.4">
      <c r="A31" s="70" t="s">
        <v>173</v>
      </c>
      <c r="B31" s="145">
        <f>'２月(月間)'!B31-'２月(上旬～中旬)'!B31</f>
        <v>0</v>
      </c>
      <c r="C31" s="145">
        <f>'２月(月間)'!C31-'２月(上旬～中旬)'!C31</f>
        <v>0</v>
      </c>
      <c r="D31" s="53" t="e">
        <f t="shared" si="0"/>
        <v>#DIV/0!</v>
      </c>
      <c r="E31" s="77">
        <f t="shared" si="1"/>
        <v>0</v>
      </c>
      <c r="F31" s="80">
        <f>'２月(月間)'!F31-'２月(上旬～中旬)'!F31</f>
        <v>0</v>
      </c>
      <c r="G31" s="80">
        <f>'２月(月間)'!G31-'２月(上旬～中旬)'!G31</f>
        <v>0</v>
      </c>
      <c r="H31" s="53" t="e">
        <f t="shared" si="2"/>
        <v>#DIV/0!</v>
      </c>
      <c r="I31" s="77">
        <f t="shared" si="3"/>
        <v>0</v>
      </c>
      <c r="J31" s="53" t="e">
        <f t="shared" si="4"/>
        <v>#DIV/0!</v>
      </c>
      <c r="K31" s="53" t="e">
        <f t="shared" si="5"/>
        <v>#DIV/0!</v>
      </c>
      <c r="L31" s="52" t="e">
        <f t="shared" si="6"/>
        <v>#DIV/0!</v>
      </c>
    </row>
    <row r="32" spans="1:12" x14ac:dyDescent="0.4">
      <c r="A32" s="58" t="s">
        <v>172</v>
      </c>
      <c r="B32" s="145">
        <f>'２月(月間)'!B32-'２月(上旬～中旬)'!B32</f>
        <v>1085</v>
      </c>
      <c r="C32" s="145">
        <f>'２月(月間)'!C32-'２月(上旬～中旬)'!C32</f>
        <v>1020</v>
      </c>
      <c r="D32" s="53">
        <f t="shared" si="0"/>
        <v>1.0637254901960784</v>
      </c>
      <c r="E32" s="77">
        <f t="shared" si="1"/>
        <v>65</v>
      </c>
      <c r="F32" s="80">
        <f>'２月(月間)'!F32-'２月(上旬～中旬)'!F32</f>
        <v>1160</v>
      </c>
      <c r="G32" s="80">
        <f>'２月(月間)'!G32-'２月(上旬～中旬)'!G32</f>
        <v>1320</v>
      </c>
      <c r="H32" s="53">
        <f t="shared" si="2"/>
        <v>0.87878787878787878</v>
      </c>
      <c r="I32" s="77">
        <f t="shared" si="3"/>
        <v>-160</v>
      </c>
      <c r="J32" s="53">
        <f t="shared" si="4"/>
        <v>0.93534482758620685</v>
      </c>
      <c r="K32" s="53">
        <f t="shared" si="5"/>
        <v>0.77272727272727271</v>
      </c>
      <c r="L32" s="52">
        <f t="shared" si="6"/>
        <v>0.16261755485893414</v>
      </c>
    </row>
    <row r="33" spans="1:12" x14ac:dyDescent="0.4">
      <c r="A33" s="70" t="s">
        <v>171</v>
      </c>
      <c r="B33" s="145">
        <f>'２月(月間)'!B33-'２月(上旬～中旬)'!B33</f>
        <v>0</v>
      </c>
      <c r="C33" s="145">
        <f>'２月(月間)'!C33-'２月(上旬～中旬)'!C33</f>
        <v>0</v>
      </c>
      <c r="D33" s="67" t="e">
        <f t="shared" si="0"/>
        <v>#DIV/0!</v>
      </c>
      <c r="E33" s="84">
        <f t="shared" si="1"/>
        <v>0</v>
      </c>
      <c r="F33" s="80">
        <f>'２月(月間)'!F33-'２月(上旬～中旬)'!F33</f>
        <v>0</v>
      </c>
      <c r="G33" s="80">
        <f>'２月(月間)'!G33-'２月(上旬～中旬)'!G33</f>
        <v>0</v>
      </c>
      <c r="H33" s="67" t="e">
        <f t="shared" si="2"/>
        <v>#DIV/0!</v>
      </c>
      <c r="I33" s="84">
        <f t="shared" si="3"/>
        <v>0</v>
      </c>
      <c r="J33" s="67" t="e">
        <f t="shared" si="4"/>
        <v>#DIV/0!</v>
      </c>
      <c r="K33" s="67" t="e">
        <f t="shared" si="5"/>
        <v>#DIV/0!</v>
      </c>
      <c r="L33" s="66" t="e">
        <f t="shared" si="6"/>
        <v>#DIV/0!</v>
      </c>
    </row>
    <row r="34" spans="1:12" x14ac:dyDescent="0.4">
      <c r="A34" s="70" t="s">
        <v>170</v>
      </c>
      <c r="B34" s="147">
        <f>'２月(月間)'!B34-'２月(上旬～中旬)'!B34</f>
        <v>692</v>
      </c>
      <c r="C34" s="145">
        <f>'２月(月間)'!C34-'２月(上旬～中旬)'!C34</f>
        <v>982</v>
      </c>
      <c r="D34" s="67">
        <f t="shared" si="0"/>
        <v>0.70468431771894091</v>
      </c>
      <c r="E34" s="84">
        <f t="shared" si="1"/>
        <v>-290</v>
      </c>
      <c r="F34" s="80">
        <f>'２月(月間)'!F34-'２月(上旬～中旬)'!F34</f>
        <v>1160</v>
      </c>
      <c r="G34" s="107">
        <f>'２月(月間)'!G34-'２月(上旬～中旬)'!G34</f>
        <v>1310</v>
      </c>
      <c r="H34" s="67">
        <f t="shared" si="2"/>
        <v>0.8854961832061069</v>
      </c>
      <c r="I34" s="84">
        <f t="shared" si="3"/>
        <v>-150</v>
      </c>
      <c r="J34" s="67">
        <f t="shared" si="4"/>
        <v>0.59655172413793101</v>
      </c>
      <c r="K34" s="67">
        <f t="shared" si="5"/>
        <v>0.74961832061068701</v>
      </c>
      <c r="L34" s="66">
        <f t="shared" si="6"/>
        <v>-0.153066596472756</v>
      </c>
    </row>
    <row r="35" spans="1:12" x14ac:dyDescent="0.4">
      <c r="A35" s="58" t="s">
        <v>169</v>
      </c>
      <c r="B35" s="143">
        <f>'２月(月間)'!B35-'２月(上旬～中旬)'!B35</f>
        <v>0</v>
      </c>
      <c r="C35" s="145">
        <f>'２月(月間)'!C35-'２月(上旬～中旬)'!C35</f>
        <v>0</v>
      </c>
      <c r="D35" s="53" t="e">
        <f t="shared" si="0"/>
        <v>#DIV/0!</v>
      </c>
      <c r="E35" s="77">
        <f t="shared" si="1"/>
        <v>0</v>
      </c>
      <c r="F35" s="80">
        <f>'２月(月間)'!F35-'２月(上旬～中旬)'!F35</f>
        <v>0</v>
      </c>
      <c r="G35" s="55">
        <f>'２月(月間)'!G35-'２月(上旬～中旬)'!G35</f>
        <v>0</v>
      </c>
      <c r="H35" s="53" t="e">
        <f t="shared" si="2"/>
        <v>#DIV/0!</v>
      </c>
      <c r="I35" s="77">
        <f t="shared" si="3"/>
        <v>0</v>
      </c>
      <c r="J35" s="53" t="e">
        <f t="shared" si="4"/>
        <v>#DIV/0!</v>
      </c>
      <c r="K35" s="53" t="e">
        <f t="shared" si="5"/>
        <v>#DIV/0!</v>
      </c>
      <c r="L35" s="52" t="e">
        <f t="shared" si="6"/>
        <v>#DIV/0!</v>
      </c>
    </row>
    <row r="36" spans="1:12" x14ac:dyDescent="0.4">
      <c r="A36" s="70" t="s">
        <v>89</v>
      </c>
      <c r="B36" s="147">
        <f>'２月(月間)'!B36-'２月(上旬～中旬)'!B36</f>
        <v>0</v>
      </c>
      <c r="C36" s="145">
        <f>'２月(月間)'!C36-'２月(上旬～中旬)'!C36</f>
        <v>0</v>
      </c>
      <c r="D36" s="67" t="e">
        <f t="shared" si="0"/>
        <v>#DIV/0!</v>
      </c>
      <c r="E36" s="84">
        <f t="shared" si="1"/>
        <v>0</v>
      </c>
      <c r="F36" s="107">
        <f>'２月(月間)'!F36-'２月(上旬～中旬)'!F36</f>
        <v>0</v>
      </c>
      <c r="G36" s="107">
        <f>'２月(月間)'!G36-'２月(上旬～中旬)'!G36</f>
        <v>0</v>
      </c>
      <c r="H36" s="67" t="e">
        <f t="shared" si="2"/>
        <v>#DIV/0!</v>
      </c>
      <c r="I36" s="84">
        <f t="shared" si="3"/>
        <v>0</v>
      </c>
      <c r="J36" s="67" t="e">
        <f t="shared" si="4"/>
        <v>#DIV/0!</v>
      </c>
      <c r="K36" s="67" t="e">
        <f t="shared" si="5"/>
        <v>#DIV/0!</v>
      </c>
      <c r="L36" s="66" t="e">
        <f t="shared" si="6"/>
        <v>#DIV/0!</v>
      </c>
    </row>
    <row r="37" spans="1:12" x14ac:dyDescent="0.4">
      <c r="A37" s="51" t="s">
        <v>168</v>
      </c>
      <c r="B37" s="149">
        <f>'２月(月間)'!B37-'２月(上旬～中旬)'!B37</f>
        <v>3859</v>
      </c>
      <c r="C37" s="145">
        <f>'２月(月間)'!C37-'２月(上旬～中旬)'!C37</f>
        <v>4293</v>
      </c>
      <c r="D37" s="47">
        <f t="shared" si="0"/>
        <v>0.89890519450267881</v>
      </c>
      <c r="E37" s="141">
        <f t="shared" si="1"/>
        <v>-434</v>
      </c>
      <c r="F37" s="49">
        <f>'２月(月間)'!F37-'２月(上旬～中旬)'!F37</f>
        <v>4665</v>
      </c>
      <c r="G37" s="49">
        <f>'２月(月間)'!G37-'２月(上旬～中旬)'!G37</f>
        <v>5255</v>
      </c>
      <c r="H37" s="47">
        <f t="shared" si="2"/>
        <v>0.88772597526165553</v>
      </c>
      <c r="I37" s="141">
        <f t="shared" si="3"/>
        <v>-590</v>
      </c>
      <c r="J37" s="47">
        <f t="shared" si="4"/>
        <v>0.82722400857449085</v>
      </c>
      <c r="K37" s="47">
        <f t="shared" si="5"/>
        <v>0.81693625118934343</v>
      </c>
      <c r="L37" s="46">
        <f t="shared" si="6"/>
        <v>1.0287757385147422E-2</v>
      </c>
    </row>
    <row r="38" spans="1:12" x14ac:dyDescent="0.4">
      <c r="A38" s="277" t="s">
        <v>167</v>
      </c>
      <c r="B38" s="403">
        <f>SUM(B39:B40)</f>
        <v>-19</v>
      </c>
      <c r="C38" s="259">
        <f>SUM(C39:C40)</f>
        <v>432</v>
      </c>
      <c r="D38" s="256">
        <f t="shared" ref="D38:D68" si="7">+B38/C38</f>
        <v>-4.3981481481481483E-2</v>
      </c>
      <c r="E38" s="402">
        <f t="shared" ref="E38:E68" si="8">+B38-C38</f>
        <v>-451</v>
      </c>
      <c r="F38" s="259">
        <f>SUM(F39:F40)</f>
        <v>-145</v>
      </c>
      <c r="G38" s="259">
        <f>SUM(G39:G40)</f>
        <v>801</v>
      </c>
      <c r="H38" s="256">
        <f t="shared" ref="H38:H68" si="9">+F38/G38</f>
        <v>-0.18102372034956304</v>
      </c>
      <c r="I38" s="402">
        <f t="shared" ref="I38:I68" si="10">+F38-G38</f>
        <v>-946</v>
      </c>
      <c r="J38" s="256">
        <f t="shared" ref="J38:J68" si="11">+B38/F38</f>
        <v>0.1310344827586207</v>
      </c>
      <c r="K38" s="256">
        <f t="shared" ref="K38:K68" si="12">+C38/G38</f>
        <v>0.5393258426966292</v>
      </c>
      <c r="L38" s="280">
        <f t="shared" ref="L38:L68" si="13">+J38-K38</f>
        <v>-0.40829135993800847</v>
      </c>
    </row>
    <row r="39" spans="1:12" x14ac:dyDescent="0.4">
      <c r="A39" s="57" t="s">
        <v>166</v>
      </c>
      <c r="B39" s="145">
        <f>'２月(月間)'!B39-'２月(上旬～中旬)'!B39</f>
        <v>-34</v>
      </c>
      <c r="C39" s="145">
        <f>'２月(月間)'!C39-'２月(上旬～中旬)'!C39</f>
        <v>189</v>
      </c>
      <c r="D39" s="73">
        <f t="shared" si="7"/>
        <v>-0.17989417989417988</v>
      </c>
      <c r="E39" s="82">
        <f t="shared" si="8"/>
        <v>-223</v>
      </c>
      <c r="F39" s="80">
        <f>'２月(月間)'!F39-'２月(上旬～中旬)'!F39</f>
        <v>-67</v>
      </c>
      <c r="G39" s="80">
        <f>'２月(月間)'!G39-'２月(上旬～中旬)'!G39</f>
        <v>439</v>
      </c>
      <c r="H39" s="73">
        <f t="shared" si="9"/>
        <v>-0.15261958997722094</v>
      </c>
      <c r="I39" s="82">
        <f t="shared" si="10"/>
        <v>-506</v>
      </c>
      <c r="J39" s="73">
        <f t="shared" si="11"/>
        <v>0.5074626865671642</v>
      </c>
      <c r="K39" s="73">
        <f t="shared" si="12"/>
        <v>0.43052391799544421</v>
      </c>
      <c r="L39" s="90">
        <f t="shared" si="13"/>
        <v>7.6938768571719995E-2</v>
      </c>
    </row>
    <row r="40" spans="1:12" x14ac:dyDescent="0.4">
      <c r="A40" s="58" t="s">
        <v>165</v>
      </c>
      <c r="B40" s="145">
        <f>'２月(月間)'!B40-'２月(上旬～中旬)'!B40</f>
        <v>15</v>
      </c>
      <c r="C40" s="145">
        <f>'２月(月間)'!C40-'２月(上旬～中旬)'!C40</f>
        <v>243</v>
      </c>
      <c r="D40" s="53">
        <f t="shared" si="7"/>
        <v>6.1728395061728392E-2</v>
      </c>
      <c r="E40" s="77">
        <f t="shared" si="8"/>
        <v>-228</v>
      </c>
      <c r="F40" s="80">
        <f>'２月(月間)'!F40-'２月(上旬～中旬)'!F40</f>
        <v>-78</v>
      </c>
      <c r="G40" s="80">
        <f>'２月(月間)'!G40-'２月(上旬～中旬)'!G40</f>
        <v>362</v>
      </c>
      <c r="H40" s="53">
        <f t="shared" si="9"/>
        <v>-0.21546961325966851</v>
      </c>
      <c r="I40" s="77">
        <f t="shared" si="10"/>
        <v>-440</v>
      </c>
      <c r="J40" s="53">
        <f t="shared" si="11"/>
        <v>-0.19230769230769232</v>
      </c>
      <c r="K40" s="53">
        <f t="shared" si="12"/>
        <v>0.67127071823204421</v>
      </c>
      <c r="L40" s="52">
        <f t="shared" si="13"/>
        <v>-0.8635784105397365</v>
      </c>
    </row>
    <row r="41" spans="1:12" s="89" customFormat="1" x14ac:dyDescent="0.4">
      <c r="A41" s="249" t="s">
        <v>88</v>
      </c>
      <c r="B41" s="248">
        <f>B42+B64</f>
        <v>63020</v>
      </c>
      <c r="C41" s="248">
        <f>C42+C64</f>
        <v>69155</v>
      </c>
      <c r="D41" s="245">
        <f t="shared" si="7"/>
        <v>0.91128624105270772</v>
      </c>
      <c r="E41" s="289">
        <f t="shared" si="8"/>
        <v>-6135</v>
      </c>
      <c r="F41" s="248">
        <f>F42+F64</f>
        <v>90000</v>
      </c>
      <c r="G41" s="248">
        <f>G42+G64</f>
        <v>101076</v>
      </c>
      <c r="H41" s="245">
        <f t="shared" si="9"/>
        <v>0.89041909058530211</v>
      </c>
      <c r="I41" s="289">
        <f t="shared" si="10"/>
        <v>-11076</v>
      </c>
      <c r="J41" s="245">
        <f t="shared" si="11"/>
        <v>0.70022222222222219</v>
      </c>
      <c r="K41" s="245">
        <f t="shared" si="12"/>
        <v>0.68418813566029524</v>
      </c>
      <c r="L41" s="283">
        <f t="shared" si="13"/>
        <v>1.6034086561926952E-2</v>
      </c>
    </row>
    <row r="42" spans="1:12" s="89" customFormat="1" x14ac:dyDescent="0.4">
      <c r="A42" s="277" t="s">
        <v>164</v>
      </c>
      <c r="B42" s="248">
        <f>SUM(B43:B63)</f>
        <v>63020</v>
      </c>
      <c r="C42" s="248">
        <f>SUM(C43:C63)</f>
        <v>68343</v>
      </c>
      <c r="D42" s="245">
        <f t="shared" si="7"/>
        <v>0.92211345712070003</v>
      </c>
      <c r="E42" s="315">
        <f t="shared" si="8"/>
        <v>-5323</v>
      </c>
      <c r="F42" s="248">
        <f>SUM(F43:F63)</f>
        <v>90000</v>
      </c>
      <c r="G42" s="248">
        <f>SUM(G43:G63)</f>
        <v>99996</v>
      </c>
      <c r="H42" s="245">
        <f t="shared" si="9"/>
        <v>0.90003600144005758</v>
      </c>
      <c r="I42" s="315">
        <f t="shared" si="10"/>
        <v>-9996</v>
      </c>
      <c r="J42" s="245">
        <f t="shared" si="11"/>
        <v>0.70022222222222219</v>
      </c>
      <c r="K42" s="245">
        <f t="shared" si="12"/>
        <v>0.68345733829353172</v>
      </c>
      <c r="L42" s="283">
        <f t="shared" si="13"/>
        <v>1.6764883928690466E-2</v>
      </c>
    </row>
    <row r="43" spans="1:12" x14ac:dyDescent="0.4">
      <c r="A43" s="58" t="s">
        <v>87</v>
      </c>
      <c r="B43" s="62">
        <f>'２月(月間)'!B43-'２月(上旬～中旬)'!B43</f>
        <v>25700</v>
      </c>
      <c r="C43" s="62">
        <f>'２月(月間)'!C43-'２月(上旬～中旬)'!C43</f>
        <v>27530</v>
      </c>
      <c r="D43" s="60">
        <f t="shared" si="7"/>
        <v>0.93352706138757724</v>
      </c>
      <c r="E43" s="84">
        <f t="shared" si="8"/>
        <v>-1830</v>
      </c>
      <c r="F43" s="62">
        <f>'２月(月間)'!F43-'２月(上旬～中旬)'!F43</f>
        <v>34010</v>
      </c>
      <c r="G43" s="151">
        <f>'２月(月間)'!G43-'２月(上旬～中旬)'!G43</f>
        <v>39053</v>
      </c>
      <c r="H43" s="67">
        <f t="shared" si="9"/>
        <v>0.87086779504775558</v>
      </c>
      <c r="I43" s="77">
        <f t="shared" si="10"/>
        <v>-5043</v>
      </c>
      <c r="J43" s="53">
        <f t="shared" si="11"/>
        <v>0.75566009997059691</v>
      </c>
      <c r="K43" s="53">
        <f t="shared" si="12"/>
        <v>0.70493944127211738</v>
      </c>
      <c r="L43" s="52">
        <f t="shared" si="13"/>
        <v>5.0720658698479526E-2</v>
      </c>
    </row>
    <row r="44" spans="1:12" x14ac:dyDescent="0.4">
      <c r="A44" s="58" t="s">
        <v>163</v>
      </c>
      <c r="B44" s="55">
        <f>'２月(月間)'!B44-'２月(上旬～中旬)'!B44</f>
        <v>2948</v>
      </c>
      <c r="C44" s="55">
        <f>'２月(月間)'!C44-'２月(上旬～中旬)'!C44</f>
        <v>4067</v>
      </c>
      <c r="D44" s="73">
        <f t="shared" si="7"/>
        <v>0.72485861814605357</v>
      </c>
      <c r="E44" s="84">
        <f t="shared" si="8"/>
        <v>-1119</v>
      </c>
      <c r="F44" s="55">
        <f>'２月(月間)'!F44-'２月(上旬～中旬)'!F44</f>
        <v>4112</v>
      </c>
      <c r="G44" s="143">
        <f>'２月(月間)'!G44-'２月(上旬～中旬)'!G44</f>
        <v>4626</v>
      </c>
      <c r="H44" s="67">
        <f t="shared" si="9"/>
        <v>0.88888888888888884</v>
      </c>
      <c r="I44" s="77">
        <f t="shared" si="10"/>
        <v>-514</v>
      </c>
      <c r="J44" s="53">
        <f t="shared" si="11"/>
        <v>0.71692607003891051</v>
      </c>
      <c r="K44" s="53">
        <f t="shared" si="12"/>
        <v>0.87916126242974491</v>
      </c>
      <c r="L44" s="52">
        <f t="shared" si="13"/>
        <v>-0.16223519239083439</v>
      </c>
    </row>
    <row r="45" spans="1:12" x14ac:dyDescent="0.4">
      <c r="A45" s="70" t="s">
        <v>162</v>
      </c>
      <c r="B45" s="55">
        <f>'２月(月間)'!B45-'２月(上旬～中旬)'!B45</f>
        <v>3965</v>
      </c>
      <c r="C45" s="55">
        <f>'２月(月間)'!C45-'２月(上旬～中旬)'!C45</f>
        <v>4656</v>
      </c>
      <c r="D45" s="73">
        <f t="shared" si="7"/>
        <v>0.85158934707903777</v>
      </c>
      <c r="E45" s="84">
        <f t="shared" si="8"/>
        <v>-691</v>
      </c>
      <c r="F45" s="55">
        <f>'２月(月間)'!F45-'２月(上旬～中旬)'!F45</f>
        <v>6482</v>
      </c>
      <c r="G45" s="147">
        <f>'２月(月間)'!G45-'２月(上旬～中旬)'!G45</f>
        <v>6282</v>
      </c>
      <c r="H45" s="67">
        <f t="shared" si="9"/>
        <v>1.0318369945877108</v>
      </c>
      <c r="I45" s="77">
        <f t="shared" si="10"/>
        <v>200</v>
      </c>
      <c r="J45" s="53">
        <f t="shared" si="11"/>
        <v>0.61169392162912684</v>
      </c>
      <c r="K45" s="53">
        <f t="shared" si="12"/>
        <v>0.74116523400191026</v>
      </c>
      <c r="L45" s="52">
        <f t="shared" si="13"/>
        <v>-0.12947131237278342</v>
      </c>
    </row>
    <row r="46" spans="1:12" x14ac:dyDescent="0.4">
      <c r="A46" s="70" t="s">
        <v>161</v>
      </c>
      <c r="B46" s="107">
        <f>'２月(月間)'!B46-'２月(上旬～中旬)'!B46</f>
        <v>2531</v>
      </c>
      <c r="C46" s="107">
        <f>'２月(月間)'!C46-'２月(上旬～中旬)'!C46</f>
        <v>3974</v>
      </c>
      <c r="D46" s="73">
        <f t="shared" si="7"/>
        <v>0.6368897835933568</v>
      </c>
      <c r="E46" s="84">
        <f t="shared" si="8"/>
        <v>-1443</v>
      </c>
      <c r="F46" s="107">
        <f>'２月(月間)'!F46-'２月(上旬～中旬)'!F46</f>
        <v>4816</v>
      </c>
      <c r="G46" s="150">
        <f>'２月(月間)'!G46-'２月(上旬～中旬)'!G46</f>
        <v>6250</v>
      </c>
      <c r="H46" s="67">
        <f t="shared" si="9"/>
        <v>0.77056000000000002</v>
      </c>
      <c r="I46" s="77">
        <f t="shared" si="10"/>
        <v>-1434</v>
      </c>
      <c r="J46" s="53">
        <f t="shared" si="11"/>
        <v>0.52553986710963452</v>
      </c>
      <c r="K46" s="53">
        <f t="shared" si="12"/>
        <v>0.63583999999999996</v>
      </c>
      <c r="L46" s="52">
        <f t="shared" si="13"/>
        <v>-0.11030013289036544</v>
      </c>
    </row>
    <row r="47" spans="1:12" x14ac:dyDescent="0.4">
      <c r="A47" s="58" t="s">
        <v>86</v>
      </c>
      <c r="B47" s="107">
        <f>'２月(月間)'!B47-'２月(上旬～中旬)'!B47</f>
        <v>4461</v>
      </c>
      <c r="C47" s="107">
        <f>'２月(月間)'!C47-'２月(上旬～中旬)'!C47</f>
        <v>5538</v>
      </c>
      <c r="D47" s="95">
        <f t="shared" si="7"/>
        <v>0.80552546045503792</v>
      </c>
      <c r="E47" s="84">
        <f t="shared" si="8"/>
        <v>-1077</v>
      </c>
      <c r="F47" s="107">
        <f>'２月(月間)'!F47-'２月(上旬～中旬)'!F47</f>
        <v>6336</v>
      </c>
      <c r="G47" s="143">
        <f>'２月(月間)'!G47-'２月(上旬～中旬)'!G47</f>
        <v>7572</v>
      </c>
      <c r="H47" s="67">
        <f t="shared" si="9"/>
        <v>0.83676703645007922</v>
      </c>
      <c r="I47" s="77">
        <f t="shared" si="10"/>
        <v>-1236</v>
      </c>
      <c r="J47" s="53">
        <f t="shared" si="11"/>
        <v>0.70407196969696972</v>
      </c>
      <c r="K47" s="53">
        <f t="shared" si="12"/>
        <v>0.73137876386687795</v>
      </c>
      <c r="L47" s="52">
        <f t="shared" si="13"/>
        <v>-2.7306794169908222E-2</v>
      </c>
    </row>
    <row r="48" spans="1:12" x14ac:dyDescent="0.4">
      <c r="A48" s="58" t="s">
        <v>85</v>
      </c>
      <c r="B48" s="55">
        <f>'２月(月間)'!B48-'２月(上旬～中旬)'!B48</f>
        <v>8795</v>
      </c>
      <c r="C48" s="55">
        <f>'２月(月間)'!C48-'２月(上旬～中旬)'!C48</f>
        <v>9743</v>
      </c>
      <c r="D48" s="73">
        <f t="shared" si="7"/>
        <v>0.90269937390947352</v>
      </c>
      <c r="E48" s="84">
        <f t="shared" si="8"/>
        <v>-948</v>
      </c>
      <c r="F48" s="55">
        <f>'２月(月間)'!F48-'２月(上旬～中旬)'!F48</f>
        <v>13510</v>
      </c>
      <c r="G48" s="143">
        <f>'２月(月間)'!G48-'２月(上旬～中旬)'!G48</f>
        <v>15850</v>
      </c>
      <c r="H48" s="67">
        <f t="shared" si="9"/>
        <v>0.85236593059936905</v>
      </c>
      <c r="I48" s="77">
        <f t="shared" si="10"/>
        <v>-2340</v>
      </c>
      <c r="J48" s="53">
        <f t="shared" si="11"/>
        <v>0.65099925980754991</v>
      </c>
      <c r="K48" s="53">
        <f t="shared" si="12"/>
        <v>0.61470031545741322</v>
      </c>
      <c r="L48" s="52">
        <f t="shared" si="13"/>
        <v>3.6298944350136697E-2</v>
      </c>
    </row>
    <row r="49" spans="1:12" x14ac:dyDescent="0.4">
      <c r="A49" s="71" t="s">
        <v>160</v>
      </c>
      <c r="B49" s="55">
        <f>'２月(月間)'!B49-'２月(上旬～中旬)'!B49</f>
        <v>908</v>
      </c>
      <c r="C49" s="55">
        <f>'２月(月間)'!C49-'２月(上旬～中旬)'!C49</f>
        <v>1011</v>
      </c>
      <c r="D49" s="73">
        <f t="shared" si="7"/>
        <v>0.89812067260138473</v>
      </c>
      <c r="E49" s="84">
        <f t="shared" si="8"/>
        <v>-103</v>
      </c>
      <c r="F49" s="55">
        <f>'２月(月間)'!F49-'２月(上旬～中旬)'!F49</f>
        <v>1760</v>
      </c>
      <c r="G49" s="143">
        <f>'２月(月間)'!G49-'２月(上旬～中旬)'!G49</f>
        <v>2430</v>
      </c>
      <c r="H49" s="67">
        <f t="shared" si="9"/>
        <v>0.72427983539094654</v>
      </c>
      <c r="I49" s="77">
        <f t="shared" si="10"/>
        <v>-670</v>
      </c>
      <c r="J49" s="53">
        <f t="shared" si="11"/>
        <v>0.51590909090909087</v>
      </c>
      <c r="K49" s="53">
        <f t="shared" si="12"/>
        <v>0.41604938271604941</v>
      </c>
      <c r="L49" s="52">
        <f t="shared" si="13"/>
        <v>9.9859708193041463E-2</v>
      </c>
    </row>
    <row r="50" spans="1:12" s="42" customFormat="1" x14ac:dyDescent="0.4">
      <c r="A50" s="58" t="s">
        <v>288</v>
      </c>
      <c r="B50" s="55">
        <f>'２月(月間)'!B50-'２月(上旬～中旬)'!B50</f>
        <v>1310</v>
      </c>
      <c r="C50" s="55">
        <f>'２月(月間)'!C50-'２月(上旬～中旬)'!C50</f>
        <v>0</v>
      </c>
      <c r="D50" s="73" t="e">
        <f t="shared" si="7"/>
        <v>#DIV/0!</v>
      </c>
      <c r="E50" s="84">
        <f t="shared" si="8"/>
        <v>1310</v>
      </c>
      <c r="F50" s="55">
        <f>'２月(月間)'!F50-'２月(上旬～中旬)'!F50</f>
        <v>1408</v>
      </c>
      <c r="G50" s="143">
        <f>'２月(月間)'!G50-'２月(上旬～中旬)'!G50</f>
        <v>0</v>
      </c>
      <c r="H50" s="67" t="e">
        <f t="shared" si="9"/>
        <v>#DIV/0!</v>
      </c>
      <c r="I50" s="77">
        <f t="shared" si="10"/>
        <v>1408</v>
      </c>
      <c r="J50" s="53">
        <f t="shared" si="11"/>
        <v>0.93039772727272729</v>
      </c>
      <c r="K50" s="53" t="e">
        <f t="shared" si="12"/>
        <v>#DIV/0!</v>
      </c>
      <c r="L50" s="52" t="e">
        <f t="shared" si="13"/>
        <v>#DIV/0!</v>
      </c>
    </row>
    <row r="51" spans="1:12" x14ac:dyDescent="0.4">
      <c r="A51" s="58" t="s">
        <v>84</v>
      </c>
      <c r="B51" s="55">
        <f>'２月(月間)'!B51-'２月(上旬～中旬)'!B51</f>
        <v>1802</v>
      </c>
      <c r="C51" s="55">
        <f>'２月(月間)'!C51-'２月(上旬～中旬)'!C51</f>
        <v>2034</v>
      </c>
      <c r="D51" s="53">
        <f t="shared" si="7"/>
        <v>0.88593903638151428</v>
      </c>
      <c r="E51" s="84">
        <f t="shared" si="8"/>
        <v>-232</v>
      </c>
      <c r="F51" s="55">
        <f>'２月(月間)'!F51-'２月(上旬～中旬)'!F51</f>
        <v>2160</v>
      </c>
      <c r="G51" s="145">
        <f>'２月(月間)'!G51-'２月(上旬～中旬)'!G51</f>
        <v>2429</v>
      </c>
      <c r="H51" s="67">
        <f t="shared" si="9"/>
        <v>0.88925483738163857</v>
      </c>
      <c r="I51" s="77">
        <f t="shared" si="10"/>
        <v>-269</v>
      </c>
      <c r="J51" s="53">
        <f t="shared" si="11"/>
        <v>0.83425925925925926</v>
      </c>
      <c r="K51" s="53">
        <f t="shared" si="12"/>
        <v>0.8373816385343763</v>
      </c>
      <c r="L51" s="52">
        <f t="shared" si="13"/>
        <v>-3.1223792751170487E-3</v>
      </c>
    </row>
    <row r="52" spans="1:12" x14ac:dyDescent="0.4">
      <c r="A52" s="58" t="s">
        <v>159</v>
      </c>
      <c r="B52" s="107">
        <f>'２月(月間)'!B52-'２月(上旬～中旬)'!B52</f>
        <v>651</v>
      </c>
      <c r="C52" s="107">
        <f>'２月(月間)'!C52-'２月(上旬～中旬)'!C52</f>
        <v>746</v>
      </c>
      <c r="D52" s="73">
        <f t="shared" si="7"/>
        <v>0.87265415549597858</v>
      </c>
      <c r="E52" s="84">
        <f t="shared" si="8"/>
        <v>-95</v>
      </c>
      <c r="F52" s="107">
        <f>'２月(月間)'!F52-'２月(上旬～中旬)'!F52</f>
        <v>1008</v>
      </c>
      <c r="G52" s="143">
        <f>'２月(月間)'!G52-'２月(上旬～中旬)'!G52</f>
        <v>1134</v>
      </c>
      <c r="H52" s="67">
        <f t="shared" si="9"/>
        <v>0.88888888888888884</v>
      </c>
      <c r="I52" s="77">
        <f t="shared" si="10"/>
        <v>-126</v>
      </c>
      <c r="J52" s="53">
        <f t="shared" si="11"/>
        <v>0.64583333333333337</v>
      </c>
      <c r="K52" s="53">
        <f t="shared" si="12"/>
        <v>0.6578483245149912</v>
      </c>
      <c r="L52" s="52">
        <f t="shared" si="13"/>
        <v>-1.201499118165783E-2</v>
      </c>
    </row>
    <row r="53" spans="1:12" x14ac:dyDescent="0.4">
      <c r="A53" s="58" t="s">
        <v>158</v>
      </c>
      <c r="B53" s="55">
        <f>'２月(月間)'!B53-'２月(上旬～中旬)'!B53</f>
        <v>814</v>
      </c>
      <c r="C53" s="55">
        <f>'２月(月間)'!C53-'２月(上旬～中旬)'!C53</f>
        <v>807</v>
      </c>
      <c r="D53" s="53">
        <f t="shared" si="7"/>
        <v>1.0086741016109046</v>
      </c>
      <c r="E53" s="84">
        <f t="shared" si="8"/>
        <v>7</v>
      </c>
      <c r="F53" s="55">
        <f>'２月(月間)'!F53-'２月(上旬～中旬)'!F53</f>
        <v>960</v>
      </c>
      <c r="G53" s="150">
        <f>'２月(月間)'!G53-'２月(上旬～中旬)'!G53</f>
        <v>1080</v>
      </c>
      <c r="H53" s="67">
        <f t="shared" si="9"/>
        <v>0.88888888888888884</v>
      </c>
      <c r="I53" s="77">
        <f t="shared" si="10"/>
        <v>-120</v>
      </c>
      <c r="J53" s="53">
        <f t="shared" si="11"/>
        <v>0.84791666666666665</v>
      </c>
      <c r="K53" s="53">
        <f t="shared" si="12"/>
        <v>0.74722222222222223</v>
      </c>
      <c r="L53" s="52">
        <f t="shared" si="13"/>
        <v>0.10069444444444442</v>
      </c>
    </row>
    <row r="54" spans="1:12" x14ac:dyDescent="0.4">
      <c r="A54" s="58" t="s">
        <v>83</v>
      </c>
      <c r="B54" s="55">
        <f>'２月(月間)'!B54-'２月(上旬～中旬)'!B54</f>
        <v>1702</v>
      </c>
      <c r="C54" s="55">
        <f>'２月(月間)'!C54-'２月(上旬～中旬)'!C54</f>
        <v>2471</v>
      </c>
      <c r="D54" s="73">
        <f t="shared" si="7"/>
        <v>0.688789963577499</v>
      </c>
      <c r="E54" s="84">
        <f t="shared" si="8"/>
        <v>-769</v>
      </c>
      <c r="F54" s="55">
        <f>'２月(月間)'!F54-'２月(上旬～中旬)'!F54</f>
        <v>2160</v>
      </c>
      <c r="G54" s="143">
        <f>'２月(月間)'!G54-'２月(上旬～中旬)'!G54</f>
        <v>3196</v>
      </c>
      <c r="H54" s="67">
        <f t="shared" si="9"/>
        <v>0.6758448060075094</v>
      </c>
      <c r="I54" s="77">
        <f t="shared" si="10"/>
        <v>-1036</v>
      </c>
      <c r="J54" s="53">
        <f t="shared" si="11"/>
        <v>0.78796296296296298</v>
      </c>
      <c r="K54" s="53">
        <f t="shared" si="12"/>
        <v>0.77315394242803503</v>
      </c>
      <c r="L54" s="52">
        <f t="shared" si="13"/>
        <v>1.4809020534927941E-2</v>
      </c>
    </row>
    <row r="55" spans="1:12" x14ac:dyDescent="0.4">
      <c r="A55" s="58" t="s">
        <v>82</v>
      </c>
      <c r="B55" s="55">
        <f>'２月(月間)'!B55-'２月(上旬～中旬)'!B55</f>
        <v>1241</v>
      </c>
      <c r="C55" s="55">
        <f>'２月(月間)'!C55-'２月(上旬～中旬)'!C55</f>
        <v>1313</v>
      </c>
      <c r="D55" s="53">
        <f t="shared" si="7"/>
        <v>0.94516374714394513</v>
      </c>
      <c r="E55" s="77">
        <f t="shared" si="8"/>
        <v>-72</v>
      </c>
      <c r="F55" s="55">
        <f>'２月(月間)'!F55-'２月(上旬～中旬)'!F55</f>
        <v>2160</v>
      </c>
      <c r="G55" s="143">
        <f>'２月(月間)'!G55-'２月(上旬～中旬)'!G55</f>
        <v>2429</v>
      </c>
      <c r="H55" s="53">
        <f t="shared" si="9"/>
        <v>0.88925483738163857</v>
      </c>
      <c r="I55" s="77">
        <f t="shared" si="10"/>
        <v>-269</v>
      </c>
      <c r="J55" s="53">
        <f t="shared" si="11"/>
        <v>0.57453703703703707</v>
      </c>
      <c r="K55" s="53">
        <f t="shared" si="12"/>
        <v>0.54055166735282012</v>
      </c>
      <c r="L55" s="52">
        <f t="shared" si="13"/>
        <v>3.3985369684216948E-2</v>
      </c>
    </row>
    <row r="56" spans="1:12" x14ac:dyDescent="0.4">
      <c r="A56" s="58" t="s">
        <v>157</v>
      </c>
      <c r="B56" s="55">
        <f>'２月(月間)'!B56-'２月(上旬～中旬)'!B56</f>
        <v>773</v>
      </c>
      <c r="C56" s="55">
        <f>'２月(月間)'!C56-'２月(上旬～中旬)'!C56</f>
        <v>919</v>
      </c>
      <c r="D56" s="53">
        <f t="shared" si="7"/>
        <v>0.8411316648531012</v>
      </c>
      <c r="E56" s="77">
        <f t="shared" si="8"/>
        <v>-146</v>
      </c>
      <c r="F56" s="55">
        <f>'２月(月間)'!F56-'２月(上旬～中旬)'!F56</f>
        <v>1008</v>
      </c>
      <c r="G56" s="143">
        <f>'２月(月間)'!G56-'２月(上旬～中旬)'!G56</f>
        <v>1134</v>
      </c>
      <c r="H56" s="53">
        <f t="shared" si="9"/>
        <v>0.88888888888888884</v>
      </c>
      <c r="I56" s="77">
        <f t="shared" si="10"/>
        <v>-126</v>
      </c>
      <c r="J56" s="53">
        <f t="shared" si="11"/>
        <v>0.76686507936507942</v>
      </c>
      <c r="K56" s="53">
        <f t="shared" si="12"/>
        <v>0.81040564373897706</v>
      </c>
      <c r="L56" s="52">
        <f t="shared" si="13"/>
        <v>-4.3540564373897639E-2</v>
      </c>
    </row>
    <row r="57" spans="1:12" x14ac:dyDescent="0.4">
      <c r="A57" s="71" t="s">
        <v>81</v>
      </c>
      <c r="B57" s="55">
        <f>'２月(月間)'!B57-'２月(上旬～中旬)'!B57</f>
        <v>740</v>
      </c>
      <c r="C57" s="55">
        <f>'２月(月間)'!C57-'２月(上旬～中旬)'!C57</f>
        <v>760</v>
      </c>
      <c r="D57" s="53">
        <f t="shared" si="7"/>
        <v>0.97368421052631582</v>
      </c>
      <c r="E57" s="77">
        <f t="shared" si="8"/>
        <v>-20</v>
      </c>
      <c r="F57" s="55">
        <f>'２月(月間)'!F57-'２月(上旬～中旬)'!F57</f>
        <v>970</v>
      </c>
      <c r="G57" s="143">
        <f>'２月(月間)'!G57-'２月(上旬～中旬)'!G57</f>
        <v>1080</v>
      </c>
      <c r="H57" s="53">
        <f t="shared" si="9"/>
        <v>0.89814814814814814</v>
      </c>
      <c r="I57" s="77">
        <f t="shared" si="10"/>
        <v>-110</v>
      </c>
      <c r="J57" s="53">
        <f t="shared" si="11"/>
        <v>0.76288659793814428</v>
      </c>
      <c r="K57" s="53">
        <f t="shared" si="12"/>
        <v>0.70370370370370372</v>
      </c>
      <c r="L57" s="52">
        <f t="shared" si="13"/>
        <v>5.9182894234440564E-2</v>
      </c>
    </row>
    <row r="58" spans="1:12" x14ac:dyDescent="0.4">
      <c r="A58" s="58" t="s">
        <v>80</v>
      </c>
      <c r="B58" s="55">
        <f>'２月(月間)'!B58-'２月(上旬～中旬)'!B58</f>
        <v>587</v>
      </c>
      <c r="C58" s="55">
        <f>'２月(月間)'!C58-'２月(上旬～中旬)'!C58</f>
        <v>564</v>
      </c>
      <c r="D58" s="53">
        <f t="shared" si="7"/>
        <v>1.0407801418439717</v>
      </c>
      <c r="E58" s="77">
        <f t="shared" si="8"/>
        <v>23</v>
      </c>
      <c r="F58" s="55">
        <f>'２月(月間)'!F58-'２月(上旬～中旬)'!F58</f>
        <v>960</v>
      </c>
      <c r="G58" s="143">
        <f>'２月(月間)'!G58-'２月(上旬～中旬)'!G58</f>
        <v>1079</v>
      </c>
      <c r="H58" s="53">
        <f t="shared" si="9"/>
        <v>0.88971269694161259</v>
      </c>
      <c r="I58" s="77">
        <f t="shared" si="10"/>
        <v>-119</v>
      </c>
      <c r="J58" s="53">
        <f t="shared" si="11"/>
        <v>0.61145833333333333</v>
      </c>
      <c r="K58" s="53">
        <f t="shared" si="12"/>
        <v>0.52270620945319746</v>
      </c>
      <c r="L58" s="52">
        <f t="shared" si="13"/>
        <v>8.8752123880135869E-2</v>
      </c>
    </row>
    <row r="59" spans="1:12" x14ac:dyDescent="0.4">
      <c r="A59" s="58" t="s">
        <v>79</v>
      </c>
      <c r="B59" s="55">
        <f>'２月(月間)'!B59-'２月(上旬～中旬)'!B59</f>
        <v>632</v>
      </c>
      <c r="C59" s="55">
        <f>'２月(月間)'!C59-'２月(上旬～中旬)'!C59</f>
        <v>643</v>
      </c>
      <c r="D59" s="53">
        <f t="shared" si="7"/>
        <v>0.98289269051321926</v>
      </c>
      <c r="E59" s="77">
        <f t="shared" si="8"/>
        <v>-11</v>
      </c>
      <c r="F59" s="55">
        <f>'２月(月間)'!F59-'２月(上旬～中旬)'!F59</f>
        <v>960</v>
      </c>
      <c r="G59" s="143">
        <f>'２月(月間)'!G59-'２月(上旬～中旬)'!G59</f>
        <v>1080</v>
      </c>
      <c r="H59" s="53">
        <f t="shared" si="9"/>
        <v>0.88888888888888884</v>
      </c>
      <c r="I59" s="77">
        <f t="shared" si="10"/>
        <v>-120</v>
      </c>
      <c r="J59" s="53">
        <f t="shared" si="11"/>
        <v>0.65833333333333333</v>
      </c>
      <c r="K59" s="53">
        <f t="shared" si="12"/>
        <v>0.59537037037037033</v>
      </c>
      <c r="L59" s="52">
        <f t="shared" si="13"/>
        <v>6.2962962962962998E-2</v>
      </c>
    </row>
    <row r="60" spans="1:12" x14ac:dyDescent="0.4">
      <c r="A60" s="71" t="s">
        <v>78</v>
      </c>
      <c r="B60" s="55">
        <f>'２月(月間)'!B60-'２月(上旬～中旬)'!B60</f>
        <v>1737</v>
      </c>
      <c r="C60" s="55">
        <f>'２月(月間)'!C60-'２月(上旬～中旬)'!C60</f>
        <v>1567</v>
      </c>
      <c r="D60" s="53">
        <f t="shared" si="7"/>
        <v>1.1084875558391831</v>
      </c>
      <c r="E60" s="77">
        <f t="shared" si="8"/>
        <v>170</v>
      </c>
      <c r="F60" s="55">
        <f>'２月(月間)'!F60-'２月(上旬～中旬)'!F60</f>
        <v>3300</v>
      </c>
      <c r="G60" s="143">
        <f>'２月(月間)'!G60-'２月(上旬～中旬)'!G60</f>
        <v>3292</v>
      </c>
      <c r="H60" s="53">
        <f t="shared" si="9"/>
        <v>1.0024301336573511</v>
      </c>
      <c r="I60" s="77">
        <f t="shared" si="10"/>
        <v>8</v>
      </c>
      <c r="J60" s="53">
        <f t="shared" si="11"/>
        <v>0.52636363636363637</v>
      </c>
      <c r="K60" s="53">
        <f t="shared" si="12"/>
        <v>0.47600243013365734</v>
      </c>
      <c r="L60" s="52">
        <f t="shared" si="13"/>
        <v>5.0361206229979028E-2</v>
      </c>
    </row>
    <row r="61" spans="1:12" x14ac:dyDescent="0.4">
      <c r="A61" s="70" t="s">
        <v>155</v>
      </c>
      <c r="B61" s="72">
        <f>'２月(月間)'!B61-'２月(上旬～中旬)'!B61</f>
        <v>843</v>
      </c>
      <c r="C61" s="72">
        <f>'２月(月間)'!C61-'２月(上旬～中旬)'!C61</f>
        <v>0</v>
      </c>
      <c r="D61" s="67" t="e">
        <f t="shared" si="7"/>
        <v>#DIV/0!</v>
      </c>
      <c r="E61" s="84">
        <f t="shared" si="8"/>
        <v>843</v>
      </c>
      <c r="F61" s="72">
        <f>'２月(月間)'!F61-'２月(上旬～中旬)'!F61</f>
        <v>960</v>
      </c>
      <c r="G61" s="150">
        <f>'２月(月間)'!G61-'２月(上旬～中旬)'!G61</f>
        <v>0</v>
      </c>
      <c r="H61" s="67" t="e">
        <f t="shared" si="9"/>
        <v>#DIV/0!</v>
      </c>
      <c r="I61" s="84">
        <f t="shared" si="10"/>
        <v>960</v>
      </c>
      <c r="J61" s="67">
        <f t="shared" si="11"/>
        <v>0.87812500000000004</v>
      </c>
      <c r="K61" s="67" t="e">
        <f t="shared" si="12"/>
        <v>#DIV/0!</v>
      </c>
      <c r="L61" s="66" t="e">
        <f t="shared" si="13"/>
        <v>#DIV/0!</v>
      </c>
    </row>
    <row r="62" spans="1:12" s="42" customFormat="1" x14ac:dyDescent="0.4">
      <c r="A62" s="70" t="s">
        <v>339</v>
      </c>
      <c r="B62" s="72">
        <f>'２月(月間)'!B62-'２月(上旬～中旬)'!B62</f>
        <v>880</v>
      </c>
      <c r="C62" s="72">
        <f>'２月(月間)'!C62-'２月(上旬～中旬)'!C62</f>
        <v>0</v>
      </c>
      <c r="D62" s="67" t="e">
        <f t="shared" si="7"/>
        <v>#DIV/0!</v>
      </c>
      <c r="E62" s="68">
        <f t="shared" si="8"/>
        <v>880</v>
      </c>
      <c r="F62" s="72">
        <f>'２月(月間)'!F62-'２月(上旬～中旬)'!F62</f>
        <v>960</v>
      </c>
      <c r="G62" s="72">
        <f>'２月(月間)'!G62-'２月(上旬～中旬)'!G62</f>
        <v>0</v>
      </c>
      <c r="H62" s="67" t="e">
        <f t="shared" si="9"/>
        <v>#DIV/0!</v>
      </c>
      <c r="I62" s="68">
        <f t="shared" si="10"/>
        <v>960</v>
      </c>
      <c r="J62" s="67">
        <f t="shared" si="11"/>
        <v>0.91666666666666663</v>
      </c>
      <c r="K62" s="67" t="e">
        <f t="shared" si="12"/>
        <v>#DIV/0!</v>
      </c>
      <c r="L62" s="66" t="e">
        <f t="shared" si="13"/>
        <v>#DIV/0!</v>
      </c>
    </row>
    <row r="63" spans="1:12" x14ac:dyDescent="0.4">
      <c r="A63" s="51" t="s">
        <v>156</v>
      </c>
      <c r="B63" s="49">
        <f>'２月(月間)'!B63-'２月(上旬～中旬)'!B63</f>
        <v>0</v>
      </c>
      <c r="C63" s="49">
        <f>'２月(月間)'!C63-'２月(上旬～中旬)'!C63</f>
        <v>0</v>
      </c>
      <c r="D63" s="47" t="e">
        <f t="shared" si="7"/>
        <v>#DIV/0!</v>
      </c>
      <c r="E63" s="141">
        <f t="shared" si="8"/>
        <v>0</v>
      </c>
      <c r="F63" s="49">
        <f>'２月(月間)'!F63-'２月(上旬～中旬)'!F63</f>
        <v>0</v>
      </c>
      <c r="G63" s="149">
        <f>'２月(月間)'!G63-'２月(上旬～中旬)'!G63</f>
        <v>0</v>
      </c>
      <c r="H63" s="47" t="e">
        <f t="shared" si="9"/>
        <v>#DIV/0!</v>
      </c>
      <c r="I63" s="141">
        <f t="shared" si="10"/>
        <v>0</v>
      </c>
      <c r="J63" s="47" t="e">
        <f t="shared" si="11"/>
        <v>#DIV/0!</v>
      </c>
      <c r="K63" s="47" t="e">
        <f t="shared" si="12"/>
        <v>#DIV/0!</v>
      </c>
      <c r="L63" s="46" t="e">
        <f t="shared" si="13"/>
        <v>#DIV/0!</v>
      </c>
    </row>
    <row r="64" spans="1:12" x14ac:dyDescent="0.4">
      <c r="A64" s="277" t="s">
        <v>154</v>
      </c>
      <c r="B64" s="403">
        <f>SUM(B65:B68)</f>
        <v>0</v>
      </c>
      <c r="C64" s="403">
        <f>SUM(C65:C68)</f>
        <v>812</v>
      </c>
      <c r="D64" s="256">
        <f t="shared" si="7"/>
        <v>0</v>
      </c>
      <c r="E64" s="402">
        <f t="shared" si="8"/>
        <v>-812</v>
      </c>
      <c r="F64" s="403">
        <f>SUM(F65:F68)</f>
        <v>0</v>
      </c>
      <c r="G64" s="403">
        <f>SUM(G65:G68)</f>
        <v>1080</v>
      </c>
      <c r="H64" s="256">
        <f t="shared" si="9"/>
        <v>0</v>
      </c>
      <c r="I64" s="402">
        <f t="shared" si="10"/>
        <v>-1080</v>
      </c>
      <c r="J64" s="256" t="e">
        <f t="shared" si="11"/>
        <v>#DIV/0!</v>
      </c>
      <c r="K64" s="256">
        <f t="shared" si="12"/>
        <v>0.75185185185185188</v>
      </c>
      <c r="L64" s="280" t="e">
        <f t="shared" si="13"/>
        <v>#DIV/0!</v>
      </c>
    </row>
    <row r="65" spans="1:12" x14ac:dyDescent="0.4">
      <c r="A65" s="64" t="s">
        <v>77</v>
      </c>
      <c r="B65" s="148"/>
      <c r="C65" s="148">
        <v>185</v>
      </c>
      <c r="D65" s="73">
        <f t="shared" si="7"/>
        <v>0</v>
      </c>
      <c r="E65" s="82">
        <f t="shared" si="8"/>
        <v>-185</v>
      </c>
      <c r="F65" s="148"/>
      <c r="G65" s="148">
        <v>270</v>
      </c>
      <c r="H65" s="73">
        <f t="shared" si="9"/>
        <v>0</v>
      </c>
      <c r="I65" s="82">
        <f t="shared" si="10"/>
        <v>-270</v>
      </c>
      <c r="J65" s="73" t="e">
        <f t="shared" si="11"/>
        <v>#DIV/0!</v>
      </c>
      <c r="K65" s="73">
        <f t="shared" si="12"/>
        <v>0.68518518518518523</v>
      </c>
      <c r="L65" s="90" t="e">
        <f t="shared" si="13"/>
        <v>#DIV/0!</v>
      </c>
    </row>
    <row r="66" spans="1:12" x14ac:dyDescent="0.4">
      <c r="A66" s="58" t="s">
        <v>153</v>
      </c>
      <c r="B66" s="146"/>
      <c r="C66" s="146">
        <v>166</v>
      </c>
      <c r="D66" s="73">
        <f t="shared" si="7"/>
        <v>0</v>
      </c>
      <c r="E66" s="82">
        <f t="shared" si="8"/>
        <v>-166</v>
      </c>
      <c r="F66" s="146"/>
      <c r="G66" s="146">
        <v>269</v>
      </c>
      <c r="H66" s="73">
        <f t="shared" si="9"/>
        <v>0</v>
      </c>
      <c r="I66" s="82">
        <f t="shared" si="10"/>
        <v>-269</v>
      </c>
      <c r="J66" s="73" t="e">
        <f t="shared" si="11"/>
        <v>#DIV/0!</v>
      </c>
      <c r="K66" s="73">
        <f t="shared" si="12"/>
        <v>0.61710037174721188</v>
      </c>
      <c r="L66" s="90" t="e">
        <f t="shared" si="13"/>
        <v>#DIV/0!</v>
      </c>
    </row>
    <row r="67" spans="1:12" x14ac:dyDescent="0.4">
      <c r="A67" s="57" t="s">
        <v>152</v>
      </c>
      <c r="B67" s="144"/>
      <c r="C67" s="88">
        <v>170</v>
      </c>
      <c r="D67" s="73">
        <f t="shared" si="7"/>
        <v>0</v>
      </c>
      <c r="E67" s="82">
        <f t="shared" si="8"/>
        <v>-170</v>
      </c>
      <c r="F67" s="88"/>
      <c r="G67" s="144">
        <v>270</v>
      </c>
      <c r="H67" s="73">
        <f t="shared" si="9"/>
        <v>0</v>
      </c>
      <c r="I67" s="82">
        <f t="shared" si="10"/>
        <v>-270</v>
      </c>
      <c r="J67" s="73" t="e">
        <f t="shared" si="11"/>
        <v>#DIV/0!</v>
      </c>
      <c r="K67" s="73">
        <f t="shared" si="12"/>
        <v>0.62962962962962965</v>
      </c>
      <c r="L67" s="90" t="e">
        <f t="shared" si="13"/>
        <v>#DIV/0!</v>
      </c>
    </row>
    <row r="68" spans="1:12" x14ac:dyDescent="0.4">
      <c r="A68" s="51" t="s">
        <v>151</v>
      </c>
      <c r="B68" s="142"/>
      <c r="C68" s="50">
        <v>291</v>
      </c>
      <c r="D68" s="47">
        <f t="shared" si="7"/>
        <v>0</v>
      </c>
      <c r="E68" s="141">
        <f t="shared" si="8"/>
        <v>-291</v>
      </c>
      <c r="F68" s="50"/>
      <c r="G68" s="142">
        <v>271</v>
      </c>
      <c r="H68" s="47">
        <f t="shared" si="9"/>
        <v>0</v>
      </c>
      <c r="I68" s="141">
        <f t="shared" si="10"/>
        <v>-271</v>
      </c>
      <c r="J68" s="47" t="e">
        <f t="shared" si="11"/>
        <v>#DIV/0!</v>
      </c>
      <c r="K68" s="47">
        <f t="shared" si="12"/>
        <v>1.0738007380073802</v>
      </c>
      <c r="L68" s="46" t="e">
        <f t="shared" si="13"/>
        <v>#DIV/0!</v>
      </c>
    </row>
    <row r="69" spans="1:12" x14ac:dyDescent="0.4">
      <c r="A69" s="42" t="s">
        <v>143</v>
      </c>
      <c r="B69" s="43"/>
      <c r="C69" s="42"/>
      <c r="D69" s="42"/>
      <c r="E69" s="43"/>
      <c r="F69" s="43"/>
      <c r="G69" s="42"/>
      <c r="H69" s="42"/>
      <c r="I69" s="43"/>
      <c r="J69" s="43"/>
      <c r="K69" s="42"/>
      <c r="L69" s="42"/>
    </row>
    <row r="70" spans="1:12" x14ac:dyDescent="0.4">
      <c r="A70" s="44" t="s">
        <v>142</v>
      </c>
      <c r="B70" s="43"/>
      <c r="C70" s="42"/>
      <c r="D70" s="42"/>
      <c r="E70" s="43"/>
      <c r="F70" s="43"/>
      <c r="G70" s="42"/>
      <c r="H70" s="42"/>
      <c r="I70" s="43"/>
      <c r="J70" s="43"/>
      <c r="K70" s="42"/>
      <c r="L70" s="42"/>
    </row>
    <row r="71" spans="1:12" s="42" customFormat="1" x14ac:dyDescent="0.4">
      <c r="A71" s="42" t="s">
        <v>141</v>
      </c>
      <c r="B71" s="43"/>
      <c r="C71" s="43"/>
      <c r="F71" s="43"/>
      <c r="G71" s="43"/>
      <c r="J71" s="43"/>
      <c r="K71" s="43"/>
    </row>
    <row r="72" spans="1:12" x14ac:dyDescent="0.4">
      <c r="A72" s="42" t="s">
        <v>98</v>
      </c>
      <c r="B72" s="43"/>
      <c r="C72" s="43"/>
      <c r="D72" s="42"/>
      <c r="E72" s="42"/>
      <c r="F72" s="43"/>
      <c r="G72" s="43"/>
      <c r="H72" s="42"/>
      <c r="I72" s="42"/>
      <c r="J72" s="43"/>
      <c r="K72" s="43"/>
      <c r="L72" s="42"/>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dataValidations count="1">
    <dataValidation allowBlank="1" showInputMessage="1" showErrorMessage="1" sqref="D62:E62 IZ62:JA62 SV62:SW62 ACR62:ACS62 AMN62:AMO62 AWJ62:AWK62 BGF62:BGG62 BQB62:BQC62 BZX62:BZY62 CJT62:CJU62 CTP62:CTQ62 DDL62:DDM62 DNH62:DNI62 DXD62:DXE62 EGZ62:EHA62 EQV62:EQW62 FAR62:FAS62 FKN62:FKO62 FUJ62:FUK62 GEF62:GEG62 GOB62:GOC62 GXX62:GXY62 HHT62:HHU62 HRP62:HRQ62 IBL62:IBM62 ILH62:ILI62 IVD62:IVE62 JEZ62:JFA62 JOV62:JOW62 JYR62:JYS62 KIN62:KIO62 KSJ62:KSK62 LCF62:LCG62 LMB62:LMC62 LVX62:LVY62 MFT62:MFU62 MPP62:MPQ62 MZL62:MZM62 NJH62:NJI62 NTD62:NTE62 OCZ62:ODA62 OMV62:OMW62 OWR62:OWS62 PGN62:PGO62 PQJ62:PQK62 QAF62:QAG62 QKB62:QKC62 QTX62:QTY62 RDT62:RDU62 RNP62:RNQ62 RXL62:RXM62 SHH62:SHI62 SRD62:SRE62 TAZ62:TBA62 TKV62:TKW62 TUR62:TUS62 UEN62:UEO62 UOJ62:UOK62 UYF62:UYG62 VIB62:VIC62 VRX62:VRY62 WBT62:WBU62 WLP62:WLQ62 WVL62:WVM62 D65598:E65598 IZ65598:JA65598 SV65598:SW65598 ACR65598:ACS65598 AMN65598:AMO65598 AWJ65598:AWK65598 BGF65598:BGG65598 BQB65598:BQC65598 BZX65598:BZY65598 CJT65598:CJU65598 CTP65598:CTQ65598 DDL65598:DDM65598 DNH65598:DNI65598 DXD65598:DXE65598 EGZ65598:EHA65598 EQV65598:EQW65598 FAR65598:FAS65598 FKN65598:FKO65598 FUJ65598:FUK65598 GEF65598:GEG65598 GOB65598:GOC65598 GXX65598:GXY65598 HHT65598:HHU65598 HRP65598:HRQ65598 IBL65598:IBM65598 ILH65598:ILI65598 IVD65598:IVE65598 JEZ65598:JFA65598 JOV65598:JOW65598 JYR65598:JYS65598 KIN65598:KIO65598 KSJ65598:KSK65598 LCF65598:LCG65598 LMB65598:LMC65598 LVX65598:LVY65598 MFT65598:MFU65598 MPP65598:MPQ65598 MZL65598:MZM65598 NJH65598:NJI65598 NTD65598:NTE65598 OCZ65598:ODA65598 OMV65598:OMW65598 OWR65598:OWS65598 PGN65598:PGO65598 PQJ65598:PQK65598 QAF65598:QAG65598 QKB65598:QKC65598 QTX65598:QTY65598 RDT65598:RDU65598 RNP65598:RNQ65598 RXL65598:RXM65598 SHH65598:SHI65598 SRD65598:SRE65598 TAZ65598:TBA65598 TKV65598:TKW65598 TUR65598:TUS65598 UEN65598:UEO65598 UOJ65598:UOK65598 UYF65598:UYG65598 VIB65598:VIC65598 VRX65598:VRY65598 WBT65598:WBU65598 WLP65598:WLQ65598 WVL65598:WVM65598 D131134:E131134 IZ131134:JA131134 SV131134:SW131134 ACR131134:ACS131134 AMN131134:AMO131134 AWJ131134:AWK131134 BGF131134:BGG131134 BQB131134:BQC131134 BZX131134:BZY131134 CJT131134:CJU131134 CTP131134:CTQ131134 DDL131134:DDM131134 DNH131134:DNI131134 DXD131134:DXE131134 EGZ131134:EHA131134 EQV131134:EQW131134 FAR131134:FAS131134 FKN131134:FKO131134 FUJ131134:FUK131134 GEF131134:GEG131134 GOB131134:GOC131134 GXX131134:GXY131134 HHT131134:HHU131134 HRP131134:HRQ131134 IBL131134:IBM131134 ILH131134:ILI131134 IVD131134:IVE131134 JEZ131134:JFA131134 JOV131134:JOW131134 JYR131134:JYS131134 KIN131134:KIO131134 KSJ131134:KSK131134 LCF131134:LCG131134 LMB131134:LMC131134 LVX131134:LVY131134 MFT131134:MFU131134 MPP131134:MPQ131134 MZL131134:MZM131134 NJH131134:NJI131134 NTD131134:NTE131134 OCZ131134:ODA131134 OMV131134:OMW131134 OWR131134:OWS131134 PGN131134:PGO131134 PQJ131134:PQK131134 QAF131134:QAG131134 QKB131134:QKC131134 QTX131134:QTY131134 RDT131134:RDU131134 RNP131134:RNQ131134 RXL131134:RXM131134 SHH131134:SHI131134 SRD131134:SRE131134 TAZ131134:TBA131134 TKV131134:TKW131134 TUR131134:TUS131134 UEN131134:UEO131134 UOJ131134:UOK131134 UYF131134:UYG131134 VIB131134:VIC131134 VRX131134:VRY131134 WBT131134:WBU131134 WLP131134:WLQ131134 WVL131134:WVM131134 D196670:E196670 IZ196670:JA196670 SV196670:SW196670 ACR196670:ACS196670 AMN196670:AMO196670 AWJ196670:AWK196670 BGF196670:BGG196670 BQB196670:BQC196670 BZX196670:BZY196670 CJT196670:CJU196670 CTP196670:CTQ196670 DDL196670:DDM196670 DNH196670:DNI196670 DXD196670:DXE196670 EGZ196670:EHA196670 EQV196670:EQW196670 FAR196670:FAS196670 FKN196670:FKO196670 FUJ196670:FUK196670 GEF196670:GEG196670 GOB196670:GOC196670 GXX196670:GXY196670 HHT196670:HHU196670 HRP196670:HRQ196670 IBL196670:IBM196670 ILH196670:ILI196670 IVD196670:IVE196670 JEZ196670:JFA196670 JOV196670:JOW196670 JYR196670:JYS196670 KIN196670:KIO196670 KSJ196670:KSK196670 LCF196670:LCG196670 LMB196670:LMC196670 LVX196670:LVY196670 MFT196670:MFU196670 MPP196670:MPQ196670 MZL196670:MZM196670 NJH196670:NJI196670 NTD196670:NTE196670 OCZ196670:ODA196670 OMV196670:OMW196670 OWR196670:OWS196670 PGN196670:PGO196670 PQJ196670:PQK196670 QAF196670:QAG196670 QKB196670:QKC196670 QTX196670:QTY196670 RDT196670:RDU196670 RNP196670:RNQ196670 RXL196670:RXM196670 SHH196670:SHI196670 SRD196670:SRE196670 TAZ196670:TBA196670 TKV196670:TKW196670 TUR196670:TUS196670 UEN196670:UEO196670 UOJ196670:UOK196670 UYF196670:UYG196670 VIB196670:VIC196670 VRX196670:VRY196670 WBT196670:WBU196670 WLP196670:WLQ196670 WVL196670:WVM196670 D262206:E262206 IZ262206:JA262206 SV262206:SW262206 ACR262206:ACS262206 AMN262206:AMO262206 AWJ262206:AWK262206 BGF262206:BGG262206 BQB262206:BQC262206 BZX262206:BZY262206 CJT262206:CJU262206 CTP262206:CTQ262206 DDL262206:DDM262206 DNH262206:DNI262206 DXD262206:DXE262206 EGZ262206:EHA262206 EQV262206:EQW262206 FAR262206:FAS262206 FKN262206:FKO262206 FUJ262206:FUK262206 GEF262206:GEG262206 GOB262206:GOC262206 GXX262206:GXY262206 HHT262206:HHU262206 HRP262206:HRQ262206 IBL262206:IBM262206 ILH262206:ILI262206 IVD262206:IVE262206 JEZ262206:JFA262206 JOV262206:JOW262206 JYR262206:JYS262206 KIN262206:KIO262206 KSJ262206:KSK262206 LCF262206:LCG262206 LMB262206:LMC262206 LVX262206:LVY262206 MFT262206:MFU262206 MPP262206:MPQ262206 MZL262206:MZM262206 NJH262206:NJI262206 NTD262206:NTE262206 OCZ262206:ODA262206 OMV262206:OMW262206 OWR262206:OWS262206 PGN262206:PGO262206 PQJ262206:PQK262206 QAF262206:QAG262206 QKB262206:QKC262206 QTX262206:QTY262206 RDT262206:RDU262206 RNP262206:RNQ262206 RXL262206:RXM262206 SHH262206:SHI262206 SRD262206:SRE262206 TAZ262206:TBA262206 TKV262206:TKW262206 TUR262206:TUS262206 UEN262206:UEO262206 UOJ262206:UOK262206 UYF262206:UYG262206 VIB262206:VIC262206 VRX262206:VRY262206 WBT262206:WBU262206 WLP262206:WLQ262206 WVL262206:WVM262206 D327742:E327742 IZ327742:JA327742 SV327742:SW327742 ACR327742:ACS327742 AMN327742:AMO327742 AWJ327742:AWK327742 BGF327742:BGG327742 BQB327742:BQC327742 BZX327742:BZY327742 CJT327742:CJU327742 CTP327742:CTQ327742 DDL327742:DDM327742 DNH327742:DNI327742 DXD327742:DXE327742 EGZ327742:EHA327742 EQV327742:EQW327742 FAR327742:FAS327742 FKN327742:FKO327742 FUJ327742:FUK327742 GEF327742:GEG327742 GOB327742:GOC327742 GXX327742:GXY327742 HHT327742:HHU327742 HRP327742:HRQ327742 IBL327742:IBM327742 ILH327742:ILI327742 IVD327742:IVE327742 JEZ327742:JFA327742 JOV327742:JOW327742 JYR327742:JYS327742 KIN327742:KIO327742 KSJ327742:KSK327742 LCF327742:LCG327742 LMB327742:LMC327742 LVX327742:LVY327742 MFT327742:MFU327742 MPP327742:MPQ327742 MZL327742:MZM327742 NJH327742:NJI327742 NTD327742:NTE327742 OCZ327742:ODA327742 OMV327742:OMW327742 OWR327742:OWS327742 PGN327742:PGO327742 PQJ327742:PQK327742 QAF327742:QAG327742 QKB327742:QKC327742 QTX327742:QTY327742 RDT327742:RDU327742 RNP327742:RNQ327742 RXL327742:RXM327742 SHH327742:SHI327742 SRD327742:SRE327742 TAZ327742:TBA327742 TKV327742:TKW327742 TUR327742:TUS327742 UEN327742:UEO327742 UOJ327742:UOK327742 UYF327742:UYG327742 VIB327742:VIC327742 VRX327742:VRY327742 WBT327742:WBU327742 WLP327742:WLQ327742 WVL327742:WVM327742 D393278:E393278 IZ393278:JA393278 SV393278:SW393278 ACR393278:ACS393278 AMN393278:AMO393278 AWJ393278:AWK393278 BGF393278:BGG393278 BQB393278:BQC393278 BZX393278:BZY393278 CJT393278:CJU393278 CTP393278:CTQ393278 DDL393278:DDM393278 DNH393278:DNI393278 DXD393278:DXE393278 EGZ393278:EHA393278 EQV393278:EQW393278 FAR393278:FAS393278 FKN393278:FKO393278 FUJ393278:FUK393278 GEF393278:GEG393278 GOB393278:GOC393278 GXX393278:GXY393278 HHT393278:HHU393278 HRP393278:HRQ393278 IBL393278:IBM393278 ILH393278:ILI393278 IVD393278:IVE393278 JEZ393278:JFA393278 JOV393278:JOW393278 JYR393278:JYS393278 KIN393278:KIO393278 KSJ393278:KSK393278 LCF393278:LCG393278 LMB393278:LMC393278 LVX393278:LVY393278 MFT393278:MFU393278 MPP393278:MPQ393278 MZL393278:MZM393278 NJH393278:NJI393278 NTD393278:NTE393278 OCZ393278:ODA393278 OMV393278:OMW393278 OWR393278:OWS393278 PGN393278:PGO393278 PQJ393278:PQK393278 QAF393278:QAG393278 QKB393278:QKC393278 QTX393278:QTY393278 RDT393278:RDU393278 RNP393278:RNQ393278 RXL393278:RXM393278 SHH393278:SHI393278 SRD393278:SRE393278 TAZ393278:TBA393278 TKV393278:TKW393278 TUR393278:TUS393278 UEN393278:UEO393278 UOJ393278:UOK393278 UYF393278:UYG393278 VIB393278:VIC393278 VRX393278:VRY393278 WBT393278:WBU393278 WLP393278:WLQ393278 WVL393278:WVM393278 D458814:E458814 IZ458814:JA458814 SV458814:SW458814 ACR458814:ACS458814 AMN458814:AMO458814 AWJ458814:AWK458814 BGF458814:BGG458814 BQB458814:BQC458814 BZX458814:BZY458814 CJT458814:CJU458814 CTP458814:CTQ458814 DDL458814:DDM458814 DNH458814:DNI458814 DXD458814:DXE458814 EGZ458814:EHA458814 EQV458814:EQW458814 FAR458814:FAS458814 FKN458814:FKO458814 FUJ458814:FUK458814 GEF458814:GEG458814 GOB458814:GOC458814 GXX458814:GXY458814 HHT458814:HHU458814 HRP458814:HRQ458814 IBL458814:IBM458814 ILH458814:ILI458814 IVD458814:IVE458814 JEZ458814:JFA458814 JOV458814:JOW458814 JYR458814:JYS458814 KIN458814:KIO458814 KSJ458814:KSK458814 LCF458814:LCG458814 LMB458814:LMC458814 LVX458814:LVY458814 MFT458814:MFU458814 MPP458814:MPQ458814 MZL458814:MZM458814 NJH458814:NJI458814 NTD458814:NTE458814 OCZ458814:ODA458814 OMV458814:OMW458814 OWR458814:OWS458814 PGN458814:PGO458814 PQJ458814:PQK458814 QAF458814:QAG458814 QKB458814:QKC458814 QTX458814:QTY458814 RDT458814:RDU458814 RNP458814:RNQ458814 RXL458814:RXM458814 SHH458814:SHI458814 SRD458814:SRE458814 TAZ458814:TBA458814 TKV458814:TKW458814 TUR458814:TUS458814 UEN458814:UEO458814 UOJ458814:UOK458814 UYF458814:UYG458814 VIB458814:VIC458814 VRX458814:VRY458814 WBT458814:WBU458814 WLP458814:WLQ458814 WVL458814:WVM458814 D524350:E524350 IZ524350:JA524350 SV524350:SW524350 ACR524350:ACS524350 AMN524350:AMO524350 AWJ524350:AWK524350 BGF524350:BGG524350 BQB524350:BQC524350 BZX524350:BZY524350 CJT524350:CJU524350 CTP524350:CTQ524350 DDL524350:DDM524350 DNH524350:DNI524350 DXD524350:DXE524350 EGZ524350:EHA524350 EQV524350:EQW524350 FAR524350:FAS524350 FKN524350:FKO524350 FUJ524350:FUK524350 GEF524350:GEG524350 GOB524350:GOC524350 GXX524350:GXY524350 HHT524350:HHU524350 HRP524350:HRQ524350 IBL524350:IBM524350 ILH524350:ILI524350 IVD524350:IVE524350 JEZ524350:JFA524350 JOV524350:JOW524350 JYR524350:JYS524350 KIN524350:KIO524350 KSJ524350:KSK524350 LCF524350:LCG524350 LMB524350:LMC524350 LVX524350:LVY524350 MFT524350:MFU524350 MPP524350:MPQ524350 MZL524350:MZM524350 NJH524350:NJI524350 NTD524350:NTE524350 OCZ524350:ODA524350 OMV524350:OMW524350 OWR524350:OWS524350 PGN524350:PGO524350 PQJ524350:PQK524350 QAF524350:QAG524350 QKB524350:QKC524350 QTX524350:QTY524350 RDT524350:RDU524350 RNP524350:RNQ524350 RXL524350:RXM524350 SHH524350:SHI524350 SRD524350:SRE524350 TAZ524350:TBA524350 TKV524350:TKW524350 TUR524350:TUS524350 UEN524350:UEO524350 UOJ524350:UOK524350 UYF524350:UYG524350 VIB524350:VIC524350 VRX524350:VRY524350 WBT524350:WBU524350 WLP524350:WLQ524350 WVL524350:WVM524350 D589886:E589886 IZ589886:JA589886 SV589886:SW589886 ACR589886:ACS589886 AMN589886:AMO589886 AWJ589886:AWK589886 BGF589886:BGG589886 BQB589886:BQC589886 BZX589886:BZY589886 CJT589886:CJU589886 CTP589886:CTQ589886 DDL589886:DDM589886 DNH589886:DNI589886 DXD589886:DXE589886 EGZ589886:EHA589886 EQV589886:EQW589886 FAR589886:FAS589886 FKN589886:FKO589886 FUJ589886:FUK589886 GEF589886:GEG589886 GOB589886:GOC589886 GXX589886:GXY589886 HHT589886:HHU589886 HRP589886:HRQ589886 IBL589886:IBM589886 ILH589886:ILI589886 IVD589886:IVE589886 JEZ589886:JFA589886 JOV589886:JOW589886 JYR589886:JYS589886 KIN589886:KIO589886 KSJ589886:KSK589886 LCF589886:LCG589886 LMB589886:LMC589886 LVX589886:LVY589886 MFT589886:MFU589886 MPP589886:MPQ589886 MZL589886:MZM589886 NJH589886:NJI589886 NTD589886:NTE589886 OCZ589886:ODA589886 OMV589886:OMW589886 OWR589886:OWS589886 PGN589886:PGO589886 PQJ589886:PQK589886 QAF589886:QAG589886 QKB589886:QKC589886 QTX589886:QTY589886 RDT589886:RDU589886 RNP589886:RNQ589886 RXL589886:RXM589886 SHH589886:SHI589886 SRD589886:SRE589886 TAZ589886:TBA589886 TKV589886:TKW589886 TUR589886:TUS589886 UEN589886:UEO589886 UOJ589886:UOK589886 UYF589886:UYG589886 VIB589886:VIC589886 VRX589886:VRY589886 WBT589886:WBU589886 WLP589886:WLQ589886 WVL589886:WVM589886 D655422:E655422 IZ655422:JA655422 SV655422:SW655422 ACR655422:ACS655422 AMN655422:AMO655422 AWJ655422:AWK655422 BGF655422:BGG655422 BQB655422:BQC655422 BZX655422:BZY655422 CJT655422:CJU655422 CTP655422:CTQ655422 DDL655422:DDM655422 DNH655422:DNI655422 DXD655422:DXE655422 EGZ655422:EHA655422 EQV655422:EQW655422 FAR655422:FAS655422 FKN655422:FKO655422 FUJ655422:FUK655422 GEF655422:GEG655422 GOB655422:GOC655422 GXX655422:GXY655422 HHT655422:HHU655422 HRP655422:HRQ655422 IBL655422:IBM655422 ILH655422:ILI655422 IVD655422:IVE655422 JEZ655422:JFA655422 JOV655422:JOW655422 JYR655422:JYS655422 KIN655422:KIO655422 KSJ655422:KSK655422 LCF655422:LCG655422 LMB655422:LMC655422 LVX655422:LVY655422 MFT655422:MFU655422 MPP655422:MPQ655422 MZL655422:MZM655422 NJH655422:NJI655422 NTD655422:NTE655422 OCZ655422:ODA655422 OMV655422:OMW655422 OWR655422:OWS655422 PGN655422:PGO655422 PQJ655422:PQK655422 QAF655422:QAG655422 QKB655422:QKC655422 QTX655422:QTY655422 RDT655422:RDU655422 RNP655422:RNQ655422 RXL655422:RXM655422 SHH655422:SHI655422 SRD655422:SRE655422 TAZ655422:TBA655422 TKV655422:TKW655422 TUR655422:TUS655422 UEN655422:UEO655422 UOJ655422:UOK655422 UYF655422:UYG655422 VIB655422:VIC655422 VRX655422:VRY655422 WBT655422:WBU655422 WLP655422:WLQ655422 WVL655422:WVM655422 D720958:E720958 IZ720958:JA720958 SV720958:SW720958 ACR720958:ACS720958 AMN720958:AMO720958 AWJ720958:AWK720958 BGF720958:BGG720958 BQB720958:BQC720958 BZX720958:BZY720958 CJT720958:CJU720958 CTP720958:CTQ720958 DDL720958:DDM720958 DNH720958:DNI720958 DXD720958:DXE720958 EGZ720958:EHA720958 EQV720958:EQW720958 FAR720958:FAS720958 FKN720958:FKO720958 FUJ720958:FUK720958 GEF720958:GEG720958 GOB720958:GOC720958 GXX720958:GXY720958 HHT720958:HHU720958 HRP720958:HRQ720958 IBL720958:IBM720958 ILH720958:ILI720958 IVD720958:IVE720958 JEZ720958:JFA720958 JOV720958:JOW720958 JYR720958:JYS720958 KIN720958:KIO720958 KSJ720958:KSK720958 LCF720958:LCG720958 LMB720958:LMC720958 LVX720958:LVY720958 MFT720958:MFU720958 MPP720958:MPQ720958 MZL720958:MZM720958 NJH720958:NJI720958 NTD720958:NTE720958 OCZ720958:ODA720958 OMV720958:OMW720958 OWR720958:OWS720958 PGN720958:PGO720958 PQJ720958:PQK720958 QAF720958:QAG720958 QKB720958:QKC720958 QTX720958:QTY720958 RDT720958:RDU720958 RNP720958:RNQ720958 RXL720958:RXM720958 SHH720958:SHI720958 SRD720958:SRE720958 TAZ720958:TBA720958 TKV720958:TKW720958 TUR720958:TUS720958 UEN720958:UEO720958 UOJ720958:UOK720958 UYF720958:UYG720958 VIB720958:VIC720958 VRX720958:VRY720958 WBT720958:WBU720958 WLP720958:WLQ720958 WVL720958:WVM720958 D786494:E786494 IZ786494:JA786494 SV786494:SW786494 ACR786494:ACS786494 AMN786494:AMO786494 AWJ786494:AWK786494 BGF786494:BGG786494 BQB786494:BQC786494 BZX786494:BZY786494 CJT786494:CJU786494 CTP786494:CTQ786494 DDL786494:DDM786494 DNH786494:DNI786494 DXD786494:DXE786494 EGZ786494:EHA786494 EQV786494:EQW786494 FAR786494:FAS786494 FKN786494:FKO786494 FUJ786494:FUK786494 GEF786494:GEG786494 GOB786494:GOC786494 GXX786494:GXY786494 HHT786494:HHU786494 HRP786494:HRQ786494 IBL786494:IBM786494 ILH786494:ILI786494 IVD786494:IVE786494 JEZ786494:JFA786494 JOV786494:JOW786494 JYR786494:JYS786494 KIN786494:KIO786494 KSJ786494:KSK786494 LCF786494:LCG786494 LMB786494:LMC786494 LVX786494:LVY786494 MFT786494:MFU786494 MPP786494:MPQ786494 MZL786494:MZM786494 NJH786494:NJI786494 NTD786494:NTE786494 OCZ786494:ODA786494 OMV786494:OMW786494 OWR786494:OWS786494 PGN786494:PGO786494 PQJ786494:PQK786494 QAF786494:QAG786494 QKB786494:QKC786494 QTX786494:QTY786494 RDT786494:RDU786494 RNP786494:RNQ786494 RXL786494:RXM786494 SHH786494:SHI786494 SRD786494:SRE786494 TAZ786494:TBA786494 TKV786494:TKW786494 TUR786494:TUS786494 UEN786494:UEO786494 UOJ786494:UOK786494 UYF786494:UYG786494 VIB786494:VIC786494 VRX786494:VRY786494 WBT786494:WBU786494 WLP786494:WLQ786494 WVL786494:WVM786494 D852030:E852030 IZ852030:JA852030 SV852030:SW852030 ACR852030:ACS852030 AMN852030:AMO852030 AWJ852030:AWK852030 BGF852030:BGG852030 BQB852030:BQC852030 BZX852030:BZY852030 CJT852030:CJU852030 CTP852030:CTQ852030 DDL852030:DDM852030 DNH852030:DNI852030 DXD852030:DXE852030 EGZ852030:EHA852030 EQV852030:EQW852030 FAR852030:FAS852030 FKN852030:FKO852030 FUJ852030:FUK852030 GEF852030:GEG852030 GOB852030:GOC852030 GXX852030:GXY852030 HHT852030:HHU852030 HRP852030:HRQ852030 IBL852030:IBM852030 ILH852030:ILI852030 IVD852030:IVE852030 JEZ852030:JFA852030 JOV852030:JOW852030 JYR852030:JYS852030 KIN852030:KIO852030 KSJ852030:KSK852030 LCF852030:LCG852030 LMB852030:LMC852030 LVX852030:LVY852030 MFT852030:MFU852030 MPP852030:MPQ852030 MZL852030:MZM852030 NJH852030:NJI852030 NTD852030:NTE852030 OCZ852030:ODA852030 OMV852030:OMW852030 OWR852030:OWS852030 PGN852030:PGO852030 PQJ852030:PQK852030 QAF852030:QAG852030 QKB852030:QKC852030 QTX852030:QTY852030 RDT852030:RDU852030 RNP852030:RNQ852030 RXL852030:RXM852030 SHH852030:SHI852030 SRD852030:SRE852030 TAZ852030:TBA852030 TKV852030:TKW852030 TUR852030:TUS852030 UEN852030:UEO852030 UOJ852030:UOK852030 UYF852030:UYG852030 VIB852030:VIC852030 VRX852030:VRY852030 WBT852030:WBU852030 WLP852030:WLQ852030 WVL852030:WVM852030 D917566:E917566 IZ917566:JA917566 SV917566:SW917566 ACR917566:ACS917566 AMN917566:AMO917566 AWJ917566:AWK917566 BGF917566:BGG917566 BQB917566:BQC917566 BZX917566:BZY917566 CJT917566:CJU917566 CTP917566:CTQ917566 DDL917566:DDM917566 DNH917566:DNI917566 DXD917566:DXE917566 EGZ917566:EHA917566 EQV917566:EQW917566 FAR917566:FAS917566 FKN917566:FKO917566 FUJ917566:FUK917566 GEF917566:GEG917566 GOB917566:GOC917566 GXX917566:GXY917566 HHT917566:HHU917566 HRP917566:HRQ917566 IBL917566:IBM917566 ILH917566:ILI917566 IVD917566:IVE917566 JEZ917566:JFA917566 JOV917566:JOW917566 JYR917566:JYS917566 KIN917566:KIO917566 KSJ917566:KSK917566 LCF917566:LCG917566 LMB917566:LMC917566 LVX917566:LVY917566 MFT917566:MFU917566 MPP917566:MPQ917566 MZL917566:MZM917566 NJH917566:NJI917566 NTD917566:NTE917566 OCZ917566:ODA917566 OMV917566:OMW917566 OWR917566:OWS917566 PGN917566:PGO917566 PQJ917566:PQK917566 QAF917566:QAG917566 QKB917566:QKC917566 QTX917566:QTY917566 RDT917566:RDU917566 RNP917566:RNQ917566 RXL917566:RXM917566 SHH917566:SHI917566 SRD917566:SRE917566 TAZ917566:TBA917566 TKV917566:TKW917566 TUR917566:TUS917566 UEN917566:UEO917566 UOJ917566:UOK917566 UYF917566:UYG917566 VIB917566:VIC917566 VRX917566:VRY917566 WBT917566:WBU917566 WLP917566:WLQ917566 WVL917566:WVM917566 D983102:E983102 IZ983102:JA983102 SV983102:SW983102 ACR983102:ACS983102 AMN983102:AMO983102 AWJ983102:AWK983102 BGF983102:BGG983102 BQB983102:BQC983102 BZX983102:BZY983102 CJT983102:CJU983102 CTP983102:CTQ983102 DDL983102:DDM983102 DNH983102:DNI983102 DXD983102:DXE983102 EGZ983102:EHA983102 EQV983102:EQW983102 FAR983102:FAS983102 FKN983102:FKO983102 FUJ983102:FUK983102 GEF983102:GEG983102 GOB983102:GOC983102 GXX983102:GXY983102 HHT983102:HHU983102 HRP983102:HRQ983102 IBL983102:IBM983102 ILH983102:ILI983102 IVD983102:IVE983102 JEZ983102:JFA983102 JOV983102:JOW983102 JYR983102:JYS983102 KIN983102:KIO983102 KSJ983102:KSK983102 LCF983102:LCG983102 LMB983102:LMC983102 LVX983102:LVY983102 MFT983102:MFU983102 MPP983102:MPQ983102 MZL983102:MZM983102 NJH983102:NJI983102 NTD983102:NTE983102 OCZ983102:ODA983102 OMV983102:OMW983102 OWR983102:OWS983102 PGN983102:PGO983102 PQJ983102:PQK983102 QAF983102:QAG983102 QKB983102:QKC983102 QTX983102:QTY983102 RDT983102:RDU983102 RNP983102:RNQ983102 RXL983102:RXM983102 SHH983102:SHI983102 SRD983102:SRE983102 TAZ983102:TBA983102 TKV983102:TKW983102 TUR983102:TUS983102 UEN983102:UEO983102 UOJ983102:UOK983102 UYF983102:UYG983102 VIB983102:VIC983102 VRX983102:VRY983102 WBT983102:WBU983102 WLP983102:WLQ983102 WVL983102:WVM983102 H62:L62 JD62:JH62 SZ62:TD62 ACV62:ACZ62 AMR62:AMV62 AWN62:AWR62 BGJ62:BGN62 BQF62:BQJ62 CAB62:CAF62 CJX62:CKB62 CTT62:CTX62 DDP62:DDT62 DNL62:DNP62 DXH62:DXL62 EHD62:EHH62 EQZ62:ERD62 FAV62:FAZ62 FKR62:FKV62 FUN62:FUR62 GEJ62:GEN62 GOF62:GOJ62 GYB62:GYF62 HHX62:HIB62 HRT62:HRX62 IBP62:IBT62 ILL62:ILP62 IVH62:IVL62 JFD62:JFH62 JOZ62:JPD62 JYV62:JYZ62 KIR62:KIV62 KSN62:KSR62 LCJ62:LCN62 LMF62:LMJ62 LWB62:LWF62 MFX62:MGB62 MPT62:MPX62 MZP62:MZT62 NJL62:NJP62 NTH62:NTL62 ODD62:ODH62 OMZ62:OND62 OWV62:OWZ62 PGR62:PGV62 PQN62:PQR62 QAJ62:QAN62 QKF62:QKJ62 QUB62:QUF62 RDX62:REB62 RNT62:RNX62 RXP62:RXT62 SHL62:SHP62 SRH62:SRL62 TBD62:TBH62 TKZ62:TLD62 TUV62:TUZ62 UER62:UEV62 UON62:UOR62 UYJ62:UYN62 VIF62:VIJ62 VSB62:VSF62 WBX62:WCB62 WLT62:WLX62 WVP62:WVT62 H65598:L65598 JD65598:JH65598 SZ65598:TD65598 ACV65598:ACZ65598 AMR65598:AMV65598 AWN65598:AWR65598 BGJ65598:BGN65598 BQF65598:BQJ65598 CAB65598:CAF65598 CJX65598:CKB65598 CTT65598:CTX65598 DDP65598:DDT65598 DNL65598:DNP65598 DXH65598:DXL65598 EHD65598:EHH65598 EQZ65598:ERD65598 FAV65598:FAZ65598 FKR65598:FKV65598 FUN65598:FUR65598 GEJ65598:GEN65598 GOF65598:GOJ65598 GYB65598:GYF65598 HHX65598:HIB65598 HRT65598:HRX65598 IBP65598:IBT65598 ILL65598:ILP65598 IVH65598:IVL65598 JFD65598:JFH65598 JOZ65598:JPD65598 JYV65598:JYZ65598 KIR65598:KIV65598 KSN65598:KSR65598 LCJ65598:LCN65598 LMF65598:LMJ65598 LWB65598:LWF65598 MFX65598:MGB65598 MPT65598:MPX65598 MZP65598:MZT65598 NJL65598:NJP65598 NTH65598:NTL65598 ODD65598:ODH65598 OMZ65598:OND65598 OWV65598:OWZ65598 PGR65598:PGV65598 PQN65598:PQR65598 QAJ65598:QAN65598 QKF65598:QKJ65598 QUB65598:QUF65598 RDX65598:REB65598 RNT65598:RNX65598 RXP65598:RXT65598 SHL65598:SHP65598 SRH65598:SRL65598 TBD65598:TBH65598 TKZ65598:TLD65598 TUV65598:TUZ65598 UER65598:UEV65598 UON65598:UOR65598 UYJ65598:UYN65598 VIF65598:VIJ65598 VSB65598:VSF65598 WBX65598:WCB65598 WLT65598:WLX65598 WVP65598:WVT65598 H131134:L131134 JD131134:JH131134 SZ131134:TD131134 ACV131134:ACZ131134 AMR131134:AMV131134 AWN131134:AWR131134 BGJ131134:BGN131134 BQF131134:BQJ131134 CAB131134:CAF131134 CJX131134:CKB131134 CTT131134:CTX131134 DDP131134:DDT131134 DNL131134:DNP131134 DXH131134:DXL131134 EHD131134:EHH131134 EQZ131134:ERD131134 FAV131134:FAZ131134 FKR131134:FKV131134 FUN131134:FUR131134 GEJ131134:GEN131134 GOF131134:GOJ131134 GYB131134:GYF131134 HHX131134:HIB131134 HRT131134:HRX131134 IBP131134:IBT131134 ILL131134:ILP131134 IVH131134:IVL131134 JFD131134:JFH131134 JOZ131134:JPD131134 JYV131134:JYZ131134 KIR131134:KIV131134 KSN131134:KSR131134 LCJ131134:LCN131134 LMF131134:LMJ131134 LWB131134:LWF131134 MFX131134:MGB131134 MPT131134:MPX131134 MZP131134:MZT131134 NJL131134:NJP131134 NTH131134:NTL131134 ODD131134:ODH131134 OMZ131134:OND131134 OWV131134:OWZ131134 PGR131134:PGV131134 PQN131134:PQR131134 QAJ131134:QAN131134 QKF131134:QKJ131134 QUB131134:QUF131134 RDX131134:REB131134 RNT131134:RNX131134 RXP131134:RXT131134 SHL131134:SHP131134 SRH131134:SRL131134 TBD131134:TBH131134 TKZ131134:TLD131134 TUV131134:TUZ131134 UER131134:UEV131134 UON131134:UOR131134 UYJ131134:UYN131134 VIF131134:VIJ131134 VSB131134:VSF131134 WBX131134:WCB131134 WLT131134:WLX131134 WVP131134:WVT131134 H196670:L196670 JD196670:JH196670 SZ196670:TD196670 ACV196670:ACZ196670 AMR196670:AMV196670 AWN196670:AWR196670 BGJ196670:BGN196670 BQF196670:BQJ196670 CAB196670:CAF196670 CJX196670:CKB196670 CTT196670:CTX196670 DDP196670:DDT196670 DNL196670:DNP196670 DXH196670:DXL196670 EHD196670:EHH196670 EQZ196670:ERD196670 FAV196670:FAZ196670 FKR196670:FKV196670 FUN196670:FUR196670 GEJ196670:GEN196670 GOF196670:GOJ196670 GYB196670:GYF196670 HHX196670:HIB196670 HRT196670:HRX196670 IBP196670:IBT196670 ILL196670:ILP196670 IVH196670:IVL196670 JFD196670:JFH196670 JOZ196670:JPD196670 JYV196670:JYZ196670 KIR196670:KIV196670 KSN196670:KSR196670 LCJ196670:LCN196670 LMF196670:LMJ196670 LWB196670:LWF196670 MFX196670:MGB196670 MPT196670:MPX196670 MZP196670:MZT196670 NJL196670:NJP196670 NTH196670:NTL196670 ODD196670:ODH196670 OMZ196670:OND196670 OWV196670:OWZ196670 PGR196670:PGV196670 PQN196670:PQR196670 QAJ196670:QAN196670 QKF196670:QKJ196670 QUB196670:QUF196670 RDX196670:REB196670 RNT196670:RNX196670 RXP196670:RXT196670 SHL196670:SHP196670 SRH196670:SRL196670 TBD196670:TBH196670 TKZ196670:TLD196670 TUV196670:TUZ196670 UER196670:UEV196670 UON196670:UOR196670 UYJ196670:UYN196670 VIF196670:VIJ196670 VSB196670:VSF196670 WBX196670:WCB196670 WLT196670:WLX196670 WVP196670:WVT196670 H262206:L262206 JD262206:JH262206 SZ262206:TD262206 ACV262206:ACZ262206 AMR262206:AMV262206 AWN262206:AWR262206 BGJ262206:BGN262206 BQF262206:BQJ262206 CAB262206:CAF262206 CJX262206:CKB262206 CTT262206:CTX262206 DDP262206:DDT262206 DNL262206:DNP262206 DXH262206:DXL262206 EHD262206:EHH262206 EQZ262206:ERD262206 FAV262206:FAZ262206 FKR262206:FKV262206 FUN262206:FUR262206 GEJ262206:GEN262206 GOF262206:GOJ262206 GYB262206:GYF262206 HHX262206:HIB262206 HRT262206:HRX262206 IBP262206:IBT262206 ILL262206:ILP262206 IVH262206:IVL262206 JFD262206:JFH262206 JOZ262206:JPD262206 JYV262206:JYZ262206 KIR262206:KIV262206 KSN262206:KSR262206 LCJ262206:LCN262206 LMF262206:LMJ262206 LWB262206:LWF262206 MFX262206:MGB262206 MPT262206:MPX262206 MZP262206:MZT262206 NJL262206:NJP262206 NTH262206:NTL262206 ODD262206:ODH262206 OMZ262206:OND262206 OWV262206:OWZ262206 PGR262206:PGV262206 PQN262206:PQR262206 QAJ262206:QAN262206 QKF262206:QKJ262206 QUB262206:QUF262206 RDX262206:REB262206 RNT262206:RNX262206 RXP262206:RXT262206 SHL262206:SHP262206 SRH262206:SRL262206 TBD262206:TBH262206 TKZ262206:TLD262206 TUV262206:TUZ262206 UER262206:UEV262206 UON262206:UOR262206 UYJ262206:UYN262206 VIF262206:VIJ262206 VSB262206:VSF262206 WBX262206:WCB262206 WLT262206:WLX262206 WVP262206:WVT262206 H327742:L327742 JD327742:JH327742 SZ327742:TD327742 ACV327742:ACZ327742 AMR327742:AMV327742 AWN327742:AWR327742 BGJ327742:BGN327742 BQF327742:BQJ327742 CAB327742:CAF327742 CJX327742:CKB327742 CTT327742:CTX327742 DDP327742:DDT327742 DNL327742:DNP327742 DXH327742:DXL327742 EHD327742:EHH327742 EQZ327742:ERD327742 FAV327742:FAZ327742 FKR327742:FKV327742 FUN327742:FUR327742 GEJ327742:GEN327742 GOF327742:GOJ327742 GYB327742:GYF327742 HHX327742:HIB327742 HRT327742:HRX327742 IBP327742:IBT327742 ILL327742:ILP327742 IVH327742:IVL327742 JFD327742:JFH327742 JOZ327742:JPD327742 JYV327742:JYZ327742 KIR327742:KIV327742 KSN327742:KSR327742 LCJ327742:LCN327742 LMF327742:LMJ327742 LWB327742:LWF327742 MFX327742:MGB327742 MPT327742:MPX327742 MZP327742:MZT327742 NJL327742:NJP327742 NTH327742:NTL327742 ODD327742:ODH327742 OMZ327742:OND327742 OWV327742:OWZ327742 PGR327742:PGV327742 PQN327742:PQR327742 QAJ327742:QAN327742 QKF327742:QKJ327742 QUB327742:QUF327742 RDX327742:REB327742 RNT327742:RNX327742 RXP327742:RXT327742 SHL327742:SHP327742 SRH327742:SRL327742 TBD327742:TBH327742 TKZ327742:TLD327742 TUV327742:TUZ327742 UER327742:UEV327742 UON327742:UOR327742 UYJ327742:UYN327742 VIF327742:VIJ327742 VSB327742:VSF327742 WBX327742:WCB327742 WLT327742:WLX327742 WVP327742:WVT327742 H393278:L393278 JD393278:JH393278 SZ393278:TD393278 ACV393278:ACZ393278 AMR393278:AMV393278 AWN393278:AWR393278 BGJ393278:BGN393278 BQF393278:BQJ393278 CAB393278:CAF393278 CJX393278:CKB393278 CTT393278:CTX393278 DDP393278:DDT393278 DNL393278:DNP393278 DXH393278:DXL393278 EHD393278:EHH393278 EQZ393278:ERD393278 FAV393278:FAZ393278 FKR393278:FKV393278 FUN393278:FUR393278 GEJ393278:GEN393278 GOF393278:GOJ393278 GYB393278:GYF393278 HHX393278:HIB393278 HRT393278:HRX393278 IBP393278:IBT393278 ILL393278:ILP393278 IVH393278:IVL393278 JFD393278:JFH393278 JOZ393278:JPD393278 JYV393278:JYZ393278 KIR393278:KIV393278 KSN393278:KSR393278 LCJ393278:LCN393278 LMF393278:LMJ393278 LWB393278:LWF393278 MFX393278:MGB393278 MPT393278:MPX393278 MZP393278:MZT393278 NJL393278:NJP393278 NTH393278:NTL393278 ODD393278:ODH393278 OMZ393278:OND393278 OWV393278:OWZ393278 PGR393278:PGV393278 PQN393278:PQR393278 QAJ393278:QAN393278 QKF393278:QKJ393278 QUB393278:QUF393278 RDX393278:REB393278 RNT393278:RNX393278 RXP393278:RXT393278 SHL393278:SHP393278 SRH393278:SRL393278 TBD393278:TBH393278 TKZ393278:TLD393278 TUV393278:TUZ393278 UER393278:UEV393278 UON393278:UOR393278 UYJ393278:UYN393278 VIF393278:VIJ393278 VSB393278:VSF393278 WBX393278:WCB393278 WLT393278:WLX393278 WVP393278:WVT393278 H458814:L458814 JD458814:JH458814 SZ458814:TD458814 ACV458814:ACZ458814 AMR458814:AMV458814 AWN458814:AWR458814 BGJ458814:BGN458814 BQF458814:BQJ458814 CAB458814:CAF458814 CJX458814:CKB458814 CTT458814:CTX458814 DDP458814:DDT458814 DNL458814:DNP458814 DXH458814:DXL458814 EHD458814:EHH458814 EQZ458814:ERD458814 FAV458814:FAZ458814 FKR458814:FKV458814 FUN458814:FUR458814 GEJ458814:GEN458814 GOF458814:GOJ458814 GYB458814:GYF458814 HHX458814:HIB458814 HRT458814:HRX458814 IBP458814:IBT458814 ILL458814:ILP458814 IVH458814:IVL458814 JFD458814:JFH458814 JOZ458814:JPD458814 JYV458814:JYZ458814 KIR458814:KIV458814 KSN458814:KSR458814 LCJ458814:LCN458814 LMF458814:LMJ458814 LWB458814:LWF458814 MFX458814:MGB458814 MPT458814:MPX458814 MZP458814:MZT458814 NJL458814:NJP458814 NTH458814:NTL458814 ODD458814:ODH458814 OMZ458814:OND458814 OWV458814:OWZ458814 PGR458814:PGV458814 PQN458814:PQR458814 QAJ458814:QAN458814 QKF458814:QKJ458814 QUB458814:QUF458814 RDX458814:REB458814 RNT458814:RNX458814 RXP458814:RXT458814 SHL458814:SHP458814 SRH458814:SRL458814 TBD458814:TBH458814 TKZ458814:TLD458814 TUV458814:TUZ458814 UER458814:UEV458814 UON458814:UOR458814 UYJ458814:UYN458814 VIF458814:VIJ458814 VSB458814:VSF458814 WBX458814:WCB458814 WLT458814:WLX458814 WVP458814:WVT458814 H524350:L524350 JD524350:JH524350 SZ524350:TD524350 ACV524350:ACZ524350 AMR524350:AMV524350 AWN524350:AWR524350 BGJ524350:BGN524350 BQF524350:BQJ524350 CAB524350:CAF524350 CJX524350:CKB524350 CTT524350:CTX524350 DDP524350:DDT524350 DNL524350:DNP524350 DXH524350:DXL524350 EHD524350:EHH524350 EQZ524350:ERD524350 FAV524350:FAZ524350 FKR524350:FKV524350 FUN524350:FUR524350 GEJ524350:GEN524350 GOF524350:GOJ524350 GYB524350:GYF524350 HHX524350:HIB524350 HRT524350:HRX524350 IBP524350:IBT524350 ILL524350:ILP524350 IVH524350:IVL524350 JFD524350:JFH524350 JOZ524350:JPD524350 JYV524350:JYZ524350 KIR524350:KIV524350 KSN524350:KSR524350 LCJ524350:LCN524350 LMF524350:LMJ524350 LWB524350:LWF524350 MFX524350:MGB524350 MPT524350:MPX524350 MZP524350:MZT524350 NJL524350:NJP524350 NTH524350:NTL524350 ODD524350:ODH524350 OMZ524350:OND524350 OWV524350:OWZ524350 PGR524350:PGV524350 PQN524350:PQR524350 QAJ524350:QAN524350 QKF524350:QKJ524350 QUB524350:QUF524350 RDX524350:REB524350 RNT524350:RNX524350 RXP524350:RXT524350 SHL524350:SHP524350 SRH524350:SRL524350 TBD524350:TBH524350 TKZ524350:TLD524350 TUV524350:TUZ524350 UER524350:UEV524350 UON524350:UOR524350 UYJ524350:UYN524350 VIF524350:VIJ524350 VSB524350:VSF524350 WBX524350:WCB524350 WLT524350:WLX524350 WVP524350:WVT524350 H589886:L589886 JD589886:JH589886 SZ589886:TD589886 ACV589886:ACZ589886 AMR589886:AMV589886 AWN589886:AWR589886 BGJ589886:BGN589886 BQF589886:BQJ589886 CAB589886:CAF589886 CJX589886:CKB589886 CTT589886:CTX589886 DDP589886:DDT589886 DNL589886:DNP589886 DXH589886:DXL589886 EHD589886:EHH589886 EQZ589886:ERD589886 FAV589886:FAZ589886 FKR589886:FKV589886 FUN589886:FUR589886 GEJ589886:GEN589886 GOF589886:GOJ589886 GYB589886:GYF589886 HHX589886:HIB589886 HRT589886:HRX589886 IBP589886:IBT589886 ILL589886:ILP589886 IVH589886:IVL589886 JFD589886:JFH589886 JOZ589886:JPD589886 JYV589886:JYZ589886 KIR589886:KIV589886 KSN589886:KSR589886 LCJ589886:LCN589886 LMF589886:LMJ589886 LWB589886:LWF589886 MFX589886:MGB589886 MPT589886:MPX589886 MZP589886:MZT589886 NJL589886:NJP589886 NTH589886:NTL589886 ODD589886:ODH589886 OMZ589886:OND589886 OWV589886:OWZ589886 PGR589886:PGV589886 PQN589886:PQR589886 QAJ589886:QAN589886 QKF589886:QKJ589886 QUB589886:QUF589886 RDX589886:REB589886 RNT589886:RNX589886 RXP589886:RXT589886 SHL589886:SHP589886 SRH589886:SRL589886 TBD589886:TBH589886 TKZ589886:TLD589886 TUV589886:TUZ589886 UER589886:UEV589886 UON589886:UOR589886 UYJ589886:UYN589886 VIF589886:VIJ589886 VSB589886:VSF589886 WBX589886:WCB589886 WLT589886:WLX589886 WVP589886:WVT589886 H655422:L655422 JD655422:JH655422 SZ655422:TD655422 ACV655422:ACZ655422 AMR655422:AMV655422 AWN655422:AWR655422 BGJ655422:BGN655422 BQF655422:BQJ655422 CAB655422:CAF655422 CJX655422:CKB655422 CTT655422:CTX655422 DDP655422:DDT655422 DNL655422:DNP655422 DXH655422:DXL655422 EHD655422:EHH655422 EQZ655422:ERD655422 FAV655422:FAZ655422 FKR655422:FKV655422 FUN655422:FUR655422 GEJ655422:GEN655422 GOF655422:GOJ655422 GYB655422:GYF655422 HHX655422:HIB655422 HRT655422:HRX655422 IBP655422:IBT655422 ILL655422:ILP655422 IVH655422:IVL655422 JFD655422:JFH655422 JOZ655422:JPD655422 JYV655422:JYZ655422 KIR655422:KIV655422 KSN655422:KSR655422 LCJ655422:LCN655422 LMF655422:LMJ655422 LWB655422:LWF655422 MFX655422:MGB655422 MPT655422:MPX655422 MZP655422:MZT655422 NJL655422:NJP655422 NTH655422:NTL655422 ODD655422:ODH655422 OMZ655422:OND655422 OWV655422:OWZ655422 PGR655422:PGV655422 PQN655422:PQR655422 QAJ655422:QAN655422 QKF655422:QKJ655422 QUB655422:QUF655422 RDX655422:REB655422 RNT655422:RNX655422 RXP655422:RXT655422 SHL655422:SHP655422 SRH655422:SRL655422 TBD655422:TBH655422 TKZ655422:TLD655422 TUV655422:TUZ655422 UER655422:UEV655422 UON655422:UOR655422 UYJ655422:UYN655422 VIF655422:VIJ655422 VSB655422:VSF655422 WBX655422:WCB655422 WLT655422:WLX655422 WVP655422:WVT655422 H720958:L720958 JD720958:JH720958 SZ720958:TD720958 ACV720958:ACZ720958 AMR720958:AMV720958 AWN720958:AWR720958 BGJ720958:BGN720958 BQF720958:BQJ720958 CAB720958:CAF720958 CJX720958:CKB720958 CTT720958:CTX720958 DDP720958:DDT720958 DNL720958:DNP720958 DXH720958:DXL720958 EHD720958:EHH720958 EQZ720958:ERD720958 FAV720958:FAZ720958 FKR720958:FKV720958 FUN720958:FUR720958 GEJ720958:GEN720958 GOF720958:GOJ720958 GYB720958:GYF720958 HHX720958:HIB720958 HRT720958:HRX720958 IBP720958:IBT720958 ILL720958:ILP720958 IVH720958:IVL720958 JFD720958:JFH720958 JOZ720958:JPD720958 JYV720958:JYZ720958 KIR720958:KIV720958 KSN720958:KSR720958 LCJ720958:LCN720958 LMF720958:LMJ720958 LWB720958:LWF720958 MFX720958:MGB720958 MPT720958:MPX720958 MZP720958:MZT720958 NJL720958:NJP720958 NTH720958:NTL720958 ODD720958:ODH720958 OMZ720958:OND720958 OWV720958:OWZ720958 PGR720958:PGV720958 PQN720958:PQR720958 QAJ720958:QAN720958 QKF720958:QKJ720958 QUB720958:QUF720958 RDX720958:REB720958 RNT720958:RNX720958 RXP720958:RXT720958 SHL720958:SHP720958 SRH720958:SRL720958 TBD720958:TBH720958 TKZ720958:TLD720958 TUV720958:TUZ720958 UER720958:UEV720958 UON720958:UOR720958 UYJ720958:UYN720958 VIF720958:VIJ720958 VSB720958:VSF720958 WBX720958:WCB720958 WLT720958:WLX720958 WVP720958:WVT720958 H786494:L786494 JD786494:JH786494 SZ786494:TD786494 ACV786494:ACZ786494 AMR786494:AMV786494 AWN786494:AWR786494 BGJ786494:BGN786494 BQF786494:BQJ786494 CAB786494:CAF786494 CJX786494:CKB786494 CTT786494:CTX786494 DDP786494:DDT786494 DNL786494:DNP786494 DXH786494:DXL786494 EHD786494:EHH786494 EQZ786494:ERD786494 FAV786494:FAZ786494 FKR786494:FKV786494 FUN786494:FUR786494 GEJ786494:GEN786494 GOF786494:GOJ786494 GYB786494:GYF786494 HHX786494:HIB786494 HRT786494:HRX786494 IBP786494:IBT786494 ILL786494:ILP786494 IVH786494:IVL786494 JFD786494:JFH786494 JOZ786494:JPD786494 JYV786494:JYZ786494 KIR786494:KIV786494 KSN786494:KSR786494 LCJ786494:LCN786494 LMF786494:LMJ786494 LWB786494:LWF786494 MFX786494:MGB786494 MPT786494:MPX786494 MZP786494:MZT786494 NJL786494:NJP786494 NTH786494:NTL786494 ODD786494:ODH786494 OMZ786494:OND786494 OWV786494:OWZ786494 PGR786494:PGV786494 PQN786494:PQR786494 QAJ786494:QAN786494 QKF786494:QKJ786494 QUB786494:QUF786494 RDX786494:REB786494 RNT786494:RNX786494 RXP786494:RXT786494 SHL786494:SHP786494 SRH786494:SRL786494 TBD786494:TBH786494 TKZ786494:TLD786494 TUV786494:TUZ786494 UER786494:UEV786494 UON786494:UOR786494 UYJ786494:UYN786494 VIF786494:VIJ786494 VSB786494:VSF786494 WBX786494:WCB786494 WLT786494:WLX786494 WVP786494:WVT786494 H852030:L852030 JD852030:JH852030 SZ852030:TD852030 ACV852030:ACZ852030 AMR852030:AMV852030 AWN852030:AWR852030 BGJ852030:BGN852030 BQF852030:BQJ852030 CAB852030:CAF852030 CJX852030:CKB852030 CTT852030:CTX852030 DDP852030:DDT852030 DNL852030:DNP852030 DXH852030:DXL852030 EHD852030:EHH852030 EQZ852030:ERD852030 FAV852030:FAZ852030 FKR852030:FKV852030 FUN852030:FUR852030 GEJ852030:GEN852030 GOF852030:GOJ852030 GYB852030:GYF852030 HHX852030:HIB852030 HRT852030:HRX852030 IBP852030:IBT852030 ILL852030:ILP852030 IVH852030:IVL852030 JFD852030:JFH852030 JOZ852030:JPD852030 JYV852030:JYZ852030 KIR852030:KIV852030 KSN852030:KSR852030 LCJ852030:LCN852030 LMF852030:LMJ852030 LWB852030:LWF852030 MFX852030:MGB852030 MPT852030:MPX852030 MZP852030:MZT852030 NJL852030:NJP852030 NTH852030:NTL852030 ODD852030:ODH852030 OMZ852030:OND852030 OWV852030:OWZ852030 PGR852030:PGV852030 PQN852030:PQR852030 QAJ852030:QAN852030 QKF852030:QKJ852030 QUB852030:QUF852030 RDX852030:REB852030 RNT852030:RNX852030 RXP852030:RXT852030 SHL852030:SHP852030 SRH852030:SRL852030 TBD852030:TBH852030 TKZ852030:TLD852030 TUV852030:TUZ852030 UER852030:UEV852030 UON852030:UOR852030 UYJ852030:UYN852030 VIF852030:VIJ852030 VSB852030:VSF852030 WBX852030:WCB852030 WLT852030:WLX852030 WVP852030:WVT852030 H917566:L917566 JD917566:JH917566 SZ917566:TD917566 ACV917566:ACZ917566 AMR917566:AMV917566 AWN917566:AWR917566 BGJ917566:BGN917566 BQF917566:BQJ917566 CAB917566:CAF917566 CJX917566:CKB917566 CTT917566:CTX917566 DDP917566:DDT917566 DNL917566:DNP917566 DXH917566:DXL917566 EHD917566:EHH917566 EQZ917566:ERD917566 FAV917566:FAZ917566 FKR917566:FKV917566 FUN917566:FUR917566 GEJ917566:GEN917566 GOF917566:GOJ917566 GYB917566:GYF917566 HHX917566:HIB917566 HRT917566:HRX917566 IBP917566:IBT917566 ILL917566:ILP917566 IVH917566:IVL917566 JFD917566:JFH917566 JOZ917566:JPD917566 JYV917566:JYZ917566 KIR917566:KIV917566 KSN917566:KSR917566 LCJ917566:LCN917566 LMF917566:LMJ917566 LWB917566:LWF917566 MFX917566:MGB917566 MPT917566:MPX917566 MZP917566:MZT917566 NJL917566:NJP917566 NTH917566:NTL917566 ODD917566:ODH917566 OMZ917566:OND917566 OWV917566:OWZ917566 PGR917566:PGV917566 PQN917566:PQR917566 QAJ917566:QAN917566 QKF917566:QKJ917566 QUB917566:QUF917566 RDX917566:REB917566 RNT917566:RNX917566 RXP917566:RXT917566 SHL917566:SHP917566 SRH917566:SRL917566 TBD917566:TBH917566 TKZ917566:TLD917566 TUV917566:TUZ917566 UER917566:UEV917566 UON917566:UOR917566 UYJ917566:UYN917566 VIF917566:VIJ917566 VSB917566:VSF917566 WBX917566:WCB917566 WLT917566:WLX917566 WVP917566:WVT917566 H983102:L983102 JD983102:JH983102 SZ983102:TD983102 ACV983102:ACZ983102 AMR983102:AMV983102 AWN983102:AWR983102 BGJ983102:BGN983102 BQF983102:BQJ983102 CAB983102:CAF983102 CJX983102:CKB983102 CTT983102:CTX983102 DDP983102:DDT983102 DNL983102:DNP983102 DXH983102:DXL983102 EHD983102:EHH983102 EQZ983102:ERD983102 FAV983102:FAZ983102 FKR983102:FKV983102 FUN983102:FUR983102 GEJ983102:GEN983102 GOF983102:GOJ983102 GYB983102:GYF983102 HHX983102:HIB983102 HRT983102:HRX983102 IBP983102:IBT983102 ILL983102:ILP983102 IVH983102:IVL983102 JFD983102:JFH983102 JOZ983102:JPD983102 JYV983102:JYZ983102 KIR983102:KIV983102 KSN983102:KSR983102 LCJ983102:LCN983102 LMF983102:LMJ983102 LWB983102:LWF983102 MFX983102:MGB983102 MPT983102:MPX983102 MZP983102:MZT983102 NJL983102:NJP983102 NTH983102:NTL983102 ODD983102:ODH983102 OMZ983102:OND983102 OWV983102:OWZ983102 PGR983102:PGV983102 PQN983102:PQR983102 QAJ983102:QAN983102 QKF983102:QKJ983102 QUB983102:QUF983102 RDX983102:REB983102 RNT983102:RNX983102 RXP983102:RXT983102 SHL983102:SHP983102 SRH983102:SRL983102 TBD983102:TBH983102 TKZ983102:TLD983102 TUV983102:TUZ983102 UER983102:UEV983102 UON983102:UOR983102 UYJ983102:UYN983102 VIF983102:VIJ983102 VSB983102:VSF983102 WBX983102:WCB983102 WLT983102:WLX983102 WVP983102:WVT983102 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B42:C42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B65578:C65578 IX65578:IY65578 ST65578:SU65578 ACP65578:ACQ65578 AML65578:AMM65578 AWH65578:AWI65578 BGD65578:BGE65578 BPZ65578:BQA65578 BZV65578:BZW65578 CJR65578:CJS65578 CTN65578:CTO65578 DDJ65578:DDK65578 DNF65578:DNG65578 DXB65578:DXC65578 EGX65578:EGY65578 EQT65578:EQU65578 FAP65578:FAQ65578 FKL65578:FKM65578 FUH65578:FUI65578 GED65578:GEE65578 GNZ65578:GOA65578 GXV65578:GXW65578 HHR65578:HHS65578 HRN65578:HRO65578 IBJ65578:IBK65578 ILF65578:ILG65578 IVB65578:IVC65578 JEX65578:JEY65578 JOT65578:JOU65578 JYP65578:JYQ65578 KIL65578:KIM65578 KSH65578:KSI65578 LCD65578:LCE65578 LLZ65578:LMA65578 LVV65578:LVW65578 MFR65578:MFS65578 MPN65578:MPO65578 MZJ65578:MZK65578 NJF65578:NJG65578 NTB65578:NTC65578 OCX65578:OCY65578 OMT65578:OMU65578 OWP65578:OWQ65578 PGL65578:PGM65578 PQH65578:PQI65578 QAD65578:QAE65578 QJZ65578:QKA65578 QTV65578:QTW65578 RDR65578:RDS65578 RNN65578:RNO65578 RXJ65578:RXK65578 SHF65578:SHG65578 SRB65578:SRC65578 TAX65578:TAY65578 TKT65578:TKU65578 TUP65578:TUQ65578 UEL65578:UEM65578 UOH65578:UOI65578 UYD65578:UYE65578 VHZ65578:VIA65578 VRV65578:VRW65578 WBR65578:WBS65578 WLN65578:WLO65578 WVJ65578:WVK65578 B131114:C131114 IX131114:IY131114 ST131114:SU131114 ACP131114:ACQ131114 AML131114:AMM131114 AWH131114:AWI131114 BGD131114:BGE131114 BPZ131114:BQA131114 BZV131114:BZW131114 CJR131114:CJS131114 CTN131114:CTO131114 DDJ131114:DDK131114 DNF131114:DNG131114 DXB131114:DXC131114 EGX131114:EGY131114 EQT131114:EQU131114 FAP131114:FAQ131114 FKL131114:FKM131114 FUH131114:FUI131114 GED131114:GEE131114 GNZ131114:GOA131114 GXV131114:GXW131114 HHR131114:HHS131114 HRN131114:HRO131114 IBJ131114:IBK131114 ILF131114:ILG131114 IVB131114:IVC131114 JEX131114:JEY131114 JOT131114:JOU131114 JYP131114:JYQ131114 KIL131114:KIM131114 KSH131114:KSI131114 LCD131114:LCE131114 LLZ131114:LMA131114 LVV131114:LVW131114 MFR131114:MFS131114 MPN131114:MPO131114 MZJ131114:MZK131114 NJF131114:NJG131114 NTB131114:NTC131114 OCX131114:OCY131114 OMT131114:OMU131114 OWP131114:OWQ131114 PGL131114:PGM131114 PQH131114:PQI131114 QAD131114:QAE131114 QJZ131114:QKA131114 QTV131114:QTW131114 RDR131114:RDS131114 RNN131114:RNO131114 RXJ131114:RXK131114 SHF131114:SHG131114 SRB131114:SRC131114 TAX131114:TAY131114 TKT131114:TKU131114 TUP131114:TUQ131114 UEL131114:UEM131114 UOH131114:UOI131114 UYD131114:UYE131114 VHZ131114:VIA131114 VRV131114:VRW131114 WBR131114:WBS131114 WLN131114:WLO131114 WVJ131114:WVK131114 B196650:C196650 IX196650:IY196650 ST196650:SU196650 ACP196650:ACQ196650 AML196650:AMM196650 AWH196650:AWI196650 BGD196650:BGE196650 BPZ196650:BQA196650 BZV196650:BZW196650 CJR196650:CJS196650 CTN196650:CTO196650 DDJ196650:DDK196650 DNF196650:DNG196650 DXB196650:DXC196650 EGX196650:EGY196650 EQT196650:EQU196650 FAP196650:FAQ196650 FKL196650:FKM196650 FUH196650:FUI196650 GED196650:GEE196650 GNZ196650:GOA196650 GXV196650:GXW196650 HHR196650:HHS196650 HRN196650:HRO196650 IBJ196650:IBK196650 ILF196650:ILG196650 IVB196650:IVC196650 JEX196650:JEY196650 JOT196650:JOU196650 JYP196650:JYQ196650 KIL196650:KIM196650 KSH196650:KSI196650 LCD196650:LCE196650 LLZ196650:LMA196650 LVV196650:LVW196650 MFR196650:MFS196650 MPN196650:MPO196650 MZJ196650:MZK196650 NJF196650:NJG196650 NTB196650:NTC196650 OCX196650:OCY196650 OMT196650:OMU196650 OWP196650:OWQ196650 PGL196650:PGM196650 PQH196650:PQI196650 QAD196650:QAE196650 QJZ196650:QKA196650 QTV196650:QTW196650 RDR196650:RDS196650 RNN196650:RNO196650 RXJ196650:RXK196650 SHF196650:SHG196650 SRB196650:SRC196650 TAX196650:TAY196650 TKT196650:TKU196650 TUP196650:TUQ196650 UEL196650:UEM196650 UOH196650:UOI196650 UYD196650:UYE196650 VHZ196650:VIA196650 VRV196650:VRW196650 WBR196650:WBS196650 WLN196650:WLO196650 WVJ196650:WVK196650 B262186:C262186 IX262186:IY262186 ST262186:SU262186 ACP262186:ACQ262186 AML262186:AMM262186 AWH262186:AWI262186 BGD262186:BGE262186 BPZ262186:BQA262186 BZV262186:BZW262186 CJR262186:CJS262186 CTN262186:CTO262186 DDJ262186:DDK262186 DNF262186:DNG262186 DXB262186:DXC262186 EGX262186:EGY262186 EQT262186:EQU262186 FAP262186:FAQ262186 FKL262186:FKM262186 FUH262186:FUI262186 GED262186:GEE262186 GNZ262186:GOA262186 GXV262186:GXW262186 HHR262186:HHS262186 HRN262186:HRO262186 IBJ262186:IBK262186 ILF262186:ILG262186 IVB262186:IVC262186 JEX262186:JEY262186 JOT262186:JOU262186 JYP262186:JYQ262186 KIL262186:KIM262186 KSH262186:KSI262186 LCD262186:LCE262186 LLZ262186:LMA262186 LVV262186:LVW262186 MFR262186:MFS262186 MPN262186:MPO262186 MZJ262186:MZK262186 NJF262186:NJG262186 NTB262186:NTC262186 OCX262186:OCY262186 OMT262186:OMU262186 OWP262186:OWQ262186 PGL262186:PGM262186 PQH262186:PQI262186 QAD262186:QAE262186 QJZ262186:QKA262186 QTV262186:QTW262186 RDR262186:RDS262186 RNN262186:RNO262186 RXJ262186:RXK262186 SHF262186:SHG262186 SRB262186:SRC262186 TAX262186:TAY262186 TKT262186:TKU262186 TUP262186:TUQ262186 UEL262186:UEM262186 UOH262186:UOI262186 UYD262186:UYE262186 VHZ262186:VIA262186 VRV262186:VRW262186 WBR262186:WBS262186 WLN262186:WLO262186 WVJ262186:WVK262186 B327722:C327722 IX327722:IY327722 ST327722:SU327722 ACP327722:ACQ327722 AML327722:AMM327722 AWH327722:AWI327722 BGD327722:BGE327722 BPZ327722:BQA327722 BZV327722:BZW327722 CJR327722:CJS327722 CTN327722:CTO327722 DDJ327722:DDK327722 DNF327722:DNG327722 DXB327722:DXC327722 EGX327722:EGY327722 EQT327722:EQU327722 FAP327722:FAQ327722 FKL327722:FKM327722 FUH327722:FUI327722 GED327722:GEE327722 GNZ327722:GOA327722 GXV327722:GXW327722 HHR327722:HHS327722 HRN327722:HRO327722 IBJ327722:IBK327722 ILF327722:ILG327722 IVB327722:IVC327722 JEX327722:JEY327722 JOT327722:JOU327722 JYP327722:JYQ327722 KIL327722:KIM327722 KSH327722:KSI327722 LCD327722:LCE327722 LLZ327722:LMA327722 LVV327722:LVW327722 MFR327722:MFS327722 MPN327722:MPO327722 MZJ327722:MZK327722 NJF327722:NJG327722 NTB327722:NTC327722 OCX327722:OCY327722 OMT327722:OMU327722 OWP327722:OWQ327722 PGL327722:PGM327722 PQH327722:PQI327722 QAD327722:QAE327722 QJZ327722:QKA327722 QTV327722:QTW327722 RDR327722:RDS327722 RNN327722:RNO327722 RXJ327722:RXK327722 SHF327722:SHG327722 SRB327722:SRC327722 TAX327722:TAY327722 TKT327722:TKU327722 TUP327722:TUQ327722 UEL327722:UEM327722 UOH327722:UOI327722 UYD327722:UYE327722 VHZ327722:VIA327722 VRV327722:VRW327722 WBR327722:WBS327722 WLN327722:WLO327722 WVJ327722:WVK327722 B393258:C393258 IX393258:IY393258 ST393258:SU393258 ACP393258:ACQ393258 AML393258:AMM393258 AWH393258:AWI393258 BGD393258:BGE393258 BPZ393258:BQA393258 BZV393258:BZW393258 CJR393258:CJS393258 CTN393258:CTO393258 DDJ393258:DDK393258 DNF393258:DNG393258 DXB393258:DXC393258 EGX393258:EGY393258 EQT393258:EQU393258 FAP393258:FAQ393258 FKL393258:FKM393258 FUH393258:FUI393258 GED393258:GEE393258 GNZ393258:GOA393258 GXV393258:GXW393258 HHR393258:HHS393258 HRN393258:HRO393258 IBJ393258:IBK393258 ILF393258:ILG393258 IVB393258:IVC393258 JEX393258:JEY393258 JOT393258:JOU393258 JYP393258:JYQ393258 KIL393258:KIM393258 KSH393258:KSI393258 LCD393258:LCE393258 LLZ393258:LMA393258 LVV393258:LVW393258 MFR393258:MFS393258 MPN393258:MPO393258 MZJ393258:MZK393258 NJF393258:NJG393258 NTB393258:NTC393258 OCX393258:OCY393258 OMT393258:OMU393258 OWP393258:OWQ393258 PGL393258:PGM393258 PQH393258:PQI393258 QAD393258:QAE393258 QJZ393258:QKA393258 QTV393258:QTW393258 RDR393258:RDS393258 RNN393258:RNO393258 RXJ393258:RXK393258 SHF393258:SHG393258 SRB393258:SRC393258 TAX393258:TAY393258 TKT393258:TKU393258 TUP393258:TUQ393258 UEL393258:UEM393258 UOH393258:UOI393258 UYD393258:UYE393258 VHZ393258:VIA393258 VRV393258:VRW393258 WBR393258:WBS393258 WLN393258:WLO393258 WVJ393258:WVK393258 B458794:C458794 IX458794:IY458794 ST458794:SU458794 ACP458794:ACQ458794 AML458794:AMM458794 AWH458794:AWI458794 BGD458794:BGE458794 BPZ458794:BQA458794 BZV458794:BZW458794 CJR458794:CJS458794 CTN458794:CTO458794 DDJ458794:DDK458794 DNF458794:DNG458794 DXB458794:DXC458794 EGX458794:EGY458794 EQT458794:EQU458794 FAP458794:FAQ458794 FKL458794:FKM458794 FUH458794:FUI458794 GED458794:GEE458794 GNZ458794:GOA458794 GXV458794:GXW458794 HHR458794:HHS458794 HRN458794:HRO458794 IBJ458794:IBK458794 ILF458794:ILG458794 IVB458794:IVC458794 JEX458794:JEY458794 JOT458794:JOU458794 JYP458794:JYQ458794 KIL458794:KIM458794 KSH458794:KSI458794 LCD458794:LCE458794 LLZ458794:LMA458794 LVV458794:LVW458794 MFR458794:MFS458794 MPN458794:MPO458794 MZJ458794:MZK458794 NJF458794:NJG458794 NTB458794:NTC458794 OCX458794:OCY458794 OMT458794:OMU458794 OWP458794:OWQ458794 PGL458794:PGM458794 PQH458794:PQI458794 QAD458794:QAE458794 QJZ458794:QKA458794 QTV458794:QTW458794 RDR458794:RDS458794 RNN458794:RNO458794 RXJ458794:RXK458794 SHF458794:SHG458794 SRB458794:SRC458794 TAX458794:TAY458794 TKT458794:TKU458794 TUP458794:TUQ458794 UEL458794:UEM458794 UOH458794:UOI458794 UYD458794:UYE458794 VHZ458794:VIA458794 VRV458794:VRW458794 WBR458794:WBS458794 WLN458794:WLO458794 WVJ458794:WVK458794 B524330:C524330 IX524330:IY524330 ST524330:SU524330 ACP524330:ACQ524330 AML524330:AMM524330 AWH524330:AWI524330 BGD524330:BGE524330 BPZ524330:BQA524330 BZV524330:BZW524330 CJR524330:CJS524330 CTN524330:CTO524330 DDJ524330:DDK524330 DNF524330:DNG524330 DXB524330:DXC524330 EGX524330:EGY524330 EQT524330:EQU524330 FAP524330:FAQ524330 FKL524330:FKM524330 FUH524330:FUI524330 GED524330:GEE524330 GNZ524330:GOA524330 GXV524330:GXW524330 HHR524330:HHS524330 HRN524330:HRO524330 IBJ524330:IBK524330 ILF524330:ILG524330 IVB524330:IVC524330 JEX524330:JEY524330 JOT524330:JOU524330 JYP524330:JYQ524330 KIL524330:KIM524330 KSH524330:KSI524330 LCD524330:LCE524330 LLZ524330:LMA524330 LVV524330:LVW524330 MFR524330:MFS524330 MPN524330:MPO524330 MZJ524330:MZK524330 NJF524330:NJG524330 NTB524330:NTC524330 OCX524330:OCY524330 OMT524330:OMU524330 OWP524330:OWQ524330 PGL524330:PGM524330 PQH524330:PQI524330 QAD524330:QAE524330 QJZ524330:QKA524330 QTV524330:QTW524330 RDR524330:RDS524330 RNN524330:RNO524330 RXJ524330:RXK524330 SHF524330:SHG524330 SRB524330:SRC524330 TAX524330:TAY524330 TKT524330:TKU524330 TUP524330:TUQ524330 UEL524330:UEM524330 UOH524330:UOI524330 UYD524330:UYE524330 VHZ524330:VIA524330 VRV524330:VRW524330 WBR524330:WBS524330 WLN524330:WLO524330 WVJ524330:WVK524330 B589866:C589866 IX589866:IY589866 ST589866:SU589866 ACP589866:ACQ589866 AML589866:AMM589866 AWH589866:AWI589866 BGD589866:BGE589866 BPZ589866:BQA589866 BZV589866:BZW589866 CJR589866:CJS589866 CTN589866:CTO589866 DDJ589866:DDK589866 DNF589866:DNG589866 DXB589866:DXC589866 EGX589866:EGY589866 EQT589866:EQU589866 FAP589866:FAQ589866 FKL589866:FKM589866 FUH589866:FUI589866 GED589866:GEE589866 GNZ589866:GOA589866 GXV589866:GXW589866 HHR589866:HHS589866 HRN589866:HRO589866 IBJ589866:IBK589866 ILF589866:ILG589866 IVB589866:IVC589866 JEX589866:JEY589866 JOT589866:JOU589866 JYP589866:JYQ589866 KIL589866:KIM589866 KSH589866:KSI589866 LCD589866:LCE589866 LLZ589866:LMA589866 LVV589866:LVW589866 MFR589866:MFS589866 MPN589866:MPO589866 MZJ589866:MZK589866 NJF589866:NJG589866 NTB589866:NTC589866 OCX589866:OCY589866 OMT589866:OMU589866 OWP589866:OWQ589866 PGL589866:PGM589866 PQH589866:PQI589866 QAD589866:QAE589866 QJZ589866:QKA589866 QTV589866:QTW589866 RDR589866:RDS589866 RNN589866:RNO589866 RXJ589866:RXK589866 SHF589866:SHG589866 SRB589866:SRC589866 TAX589866:TAY589866 TKT589866:TKU589866 TUP589866:TUQ589866 UEL589866:UEM589866 UOH589866:UOI589866 UYD589866:UYE589866 VHZ589866:VIA589866 VRV589866:VRW589866 WBR589866:WBS589866 WLN589866:WLO589866 WVJ589866:WVK589866 B655402:C655402 IX655402:IY655402 ST655402:SU655402 ACP655402:ACQ655402 AML655402:AMM655402 AWH655402:AWI655402 BGD655402:BGE655402 BPZ655402:BQA655402 BZV655402:BZW655402 CJR655402:CJS655402 CTN655402:CTO655402 DDJ655402:DDK655402 DNF655402:DNG655402 DXB655402:DXC655402 EGX655402:EGY655402 EQT655402:EQU655402 FAP655402:FAQ655402 FKL655402:FKM655402 FUH655402:FUI655402 GED655402:GEE655402 GNZ655402:GOA655402 GXV655402:GXW655402 HHR655402:HHS655402 HRN655402:HRO655402 IBJ655402:IBK655402 ILF655402:ILG655402 IVB655402:IVC655402 JEX655402:JEY655402 JOT655402:JOU655402 JYP655402:JYQ655402 KIL655402:KIM655402 KSH655402:KSI655402 LCD655402:LCE655402 LLZ655402:LMA655402 LVV655402:LVW655402 MFR655402:MFS655402 MPN655402:MPO655402 MZJ655402:MZK655402 NJF655402:NJG655402 NTB655402:NTC655402 OCX655402:OCY655402 OMT655402:OMU655402 OWP655402:OWQ655402 PGL655402:PGM655402 PQH655402:PQI655402 QAD655402:QAE655402 QJZ655402:QKA655402 QTV655402:QTW655402 RDR655402:RDS655402 RNN655402:RNO655402 RXJ655402:RXK655402 SHF655402:SHG655402 SRB655402:SRC655402 TAX655402:TAY655402 TKT655402:TKU655402 TUP655402:TUQ655402 UEL655402:UEM655402 UOH655402:UOI655402 UYD655402:UYE655402 VHZ655402:VIA655402 VRV655402:VRW655402 WBR655402:WBS655402 WLN655402:WLO655402 WVJ655402:WVK655402 B720938:C720938 IX720938:IY720938 ST720938:SU720938 ACP720938:ACQ720938 AML720938:AMM720938 AWH720938:AWI720938 BGD720938:BGE720938 BPZ720938:BQA720938 BZV720938:BZW720938 CJR720938:CJS720938 CTN720938:CTO720938 DDJ720938:DDK720938 DNF720938:DNG720938 DXB720938:DXC720938 EGX720938:EGY720938 EQT720938:EQU720938 FAP720938:FAQ720938 FKL720938:FKM720938 FUH720938:FUI720938 GED720938:GEE720938 GNZ720938:GOA720938 GXV720938:GXW720938 HHR720938:HHS720938 HRN720938:HRO720938 IBJ720938:IBK720938 ILF720938:ILG720938 IVB720938:IVC720938 JEX720938:JEY720938 JOT720938:JOU720938 JYP720938:JYQ720938 KIL720938:KIM720938 KSH720938:KSI720938 LCD720938:LCE720938 LLZ720938:LMA720938 LVV720938:LVW720938 MFR720938:MFS720938 MPN720938:MPO720938 MZJ720938:MZK720938 NJF720938:NJG720938 NTB720938:NTC720938 OCX720938:OCY720938 OMT720938:OMU720938 OWP720938:OWQ720938 PGL720938:PGM720938 PQH720938:PQI720938 QAD720938:QAE720938 QJZ720938:QKA720938 QTV720938:QTW720938 RDR720938:RDS720938 RNN720938:RNO720938 RXJ720938:RXK720938 SHF720938:SHG720938 SRB720938:SRC720938 TAX720938:TAY720938 TKT720938:TKU720938 TUP720938:TUQ720938 UEL720938:UEM720938 UOH720938:UOI720938 UYD720938:UYE720938 VHZ720938:VIA720938 VRV720938:VRW720938 WBR720938:WBS720938 WLN720938:WLO720938 WVJ720938:WVK720938 B786474:C786474 IX786474:IY786474 ST786474:SU786474 ACP786474:ACQ786474 AML786474:AMM786474 AWH786474:AWI786474 BGD786474:BGE786474 BPZ786474:BQA786474 BZV786474:BZW786474 CJR786474:CJS786474 CTN786474:CTO786474 DDJ786474:DDK786474 DNF786474:DNG786474 DXB786474:DXC786474 EGX786474:EGY786474 EQT786474:EQU786474 FAP786474:FAQ786474 FKL786474:FKM786474 FUH786474:FUI786474 GED786474:GEE786474 GNZ786474:GOA786474 GXV786474:GXW786474 HHR786474:HHS786474 HRN786474:HRO786474 IBJ786474:IBK786474 ILF786474:ILG786474 IVB786474:IVC786474 JEX786474:JEY786474 JOT786474:JOU786474 JYP786474:JYQ786474 KIL786474:KIM786474 KSH786474:KSI786474 LCD786474:LCE786474 LLZ786474:LMA786474 LVV786474:LVW786474 MFR786474:MFS786474 MPN786474:MPO786474 MZJ786474:MZK786474 NJF786474:NJG786474 NTB786474:NTC786474 OCX786474:OCY786474 OMT786474:OMU786474 OWP786474:OWQ786474 PGL786474:PGM786474 PQH786474:PQI786474 QAD786474:QAE786474 QJZ786474:QKA786474 QTV786474:QTW786474 RDR786474:RDS786474 RNN786474:RNO786474 RXJ786474:RXK786474 SHF786474:SHG786474 SRB786474:SRC786474 TAX786474:TAY786474 TKT786474:TKU786474 TUP786474:TUQ786474 UEL786474:UEM786474 UOH786474:UOI786474 UYD786474:UYE786474 VHZ786474:VIA786474 VRV786474:VRW786474 WBR786474:WBS786474 WLN786474:WLO786474 WVJ786474:WVK786474 B852010:C852010 IX852010:IY852010 ST852010:SU852010 ACP852010:ACQ852010 AML852010:AMM852010 AWH852010:AWI852010 BGD852010:BGE852010 BPZ852010:BQA852010 BZV852010:BZW852010 CJR852010:CJS852010 CTN852010:CTO852010 DDJ852010:DDK852010 DNF852010:DNG852010 DXB852010:DXC852010 EGX852010:EGY852010 EQT852010:EQU852010 FAP852010:FAQ852010 FKL852010:FKM852010 FUH852010:FUI852010 GED852010:GEE852010 GNZ852010:GOA852010 GXV852010:GXW852010 HHR852010:HHS852010 HRN852010:HRO852010 IBJ852010:IBK852010 ILF852010:ILG852010 IVB852010:IVC852010 JEX852010:JEY852010 JOT852010:JOU852010 JYP852010:JYQ852010 KIL852010:KIM852010 KSH852010:KSI852010 LCD852010:LCE852010 LLZ852010:LMA852010 LVV852010:LVW852010 MFR852010:MFS852010 MPN852010:MPO852010 MZJ852010:MZK852010 NJF852010:NJG852010 NTB852010:NTC852010 OCX852010:OCY852010 OMT852010:OMU852010 OWP852010:OWQ852010 PGL852010:PGM852010 PQH852010:PQI852010 QAD852010:QAE852010 QJZ852010:QKA852010 QTV852010:QTW852010 RDR852010:RDS852010 RNN852010:RNO852010 RXJ852010:RXK852010 SHF852010:SHG852010 SRB852010:SRC852010 TAX852010:TAY852010 TKT852010:TKU852010 TUP852010:TUQ852010 UEL852010:UEM852010 UOH852010:UOI852010 UYD852010:UYE852010 VHZ852010:VIA852010 VRV852010:VRW852010 WBR852010:WBS852010 WLN852010:WLO852010 WVJ852010:WVK852010 B917546:C917546 IX917546:IY917546 ST917546:SU917546 ACP917546:ACQ917546 AML917546:AMM917546 AWH917546:AWI917546 BGD917546:BGE917546 BPZ917546:BQA917546 BZV917546:BZW917546 CJR917546:CJS917546 CTN917546:CTO917546 DDJ917546:DDK917546 DNF917546:DNG917546 DXB917546:DXC917546 EGX917546:EGY917546 EQT917546:EQU917546 FAP917546:FAQ917546 FKL917546:FKM917546 FUH917546:FUI917546 GED917546:GEE917546 GNZ917546:GOA917546 GXV917546:GXW917546 HHR917546:HHS917546 HRN917546:HRO917546 IBJ917546:IBK917546 ILF917546:ILG917546 IVB917546:IVC917546 JEX917546:JEY917546 JOT917546:JOU917546 JYP917546:JYQ917546 KIL917546:KIM917546 KSH917546:KSI917546 LCD917546:LCE917546 LLZ917546:LMA917546 LVV917546:LVW917546 MFR917546:MFS917546 MPN917546:MPO917546 MZJ917546:MZK917546 NJF917546:NJG917546 NTB917546:NTC917546 OCX917546:OCY917546 OMT917546:OMU917546 OWP917546:OWQ917546 PGL917546:PGM917546 PQH917546:PQI917546 QAD917546:QAE917546 QJZ917546:QKA917546 QTV917546:QTW917546 RDR917546:RDS917546 RNN917546:RNO917546 RXJ917546:RXK917546 SHF917546:SHG917546 SRB917546:SRC917546 TAX917546:TAY917546 TKT917546:TKU917546 TUP917546:TUQ917546 UEL917546:UEM917546 UOH917546:UOI917546 UYD917546:UYE917546 VHZ917546:VIA917546 VRV917546:VRW917546 WBR917546:WBS917546 WLN917546:WLO917546 WVJ917546:WVK917546 B983082:C983082 IX983082:IY983082 ST983082:SU983082 ACP983082:ACQ983082 AML983082:AMM983082 AWH983082:AWI983082 BGD983082:BGE983082 BPZ983082:BQA983082 BZV983082:BZW983082 CJR983082:CJS983082 CTN983082:CTO983082 DDJ983082:DDK983082 DNF983082:DNG983082 DXB983082:DXC983082 EGX983082:EGY983082 EQT983082:EQU983082 FAP983082:FAQ983082 FKL983082:FKM983082 FUH983082:FUI983082 GED983082:GEE983082 GNZ983082:GOA983082 GXV983082:GXW983082 HHR983082:HHS983082 HRN983082:HRO983082 IBJ983082:IBK983082 ILF983082:ILG983082 IVB983082:IVC983082 JEX983082:JEY983082 JOT983082:JOU983082 JYP983082:JYQ983082 KIL983082:KIM983082 KSH983082:KSI983082 LCD983082:LCE983082 LLZ983082:LMA983082 LVV983082:LVW983082 MFR983082:MFS983082 MPN983082:MPO983082 MZJ983082:MZK983082 NJF983082:NJG983082 NTB983082:NTC983082 OCX983082:OCY983082 OMT983082:OMU983082 OWP983082:OWQ983082 PGL983082:PGM983082 PQH983082:PQI983082 QAD983082:QAE983082 QJZ983082:QKA983082 QTV983082:QTW983082 RDR983082:RDS983082 RNN983082:RNO983082 RXJ983082:RXK983082 SHF983082:SHG983082 SRB983082:SRC983082 TAX983082:TAY983082 TKT983082:TKU983082 TUP983082:TUQ983082 UEL983082:UEM983082 UOH983082:UOI983082 UYD983082:UYE983082 VHZ983082:VIA983082 VRV983082:VRW983082 WBR983082:WBS983082 WLN983082:WLO983082 WVJ983082:WVK983082 F42:G42 JB42:JC42 SX42:SY42 ACT42:ACU42 AMP42:AMQ42 AWL42:AWM42 BGH42:BGI42 BQD42:BQE42 BZZ42:CAA42 CJV42:CJW42 CTR42:CTS42 DDN42:DDO42 DNJ42:DNK42 DXF42:DXG42 EHB42:EHC42 EQX42:EQY42 FAT42:FAU42 FKP42:FKQ42 FUL42:FUM42 GEH42:GEI42 GOD42:GOE42 GXZ42:GYA42 HHV42:HHW42 HRR42:HRS42 IBN42:IBO42 ILJ42:ILK42 IVF42:IVG42 JFB42:JFC42 JOX42:JOY42 JYT42:JYU42 KIP42:KIQ42 KSL42:KSM42 LCH42:LCI42 LMD42:LME42 LVZ42:LWA42 MFV42:MFW42 MPR42:MPS42 MZN42:MZO42 NJJ42:NJK42 NTF42:NTG42 ODB42:ODC42 OMX42:OMY42 OWT42:OWU42 PGP42:PGQ42 PQL42:PQM42 QAH42:QAI42 QKD42:QKE42 QTZ42:QUA42 RDV42:RDW42 RNR42:RNS42 RXN42:RXO42 SHJ42:SHK42 SRF42:SRG42 TBB42:TBC42 TKX42:TKY42 TUT42:TUU42 UEP42:UEQ42 UOL42:UOM42 UYH42:UYI42 VID42:VIE42 VRZ42:VSA42 WBV42:WBW42 WLR42:WLS42 WVN42:WVO42 F65578:G65578 JB65578:JC65578 SX65578:SY65578 ACT65578:ACU65578 AMP65578:AMQ65578 AWL65578:AWM65578 BGH65578:BGI65578 BQD65578:BQE65578 BZZ65578:CAA65578 CJV65578:CJW65578 CTR65578:CTS65578 DDN65578:DDO65578 DNJ65578:DNK65578 DXF65578:DXG65578 EHB65578:EHC65578 EQX65578:EQY65578 FAT65578:FAU65578 FKP65578:FKQ65578 FUL65578:FUM65578 GEH65578:GEI65578 GOD65578:GOE65578 GXZ65578:GYA65578 HHV65578:HHW65578 HRR65578:HRS65578 IBN65578:IBO65578 ILJ65578:ILK65578 IVF65578:IVG65578 JFB65578:JFC65578 JOX65578:JOY65578 JYT65578:JYU65578 KIP65578:KIQ65578 KSL65578:KSM65578 LCH65578:LCI65578 LMD65578:LME65578 LVZ65578:LWA65578 MFV65578:MFW65578 MPR65578:MPS65578 MZN65578:MZO65578 NJJ65578:NJK65578 NTF65578:NTG65578 ODB65578:ODC65578 OMX65578:OMY65578 OWT65578:OWU65578 PGP65578:PGQ65578 PQL65578:PQM65578 QAH65578:QAI65578 QKD65578:QKE65578 QTZ65578:QUA65578 RDV65578:RDW65578 RNR65578:RNS65578 RXN65578:RXO65578 SHJ65578:SHK65578 SRF65578:SRG65578 TBB65578:TBC65578 TKX65578:TKY65578 TUT65578:TUU65578 UEP65578:UEQ65578 UOL65578:UOM65578 UYH65578:UYI65578 VID65578:VIE65578 VRZ65578:VSA65578 WBV65578:WBW65578 WLR65578:WLS65578 WVN65578:WVO65578 F131114:G131114 JB131114:JC131114 SX131114:SY131114 ACT131114:ACU131114 AMP131114:AMQ131114 AWL131114:AWM131114 BGH131114:BGI131114 BQD131114:BQE131114 BZZ131114:CAA131114 CJV131114:CJW131114 CTR131114:CTS131114 DDN131114:DDO131114 DNJ131114:DNK131114 DXF131114:DXG131114 EHB131114:EHC131114 EQX131114:EQY131114 FAT131114:FAU131114 FKP131114:FKQ131114 FUL131114:FUM131114 GEH131114:GEI131114 GOD131114:GOE131114 GXZ131114:GYA131114 HHV131114:HHW131114 HRR131114:HRS131114 IBN131114:IBO131114 ILJ131114:ILK131114 IVF131114:IVG131114 JFB131114:JFC131114 JOX131114:JOY131114 JYT131114:JYU131114 KIP131114:KIQ131114 KSL131114:KSM131114 LCH131114:LCI131114 LMD131114:LME131114 LVZ131114:LWA131114 MFV131114:MFW131114 MPR131114:MPS131114 MZN131114:MZO131114 NJJ131114:NJK131114 NTF131114:NTG131114 ODB131114:ODC131114 OMX131114:OMY131114 OWT131114:OWU131114 PGP131114:PGQ131114 PQL131114:PQM131114 QAH131114:QAI131114 QKD131114:QKE131114 QTZ131114:QUA131114 RDV131114:RDW131114 RNR131114:RNS131114 RXN131114:RXO131114 SHJ131114:SHK131114 SRF131114:SRG131114 TBB131114:TBC131114 TKX131114:TKY131114 TUT131114:TUU131114 UEP131114:UEQ131114 UOL131114:UOM131114 UYH131114:UYI131114 VID131114:VIE131114 VRZ131114:VSA131114 WBV131114:WBW131114 WLR131114:WLS131114 WVN131114:WVO131114 F196650:G196650 JB196650:JC196650 SX196650:SY196650 ACT196650:ACU196650 AMP196650:AMQ196650 AWL196650:AWM196650 BGH196650:BGI196650 BQD196650:BQE196650 BZZ196650:CAA196650 CJV196650:CJW196650 CTR196650:CTS196650 DDN196650:DDO196650 DNJ196650:DNK196650 DXF196650:DXG196650 EHB196650:EHC196650 EQX196650:EQY196650 FAT196650:FAU196650 FKP196650:FKQ196650 FUL196650:FUM196650 GEH196650:GEI196650 GOD196650:GOE196650 GXZ196650:GYA196650 HHV196650:HHW196650 HRR196650:HRS196650 IBN196650:IBO196650 ILJ196650:ILK196650 IVF196650:IVG196650 JFB196650:JFC196650 JOX196650:JOY196650 JYT196650:JYU196650 KIP196650:KIQ196650 KSL196650:KSM196650 LCH196650:LCI196650 LMD196650:LME196650 LVZ196650:LWA196650 MFV196650:MFW196650 MPR196650:MPS196650 MZN196650:MZO196650 NJJ196650:NJK196650 NTF196650:NTG196650 ODB196650:ODC196650 OMX196650:OMY196650 OWT196650:OWU196650 PGP196650:PGQ196650 PQL196650:PQM196650 QAH196650:QAI196650 QKD196650:QKE196650 QTZ196650:QUA196650 RDV196650:RDW196650 RNR196650:RNS196650 RXN196650:RXO196650 SHJ196650:SHK196650 SRF196650:SRG196650 TBB196650:TBC196650 TKX196650:TKY196650 TUT196650:TUU196650 UEP196650:UEQ196650 UOL196650:UOM196650 UYH196650:UYI196650 VID196650:VIE196650 VRZ196650:VSA196650 WBV196650:WBW196650 WLR196650:WLS196650 WVN196650:WVO196650 F262186:G262186 JB262186:JC262186 SX262186:SY262186 ACT262186:ACU262186 AMP262186:AMQ262186 AWL262186:AWM262186 BGH262186:BGI262186 BQD262186:BQE262186 BZZ262186:CAA262186 CJV262186:CJW262186 CTR262186:CTS262186 DDN262186:DDO262186 DNJ262186:DNK262186 DXF262186:DXG262186 EHB262186:EHC262186 EQX262186:EQY262186 FAT262186:FAU262186 FKP262186:FKQ262186 FUL262186:FUM262186 GEH262186:GEI262186 GOD262186:GOE262186 GXZ262186:GYA262186 HHV262186:HHW262186 HRR262186:HRS262186 IBN262186:IBO262186 ILJ262186:ILK262186 IVF262186:IVG262186 JFB262186:JFC262186 JOX262186:JOY262186 JYT262186:JYU262186 KIP262186:KIQ262186 KSL262186:KSM262186 LCH262186:LCI262186 LMD262186:LME262186 LVZ262186:LWA262186 MFV262186:MFW262186 MPR262186:MPS262186 MZN262186:MZO262186 NJJ262186:NJK262186 NTF262186:NTG262186 ODB262186:ODC262186 OMX262186:OMY262186 OWT262186:OWU262186 PGP262186:PGQ262186 PQL262186:PQM262186 QAH262186:QAI262186 QKD262186:QKE262186 QTZ262186:QUA262186 RDV262186:RDW262186 RNR262186:RNS262186 RXN262186:RXO262186 SHJ262186:SHK262186 SRF262186:SRG262186 TBB262186:TBC262186 TKX262186:TKY262186 TUT262186:TUU262186 UEP262186:UEQ262186 UOL262186:UOM262186 UYH262186:UYI262186 VID262186:VIE262186 VRZ262186:VSA262186 WBV262186:WBW262186 WLR262186:WLS262186 WVN262186:WVO262186 F327722:G327722 JB327722:JC327722 SX327722:SY327722 ACT327722:ACU327722 AMP327722:AMQ327722 AWL327722:AWM327722 BGH327722:BGI327722 BQD327722:BQE327722 BZZ327722:CAA327722 CJV327722:CJW327722 CTR327722:CTS327722 DDN327722:DDO327722 DNJ327722:DNK327722 DXF327722:DXG327722 EHB327722:EHC327722 EQX327722:EQY327722 FAT327722:FAU327722 FKP327722:FKQ327722 FUL327722:FUM327722 GEH327722:GEI327722 GOD327722:GOE327722 GXZ327722:GYA327722 HHV327722:HHW327722 HRR327722:HRS327722 IBN327722:IBO327722 ILJ327722:ILK327722 IVF327722:IVG327722 JFB327722:JFC327722 JOX327722:JOY327722 JYT327722:JYU327722 KIP327722:KIQ327722 KSL327722:KSM327722 LCH327722:LCI327722 LMD327722:LME327722 LVZ327722:LWA327722 MFV327722:MFW327722 MPR327722:MPS327722 MZN327722:MZO327722 NJJ327722:NJK327722 NTF327722:NTG327722 ODB327722:ODC327722 OMX327722:OMY327722 OWT327722:OWU327722 PGP327722:PGQ327722 PQL327722:PQM327722 QAH327722:QAI327722 QKD327722:QKE327722 QTZ327722:QUA327722 RDV327722:RDW327722 RNR327722:RNS327722 RXN327722:RXO327722 SHJ327722:SHK327722 SRF327722:SRG327722 TBB327722:TBC327722 TKX327722:TKY327722 TUT327722:TUU327722 UEP327722:UEQ327722 UOL327722:UOM327722 UYH327722:UYI327722 VID327722:VIE327722 VRZ327722:VSA327722 WBV327722:WBW327722 WLR327722:WLS327722 WVN327722:WVO327722 F393258:G393258 JB393258:JC393258 SX393258:SY393258 ACT393258:ACU393258 AMP393258:AMQ393258 AWL393258:AWM393258 BGH393258:BGI393258 BQD393258:BQE393258 BZZ393258:CAA393258 CJV393258:CJW393258 CTR393258:CTS393258 DDN393258:DDO393258 DNJ393258:DNK393258 DXF393258:DXG393258 EHB393258:EHC393258 EQX393258:EQY393258 FAT393258:FAU393258 FKP393258:FKQ393258 FUL393258:FUM393258 GEH393258:GEI393258 GOD393258:GOE393258 GXZ393258:GYA393258 HHV393258:HHW393258 HRR393258:HRS393258 IBN393258:IBO393258 ILJ393258:ILK393258 IVF393258:IVG393258 JFB393258:JFC393258 JOX393258:JOY393258 JYT393258:JYU393258 KIP393258:KIQ393258 KSL393258:KSM393258 LCH393258:LCI393258 LMD393258:LME393258 LVZ393258:LWA393258 MFV393258:MFW393258 MPR393258:MPS393258 MZN393258:MZO393258 NJJ393258:NJK393258 NTF393258:NTG393258 ODB393258:ODC393258 OMX393258:OMY393258 OWT393258:OWU393258 PGP393258:PGQ393258 PQL393258:PQM393258 QAH393258:QAI393258 QKD393258:QKE393258 QTZ393258:QUA393258 RDV393258:RDW393258 RNR393258:RNS393258 RXN393258:RXO393258 SHJ393258:SHK393258 SRF393258:SRG393258 TBB393258:TBC393258 TKX393258:TKY393258 TUT393258:TUU393258 UEP393258:UEQ393258 UOL393258:UOM393258 UYH393258:UYI393258 VID393258:VIE393258 VRZ393258:VSA393258 WBV393258:WBW393258 WLR393258:WLS393258 WVN393258:WVO393258 F458794:G458794 JB458794:JC458794 SX458794:SY458794 ACT458794:ACU458794 AMP458794:AMQ458794 AWL458794:AWM458794 BGH458794:BGI458794 BQD458794:BQE458794 BZZ458794:CAA458794 CJV458794:CJW458794 CTR458794:CTS458794 DDN458794:DDO458794 DNJ458794:DNK458794 DXF458794:DXG458794 EHB458794:EHC458794 EQX458794:EQY458794 FAT458794:FAU458794 FKP458794:FKQ458794 FUL458794:FUM458794 GEH458794:GEI458794 GOD458794:GOE458794 GXZ458794:GYA458794 HHV458794:HHW458794 HRR458794:HRS458794 IBN458794:IBO458794 ILJ458794:ILK458794 IVF458794:IVG458794 JFB458794:JFC458794 JOX458794:JOY458794 JYT458794:JYU458794 KIP458794:KIQ458794 KSL458794:KSM458794 LCH458794:LCI458794 LMD458794:LME458794 LVZ458794:LWA458794 MFV458794:MFW458794 MPR458794:MPS458794 MZN458794:MZO458794 NJJ458794:NJK458794 NTF458794:NTG458794 ODB458794:ODC458794 OMX458794:OMY458794 OWT458794:OWU458794 PGP458794:PGQ458794 PQL458794:PQM458794 QAH458794:QAI458794 QKD458794:QKE458794 QTZ458794:QUA458794 RDV458794:RDW458794 RNR458794:RNS458794 RXN458794:RXO458794 SHJ458794:SHK458794 SRF458794:SRG458794 TBB458794:TBC458794 TKX458794:TKY458794 TUT458794:TUU458794 UEP458794:UEQ458794 UOL458794:UOM458794 UYH458794:UYI458794 VID458794:VIE458794 VRZ458794:VSA458794 WBV458794:WBW458794 WLR458794:WLS458794 WVN458794:WVO458794 F524330:G524330 JB524330:JC524330 SX524330:SY524330 ACT524330:ACU524330 AMP524330:AMQ524330 AWL524330:AWM524330 BGH524330:BGI524330 BQD524330:BQE524330 BZZ524330:CAA524330 CJV524330:CJW524330 CTR524330:CTS524330 DDN524330:DDO524330 DNJ524330:DNK524330 DXF524330:DXG524330 EHB524330:EHC524330 EQX524330:EQY524330 FAT524330:FAU524330 FKP524330:FKQ524330 FUL524330:FUM524330 GEH524330:GEI524330 GOD524330:GOE524330 GXZ524330:GYA524330 HHV524330:HHW524330 HRR524330:HRS524330 IBN524330:IBO524330 ILJ524330:ILK524330 IVF524330:IVG524330 JFB524330:JFC524330 JOX524330:JOY524330 JYT524330:JYU524330 KIP524330:KIQ524330 KSL524330:KSM524330 LCH524330:LCI524330 LMD524330:LME524330 LVZ524330:LWA524330 MFV524330:MFW524330 MPR524330:MPS524330 MZN524330:MZO524330 NJJ524330:NJK524330 NTF524330:NTG524330 ODB524330:ODC524330 OMX524330:OMY524330 OWT524330:OWU524330 PGP524330:PGQ524330 PQL524330:PQM524330 QAH524330:QAI524330 QKD524330:QKE524330 QTZ524330:QUA524330 RDV524330:RDW524330 RNR524330:RNS524330 RXN524330:RXO524330 SHJ524330:SHK524330 SRF524330:SRG524330 TBB524330:TBC524330 TKX524330:TKY524330 TUT524330:TUU524330 UEP524330:UEQ524330 UOL524330:UOM524330 UYH524330:UYI524330 VID524330:VIE524330 VRZ524330:VSA524330 WBV524330:WBW524330 WLR524330:WLS524330 WVN524330:WVO524330 F589866:G589866 JB589866:JC589866 SX589866:SY589866 ACT589866:ACU589866 AMP589866:AMQ589866 AWL589866:AWM589866 BGH589866:BGI589866 BQD589866:BQE589866 BZZ589866:CAA589866 CJV589866:CJW589866 CTR589866:CTS589866 DDN589866:DDO589866 DNJ589866:DNK589866 DXF589866:DXG589866 EHB589866:EHC589866 EQX589866:EQY589866 FAT589866:FAU589866 FKP589866:FKQ589866 FUL589866:FUM589866 GEH589866:GEI589866 GOD589866:GOE589866 GXZ589866:GYA589866 HHV589866:HHW589866 HRR589866:HRS589866 IBN589866:IBO589866 ILJ589866:ILK589866 IVF589866:IVG589866 JFB589866:JFC589866 JOX589866:JOY589866 JYT589866:JYU589866 KIP589866:KIQ589866 KSL589866:KSM589866 LCH589866:LCI589866 LMD589866:LME589866 LVZ589866:LWA589866 MFV589866:MFW589866 MPR589866:MPS589866 MZN589866:MZO589866 NJJ589866:NJK589866 NTF589866:NTG589866 ODB589866:ODC589866 OMX589866:OMY589866 OWT589866:OWU589866 PGP589866:PGQ589866 PQL589866:PQM589866 QAH589866:QAI589866 QKD589866:QKE589866 QTZ589866:QUA589866 RDV589866:RDW589866 RNR589866:RNS589866 RXN589866:RXO589866 SHJ589866:SHK589866 SRF589866:SRG589866 TBB589866:TBC589866 TKX589866:TKY589866 TUT589866:TUU589866 UEP589866:UEQ589866 UOL589866:UOM589866 UYH589866:UYI589866 VID589866:VIE589866 VRZ589866:VSA589866 WBV589866:WBW589866 WLR589866:WLS589866 WVN589866:WVO589866 F655402:G655402 JB655402:JC655402 SX655402:SY655402 ACT655402:ACU655402 AMP655402:AMQ655402 AWL655402:AWM655402 BGH655402:BGI655402 BQD655402:BQE655402 BZZ655402:CAA655402 CJV655402:CJW655402 CTR655402:CTS655402 DDN655402:DDO655402 DNJ655402:DNK655402 DXF655402:DXG655402 EHB655402:EHC655402 EQX655402:EQY655402 FAT655402:FAU655402 FKP655402:FKQ655402 FUL655402:FUM655402 GEH655402:GEI655402 GOD655402:GOE655402 GXZ655402:GYA655402 HHV655402:HHW655402 HRR655402:HRS655402 IBN655402:IBO655402 ILJ655402:ILK655402 IVF655402:IVG655402 JFB655402:JFC655402 JOX655402:JOY655402 JYT655402:JYU655402 KIP655402:KIQ655402 KSL655402:KSM655402 LCH655402:LCI655402 LMD655402:LME655402 LVZ655402:LWA655402 MFV655402:MFW655402 MPR655402:MPS655402 MZN655402:MZO655402 NJJ655402:NJK655402 NTF655402:NTG655402 ODB655402:ODC655402 OMX655402:OMY655402 OWT655402:OWU655402 PGP655402:PGQ655402 PQL655402:PQM655402 QAH655402:QAI655402 QKD655402:QKE655402 QTZ655402:QUA655402 RDV655402:RDW655402 RNR655402:RNS655402 RXN655402:RXO655402 SHJ655402:SHK655402 SRF655402:SRG655402 TBB655402:TBC655402 TKX655402:TKY655402 TUT655402:TUU655402 UEP655402:UEQ655402 UOL655402:UOM655402 UYH655402:UYI655402 VID655402:VIE655402 VRZ655402:VSA655402 WBV655402:WBW655402 WLR655402:WLS655402 WVN655402:WVO655402 F720938:G720938 JB720938:JC720938 SX720938:SY720938 ACT720938:ACU720938 AMP720938:AMQ720938 AWL720938:AWM720938 BGH720938:BGI720938 BQD720938:BQE720938 BZZ720938:CAA720938 CJV720938:CJW720938 CTR720938:CTS720938 DDN720938:DDO720938 DNJ720938:DNK720938 DXF720938:DXG720938 EHB720938:EHC720938 EQX720938:EQY720938 FAT720938:FAU720938 FKP720938:FKQ720938 FUL720938:FUM720938 GEH720938:GEI720938 GOD720938:GOE720938 GXZ720938:GYA720938 HHV720938:HHW720938 HRR720938:HRS720938 IBN720938:IBO720938 ILJ720938:ILK720938 IVF720938:IVG720938 JFB720938:JFC720938 JOX720938:JOY720938 JYT720938:JYU720938 KIP720938:KIQ720938 KSL720938:KSM720938 LCH720938:LCI720938 LMD720938:LME720938 LVZ720938:LWA720938 MFV720938:MFW720938 MPR720938:MPS720938 MZN720938:MZO720938 NJJ720938:NJK720938 NTF720938:NTG720938 ODB720938:ODC720938 OMX720938:OMY720938 OWT720938:OWU720938 PGP720938:PGQ720938 PQL720938:PQM720938 QAH720938:QAI720938 QKD720938:QKE720938 QTZ720938:QUA720938 RDV720938:RDW720938 RNR720938:RNS720938 RXN720938:RXO720938 SHJ720938:SHK720938 SRF720938:SRG720938 TBB720938:TBC720938 TKX720938:TKY720938 TUT720938:TUU720938 UEP720938:UEQ720938 UOL720938:UOM720938 UYH720938:UYI720938 VID720938:VIE720938 VRZ720938:VSA720938 WBV720938:WBW720938 WLR720938:WLS720938 WVN720938:WVO720938 F786474:G786474 JB786474:JC786474 SX786474:SY786474 ACT786474:ACU786474 AMP786474:AMQ786474 AWL786474:AWM786474 BGH786474:BGI786474 BQD786474:BQE786474 BZZ786474:CAA786474 CJV786474:CJW786474 CTR786474:CTS786474 DDN786474:DDO786474 DNJ786474:DNK786474 DXF786474:DXG786474 EHB786474:EHC786474 EQX786474:EQY786474 FAT786474:FAU786474 FKP786474:FKQ786474 FUL786474:FUM786474 GEH786474:GEI786474 GOD786474:GOE786474 GXZ786474:GYA786474 HHV786474:HHW786474 HRR786474:HRS786474 IBN786474:IBO786474 ILJ786474:ILK786474 IVF786474:IVG786474 JFB786474:JFC786474 JOX786474:JOY786474 JYT786474:JYU786474 KIP786474:KIQ786474 KSL786474:KSM786474 LCH786474:LCI786474 LMD786474:LME786474 LVZ786474:LWA786474 MFV786474:MFW786474 MPR786474:MPS786474 MZN786474:MZO786474 NJJ786474:NJK786474 NTF786474:NTG786474 ODB786474:ODC786474 OMX786474:OMY786474 OWT786474:OWU786474 PGP786474:PGQ786474 PQL786474:PQM786474 QAH786474:QAI786474 QKD786474:QKE786474 QTZ786474:QUA786474 RDV786474:RDW786474 RNR786474:RNS786474 RXN786474:RXO786474 SHJ786474:SHK786474 SRF786474:SRG786474 TBB786474:TBC786474 TKX786474:TKY786474 TUT786474:TUU786474 UEP786474:UEQ786474 UOL786474:UOM786474 UYH786474:UYI786474 VID786474:VIE786474 VRZ786474:VSA786474 WBV786474:WBW786474 WLR786474:WLS786474 WVN786474:WVO786474 F852010:G852010 JB852010:JC852010 SX852010:SY852010 ACT852010:ACU852010 AMP852010:AMQ852010 AWL852010:AWM852010 BGH852010:BGI852010 BQD852010:BQE852010 BZZ852010:CAA852010 CJV852010:CJW852010 CTR852010:CTS852010 DDN852010:DDO852010 DNJ852010:DNK852010 DXF852010:DXG852010 EHB852010:EHC852010 EQX852010:EQY852010 FAT852010:FAU852010 FKP852010:FKQ852010 FUL852010:FUM852010 GEH852010:GEI852010 GOD852010:GOE852010 GXZ852010:GYA852010 HHV852010:HHW852010 HRR852010:HRS852010 IBN852010:IBO852010 ILJ852010:ILK852010 IVF852010:IVG852010 JFB852010:JFC852010 JOX852010:JOY852010 JYT852010:JYU852010 KIP852010:KIQ852010 KSL852010:KSM852010 LCH852010:LCI852010 LMD852010:LME852010 LVZ852010:LWA852010 MFV852010:MFW852010 MPR852010:MPS852010 MZN852010:MZO852010 NJJ852010:NJK852010 NTF852010:NTG852010 ODB852010:ODC852010 OMX852010:OMY852010 OWT852010:OWU852010 PGP852010:PGQ852010 PQL852010:PQM852010 QAH852010:QAI852010 QKD852010:QKE852010 QTZ852010:QUA852010 RDV852010:RDW852010 RNR852010:RNS852010 RXN852010:RXO852010 SHJ852010:SHK852010 SRF852010:SRG852010 TBB852010:TBC852010 TKX852010:TKY852010 TUT852010:TUU852010 UEP852010:UEQ852010 UOL852010:UOM852010 UYH852010:UYI852010 VID852010:VIE852010 VRZ852010:VSA852010 WBV852010:WBW852010 WLR852010:WLS852010 WVN852010:WVO852010 F917546:G917546 JB917546:JC917546 SX917546:SY917546 ACT917546:ACU917546 AMP917546:AMQ917546 AWL917546:AWM917546 BGH917546:BGI917546 BQD917546:BQE917546 BZZ917546:CAA917546 CJV917546:CJW917546 CTR917546:CTS917546 DDN917546:DDO917546 DNJ917546:DNK917546 DXF917546:DXG917546 EHB917546:EHC917546 EQX917546:EQY917546 FAT917546:FAU917546 FKP917546:FKQ917546 FUL917546:FUM917546 GEH917546:GEI917546 GOD917546:GOE917546 GXZ917546:GYA917546 HHV917546:HHW917546 HRR917546:HRS917546 IBN917546:IBO917546 ILJ917546:ILK917546 IVF917546:IVG917546 JFB917546:JFC917546 JOX917546:JOY917546 JYT917546:JYU917546 KIP917546:KIQ917546 KSL917546:KSM917546 LCH917546:LCI917546 LMD917546:LME917546 LVZ917546:LWA917546 MFV917546:MFW917546 MPR917546:MPS917546 MZN917546:MZO917546 NJJ917546:NJK917546 NTF917546:NTG917546 ODB917546:ODC917546 OMX917546:OMY917546 OWT917546:OWU917546 PGP917546:PGQ917546 PQL917546:PQM917546 QAH917546:QAI917546 QKD917546:QKE917546 QTZ917546:QUA917546 RDV917546:RDW917546 RNR917546:RNS917546 RXN917546:RXO917546 SHJ917546:SHK917546 SRF917546:SRG917546 TBB917546:TBC917546 TKX917546:TKY917546 TUT917546:TUU917546 UEP917546:UEQ917546 UOL917546:UOM917546 UYH917546:UYI917546 VID917546:VIE917546 VRZ917546:VSA917546 WBV917546:WBW917546 WLR917546:WLS917546 WVN917546:WVO917546 F983082:G983082 JB983082:JC983082 SX983082:SY983082 ACT983082:ACU983082 AMP983082:AMQ983082 AWL983082:AWM983082 BGH983082:BGI983082 BQD983082:BQE983082 BZZ983082:CAA983082 CJV983082:CJW983082 CTR983082:CTS983082 DDN983082:DDO983082 DNJ983082:DNK983082 DXF983082:DXG983082 EHB983082:EHC983082 EQX983082:EQY983082 FAT983082:FAU983082 FKP983082:FKQ983082 FUL983082:FUM983082 GEH983082:GEI983082 GOD983082:GOE983082 GXZ983082:GYA983082 HHV983082:HHW983082 HRR983082:HRS983082 IBN983082:IBO983082 ILJ983082:ILK983082 IVF983082:IVG983082 JFB983082:JFC983082 JOX983082:JOY983082 JYT983082:JYU983082 KIP983082:KIQ983082 KSL983082:KSM983082 LCH983082:LCI983082 LMD983082:LME983082 LVZ983082:LWA983082 MFV983082:MFW983082 MPR983082:MPS983082 MZN983082:MZO983082 NJJ983082:NJK983082 NTF983082:NTG983082 ODB983082:ODC983082 OMX983082:OMY983082 OWT983082:OWU983082 PGP983082:PGQ983082 PQL983082:PQM983082 QAH983082:QAI983082 QKD983082:QKE983082 QTZ983082:QUA983082 RDV983082:RDW983082 RNR983082:RNS983082 RXN983082:RXO983082 SHJ983082:SHK983082 SRF983082:SRG983082 TBB983082:TBC983082 TKX983082:TKY983082 TUT983082:TUU983082 UEP983082:UEQ983082 UOL983082:UOM983082 UYH983082:UYI983082 VID983082:VIE983082 VRZ983082:VSA983082 WBV983082:WBW983082 WLR983082:WLS983082 WVN983082:WVO983082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70"/>
  <sheetViews>
    <sheetView showGridLines="0" zoomScale="85" zoomScaleNormal="85"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２月月間</v>
      </c>
      <c r="G1" s="4" t="s">
        <v>69</v>
      </c>
      <c r="H1" s="2"/>
      <c r="I1" s="2"/>
      <c r="J1" s="2"/>
    </row>
    <row r="2" spans="1:11" ht="18" customHeight="1" x14ac:dyDescent="0.15">
      <c r="A2" s="227"/>
      <c r="B2" s="226"/>
      <c r="C2" s="683" t="s">
        <v>219</v>
      </c>
      <c r="D2" s="684"/>
      <c r="E2" s="685"/>
      <c r="F2" s="686"/>
      <c r="G2" s="683" t="s">
        <v>218</v>
      </c>
      <c r="H2" s="684"/>
      <c r="I2" s="685"/>
      <c r="J2" s="686"/>
    </row>
    <row r="3" spans="1:11" ht="18.75" customHeight="1" x14ac:dyDescent="0.15">
      <c r="A3" s="225"/>
      <c r="B3" s="224"/>
      <c r="C3" s="687" t="s">
        <v>369</v>
      </c>
      <c r="D3" s="689" t="s">
        <v>368</v>
      </c>
      <c r="E3" s="664" t="s">
        <v>215</v>
      </c>
      <c r="F3" s="665"/>
      <c r="G3" s="660" t="str">
        <f>C3</f>
        <v>13.2月</v>
      </c>
      <c r="H3" s="662" t="str">
        <f>D3</f>
        <v>12.2月</v>
      </c>
      <c r="I3" s="664" t="s">
        <v>215</v>
      </c>
      <c r="J3" s="665"/>
    </row>
    <row r="4" spans="1:11" ht="18" customHeight="1" x14ac:dyDescent="0.15">
      <c r="A4" s="223"/>
      <c r="B4" s="222"/>
      <c r="C4" s="688"/>
      <c r="D4" s="690"/>
      <c r="E4" s="200" t="s">
        <v>214</v>
      </c>
      <c r="F4" s="199" t="s">
        <v>367</v>
      </c>
      <c r="G4" s="661"/>
      <c r="H4" s="663"/>
      <c r="I4" s="200" t="s">
        <v>214</v>
      </c>
      <c r="J4" s="199" t="s">
        <v>367</v>
      </c>
    </row>
    <row r="5" spans="1:11" ht="13.5" customHeight="1" x14ac:dyDescent="0.15">
      <c r="A5" s="668" t="s">
        <v>212</v>
      </c>
      <c r="B5" s="718"/>
      <c r="C5" s="670">
        <f>C7+C12+C17+C22+C27</f>
        <v>462653</v>
      </c>
      <c r="D5" s="672">
        <f>D7+D12+D17+D22+D27</f>
        <v>457353</v>
      </c>
      <c r="E5" s="727">
        <f>C5/D5</f>
        <v>1.0115884229468266</v>
      </c>
      <c r="F5" s="725">
        <f>C5-D5</f>
        <v>5300</v>
      </c>
      <c r="G5" s="670">
        <f>G7+G12+G17+G22+G27</f>
        <v>630143</v>
      </c>
      <c r="H5" s="681">
        <f>H7+H12+H17+H22+H27</f>
        <v>656068</v>
      </c>
      <c r="I5" s="727">
        <f>G5/H5</f>
        <v>0.9604842790686331</v>
      </c>
      <c r="J5" s="725">
        <f>G5-H5</f>
        <v>-25925</v>
      </c>
    </row>
    <row r="6" spans="1:11" ht="13.5" customHeight="1" x14ac:dyDescent="0.15">
      <c r="A6" s="679" t="s">
        <v>113</v>
      </c>
      <c r="B6" s="715"/>
      <c r="C6" s="671"/>
      <c r="D6" s="673"/>
      <c r="E6" s="728"/>
      <c r="F6" s="726"/>
      <c r="G6" s="671"/>
      <c r="H6" s="682"/>
      <c r="I6" s="728"/>
      <c r="J6" s="726"/>
    </row>
    <row r="7" spans="1:11" ht="18" customHeight="1" x14ac:dyDescent="0.15">
      <c r="A7" s="723" t="s">
        <v>211</v>
      </c>
      <c r="B7" s="724"/>
      <c r="C7" s="622">
        <f>SUM(C8:C11)</f>
        <v>230497</v>
      </c>
      <c r="D7" s="621">
        <f>SUM(D8:D11)</f>
        <v>229708</v>
      </c>
      <c r="E7" s="625">
        <f t="shared" ref="E7:E34" si="0">C7/D7</f>
        <v>1.0034347954794782</v>
      </c>
      <c r="F7" s="624">
        <f t="shared" ref="F7:F34" si="1">C7-D7</f>
        <v>789</v>
      </c>
      <c r="G7" s="622">
        <f>SUM(G8:G11)</f>
        <v>301925</v>
      </c>
      <c r="H7" s="623">
        <f>SUM(H8:H11)</f>
        <v>327488</v>
      </c>
      <c r="I7" s="625">
        <f t="shared" ref="I7:I34" si="2">G7/H7</f>
        <v>0.92194217803400424</v>
      </c>
      <c r="J7" s="624">
        <f t="shared" ref="J7:J34" si="3">G7-H7</f>
        <v>-25563</v>
      </c>
      <c r="K7" s="180"/>
    </row>
    <row r="8" spans="1:11" ht="18" customHeight="1" x14ac:dyDescent="0.15">
      <c r="A8" s="187" t="s">
        <v>210</v>
      </c>
      <c r="B8" s="189" t="s">
        <v>111</v>
      </c>
      <c r="C8" s="184">
        <f>'２月(月間)'!B9+'２月(月間)'!B14</f>
        <v>100234</v>
      </c>
      <c r="D8" s="185">
        <f>'２月(月間)'!C9+'２月(月間)'!C14</f>
        <v>102973</v>
      </c>
      <c r="E8" s="182">
        <f t="shared" si="0"/>
        <v>0.97340079438299365</v>
      </c>
      <c r="F8" s="181">
        <f t="shared" si="1"/>
        <v>-2739</v>
      </c>
      <c r="G8" s="184">
        <f>'２月(月間)'!F9+'２月(月間)'!F14</f>
        <v>139190</v>
      </c>
      <c r="H8" s="183">
        <f>'２月(月間)'!G9+'２月(月間)'!G14</f>
        <v>152607</v>
      </c>
      <c r="I8" s="182">
        <f t="shared" si="2"/>
        <v>0.91208135930855072</v>
      </c>
      <c r="J8" s="181">
        <f t="shared" si="3"/>
        <v>-13417</v>
      </c>
      <c r="K8" s="180"/>
    </row>
    <row r="9" spans="1:11" ht="18" customHeight="1" x14ac:dyDescent="0.15">
      <c r="A9" s="187"/>
      <c r="B9" s="189" t="s">
        <v>110</v>
      </c>
      <c r="C9" s="184">
        <f>'２月(月間)'!B19+'２月(月間)'!B22+'２月(月間)'!B23+'２月(月間)'!B24</f>
        <v>9199</v>
      </c>
      <c r="D9" s="185">
        <f>'２月(月間)'!C19+'２月(月間)'!C22+'２月(月間)'!C23+'２月(月間)'!C24</f>
        <v>8168</v>
      </c>
      <c r="E9" s="182">
        <f t="shared" si="0"/>
        <v>1.1262242899118511</v>
      </c>
      <c r="F9" s="181">
        <f t="shared" si="1"/>
        <v>1031</v>
      </c>
      <c r="G9" s="184">
        <f>'２月(月間)'!F19+'２月(月間)'!F22+'２月(月間)'!F23+'２月(月間)'!F24</f>
        <v>12345</v>
      </c>
      <c r="H9" s="183">
        <f>'２月(月間)'!G19+'２月(月間)'!G22+'２月(月間)'!G23+'２月(月間)'!G24</f>
        <v>12825</v>
      </c>
      <c r="I9" s="182">
        <f t="shared" si="2"/>
        <v>0.96257309941520464</v>
      </c>
      <c r="J9" s="181">
        <f t="shared" si="3"/>
        <v>-480</v>
      </c>
      <c r="K9" s="180"/>
    </row>
    <row r="10" spans="1:11" ht="18" customHeight="1" x14ac:dyDescent="0.15">
      <c r="A10" s="187"/>
      <c r="B10" s="189" t="s">
        <v>108</v>
      </c>
      <c r="C10" s="184">
        <f>'２月(月間)'!B43+'２月(月間)'!B49</f>
        <v>97199</v>
      </c>
      <c r="D10" s="185">
        <f>'２月(月間)'!C43+'２月(月間)'!C49</f>
        <v>97039</v>
      </c>
      <c r="E10" s="182">
        <f t="shared" si="0"/>
        <v>1.0016488216078072</v>
      </c>
      <c r="F10" s="181">
        <f t="shared" si="1"/>
        <v>160</v>
      </c>
      <c r="G10" s="184">
        <f>'２月(月間)'!F43+'２月(月間)'!F49</f>
        <v>123486</v>
      </c>
      <c r="H10" s="183">
        <f>'２月(月間)'!G43+'２月(月間)'!G49</f>
        <v>134267</v>
      </c>
      <c r="I10" s="182">
        <f t="shared" si="2"/>
        <v>0.91970476736651596</v>
      </c>
      <c r="J10" s="181">
        <f t="shared" si="3"/>
        <v>-10781</v>
      </c>
      <c r="K10" s="180"/>
    </row>
    <row r="11" spans="1:11" ht="18" customHeight="1" x14ac:dyDescent="0.15">
      <c r="A11" s="187"/>
      <c r="B11" s="189" t="s">
        <v>112</v>
      </c>
      <c r="C11" s="184">
        <f>'２月(月間)'!B70+'２月(月間)'!B71</f>
        <v>23865</v>
      </c>
      <c r="D11" s="221">
        <f>'２月(月間)'!C70+'２月(月間)'!C71</f>
        <v>21528</v>
      </c>
      <c r="E11" s="182">
        <f t="shared" si="0"/>
        <v>1.1085562987736901</v>
      </c>
      <c r="F11" s="181">
        <f t="shared" si="1"/>
        <v>2337</v>
      </c>
      <c r="G11" s="184">
        <f>'２月(月間)'!F70+'２月(月間)'!F71</f>
        <v>26904</v>
      </c>
      <c r="H11" s="221">
        <f>'２月(月間)'!G70+'２月(月間)'!G71</f>
        <v>27789</v>
      </c>
      <c r="I11" s="182">
        <f t="shared" si="2"/>
        <v>0.96815286624203822</v>
      </c>
      <c r="J11" s="181">
        <f t="shared" si="3"/>
        <v>-885</v>
      </c>
      <c r="K11" s="180"/>
    </row>
    <row r="12" spans="1:11" ht="18" customHeight="1" x14ac:dyDescent="0.15">
      <c r="A12" s="723" t="s">
        <v>209</v>
      </c>
      <c r="B12" s="724"/>
      <c r="C12" s="622">
        <f>SUM(C13:C16)</f>
        <v>76165</v>
      </c>
      <c r="D12" s="621">
        <f>SUM(D13:D16)</f>
        <v>77153</v>
      </c>
      <c r="E12" s="625">
        <f t="shared" si="0"/>
        <v>0.98719427630811507</v>
      </c>
      <c r="F12" s="624">
        <f t="shared" si="1"/>
        <v>-988</v>
      </c>
      <c r="G12" s="622">
        <f>SUM(G13:G16)</f>
        <v>111841</v>
      </c>
      <c r="H12" s="621">
        <f>SUM(H13:H16)</f>
        <v>108789</v>
      </c>
      <c r="I12" s="625">
        <f t="shared" si="2"/>
        <v>1.0280543069611818</v>
      </c>
      <c r="J12" s="624">
        <f t="shared" si="3"/>
        <v>3052</v>
      </c>
      <c r="K12" s="180"/>
    </row>
    <row r="13" spans="1:11" ht="18" customHeight="1" x14ac:dyDescent="0.15">
      <c r="A13" s="187" t="s">
        <v>208</v>
      </c>
      <c r="B13" s="189" t="s">
        <v>111</v>
      </c>
      <c r="C13" s="184">
        <f>'２月(月間)'!B10+'２月(月間)'!B11+'２月(月間)'!B16</f>
        <v>12897</v>
      </c>
      <c r="D13" s="185">
        <f>'２月(月間)'!C10+'２月(月間)'!C11+'２月(月間)'!C16</f>
        <v>28683</v>
      </c>
      <c r="E13" s="182">
        <f t="shared" si="0"/>
        <v>0.44963915908377783</v>
      </c>
      <c r="F13" s="181">
        <f t="shared" si="1"/>
        <v>-15786</v>
      </c>
      <c r="G13" s="184">
        <f>'２月(月間)'!F10+'２月(月間)'!F11+'２月(月間)'!F16</f>
        <v>15209</v>
      </c>
      <c r="H13" s="185">
        <f>'２月(月間)'!G10+'２月(月間)'!G11+'２月(月間)'!G16</f>
        <v>38599</v>
      </c>
      <c r="I13" s="182">
        <f t="shared" si="2"/>
        <v>0.39402575196248607</v>
      </c>
      <c r="J13" s="181">
        <f t="shared" si="3"/>
        <v>-23390</v>
      </c>
      <c r="K13" s="180"/>
    </row>
    <row r="14" spans="1:11" ht="18" customHeight="1" x14ac:dyDescent="0.15">
      <c r="A14" s="187"/>
      <c r="B14" s="189" t="s">
        <v>110</v>
      </c>
      <c r="C14" s="184">
        <f>'２月(月間)'!B20+'２月(月間)'!B25+'２月(月間)'!B26+'２月(月間)'!B27+'２月(月間)'!B36</f>
        <v>11128</v>
      </c>
      <c r="D14" s="185">
        <f>'２月(月間)'!C20+'２月(月間)'!C25+'２月(月間)'!C26+'２月(月間)'!C27+'２月(月間)'!C36</f>
        <v>2802</v>
      </c>
      <c r="E14" s="182">
        <f t="shared" si="0"/>
        <v>3.9714489650249822</v>
      </c>
      <c r="F14" s="181">
        <f t="shared" si="1"/>
        <v>8326</v>
      </c>
      <c r="G14" s="184">
        <f>'２月(月間)'!F20+'２月(月間)'!F25+'２月(月間)'!F26+'２月(月間)'!F27+'２月(月間)'!F36</f>
        <v>16505</v>
      </c>
      <c r="H14" s="185">
        <f>'２月(月間)'!G20+'２月(月間)'!G25+'２月(月間)'!G26+'２月(月間)'!G27+'２月(月間)'!G36</f>
        <v>4320</v>
      </c>
      <c r="I14" s="182">
        <f t="shared" si="2"/>
        <v>3.8206018518518516</v>
      </c>
      <c r="J14" s="181">
        <f t="shared" si="3"/>
        <v>12185</v>
      </c>
      <c r="K14" s="180"/>
    </row>
    <row r="15" spans="1:11" ht="18" customHeight="1" x14ac:dyDescent="0.15">
      <c r="A15" s="187"/>
      <c r="B15" s="189" t="s">
        <v>108</v>
      </c>
      <c r="C15" s="184">
        <f>'２月(月間)'!B44+'２月(月間)'!B45+'２月(月間)'!B46+'２月(月間)'!B61</f>
        <v>36970</v>
      </c>
      <c r="D15" s="185">
        <f>'２月(月間)'!C44+'２月(月間)'!C45+'２月(月間)'!C46+'２月(月間)'!C61</f>
        <v>36889</v>
      </c>
      <c r="E15" s="182">
        <f t="shared" si="0"/>
        <v>1.0021957765187455</v>
      </c>
      <c r="F15" s="181">
        <f t="shared" si="1"/>
        <v>81</v>
      </c>
      <c r="G15" s="184">
        <f>'２月(月間)'!F44+'２月(月間)'!F45+'２月(月間)'!F46+'２月(月間)'!F61</f>
        <v>55347</v>
      </c>
      <c r="H15" s="185">
        <f>'２月(月間)'!G44+'２月(月間)'!G45+'２月(月間)'!G46+'２月(月間)'!G61</f>
        <v>55604</v>
      </c>
      <c r="I15" s="182">
        <f t="shared" si="2"/>
        <v>0.99537803035752825</v>
      </c>
      <c r="J15" s="181">
        <f t="shared" si="3"/>
        <v>-257</v>
      </c>
      <c r="K15" s="180"/>
    </row>
    <row r="16" spans="1:11" ht="18" customHeight="1" x14ac:dyDescent="0.15">
      <c r="A16" s="212"/>
      <c r="B16" s="219" t="s">
        <v>112</v>
      </c>
      <c r="C16" s="218">
        <f>'２月(月間)'!B73+'２月(月間)'!B74</f>
        <v>15170</v>
      </c>
      <c r="D16" s="216">
        <f>'２月(月間)'!C73+'２月(月間)'!C74</f>
        <v>8779</v>
      </c>
      <c r="E16" s="215">
        <f t="shared" si="0"/>
        <v>1.72798724228272</v>
      </c>
      <c r="F16" s="214">
        <f t="shared" si="1"/>
        <v>6391</v>
      </c>
      <c r="G16" s="218">
        <f>'２月(月間)'!F73+'２月(月間)'!F74</f>
        <v>24780</v>
      </c>
      <c r="H16" s="216">
        <f>'２月(月間)'!G73+'２月(月間)'!G74</f>
        <v>10266</v>
      </c>
      <c r="I16" s="215">
        <f t="shared" si="2"/>
        <v>2.4137931034482758</v>
      </c>
      <c r="J16" s="214">
        <f t="shared" si="3"/>
        <v>14514</v>
      </c>
      <c r="K16" s="180"/>
    </row>
    <row r="17" spans="1:11" ht="18" customHeight="1" x14ac:dyDescent="0.15">
      <c r="A17" s="723" t="s">
        <v>207</v>
      </c>
      <c r="B17" s="724"/>
      <c r="C17" s="622">
        <f>SUM(C18:C21)</f>
        <v>63626</v>
      </c>
      <c r="D17" s="621">
        <f>SUM(D18:D21)</f>
        <v>61512</v>
      </c>
      <c r="E17" s="625">
        <f t="shared" si="0"/>
        <v>1.0343672779295097</v>
      </c>
      <c r="F17" s="624">
        <f t="shared" si="1"/>
        <v>2114</v>
      </c>
      <c r="G17" s="622">
        <f>SUM(G18:G21)</f>
        <v>88277</v>
      </c>
      <c r="H17" s="623">
        <f>SUM(H18:H21)</f>
        <v>91697</v>
      </c>
      <c r="I17" s="625">
        <f t="shared" si="2"/>
        <v>0.96270325092423958</v>
      </c>
      <c r="J17" s="624">
        <f t="shared" si="3"/>
        <v>-3420</v>
      </c>
      <c r="K17" s="180"/>
    </row>
    <row r="18" spans="1:11" ht="18" customHeight="1" x14ac:dyDescent="0.15">
      <c r="A18" s="187" t="s">
        <v>206</v>
      </c>
      <c r="B18" s="189" t="s">
        <v>111</v>
      </c>
      <c r="C18" s="184">
        <f>'２月(月間)'!B12</f>
        <v>0</v>
      </c>
      <c r="D18" s="185">
        <f>'２月(月間)'!C12</f>
        <v>0</v>
      </c>
      <c r="E18" s="182" t="e">
        <f t="shared" si="0"/>
        <v>#DIV/0!</v>
      </c>
      <c r="F18" s="181">
        <f t="shared" si="1"/>
        <v>0</v>
      </c>
      <c r="G18" s="184">
        <f>'２月(月間)'!F12</f>
        <v>0</v>
      </c>
      <c r="H18" s="183">
        <f>'２月(月間)'!G12</f>
        <v>0</v>
      </c>
      <c r="I18" s="182" t="e">
        <f t="shared" si="2"/>
        <v>#DIV/0!</v>
      </c>
      <c r="J18" s="181">
        <f t="shared" si="3"/>
        <v>0</v>
      </c>
      <c r="K18" s="180"/>
    </row>
    <row r="19" spans="1:11" ht="18" customHeight="1" x14ac:dyDescent="0.15">
      <c r="A19" s="187"/>
      <c r="B19" s="189" t="s">
        <v>110</v>
      </c>
      <c r="C19" s="184">
        <f>'２月(月間)'!B21+'２月(月間)'!B35</f>
        <v>17904</v>
      </c>
      <c r="D19" s="185">
        <f>'２月(月間)'!C21+'２月(月間)'!C35</f>
        <v>17072</v>
      </c>
      <c r="E19" s="182">
        <f t="shared" si="0"/>
        <v>1.0487347703842549</v>
      </c>
      <c r="F19" s="181">
        <f t="shared" si="1"/>
        <v>832</v>
      </c>
      <c r="G19" s="184">
        <f>'２月(月間)'!F21+'２月(月間)'!F35</f>
        <v>24360</v>
      </c>
      <c r="H19" s="183">
        <f>'２月(月間)'!G21+'２月(月間)'!G35</f>
        <v>25185</v>
      </c>
      <c r="I19" s="182">
        <f t="shared" si="2"/>
        <v>0.96724240619416324</v>
      </c>
      <c r="J19" s="181">
        <f t="shared" si="3"/>
        <v>-825</v>
      </c>
      <c r="K19" s="180"/>
    </row>
    <row r="20" spans="1:11" ht="18" customHeight="1" x14ac:dyDescent="0.15">
      <c r="A20" s="187"/>
      <c r="B20" s="189" t="s">
        <v>108</v>
      </c>
      <c r="C20" s="184">
        <f>'２月(月間)'!B48+'２月(月間)'!B63</f>
        <v>34041</v>
      </c>
      <c r="D20" s="185">
        <f>'２月(月間)'!C48+'２月(月間)'!C63</f>
        <v>33425</v>
      </c>
      <c r="E20" s="182">
        <f t="shared" si="0"/>
        <v>1.0184293193717278</v>
      </c>
      <c r="F20" s="181">
        <f t="shared" si="1"/>
        <v>616</v>
      </c>
      <c r="G20" s="184">
        <f>'２月(月間)'!F48+'２月(月間)'!F63</f>
        <v>49049</v>
      </c>
      <c r="H20" s="183">
        <f>'２月(月間)'!G48+'２月(月間)'!G63</f>
        <v>51113</v>
      </c>
      <c r="I20" s="182">
        <f t="shared" si="2"/>
        <v>0.95961888364995207</v>
      </c>
      <c r="J20" s="181">
        <f t="shared" si="3"/>
        <v>-2064</v>
      </c>
      <c r="K20" s="180"/>
    </row>
    <row r="21" spans="1:11" ht="18" customHeight="1" x14ac:dyDescent="0.15">
      <c r="A21" s="212"/>
      <c r="B21" s="219" t="s">
        <v>112</v>
      </c>
      <c r="C21" s="218">
        <f>'２月(月間)'!B72+'２月(月間)'!B76</f>
        <v>11681</v>
      </c>
      <c r="D21" s="216">
        <f>'２月(月間)'!C72+'２月(月間)'!C76</f>
        <v>11015</v>
      </c>
      <c r="E21" s="215">
        <f t="shared" si="0"/>
        <v>1.0604630049931911</v>
      </c>
      <c r="F21" s="214">
        <f t="shared" si="1"/>
        <v>666</v>
      </c>
      <c r="G21" s="218">
        <f>'２月(月間)'!F72+'２月(月間)'!F76</f>
        <v>14868</v>
      </c>
      <c r="H21" s="220">
        <f>'２月(月間)'!G72+'２月(月間)'!G76</f>
        <v>15399</v>
      </c>
      <c r="I21" s="215">
        <f t="shared" si="2"/>
        <v>0.96551724137931039</v>
      </c>
      <c r="J21" s="214">
        <f t="shared" si="3"/>
        <v>-531</v>
      </c>
      <c r="K21" s="180"/>
    </row>
    <row r="22" spans="1:11" ht="18" customHeight="1" x14ac:dyDescent="0.15">
      <c r="A22" s="723" t="s">
        <v>205</v>
      </c>
      <c r="B22" s="724"/>
      <c r="C22" s="622">
        <f>SUM(C23:C26)</f>
        <v>43648</v>
      </c>
      <c r="D22" s="621">
        <f>SUM(D23:D26)</f>
        <v>43689</v>
      </c>
      <c r="E22" s="625">
        <f t="shared" si="0"/>
        <v>0.99906154867357921</v>
      </c>
      <c r="F22" s="624">
        <f t="shared" si="1"/>
        <v>-41</v>
      </c>
      <c r="G22" s="622">
        <f>SUM(G23:G26)</f>
        <v>53973</v>
      </c>
      <c r="H22" s="623">
        <f>SUM(H23:H26)</f>
        <v>56162</v>
      </c>
      <c r="I22" s="625">
        <f t="shared" si="2"/>
        <v>0.96102346782521986</v>
      </c>
      <c r="J22" s="624">
        <f t="shared" si="3"/>
        <v>-2189</v>
      </c>
      <c r="K22" s="180"/>
    </row>
    <row r="23" spans="1:11" ht="18" customHeight="1" x14ac:dyDescent="0.15">
      <c r="A23" s="187"/>
      <c r="B23" s="189" t="s">
        <v>111</v>
      </c>
      <c r="C23" s="184">
        <f>'２月(月間)'!B13</f>
        <v>0</v>
      </c>
      <c r="D23" s="185">
        <f>'２月(月間)'!C13</f>
        <v>0</v>
      </c>
      <c r="E23" s="182" t="e">
        <f t="shared" si="0"/>
        <v>#DIV/0!</v>
      </c>
      <c r="F23" s="181">
        <f t="shared" si="1"/>
        <v>0</v>
      </c>
      <c r="G23" s="184">
        <f>'２月(月間)'!F13</f>
        <v>0</v>
      </c>
      <c r="H23" s="183">
        <f>'２月(月間)'!G13</f>
        <v>0</v>
      </c>
      <c r="I23" s="182" t="e">
        <f t="shared" si="2"/>
        <v>#DIV/0!</v>
      </c>
      <c r="J23" s="181">
        <f t="shared" si="3"/>
        <v>0</v>
      </c>
      <c r="K23" s="180"/>
    </row>
    <row r="24" spans="1:11" ht="18" customHeight="1" x14ac:dyDescent="0.15">
      <c r="A24" s="187"/>
      <c r="B24" s="189" t="s">
        <v>110</v>
      </c>
      <c r="C24" s="184">
        <f>'２月(月間)'!B28+'２月(月間)'!B37</f>
        <v>15334</v>
      </c>
      <c r="D24" s="185">
        <f>'２月(月間)'!C28+'２月(月間)'!C37</f>
        <v>17595</v>
      </c>
      <c r="E24" s="182">
        <f t="shared" si="0"/>
        <v>0.87149758454106285</v>
      </c>
      <c r="F24" s="181">
        <f t="shared" si="1"/>
        <v>-2261</v>
      </c>
      <c r="G24" s="184">
        <f>'２月(月間)'!F28+'２月(月間)'!F37</f>
        <v>18425</v>
      </c>
      <c r="H24" s="183">
        <f>'２月(月間)'!G28+'２月(月間)'!G37</f>
        <v>21240</v>
      </c>
      <c r="I24" s="182">
        <f t="shared" si="2"/>
        <v>0.86746704331450097</v>
      </c>
      <c r="J24" s="181">
        <f t="shared" si="3"/>
        <v>-2815</v>
      </c>
      <c r="K24" s="180"/>
    </row>
    <row r="25" spans="1:11" ht="18" customHeight="1" x14ac:dyDescent="0.15">
      <c r="A25" s="187"/>
      <c r="B25" s="189" t="s">
        <v>108</v>
      </c>
      <c r="C25" s="184">
        <f>'２月(月間)'!B47+'２月(月間)'!B62</f>
        <v>20424</v>
      </c>
      <c r="D25" s="185">
        <f>'２月(月間)'!C47+'２月(月間)'!C62</f>
        <v>18186</v>
      </c>
      <c r="E25" s="182">
        <f t="shared" si="0"/>
        <v>1.1230616958099637</v>
      </c>
      <c r="F25" s="181">
        <f t="shared" si="1"/>
        <v>2238</v>
      </c>
      <c r="G25" s="184">
        <f>'２月(月間)'!F47+'２月(月間)'!F62</f>
        <v>25636</v>
      </c>
      <c r="H25" s="185">
        <f>'２月(月間)'!G47+'２月(月間)'!G62</f>
        <v>24656</v>
      </c>
      <c r="I25" s="182">
        <f t="shared" si="2"/>
        <v>1.039746917585983</v>
      </c>
      <c r="J25" s="181">
        <f t="shared" si="3"/>
        <v>980</v>
      </c>
      <c r="K25" s="180"/>
    </row>
    <row r="26" spans="1:11" ht="18" customHeight="1" x14ac:dyDescent="0.15">
      <c r="A26" s="212"/>
      <c r="B26" s="219" t="s">
        <v>112</v>
      </c>
      <c r="C26" s="218">
        <f>'２月(月間)'!B77</f>
        <v>7890</v>
      </c>
      <c r="D26" s="216">
        <f>'２月(月間)'!C77</f>
        <v>7908</v>
      </c>
      <c r="E26" s="215">
        <f t="shared" si="0"/>
        <v>0.99772382397572079</v>
      </c>
      <c r="F26" s="214">
        <f t="shared" si="1"/>
        <v>-18</v>
      </c>
      <c r="G26" s="217">
        <f>'２月(月間)'!F77</f>
        <v>9912</v>
      </c>
      <c r="H26" s="216">
        <f>'２月(月間)'!G77</f>
        <v>10266</v>
      </c>
      <c r="I26" s="215">
        <f t="shared" si="2"/>
        <v>0.96551724137931039</v>
      </c>
      <c r="J26" s="214">
        <f t="shared" si="3"/>
        <v>-354</v>
      </c>
      <c r="K26" s="180"/>
    </row>
    <row r="27" spans="1:11" ht="18" customHeight="1" x14ac:dyDescent="0.15">
      <c r="A27" s="723" t="s">
        <v>204</v>
      </c>
      <c r="B27" s="724"/>
      <c r="C27" s="622">
        <f>SUM(C28:C34)</f>
        <v>48717</v>
      </c>
      <c r="D27" s="621">
        <f>SUM(D28:D34)</f>
        <v>45291</v>
      </c>
      <c r="E27" s="625">
        <f t="shared" si="0"/>
        <v>1.0756441677154402</v>
      </c>
      <c r="F27" s="624">
        <f t="shared" si="1"/>
        <v>3426</v>
      </c>
      <c r="G27" s="622">
        <f>SUM(G28:G34)</f>
        <v>74127</v>
      </c>
      <c r="H27" s="621">
        <f>SUM(H28:H34)</f>
        <v>71932</v>
      </c>
      <c r="I27" s="625">
        <f t="shared" si="2"/>
        <v>1.0305149307679475</v>
      </c>
      <c r="J27" s="624">
        <f t="shared" si="3"/>
        <v>2195</v>
      </c>
      <c r="K27" s="180"/>
    </row>
    <row r="28" spans="1:11" ht="18" customHeight="1" x14ac:dyDescent="0.15">
      <c r="A28" s="187"/>
      <c r="B28" s="189" t="s">
        <v>111</v>
      </c>
      <c r="C28" s="184">
        <f>'２月(月間)'!B15+'２月(月間)'!B17</f>
        <v>0</v>
      </c>
      <c r="D28" s="185">
        <f>'２月(月間)'!C15+'２月(月間)'!C17</f>
        <v>0</v>
      </c>
      <c r="E28" s="182" t="e">
        <f t="shared" si="0"/>
        <v>#DIV/0!</v>
      </c>
      <c r="F28" s="181">
        <f t="shared" si="1"/>
        <v>0</v>
      </c>
      <c r="G28" s="184">
        <f>'２月(月間)'!F15+'２月(月間)'!F17</f>
        <v>0</v>
      </c>
      <c r="H28" s="183">
        <f>'２月(月間)'!G15+'２月(月間)'!G17</f>
        <v>0</v>
      </c>
      <c r="I28" s="182" t="e">
        <f t="shared" si="2"/>
        <v>#DIV/0!</v>
      </c>
      <c r="J28" s="181">
        <f t="shared" si="3"/>
        <v>0</v>
      </c>
      <c r="K28" s="180"/>
    </row>
    <row r="29" spans="1:11" ht="18" customHeight="1" x14ac:dyDescent="0.15">
      <c r="A29" s="187"/>
      <c r="B29" s="186" t="s">
        <v>110</v>
      </c>
      <c r="C29" s="184">
        <f>'２月(月間)'!B29+'２月(月間)'!B30+'２月(月間)'!B31+'２月(月間)'!B32+'２月(月間)'!B33+'２月(月間)'!B34</f>
        <v>5892</v>
      </c>
      <c r="D29" s="188">
        <f>'２月(月間)'!C29+'２月(月間)'!C30+'２月(月間)'!C31+'２月(月間)'!C32+'２月(月間)'!C33+'２月(月間)'!C34</f>
        <v>6228</v>
      </c>
      <c r="E29" s="182">
        <f t="shared" si="0"/>
        <v>0.94605009633911363</v>
      </c>
      <c r="F29" s="181">
        <f t="shared" si="1"/>
        <v>-336</v>
      </c>
      <c r="G29" s="184">
        <f>'２月(月間)'!F29+'２月(月間)'!F30+'２月(月間)'!F31+'２月(月間)'!F32+'２月(月間)'!F33+'２月(月間)'!F34</f>
        <v>8270</v>
      </c>
      <c r="H29" s="183">
        <f>'２月(月間)'!G29+'２月(月間)'!G30+'２月(月間)'!G31+'２月(月間)'!G32+'２月(月間)'!G33+'２月(月間)'!G34</f>
        <v>8500</v>
      </c>
      <c r="I29" s="182">
        <f t="shared" si="2"/>
        <v>0.9729411764705882</v>
      </c>
      <c r="J29" s="181">
        <f t="shared" si="3"/>
        <v>-230</v>
      </c>
      <c r="K29" s="180"/>
    </row>
    <row r="30" spans="1:11" ht="18" customHeight="1" x14ac:dyDescent="0.15">
      <c r="A30" s="187"/>
      <c r="B30" s="186" t="s">
        <v>109</v>
      </c>
      <c r="C30" s="184">
        <f>'２月(月間)'!B38</f>
        <v>1505</v>
      </c>
      <c r="D30" s="185">
        <f>'２月(月間)'!C38</f>
        <v>1222</v>
      </c>
      <c r="E30" s="182">
        <f t="shared" si="0"/>
        <v>1.2315875613747955</v>
      </c>
      <c r="F30" s="181">
        <f t="shared" si="1"/>
        <v>283</v>
      </c>
      <c r="G30" s="184">
        <f>'２月(月間)'!F38</f>
        <v>2459</v>
      </c>
      <c r="H30" s="183">
        <f>'２月(月間)'!G38</f>
        <v>2559</v>
      </c>
      <c r="I30" s="182">
        <f t="shared" si="2"/>
        <v>0.9609222352481438</v>
      </c>
      <c r="J30" s="181">
        <f t="shared" si="3"/>
        <v>-100</v>
      </c>
      <c r="K30" s="180"/>
    </row>
    <row r="31" spans="1:11" ht="18" customHeight="1" x14ac:dyDescent="0.15">
      <c r="A31" s="187"/>
      <c r="B31" s="186" t="s">
        <v>108</v>
      </c>
      <c r="C31" s="184">
        <f>'２月(月間)'!B50+'２月(月間)'!B51+'２月(月間)'!B52+'２月(月間)'!B53+'２月(月間)'!B54+'２月(月間)'!B57+'２月(月間)'!B55+'２月(月間)'!B56+'２月(月間)'!B60+'２月(月間)'!B58+'２月(月間)'!B59</f>
        <v>39038</v>
      </c>
      <c r="D31" s="185">
        <f>'２月(月間)'!C51+'２月(月間)'!C52+'２月(月間)'!C53+'２月(月間)'!C54+'２月(月間)'!C57+'２月(月間)'!C55+'２月(月間)'!C56+'２月(月間)'!C60+'２月(月間)'!C58+'２月(月間)'!C59</f>
        <v>35373</v>
      </c>
      <c r="E31" s="182">
        <f t="shared" si="0"/>
        <v>1.1036100980974188</v>
      </c>
      <c r="F31" s="181">
        <f t="shared" si="1"/>
        <v>3665</v>
      </c>
      <c r="G31" s="184">
        <f>'２月(月間)'!F50+'２月(月間)'!F51+'２月(月間)'!F52+'２月(月間)'!F53+'２月(月間)'!F54+'２月(月間)'!F57+'２月(月間)'!F55+'２月(月間)'!F56+'２月(月間)'!F60+'２月(月間)'!F58+'２月(月間)'!F59</f>
        <v>59732</v>
      </c>
      <c r="H31" s="183">
        <f>'２月(月間)'!G51+'２月(月間)'!G52+'２月(月間)'!G53+'２月(月間)'!G54+'２月(月間)'!G57+'２月(月間)'!G55+'２月(月間)'!G56+'２月(月間)'!G60+'２月(月間)'!G58+'２月(月間)'!G59</f>
        <v>56573</v>
      </c>
      <c r="I31" s="182">
        <f t="shared" si="2"/>
        <v>1.0558393579976313</v>
      </c>
      <c r="J31" s="181">
        <f t="shared" si="3"/>
        <v>3159</v>
      </c>
      <c r="K31" s="180"/>
    </row>
    <row r="32" spans="1:11" ht="18" customHeight="1" x14ac:dyDescent="0.15">
      <c r="A32" s="187"/>
      <c r="B32" s="186" t="s">
        <v>107</v>
      </c>
      <c r="C32" s="184">
        <f>'２月(月間)'!B64</f>
        <v>2188</v>
      </c>
      <c r="D32" s="185">
        <f>'２月(月間)'!C64</f>
        <v>2351</v>
      </c>
      <c r="E32" s="182">
        <f t="shared" si="0"/>
        <v>0.93066780093577206</v>
      </c>
      <c r="F32" s="181">
        <f t="shared" si="1"/>
        <v>-163</v>
      </c>
      <c r="G32" s="184">
        <f>'２月(月間)'!F64</f>
        <v>3495</v>
      </c>
      <c r="H32" s="183">
        <f>'２月(月間)'!G64</f>
        <v>4075</v>
      </c>
      <c r="I32" s="182">
        <f t="shared" si="2"/>
        <v>0.85766871165644176</v>
      </c>
      <c r="J32" s="181">
        <f t="shared" si="3"/>
        <v>-580</v>
      </c>
      <c r="K32" s="180"/>
    </row>
    <row r="33" spans="1:11" ht="18" customHeight="1" x14ac:dyDescent="0.15">
      <c r="A33" s="187"/>
      <c r="B33" s="186" t="s">
        <v>106</v>
      </c>
      <c r="C33" s="184">
        <f>'２月(月間)'!B75</f>
        <v>0</v>
      </c>
      <c r="D33" s="188">
        <f>'２月(月間)'!C75</f>
        <v>0</v>
      </c>
      <c r="E33" s="182" t="e">
        <f t="shared" si="0"/>
        <v>#DIV/0!</v>
      </c>
      <c r="F33" s="181">
        <f t="shared" si="1"/>
        <v>0</v>
      </c>
      <c r="G33" s="213">
        <f>'２月(月間)'!F75</f>
        <v>0</v>
      </c>
      <c r="H33" s="188">
        <f>'２月(月間)'!G75</f>
        <v>0</v>
      </c>
      <c r="I33" s="182" t="e">
        <f t="shared" si="2"/>
        <v>#DIV/0!</v>
      </c>
      <c r="J33" s="181">
        <f t="shared" si="3"/>
        <v>0</v>
      </c>
      <c r="K33" s="180"/>
    </row>
    <row r="34" spans="1:11" ht="18" customHeight="1" thickBot="1" x14ac:dyDescent="0.2">
      <c r="A34" s="212"/>
      <c r="B34" s="202" t="s">
        <v>203</v>
      </c>
      <c r="C34" s="211">
        <f>'２月(月間)'!B79</f>
        <v>94</v>
      </c>
      <c r="D34" s="209">
        <f>'２月(月間)'!C79</f>
        <v>117</v>
      </c>
      <c r="E34" s="208">
        <f t="shared" si="0"/>
        <v>0.80341880341880345</v>
      </c>
      <c r="F34" s="207">
        <f t="shared" si="1"/>
        <v>-23</v>
      </c>
      <c r="G34" s="210">
        <f>'２月(月間)'!F79</f>
        <v>171</v>
      </c>
      <c r="H34" s="209">
        <f>'２月(月間)'!G79</f>
        <v>225</v>
      </c>
      <c r="I34" s="208">
        <f t="shared" si="2"/>
        <v>0.76</v>
      </c>
      <c r="J34" s="207">
        <f t="shared" si="3"/>
        <v>-54</v>
      </c>
      <c r="K34" s="180"/>
    </row>
    <row r="35" spans="1:11" x14ac:dyDescent="0.15">
      <c r="C35" s="165"/>
      <c r="G35" s="165"/>
    </row>
    <row r="36" spans="1:11" x14ac:dyDescent="0.15">
      <c r="C36" s="165"/>
      <c r="G36" s="165"/>
    </row>
    <row r="37" spans="1:11" x14ac:dyDescent="0.15">
      <c r="C37" s="165"/>
      <c r="G37" s="42"/>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F64" s="162">
        <v>0</v>
      </c>
      <c r="G64" s="165"/>
    </row>
    <row r="65" spans="2:7" x14ac:dyDescent="0.15">
      <c r="B65" s="164">
        <v>6025</v>
      </c>
      <c r="C65" s="165"/>
      <c r="F65" s="162">
        <v>10620</v>
      </c>
      <c r="G65" s="165"/>
    </row>
    <row r="66" spans="2:7" x14ac:dyDescent="0.15">
      <c r="C66" s="165"/>
      <c r="G66" s="165"/>
    </row>
    <row r="67" spans="2:7" x14ac:dyDescent="0.15">
      <c r="C67" s="165"/>
      <c r="G67" s="165"/>
    </row>
    <row r="68" spans="2:7" x14ac:dyDescent="0.15">
      <c r="C68" s="165"/>
      <c r="G68" s="165"/>
    </row>
    <row r="69" spans="2:7" x14ac:dyDescent="0.15">
      <c r="C69" s="165"/>
      <c r="G69" s="165"/>
    </row>
    <row r="70" spans="2:7" x14ac:dyDescent="0.15">
      <c r="C70" s="165"/>
      <c r="G70" s="165"/>
    </row>
  </sheetData>
  <mergeCells count="24">
    <mergeCell ref="A1:B1"/>
    <mergeCell ref="I5:I6"/>
    <mergeCell ref="A5:B5"/>
    <mergeCell ref="C5:C6"/>
    <mergeCell ref="D5:D6"/>
    <mergeCell ref="E5:E6"/>
    <mergeCell ref="C2:F2"/>
    <mergeCell ref="G2:J2"/>
    <mergeCell ref="C3:C4"/>
    <mergeCell ref="D3:D4"/>
    <mergeCell ref="E3:F3"/>
    <mergeCell ref="G3:G4"/>
    <mergeCell ref="H3:H4"/>
    <mergeCell ref="I3:J3"/>
    <mergeCell ref="A17:B17"/>
    <mergeCell ref="A22:B22"/>
    <mergeCell ref="A27:B27"/>
    <mergeCell ref="J5:J6"/>
    <mergeCell ref="A6:B6"/>
    <mergeCell ref="A7:B7"/>
    <mergeCell ref="A12:B12"/>
    <mergeCell ref="F5:F6"/>
    <mergeCell ref="G5:G6"/>
    <mergeCell ref="H5:H6"/>
  </mergeCells>
  <phoneticPr fontId="3"/>
  <hyperlinks>
    <hyperlink ref="A1:B1" location="'h24'!A1" display="'h24'!A1"/>
  </hyperlinks>
  <pageMargins left="0.86614173228346458" right="0.35433070866141736" top="0.78740157480314965" bottom="0.55118110236220474" header="0.39370078740157483" footer="0.31496062992125984"/>
  <headerFooter alignWithMargins="0">
    <oddHeader>&amp;C&amp;16 2013年&amp;A航空旅客輸送実績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80"/>
  <sheetViews>
    <sheetView zoomScaleNormal="100" workbookViewId="0">
      <pane xSplit="1" ySplit="7" topLeftCell="B8" activePane="bottomRight" state="frozen"/>
      <selection sqref="A1:J1"/>
      <selection pane="topRight" sqref="A1:J1"/>
      <selection pane="bottomLeft" sqref="A1:J1"/>
      <selection pane="bottomRight" sqref="A1:J1"/>
    </sheetView>
  </sheetViews>
  <sheetFormatPr defaultColWidth="15.75" defaultRowHeight="10.5" x14ac:dyDescent="0.4"/>
  <cols>
    <col min="1" max="1" width="23.375" style="42" customWidth="1"/>
    <col min="2" max="3" width="11" style="43" customWidth="1"/>
    <col min="4" max="5" width="11.25" style="42" customWidth="1"/>
    <col min="6" max="7" width="11" style="43" customWidth="1"/>
    <col min="8" max="9" width="11.25" style="42" customWidth="1"/>
    <col min="10" max="11" width="11.25" style="43" customWidth="1"/>
    <col min="12" max="12" width="11.25" style="42" customWidth="1"/>
    <col min="13" max="13" width="9" style="42" customWidth="1"/>
    <col min="14" max="14" width="6.5" style="42" bestFit="1" customWidth="1"/>
    <col min="15" max="16384" width="15.75" style="42"/>
  </cols>
  <sheetData>
    <row r="1" spans="1:12" ht="18.75" x14ac:dyDescent="0.4">
      <c r="A1" s="736" t="str">
        <f>'h24'!A1</f>
        <v>平成24年度</v>
      </c>
      <c r="B1" s="737"/>
      <c r="C1" s="737"/>
      <c r="D1" s="737"/>
      <c r="E1" s="738" t="str">
        <f ca="1">RIGHT(CELL("filename",$A$1),LEN(CELL("filename",$A$1))-FIND("]",CELL("filename",$A$1)))</f>
        <v>５月(上旬)</v>
      </c>
      <c r="F1" s="739" t="s">
        <v>70</v>
      </c>
      <c r="G1" s="740"/>
      <c r="H1" s="740"/>
      <c r="I1" s="741"/>
      <c r="J1" s="740"/>
      <c r="K1" s="740"/>
      <c r="L1" s="741"/>
    </row>
    <row r="2" spans="1:12" x14ac:dyDescent="0.4">
      <c r="A2" s="658"/>
      <c r="B2" s="735" t="s">
        <v>97</v>
      </c>
      <c r="C2" s="733"/>
      <c r="D2" s="733"/>
      <c r="E2" s="734"/>
      <c r="F2" s="735" t="s">
        <v>195</v>
      </c>
      <c r="G2" s="733"/>
      <c r="H2" s="733"/>
      <c r="I2" s="734"/>
      <c r="J2" s="735" t="s">
        <v>194</v>
      </c>
      <c r="K2" s="733"/>
      <c r="L2" s="734"/>
    </row>
    <row r="3" spans="1:12" x14ac:dyDescent="0.4">
      <c r="A3" s="653"/>
      <c r="B3" s="645"/>
      <c r="C3" s="646"/>
      <c r="D3" s="646"/>
      <c r="E3" s="647"/>
      <c r="F3" s="645"/>
      <c r="G3" s="646"/>
      <c r="H3" s="646"/>
      <c r="I3" s="647"/>
      <c r="J3" s="645"/>
      <c r="K3" s="646"/>
      <c r="L3" s="647"/>
    </row>
    <row r="4" spans="1:12" x14ac:dyDescent="0.4">
      <c r="A4" s="653"/>
      <c r="B4" s="659" t="s">
        <v>115</v>
      </c>
      <c r="C4" s="655" t="s">
        <v>221</v>
      </c>
      <c r="D4" s="653" t="s">
        <v>95</v>
      </c>
      <c r="E4" s="653"/>
      <c r="F4" s="649" t="str">
        <f>+B4</f>
        <v>(12'5/1～10)</v>
      </c>
      <c r="G4" s="649" t="str">
        <f>+C4</f>
        <v>(11'5/1～10)</v>
      </c>
      <c r="H4" s="653" t="s">
        <v>95</v>
      </c>
      <c r="I4" s="653"/>
      <c r="J4" s="649" t="str">
        <f>+B4</f>
        <v>(12'5/1～10)</v>
      </c>
      <c r="K4" s="649" t="str">
        <f>+C4</f>
        <v>(11'5/1～10)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191</v>
      </c>
      <c r="B6" s="248">
        <f>+B7+B41+B67</f>
        <v>130006</v>
      </c>
      <c r="C6" s="248">
        <f>+C7+C41+C67</f>
        <v>140822</v>
      </c>
      <c r="D6" s="245">
        <f t="shared" ref="D6:D37" si="0">+B6/C6</f>
        <v>0.92319381914757637</v>
      </c>
      <c r="E6" s="289">
        <f t="shared" ref="E6:E37" si="1">+B6-C6</f>
        <v>-10816</v>
      </c>
      <c r="F6" s="248">
        <f>+F7+F41+F67</f>
        <v>208313</v>
      </c>
      <c r="G6" s="248">
        <f>+G7+G41+G67</f>
        <v>209598</v>
      </c>
      <c r="H6" s="245">
        <f t="shared" ref="H6:H37" si="2">+F6/G6</f>
        <v>0.99386921630931591</v>
      </c>
      <c r="I6" s="289">
        <f t="shared" ref="I6:I37" si="3">+F6-G6</f>
        <v>-1285</v>
      </c>
      <c r="J6" s="245">
        <f t="shared" ref="J6:J37" si="4">+B6/F6</f>
        <v>0.6240897111558088</v>
      </c>
      <c r="K6" s="245">
        <f t="shared" ref="K6:K37" si="5">+C6/G6</f>
        <v>0.67186709796849209</v>
      </c>
      <c r="L6" s="283">
        <f t="shared" ref="L6:L37" si="6">+J6-K6</f>
        <v>-4.7777386812683287E-2</v>
      </c>
    </row>
    <row r="7" spans="1:12" s="44" customFormat="1" x14ac:dyDescent="0.4">
      <c r="A7" s="249" t="s">
        <v>91</v>
      </c>
      <c r="B7" s="248">
        <f>B8+B18+B38</f>
        <v>57591</v>
      </c>
      <c r="C7" s="248">
        <f>C8+C18+C38</f>
        <v>63480</v>
      </c>
      <c r="D7" s="245">
        <f t="shared" si="0"/>
        <v>0.90723062381852548</v>
      </c>
      <c r="E7" s="289">
        <f t="shared" si="1"/>
        <v>-5889</v>
      </c>
      <c r="F7" s="248">
        <f>F8+F18+F38</f>
        <v>92531</v>
      </c>
      <c r="G7" s="248">
        <f>G8+G18+G38</f>
        <v>90612</v>
      </c>
      <c r="H7" s="245">
        <f t="shared" si="2"/>
        <v>1.0211782103915596</v>
      </c>
      <c r="I7" s="289">
        <f t="shared" si="3"/>
        <v>1919</v>
      </c>
      <c r="J7" s="245">
        <f t="shared" si="4"/>
        <v>0.62239681836357541</v>
      </c>
      <c r="K7" s="245">
        <f t="shared" si="5"/>
        <v>0.70056946099854323</v>
      </c>
      <c r="L7" s="283">
        <f t="shared" si="6"/>
        <v>-7.8172642634967815E-2</v>
      </c>
    </row>
    <row r="8" spans="1:12" x14ac:dyDescent="0.4">
      <c r="A8" s="277" t="s">
        <v>190</v>
      </c>
      <c r="B8" s="259">
        <f>SUM(B9:B17)</f>
        <v>39697</v>
      </c>
      <c r="C8" s="259">
        <f>SUM(C9:C17)</f>
        <v>43553</v>
      </c>
      <c r="D8" s="256">
        <f t="shared" si="0"/>
        <v>0.91146419305214332</v>
      </c>
      <c r="E8" s="281">
        <f t="shared" si="1"/>
        <v>-3856</v>
      </c>
      <c r="F8" s="259">
        <f>SUM(F9:F17)</f>
        <v>67641</v>
      </c>
      <c r="G8" s="259">
        <f>SUM(G9:G17)</f>
        <v>63952</v>
      </c>
      <c r="H8" s="256">
        <f t="shared" si="2"/>
        <v>1.0576838879159369</v>
      </c>
      <c r="I8" s="281">
        <f t="shared" si="3"/>
        <v>3689</v>
      </c>
      <c r="J8" s="256">
        <f t="shared" si="4"/>
        <v>0.58687778122736212</v>
      </c>
      <c r="K8" s="256">
        <f t="shared" si="5"/>
        <v>0.68102639479609706</v>
      </c>
      <c r="L8" s="280">
        <f t="shared" si="6"/>
        <v>-9.414861356873494E-2</v>
      </c>
    </row>
    <row r="9" spans="1:12" x14ac:dyDescent="0.4">
      <c r="A9" s="57" t="s">
        <v>87</v>
      </c>
      <c r="B9" s="88">
        <v>29645</v>
      </c>
      <c r="C9" s="88">
        <v>29432</v>
      </c>
      <c r="D9" s="73">
        <f t="shared" si="0"/>
        <v>1.0072370209296004</v>
      </c>
      <c r="E9" s="81">
        <f t="shared" si="1"/>
        <v>213</v>
      </c>
      <c r="F9" s="88">
        <v>53780</v>
      </c>
      <c r="G9" s="88">
        <v>44982</v>
      </c>
      <c r="H9" s="73">
        <f t="shared" si="2"/>
        <v>1.1955893468498511</v>
      </c>
      <c r="I9" s="81">
        <f t="shared" si="3"/>
        <v>8798</v>
      </c>
      <c r="J9" s="73">
        <f t="shared" si="4"/>
        <v>0.55122722201561913</v>
      </c>
      <c r="K9" s="73">
        <f t="shared" si="5"/>
        <v>0.65430616691120891</v>
      </c>
      <c r="L9" s="90">
        <f t="shared" si="6"/>
        <v>-0.10307894489558977</v>
      </c>
    </row>
    <row r="10" spans="1:12" x14ac:dyDescent="0.4">
      <c r="A10" s="58" t="s">
        <v>90</v>
      </c>
      <c r="B10" s="56">
        <v>3887</v>
      </c>
      <c r="C10" s="56">
        <v>4614</v>
      </c>
      <c r="D10" s="53">
        <f t="shared" si="0"/>
        <v>0.8424360641525791</v>
      </c>
      <c r="E10" s="54">
        <f t="shared" si="1"/>
        <v>-727</v>
      </c>
      <c r="F10" s="56">
        <v>5000</v>
      </c>
      <c r="G10" s="56">
        <v>5000</v>
      </c>
      <c r="H10" s="53">
        <f t="shared" si="2"/>
        <v>1</v>
      </c>
      <c r="I10" s="54">
        <f t="shared" si="3"/>
        <v>0</v>
      </c>
      <c r="J10" s="53">
        <f t="shared" si="4"/>
        <v>0.77739999999999998</v>
      </c>
      <c r="K10" s="53">
        <f t="shared" si="5"/>
        <v>0.92279999999999995</v>
      </c>
      <c r="L10" s="52">
        <f t="shared" si="6"/>
        <v>-0.14539999999999997</v>
      </c>
    </row>
    <row r="11" spans="1:12" x14ac:dyDescent="0.4">
      <c r="A11" s="58" t="s">
        <v>162</v>
      </c>
      <c r="B11" s="56">
        <v>5444</v>
      </c>
      <c r="C11" s="56">
        <v>8726</v>
      </c>
      <c r="D11" s="53">
        <f t="shared" si="0"/>
        <v>0.62388264955305983</v>
      </c>
      <c r="E11" s="54">
        <f t="shared" si="1"/>
        <v>-3282</v>
      </c>
      <c r="F11" s="56">
        <v>7481</v>
      </c>
      <c r="G11" s="56">
        <v>12520</v>
      </c>
      <c r="H11" s="53">
        <f t="shared" si="2"/>
        <v>0.59752396166134181</v>
      </c>
      <c r="I11" s="54">
        <f t="shared" si="3"/>
        <v>-5039</v>
      </c>
      <c r="J11" s="53">
        <f t="shared" si="4"/>
        <v>0.72771019917123381</v>
      </c>
      <c r="K11" s="53">
        <f t="shared" si="5"/>
        <v>0.6969648562300319</v>
      </c>
      <c r="L11" s="52">
        <f t="shared" si="6"/>
        <v>3.0745342941201903E-2</v>
      </c>
    </row>
    <row r="12" spans="1:12" x14ac:dyDescent="0.4">
      <c r="A12" s="58" t="s">
        <v>85</v>
      </c>
      <c r="B12" s="92"/>
      <c r="C12" s="56"/>
      <c r="D12" s="53" t="e">
        <f t="shared" si="0"/>
        <v>#DIV/0!</v>
      </c>
      <c r="E12" s="54">
        <f t="shared" si="1"/>
        <v>0</v>
      </c>
      <c r="F12" s="92"/>
      <c r="G12" s="56"/>
      <c r="H12" s="53" t="e">
        <f t="shared" si="2"/>
        <v>#DIV/0!</v>
      </c>
      <c r="I12" s="54">
        <f t="shared" si="3"/>
        <v>0</v>
      </c>
      <c r="J12" s="53" t="e">
        <f t="shared" si="4"/>
        <v>#DIV/0!</v>
      </c>
      <c r="K12" s="53" t="e">
        <f t="shared" si="5"/>
        <v>#DIV/0!</v>
      </c>
      <c r="L12" s="52" t="e">
        <f t="shared" si="6"/>
        <v>#DIV/0!</v>
      </c>
    </row>
    <row r="13" spans="1:12" x14ac:dyDescent="0.4">
      <c r="A13" s="58" t="s">
        <v>86</v>
      </c>
      <c r="B13" s="92"/>
      <c r="C13" s="56"/>
      <c r="D13" s="53" t="e">
        <f t="shared" si="0"/>
        <v>#DIV/0!</v>
      </c>
      <c r="E13" s="54">
        <f t="shared" si="1"/>
        <v>0</v>
      </c>
      <c r="F13" s="92"/>
      <c r="G13" s="56"/>
      <c r="H13" s="53" t="e">
        <f t="shared" si="2"/>
        <v>#DIV/0!</v>
      </c>
      <c r="I13" s="54">
        <f t="shared" si="3"/>
        <v>0</v>
      </c>
      <c r="J13" s="53" t="e">
        <f t="shared" si="4"/>
        <v>#DIV/0!</v>
      </c>
      <c r="K13" s="53" t="e">
        <f t="shared" si="5"/>
        <v>#DIV/0!</v>
      </c>
      <c r="L13" s="52" t="e">
        <f t="shared" si="6"/>
        <v>#DIV/0!</v>
      </c>
    </row>
    <row r="14" spans="1:12" x14ac:dyDescent="0.4">
      <c r="A14" s="64" t="s">
        <v>189</v>
      </c>
      <c r="B14" s="69">
        <v>721</v>
      </c>
      <c r="C14" s="69">
        <v>781</v>
      </c>
      <c r="D14" s="67">
        <f t="shared" si="0"/>
        <v>0.92317541613316256</v>
      </c>
      <c r="E14" s="68">
        <f t="shared" si="1"/>
        <v>-60</v>
      </c>
      <c r="F14" s="69">
        <v>1380</v>
      </c>
      <c r="G14" s="69">
        <v>1450</v>
      </c>
      <c r="H14" s="67">
        <f t="shared" si="2"/>
        <v>0.9517241379310345</v>
      </c>
      <c r="I14" s="68">
        <f t="shared" si="3"/>
        <v>-70</v>
      </c>
      <c r="J14" s="67">
        <f t="shared" si="4"/>
        <v>0.52246376811594208</v>
      </c>
      <c r="K14" s="67">
        <f t="shared" si="5"/>
        <v>0.5386206896551724</v>
      </c>
      <c r="L14" s="66">
        <f t="shared" si="6"/>
        <v>-1.6156921539230318E-2</v>
      </c>
    </row>
    <row r="15" spans="1:12" x14ac:dyDescent="0.4">
      <c r="A15" s="58" t="s">
        <v>188</v>
      </c>
      <c r="B15" s="92"/>
      <c r="C15" s="92"/>
      <c r="D15" s="53" t="e">
        <f t="shared" si="0"/>
        <v>#DIV/0!</v>
      </c>
      <c r="E15" s="54">
        <f t="shared" si="1"/>
        <v>0</v>
      </c>
      <c r="F15" s="92"/>
      <c r="G15" s="92"/>
      <c r="H15" s="53" t="e">
        <f t="shared" si="2"/>
        <v>#DIV/0!</v>
      </c>
      <c r="I15" s="54">
        <f t="shared" si="3"/>
        <v>0</v>
      </c>
      <c r="J15" s="53" t="e">
        <f t="shared" si="4"/>
        <v>#DIV/0!</v>
      </c>
      <c r="K15" s="53" t="e">
        <f t="shared" si="5"/>
        <v>#DIV/0!</v>
      </c>
      <c r="L15" s="52" t="e">
        <f t="shared" si="6"/>
        <v>#DIV/0!</v>
      </c>
    </row>
    <row r="16" spans="1:12" x14ac:dyDescent="0.4">
      <c r="A16" s="70" t="s">
        <v>187</v>
      </c>
      <c r="B16" s="92"/>
      <c r="C16" s="92"/>
      <c r="D16" s="95" t="e">
        <f t="shared" si="0"/>
        <v>#DIV/0!</v>
      </c>
      <c r="E16" s="54">
        <f t="shared" si="1"/>
        <v>0</v>
      </c>
      <c r="F16" s="92"/>
      <c r="G16" s="92"/>
      <c r="H16" s="73" t="e">
        <f t="shared" si="2"/>
        <v>#DIV/0!</v>
      </c>
      <c r="I16" s="81">
        <f t="shared" si="3"/>
        <v>0</v>
      </c>
      <c r="J16" s="53" t="e">
        <f t="shared" si="4"/>
        <v>#DIV/0!</v>
      </c>
      <c r="K16" s="53" t="e">
        <f t="shared" si="5"/>
        <v>#DIV/0!</v>
      </c>
      <c r="L16" s="52" t="e">
        <f t="shared" si="6"/>
        <v>#DIV/0!</v>
      </c>
    </row>
    <row r="17" spans="1:12" s="45" customFormat="1" x14ac:dyDescent="0.4">
      <c r="A17" s="70" t="s">
        <v>186</v>
      </c>
      <c r="B17" s="91"/>
      <c r="C17" s="91"/>
      <c r="D17" s="67" t="e">
        <f t="shared" si="0"/>
        <v>#DIV/0!</v>
      </c>
      <c r="E17" s="68">
        <f t="shared" si="1"/>
        <v>0</v>
      </c>
      <c r="F17" s="91"/>
      <c r="G17" s="91"/>
      <c r="H17" s="73" t="e">
        <f t="shared" si="2"/>
        <v>#DIV/0!</v>
      </c>
      <c r="I17" s="68">
        <f t="shared" si="3"/>
        <v>0</v>
      </c>
      <c r="J17" s="67" t="e">
        <f t="shared" si="4"/>
        <v>#DIV/0!</v>
      </c>
      <c r="K17" s="67" t="e">
        <f t="shared" si="5"/>
        <v>#DIV/0!</v>
      </c>
      <c r="L17" s="66" t="e">
        <f t="shared" si="6"/>
        <v>#DIV/0!</v>
      </c>
    </row>
    <row r="18" spans="1:12" x14ac:dyDescent="0.4">
      <c r="A18" s="277" t="s">
        <v>185</v>
      </c>
      <c r="B18" s="259">
        <f>SUM(B19:B37)</f>
        <v>17328</v>
      </c>
      <c r="C18" s="259">
        <f>SUM(C19:C37)</f>
        <v>19221</v>
      </c>
      <c r="D18" s="256">
        <f t="shared" si="0"/>
        <v>0.90151396909630088</v>
      </c>
      <c r="E18" s="281">
        <f t="shared" si="1"/>
        <v>-1893</v>
      </c>
      <c r="F18" s="259">
        <f>SUM(F19:F37)</f>
        <v>24110</v>
      </c>
      <c r="G18" s="259">
        <f>SUM(G19:G37)</f>
        <v>25570</v>
      </c>
      <c r="H18" s="256">
        <f t="shared" si="2"/>
        <v>0.94290183809151351</v>
      </c>
      <c r="I18" s="281">
        <f t="shared" si="3"/>
        <v>-1460</v>
      </c>
      <c r="J18" s="256">
        <f t="shared" si="4"/>
        <v>0.71870593114890091</v>
      </c>
      <c r="K18" s="256">
        <f t="shared" si="5"/>
        <v>0.75170121235823228</v>
      </c>
      <c r="L18" s="280">
        <f t="shared" si="6"/>
        <v>-3.2995281209331373E-2</v>
      </c>
    </row>
    <row r="19" spans="1:12" x14ac:dyDescent="0.4">
      <c r="A19" s="57" t="s">
        <v>184</v>
      </c>
      <c r="B19" s="94"/>
      <c r="C19" s="94"/>
      <c r="D19" s="53" t="e">
        <f t="shared" si="0"/>
        <v>#DIV/0!</v>
      </c>
      <c r="E19" s="54">
        <f t="shared" si="1"/>
        <v>0</v>
      </c>
      <c r="F19" s="94"/>
      <c r="G19" s="94"/>
      <c r="H19" s="73" t="e">
        <f t="shared" si="2"/>
        <v>#DIV/0!</v>
      </c>
      <c r="I19" s="54">
        <f t="shared" si="3"/>
        <v>0</v>
      </c>
      <c r="J19" s="53" t="e">
        <f t="shared" si="4"/>
        <v>#DIV/0!</v>
      </c>
      <c r="K19" s="53" t="e">
        <f t="shared" si="5"/>
        <v>#DIV/0!</v>
      </c>
      <c r="L19" s="90" t="e">
        <f t="shared" si="6"/>
        <v>#DIV/0!</v>
      </c>
    </row>
    <row r="20" spans="1:12" x14ac:dyDescent="0.4">
      <c r="A20" s="58" t="s">
        <v>162</v>
      </c>
      <c r="B20" s="92"/>
      <c r="C20" s="92"/>
      <c r="D20" s="53" t="e">
        <f t="shared" si="0"/>
        <v>#DIV/0!</v>
      </c>
      <c r="E20" s="54">
        <f t="shared" si="1"/>
        <v>0</v>
      </c>
      <c r="F20" s="92"/>
      <c r="G20" s="92"/>
      <c r="H20" s="53" t="e">
        <f t="shared" si="2"/>
        <v>#DIV/0!</v>
      </c>
      <c r="I20" s="54">
        <f t="shared" si="3"/>
        <v>0</v>
      </c>
      <c r="J20" s="67" t="e">
        <f t="shared" si="4"/>
        <v>#DIV/0!</v>
      </c>
      <c r="K20" s="53" t="e">
        <f t="shared" si="5"/>
        <v>#DIV/0!</v>
      </c>
      <c r="L20" s="52" t="e">
        <f t="shared" si="6"/>
        <v>#DIV/0!</v>
      </c>
    </row>
    <row r="21" spans="1:12" x14ac:dyDescent="0.4">
      <c r="A21" s="58" t="s">
        <v>183</v>
      </c>
      <c r="B21" s="56">
        <v>5633</v>
      </c>
      <c r="C21" s="56">
        <v>6168</v>
      </c>
      <c r="D21" s="53">
        <f t="shared" si="0"/>
        <v>0.91326199740596625</v>
      </c>
      <c r="E21" s="54">
        <f t="shared" si="1"/>
        <v>-535</v>
      </c>
      <c r="F21" s="56">
        <v>8700</v>
      </c>
      <c r="G21" s="56">
        <v>8745</v>
      </c>
      <c r="H21" s="67">
        <f t="shared" si="2"/>
        <v>0.99485420240137223</v>
      </c>
      <c r="I21" s="54">
        <f t="shared" si="3"/>
        <v>-45</v>
      </c>
      <c r="J21" s="53">
        <f t="shared" si="4"/>
        <v>0.6474712643678161</v>
      </c>
      <c r="K21" s="53">
        <f t="shared" si="5"/>
        <v>0.70531732418524873</v>
      </c>
      <c r="L21" s="52">
        <f t="shared" si="6"/>
        <v>-5.7846059817432627E-2</v>
      </c>
    </row>
    <row r="22" spans="1:12" x14ac:dyDescent="0.4">
      <c r="A22" s="58" t="s">
        <v>182</v>
      </c>
      <c r="B22" s="56">
        <v>2154</v>
      </c>
      <c r="C22" s="56">
        <v>2267</v>
      </c>
      <c r="D22" s="53">
        <f t="shared" si="0"/>
        <v>0.95015438906043226</v>
      </c>
      <c r="E22" s="54">
        <f t="shared" si="1"/>
        <v>-113</v>
      </c>
      <c r="F22" s="56">
        <v>3130</v>
      </c>
      <c r="G22" s="56">
        <v>2980</v>
      </c>
      <c r="H22" s="53">
        <f t="shared" si="2"/>
        <v>1.0503355704697988</v>
      </c>
      <c r="I22" s="54">
        <f t="shared" si="3"/>
        <v>150</v>
      </c>
      <c r="J22" s="53">
        <f t="shared" si="4"/>
        <v>0.6881789137380192</v>
      </c>
      <c r="K22" s="53">
        <f t="shared" si="5"/>
        <v>0.76073825503355708</v>
      </c>
      <c r="L22" s="52">
        <f t="shared" si="6"/>
        <v>-7.2559341295537871E-2</v>
      </c>
    </row>
    <row r="23" spans="1:12" x14ac:dyDescent="0.4">
      <c r="A23" s="58" t="s">
        <v>181</v>
      </c>
      <c r="B23" s="69">
        <v>1128</v>
      </c>
      <c r="C23" s="69">
        <v>1047</v>
      </c>
      <c r="D23" s="53">
        <f t="shared" si="0"/>
        <v>1.0773638968481376</v>
      </c>
      <c r="E23" s="68">
        <f t="shared" si="1"/>
        <v>81</v>
      </c>
      <c r="F23" s="69">
        <v>1485</v>
      </c>
      <c r="G23" s="69">
        <v>1305</v>
      </c>
      <c r="H23" s="67">
        <f t="shared" si="2"/>
        <v>1.1379310344827587</v>
      </c>
      <c r="I23" s="68">
        <f t="shared" si="3"/>
        <v>180</v>
      </c>
      <c r="J23" s="67">
        <f t="shared" si="4"/>
        <v>0.7595959595959596</v>
      </c>
      <c r="K23" s="53">
        <f t="shared" si="5"/>
        <v>0.80229885057471262</v>
      </c>
      <c r="L23" s="66">
        <f t="shared" si="6"/>
        <v>-4.2702890978753016E-2</v>
      </c>
    </row>
    <row r="24" spans="1:12" x14ac:dyDescent="0.4">
      <c r="A24" s="70" t="s">
        <v>180</v>
      </c>
      <c r="B24" s="92"/>
      <c r="C24" s="92"/>
      <c r="D24" s="53" t="e">
        <f t="shared" si="0"/>
        <v>#DIV/0!</v>
      </c>
      <c r="E24" s="54">
        <f t="shared" si="1"/>
        <v>0</v>
      </c>
      <c r="F24" s="92"/>
      <c r="G24" s="92"/>
      <c r="H24" s="53" t="e">
        <f t="shared" si="2"/>
        <v>#DIV/0!</v>
      </c>
      <c r="I24" s="54">
        <f t="shared" si="3"/>
        <v>0</v>
      </c>
      <c r="J24" s="53" t="e">
        <f t="shared" si="4"/>
        <v>#DIV/0!</v>
      </c>
      <c r="K24" s="53" t="e">
        <f t="shared" si="5"/>
        <v>#DIV/0!</v>
      </c>
      <c r="L24" s="52" t="e">
        <f t="shared" si="6"/>
        <v>#DIV/0!</v>
      </c>
    </row>
    <row r="25" spans="1:12" x14ac:dyDescent="0.4">
      <c r="A25" s="70" t="s">
        <v>179</v>
      </c>
      <c r="B25" s="56">
        <v>1209</v>
      </c>
      <c r="C25" s="56">
        <v>1134</v>
      </c>
      <c r="D25" s="53">
        <f t="shared" si="0"/>
        <v>1.0661375661375661</v>
      </c>
      <c r="E25" s="54">
        <f t="shared" si="1"/>
        <v>75</v>
      </c>
      <c r="F25" s="56">
        <v>1475</v>
      </c>
      <c r="G25" s="56">
        <v>1500</v>
      </c>
      <c r="H25" s="53">
        <f t="shared" si="2"/>
        <v>0.98333333333333328</v>
      </c>
      <c r="I25" s="54">
        <f t="shared" si="3"/>
        <v>-25</v>
      </c>
      <c r="J25" s="53">
        <f t="shared" si="4"/>
        <v>0.8196610169491525</v>
      </c>
      <c r="K25" s="53">
        <f t="shared" si="5"/>
        <v>0.75600000000000001</v>
      </c>
      <c r="L25" s="52">
        <f t="shared" si="6"/>
        <v>6.3661016949152494E-2</v>
      </c>
    </row>
    <row r="26" spans="1:12" x14ac:dyDescent="0.4">
      <c r="A26" s="70" t="s">
        <v>178</v>
      </c>
      <c r="B26" s="92"/>
      <c r="C26" s="92"/>
      <c r="D26" s="53" t="e">
        <f t="shared" si="0"/>
        <v>#DIV/0!</v>
      </c>
      <c r="E26" s="54">
        <f t="shared" si="1"/>
        <v>0</v>
      </c>
      <c r="F26" s="56"/>
      <c r="G26" s="92"/>
      <c r="H26" s="53" t="e">
        <f t="shared" si="2"/>
        <v>#DIV/0!</v>
      </c>
      <c r="I26" s="54">
        <f t="shared" si="3"/>
        <v>0</v>
      </c>
      <c r="J26" s="53" t="e">
        <f t="shared" si="4"/>
        <v>#DIV/0!</v>
      </c>
      <c r="K26" s="53" t="e">
        <f t="shared" si="5"/>
        <v>#DIV/0!</v>
      </c>
      <c r="L26" s="52" t="e">
        <f t="shared" si="6"/>
        <v>#DIV/0!</v>
      </c>
    </row>
    <row r="27" spans="1:12" x14ac:dyDescent="0.4">
      <c r="A27" s="58" t="s">
        <v>177</v>
      </c>
      <c r="B27" s="92"/>
      <c r="C27" s="92"/>
      <c r="D27" s="53" t="e">
        <f t="shared" si="0"/>
        <v>#DIV/0!</v>
      </c>
      <c r="E27" s="54">
        <f t="shared" si="1"/>
        <v>0</v>
      </c>
      <c r="F27" s="92"/>
      <c r="G27" s="92"/>
      <c r="H27" s="53" t="e">
        <f t="shared" si="2"/>
        <v>#DIV/0!</v>
      </c>
      <c r="I27" s="54">
        <f t="shared" si="3"/>
        <v>0</v>
      </c>
      <c r="J27" s="53" t="e">
        <f t="shared" si="4"/>
        <v>#DIV/0!</v>
      </c>
      <c r="K27" s="53" t="e">
        <f t="shared" si="5"/>
        <v>#DIV/0!</v>
      </c>
      <c r="L27" s="52" t="e">
        <f t="shared" si="6"/>
        <v>#DIV/0!</v>
      </c>
    </row>
    <row r="28" spans="1:12" x14ac:dyDescent="0.4">
      <c r="A28" s="58" t="s">
        <v>176</v>
      </c>
      <c r="B28" s="94"/>
      <c r="C28" s="88">
        <v>1075</v>
      </c>
      <c r="D28" s="53">
        <f t="shared" si="0"/>
        <v>0</v>
      </c>
      <c r="E28" s="54">
        <f t="shared" si="1"/>
        <v>-1075</v>
      </c>
      <c r="F28" s="88"/>
      <c r="G28" s="88">
        <v>1495</v>
      </c>
      <c r="H28" s="53">
        <f t="shared" si="2"/>
        <v>0</v>
      </c>
      <c r="I28" s="54">
        <f t="shared" si="3"/>
        <v>-1495</v>
      </c>
      <c r="J28" s="53" t="e">
        <f t="shared" si="4"/>
        <v>#DIV/0!</v>
      </c>
      <c r="K28" s="53">
        <f t="shared" si="5"/>
        <v>0.71906354515050164</v>
      </c>
      <c r="L28" s="52" t="e">
        <f t="shared" si="6"/>
        <v>#DIV/0!</v>
      </c>
    </row>
    <row r="29" spans="1:12" x14ac:dyDescent="0.4">
      <c r="A29" s="58" t="s">
        <v>220</v>
      </c>
      <c r="B29" s="93"/>
      <c r="C29" s="93"/>
      <c r="D29" s="53" t="e">
        <f t="shared" si="0"/>
        <v>#DIV/0!</v>
      </c>
      <c r="E29" s="54">
        <f t="shared" si="1"/>
        <v>0</v>
      </c>
      <c r="F29" s="93"/>
      <c r="G29" s="93"/>
      <c r="H29" s="53" t="e">
        <f t="shared" si="2"/>
        <v>#DIV/0!</v>
      </c>
      <c r="I29" s="54">
        <f t="shared" si="3"/>
        <v>0</v>
      </c>
      <c r="J29" s="53" t="e">
        <f t="shared" si="4"/>
        <v>#DIV/0!</v>
      </c>
      <c r="K29" s="53" t="e">
        <f t="shared" si="5"/>
        <v>#DIV/0!</v>
      </c>
      <c r="L29" s="52" t="e">
        <f t="shared" si="6"/>
        <v>#DIV/0!</v>
      </c>
    </row>
    <row r="30" spans="1:12" x14ac:dyDescent="0.4">
      <c r="A30" s="58" t="s">
        <v>174</v>
      </c>
      <c r="B30" s="91"/>
      <c r="C30" s="91"/>
      <c r="D30" s="53" t="e">
        <f t="shared" si="0"/>
        <v>#DIV/0!</v>
      </c>
      <c r="E30" s="68">
        <f t="shared" si="1"/>
        <v>0</v>
      </c>
      <c r="F30" s="91"/>
      <c r="G30" s="91"/>
      <c r="H30" s="67" t="e">
        <f t="shared" si="2"/>
        <v>#DIV/0!</v>
      </c>
      <c r="I30" s="68">
        <f t="shared" si="3"/>
        <v>0</v>
      </c>
      <c r="J30" s="67" t="e">
        <f t="shared" si="4"/>
        <v>#DIV/0!</v>
      </c>
      <c r="K30" s="53" t="e">
        <f t="shared" si="5"/>
        <v>#DIV/0!</v>
      </c>
      <c r="L30" s="66" t="e">
        <f t="shared" si="6"/>
        <v>#DIV/0!</v>
      </c>
    </row>
    <row r="31" spans="1:12" x14ac:dyDescent="0.4">
      <c r="A31" s="70" t="s">
        <v>173</v>
      </c>
      <c r="B31" s="92"/>
      <c r="C31" s="92"/>
      <c r="D31" s="53" t="e">
        <f t="shared" si="0"/>
        <v>#DIV/0!</v>
      </c>
      <c r="E31" s="54">
        <f t="shared" si="1"/>
        <v>0</v>
      </c>
      <c r="F31" s="92"/>
      <c r="G31" s="92"/>
      <c r="H31" s="53" t="e">
        <f t="shared" si="2"/>
        <v>#DIV/0!</v>
      </c>
      <c r="I31" s="54">
        <f t="shared" si="3"/>
        <v>0</v>
      </c>
      <c r="J31" s="53" t="e">
        <f t="shared" si="4"/>
        <v>#DIV/0!</v>
      </c>
      <c r="K31" s="53" t="e">
        <f t="shared" si="5"/>
        <v>#DIV/0!</v>
      </c>
      <c r="L31" s="52" t="e">
        <f t="shared" si="6"/>
        <v>#DIV/0!</v>
      </c>
    </row>
    <row r="32" spans="1:12" x14ac:dyDescent="0.4">
      <c r="A32" s="58" t="s">
        <v>172</v>
      </c>
      <c r="B32" s="56">
        <v>1867</v>
      </c>
      <c r="C32" s="56">
        <v>1908</v>
      </c>
      <c r="D32" s="53">
        <f t="shared" si="0"/>
        <v>0.97851153039832284</v>
      </c>
      <c r="E32" s="54">
        <f t="shared" si="1"/>
        <v>-41</v>
      </c>
      <c r="F32" s="56">
        <v>2035</v>
      </c>
      <c r="G32" s="56">
        <v>2240</v>
      </c>
      <c r="H32" s="53">
        <f t="shared" si="2"/>
        <v>0.9084821428571429</v>
      </c>
      <c r="I32" s="54">
        <f t="shared" si="3"/>
        <v>-205</v>
      </c>
      <c r="J32" s="53">
        <f t="shared" si="4"/>
        <v>0.91744471744471745</v>
      </c>
      <c r="K32" s="53">
        <f t="shared" si="5"/>
        <v>0.85178571428571426</v>
      </c>
      <c r="L32" s="52">
        <f t="shared" si="6"/>
        <v>6.5659003159003193E-2</v>
      </c>
    </row>
    <row r="33" spans="1:64" x14ac:dyDescent="0.4">
      <c r="A33" s="70" t="s">
        <v>171</v>
      </c>
      <c r="B33" s="91"/>
      <c r="C33" s="91"/>
      <c r="D33" s="53" t="e">
        <f t="shared" si="0"/>
        <v>#DIV/0!</v>
      </c>
      <c r="E33" s="68">
        <f t="shared" si="1"/>
        <v>0</v>
      </c>
      <c r="F33" s="91"/>
      <c r="G33" s="91"/>
      <c r="H33" s="67" t="e">
        <f t="shared" si="2"/>
        <v>#DIV/0!</v>
      </c>
      <c r="I33" s="68">
        <f t="shared" si="3"/>
        <v>0</v>
      </c>
      <c r="J33" s="67" t="e">
        <f t="shared" si="4"/>
        <v>#DIV/0!</v>
      </c>
      <c r="K33" s="53" t="e">
        <f t="shared" si="5"/>
        <v>#DIV/0!</v>
      </c>
      <c r="L33" s="66" t="e">
        <f t="shared" si="6"/>
        <v>#DIV/0!</v>
      </c>
    </row>
    <row r="34" spans="1:64" x14ac:dyDescent="0.4">
      <c r="A34" s="70" t="s">
        <v>170</v>
      </c>
      <c r="B34" s="69">
        <v>1193</v>
      </c>
      <c r="C34" s="69">
        <v>1050</v>
      </c>
      <c r="D34" s="67">
        <f t="shared" si="0"/>
        <v>1.1361904761904762</v>
      </c>
      <c r="E34" s="68">
        <f t="shared" si="1"/>
        <v>143</v>
      </c>
      <c r="F34" s="69">
        <v>1450</v>
      </c>
      <c r="G34" s="69">
        <v>1485</v>
      </c>
      <c r="H34" s="67">
        <f t="shared" si="2"/>
        <v>0.97643097643097643</v>
      </c>
      <c r="I34" s="68">
        <f t="shared" si="3"/>
        <v>-35</v>
      </c>
      <c r="J34" s="67">
        <f t="shared" si="4"/>
        <v>0.82275862068965522</v>
      </c>
      <c r="K34" s="67">
        <f t="shared" si="5"/>
        <v>0.70707070707070707</v>
      </c>
      <c r="L34" s="66">
        <f t="shared" si="6"/>
        <v>0.11568791361894815</v>
      </c>
    </row>
    <row r="35" spans="1:64" x14ac:dyDescent="0.4">
      <c r="A35" s="58" t="s">
        <v>169</v>
      </c>
      <c r="B35" s="92"/>
      <c r="C35" s="92"/>
      <c r="D35" s="53" t="e">
        <f t="shared" si="0"/>
        <v>#DIV/0!</v>
      </c>
      <c r="E35" s="54">
        <f t="shared" si="1"/>
        <v>0</v>
      </c>
      <c r="F35" s="92"/>
      <c r="G35" s="92"/>
      <c r="H35" s="53" t="e">
        <f t="shared" si="2"/>
        <v>#DIV/0!</v>
      </c>
      <c r="I35" s="54">
        <f t="shared" si="3"/>
        <v>0</v>
      </c>
      <c r="J35" s="53" t="e">
        <f t="shared" si="4"/>
        <v>#DIV/0!</v>
      </c>
      <c r="K35" s="53" t="e">
        <f t="shared" si="5"/>
        <v>#DIV/0!</v>
      </c>
      <c r="L35" s="52" t="e">
        <f t="shared" si="6"/>
        <v>#DIV/0!</v>
      </c>
    </row>
    <row r="36" spans="1:64" x14ac:dyDescent="0.4">
      <c r="A36" s="70" t="s">
        <v>89</v>
      </c>
      <c r="B36" s="91"/>
      <c r="C36" s="91"/>
      <c r="D36" s="67" t="e">
        <f t="shared" si="0"/>
        <v>#DIV/0!</v>
      </c>
      <c r="E36" s="68">
        <f t="shared" si="1"/>
        <v>0</v>
      </c>
      <c r="F36" s="91"/>
      <c r="G36" s="91"/>
      <c r="H36" s="67" t="e">
        <f t="shared" si="2"/>
        <v>#DIV/0!</v>
      </c>
      <c r="I36" s="68">
        <f t="shared" si="3"/>
        <v>0</v>
      </c>
      <c r="J36" s="67" t="e">
        <f t="shared" si="4"/>
        <v>#DIV/0!</v>
      </c>
      <c r="K36" s="67" t="e">
        <f t="shared" si="5"/>
        <v>#DIV/0!</v>
      </c>
      <c r="L36" s="66" t="e">
        <f t="shared" si="6"/>
        <v>#DIV/0!</v>
      </c>
    </row>
    <row r="37" spans="1:64" x14ac:dyDescent="0.4">
      <c r="A37" s="51" t="s">
        <v>168</v>
      </c>
      <c r="B37" s="50">
        <v>4144</v>
      </c>
      <c r="C37" s="50">
        <v>4572</v>
      </c>
      <c r="D37" s="67">
        <f t="shared" si="0"/>
        <v>0.90638670166229218</v>
      </c>
      <c r="E37" s="68">
        <f t="shared" si="1"/>
        <v>-428</v>
      </c>
      <c r="F37" s="50">
        <v>5835</v>
      </c>
      <c r="G37" s="50">
        <v>5820</v>
      </c>
      <c r="H37" s="67">
        <f t="shared" si="2"/>
        <v>1.0025773195876289</v>
      </c>
      <c r="I37" s="68">
        <f t="shared" si="3"/>
        <v>15</v>
      </c>
      <c r="J37" s="67">
        <f t="shared" si="4"/>
        <v>0.710197086546701</v>
      </c>
      <c r="K37" s="67">
        <f t="shared" si="5"/>
        <v>0.78556701030927834</v>
      </c>
      <c r="L37" s="66">
        <f t="shared" si="6"/>
        <v>-7.536992376257734E-2</v>
      </c>
    </row>
    <row r="38" spans="1:64" x14ac:dyDescent="0.4">
      <c r="A38" s="277" t="s">
        <v>167</v>
      </c>
      <c r="B38" s="259">
        <f>SUM(B39:B40)</f>
        <v>566</v>
      </c>
      <c r="C38" s="259">
        <f>SUM(C39:C40)</f>
        <v>706</v>
      </c>
      <c r="D38" s="256">
        <f t="shared" ref="D38:D66" si="7">+B38/C38</f>
        <v>0.80169971671388107</v>
      </c>
      <c r="E38" s="281">
        <f t="shared" ref="E38:E66" si="8">+B38-C38</f>
        <v>-140</v>
      </c>
      <c r="F38" s="259">
        <f>SUM(F39:F40)</f>
        <v>780</v>
      </c>
      <c r="G38" s="259">
        <f>SUM(G39:G40)</f>
        <v>1090</v>
      </c>
      <c r="H38" s="256">
        <f t="shared" ref="H38:H66" si="9">+F38/G38</f>
        <v>0.7155963302752294</v>
      </c>
      <c r="I38" s="281">
        <f t="shared" ref="I38:I66" si="10">+F38-G38</f>
        <v>-310</v>
      </c>
      <c r="J38" s="256">
        <f t="shared" ref="J38:J66" si="11">+B38/F38</f>
        <v>0.72564102564102562</v>
      </c>
      <c r="K38" s="256">
        <f t="shared" ref="K38:K66" si="12">+C38/G38</f>
        <v>0.6477064220183486</v>
      </c>
      <c r="L38" s="280">
        <f t="shared" ref="L38:L66" si="13">+J38-K38</f>
        <v>7.7934603622677012E-2</v>
      </c>
    </row>
    <row r="39" spans="1:64" x14ac:dyDescent="0.4">
      <c r="A39" s="57" t="s">
        <v>166</v>
      </c>
      <c r="B39" s="88">
        <v>334</v>
      </c>
      <c r="C39" s="88">
        <v>488</v>
      </c>
      <c r="D39" s="73">
        <f t="shared" si="7"/>
        <v>0.68442622950819676</v>
      </c>
      <c r="E39" s="81">
        <f t="shared" si="8"/>
        <v>-154</v>
      </c>
      <c r="F39" s="88">
        <v>390</v>
      </c>
      <c r="G39" s="88">
        <v>739</v>
      </c>
      <c r="H39" s="73">
        <f t="shared" si="9"/>
        <v>0.52774018944519618</v>
      </c>
      <c r="I39" s="81">
        <f t="shared" si="10"/>
        <v>-349</v>
      </c>
      <c r="J39" s="73">
        <f t="shared" si="11"/>
        <v>0.85641025641025637</v>
      </c>
      <c r="K39" s="73">
        <f t="shared" si="12"/>
        <v>0.66035182679296345</v>
      </c>
      <c r="L39" s="90">
        <f t="shared" si="13"/>
        <v>0.19605842961729292</v>
      </c>
    </row>
    <row r="40" spans="1:64" x14ac:dyDescent="0.4">
      <c r="A40" s="58" t="s">
        <v>165</v>
      </c>
      <c r="B40" s="56">
        <v>232</v>
      </c>
      <c r="C40" s="56">
        <v>218</v>
      </c>
      <c r="D40" s="53">
        <f t="shared" si="7"/>
        <v>1.0642201834862386</v>
      </c>
      <c r="E40" s="54">
        <f t="shared" si="8"/>
        <v>14</v>
      </c>
      <c r="F40" s="56">
        <v>390</v>
      </c>
      <c r="G40" s="56">
        <v>351</v>
      </c>
      <c r="H40" s="53">
        <f t="shared" si="9"/>
        <v>1.1111111111111112</v>
      </c>
      <c r="I40" s="54">
        <f t="shared" si="10"/>
        <v>39</v>
      </c>
      <c r="J40" s="53">
        <f t="shared" si="11"/>
        <v>0.59487179487179487</v>
      </c>
      <c r="K40" s="53">
        <f t="shared" si="12"/>
        <v>0.62108262108262113</v>
      </c>
      <c r="L40" s="52">
        <f t="shared" si="13"/>
        <v>-2.6210826210826266E-2</v>
      </c>
    </row>
    <row r="41" spans="1:64" s="89" customFormat="1" x14ac:dyDescent="0.4">
      <c r="A41" s="249" t="s">
        <v>88</v>
      </c>
      <c r="B41" s="248">
        <f>B42+B62</f>
        <v>72415</v>
      </c>
      <c r="C41" s="248">
        <f>C42+C62</f>
        <v>77342</v>
      </c>
      <c r="D41" s="245">
        <f t="shared" si="7"/>
        <v>0.93629593235240882</v>
      </c>
      <c r="E41" s="289">
        <f t="shared" si="8"/>
        <v>-4927</v>
      </c>
      <c r="F41" s="248">
        <f>F42+F62</f>
        <v>115782</v>
      </c>
      <c r="G41" s="248">
        <f>G42+G62</f>
        <v>118986</v>
      </c>
      <c r="H41" s="245">
        <f t="shared" si="9"/>
        <v>0.9730724623064898</v>
      </c>
      <c r="I41" s="289">
        <f t="shared" si="10"/>
        <v>-3204</v>
      </c>
      <c r="J41" s="245">
        <f t="shared" si="11"/>
        <v>0.62544264220690604</v>
      </c>
      <c r="K41" s="245">
        <f t="shared" si="12"/>
        <v>0.6500092447851008</v>
      </c>
      <c r="L41" s="283">
        <f t="shared" si="13"/>
        <v>-2.4566602578194763E-2</v>
      </c>
    </row>
    <row r="42" spans="1:64" s="44" customFormat="1" x14ac:dyDescent="0.4">
      <c r="A42" s="277" t="s">
        <v>164</v>
      </c>
      <c r="B42" s="248">
        <f>SUM(B43:B61)</f>
        <v>71057</v>
      </c>
      <c r="C42" s="248">
        <f>SUM(C43:C61)</f>
        <v>76189</v>
      </c>
      <c r="D42" s="245">
        <f t="shared" si="7"/>
        <v>0.93264119492315167</v>
      </c>
      <c r="E42" s="289">
        <f t="shared" si="8"/>
        <v>-5132</v>
      </c>
      <c r="F42" s="248">
        <f>SUM(F43:F61)</f>
        <v>114019</v>
      </c>
      <c r="G42" s="248">
        <f>SUM(G43:G61)</f>
        <v>117436</v>
      </c>
      <c r="H42" s="245">
        <f t="shared" si="9"/>
        <v>0.97090330052113494</v>
      </c>
      <c r="I42" s="289">
        <f t="shared" si="10"/>
        <v>-3417</v>
      </c>
      <c r="J42" s="245">
        <f t="shared" si="11"/>
        <v>0.62320315035213425</v>
      </c>
      <c r="K42" s="245">
        <f t="shared" si="12"/>
        <v>0.64877039408699211</v>
      </c>
      <c r="L42" s="283">
        <f t="shared" si="13"/>
        <v>-2.5567243734857859E-2</v>
      </c>
    </row>
    <row r="43" spans="1:64" x14ac:dyDescent="0.4">
      <c r="A43" s="58" t="s">
        <v>87</v>
      </c>
      <c r="B43" s="63">
        <v>26096</v>
      </c>
      <c r="C43" s="63">
        <v>30582</v>
      </c>
      <c r="D43" s="60">
        <f t="shared" si="7"/>
        <v>0.85331240599045188</v>
      </c>
      <c r="E43" s="68">
        <f t="shared" si="8"/>
        <v>-4486</v>
      </c>
      <c r="F43" s="63">
        <v>42336</v>
      </c>
      <c r="G43" s="56">
        <v>49717</v>
      </c>
      <c r="H43" s="67">
        <f t="shared" si="9"/>
        <v>0.85153971478568702</v>
      </c>
      <c r="I43" s="77">
        <f t="shared" si="10"/>
        <v>-7381</v>
      </c>
      <c r="J43" s="53">
        <f t="shared" si="11"/>
        <v>0.6164021164021164</v>
      </c>
      <c r="K43" s="53">
        <f t="shared" si="12"/>
        <v>0.61512158818915064</v>
      </c>
      <c r="L43" s="75">
        <f t="shared" si="13"/>
        <v>1.2805282129657591E-3</v>
      </c>
    </row>
    <row r="44" spans="1:64" x14ac:dyDescent="0.4">
      <c r="A44" s="58" t="s">
        <v>163</v>
      </c>
      <c r="B44" s="56">
        <v>3929</v>
      </c>
      <c r="C44" s="146">
        <v>4354</v>
      </c>
      <c r="D44" s="73">
        <f t="shared" si="7"/>
        <v>0.90238860817638955</v>
      </c>
      <c r="E44" s="68">
        <f t="shared" si="8"/>
        <v>-425</v>
      </c>
      <c r="F44" s="56">
        <v>5140</v>
      </c>
      <c r="G44" s="146">
        <v>5140</v>
      </c>
      <c r="H44" s="79">
        <f t="shared" si="9"/>
        <v>1</v>
      </c>
      <c r="I44" s="77">
        <f t="shared" si="10"/>
        <v>0</v>
      </c>
      <c r="J44" s="53">
        <f t="shared" si="11"/>
        <v>0.76439688715953302</v>
      </c>
      <c r="K44" s="53">
        <f t="shared" si="12"/>
        <v>0.8470817120622568</v>
      </c>
      <c r="L44" s="75">
        <f t="shared" si="13"/>
        <v>-8.2684824902723775E-2</v>
      </c>
    </row>
    <row r="45" spans="1:64" x14ac:dyDescent="0.4">
      <c r="A45" s="70" t="s">
        <v>162</v>
      </c>
      <c r="B45" s="56">
        <v>7851</v>
      </c>
      <c r="C45" s="146">
        <v>8429</v>
      </c>
      <c r="D45" s="76">
        <f t="shared" si="7"/>
        <v>0.93142721556531027</v>
      </c>
      <c r="E45" s="77">
        <f t="shared" si="8"/>
        <v>-578</v>
      </c>
      <c r="F45" s="56">
        <v>12400</v>
      </c>
      <c r="G45" s="382">
        <v>11642</v>
      </c>
      <c r="H45" s="79">
        <f t="shared" si="9"/>
        <v>1.0651090877856038</v>
      </c>
      <c r="I45" s="84">
        <f t="shared" si="10"/>
        <v>758</v>
      </c>
      <c r="J45" s="76">
        <f t="shared" si="11"/>
        <v>0.63314516129032261</v>
      </c>
      <c r="K45" s="76">
        <f t="shared" si="12"/>
        <v>0.72401649201168183</v>
      </c>
      <c r="L45" s="86">
        <f t="shared" si="13"/>
        <v>-9.0871330721359223E-2</v>
      </c>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row>
    <row r="46" spans="1:64" s="85" customFormat="1" x14ac:dyDescent="0.4">
      <c r="A46" s="70" t="s">
        <v>161</v>
      </c>
      <c r="B46" s="56">
        <v>4049</v>
      </c>
      <c r="C46" s="148">
        <v>5281</v>
      </c>
      <c r="D46" s="76">
        <f t="shared" si="7"/>
        <v>0.76671085021776175</v>
      </c>
      <c r="E46" s="77">
        <f t="shared" si="8"/>
        <v>-1232</v>
      </c>
      <c r="F46" s="56">
        <v>6809</v>
      </c>
      <c r="G46" s="146">
        <v>7164</v>
      </c>
      <c r="H46" s="79">
        <f t="shared" si="9"/>
        <v>0.95044667783361247</v>
      </c>
      <c r="I46" s="84">
        <f t="shared" si="10"/>
        <v>-355</v>
      </c>
      <c r="J46" s="76">
        <f t="shared" si="11"/>
        <v>0.59465413423410196</v>
      </c>
      <c r="K46" s="87">
        <f t="shared" si="12"/>
        <v>0.73715801228364042</v>
      </c>
      <c r="L46" s="86">
        <f t="shared" si="13"/>
        <v>-0.14250387804953846</v>
      </c>
    </row>
    <row r="47" spans="1:64" x14ac:dyDescent="0.4">
      <c r="A47" s="58" t="s">
        <v>85</v>
      </c>
      <c r="B47" s="56">
        <v>9902</v>
      </c>
      <c r="C47" s="146">
        <v>11089</v>
      </c>
      <c r="D47" s="78">
        <f t="shared" si="7"/>
        <v>0.89295698439895388</v>
      </c>
      <c r="E47" s="82">
        <f t="shared" si="8"/>
        <v>-1187</v>
      </c>
      <c r="F47" s="56">
        <v>15847</v>
      </c>
      <c r="G47" s="144">
        <v>18285</v>
      </c>
      <c r="H47" s="76">
        <f t="shared" si="9"/>
        <v>0.8666666666666667</v>
      </c>
      <c r="I47" s="77">
        <f t="shared" si="10"/>
        <v>-2438</v>
      </c>
      <c r="J47" s="78">
        <f t="shared" si="11"/>
        <v>0.62485012936202433</v>
      </c>
      <c r="K47" s="76">
        <f t="shared" si="12"/>
        <v>0.60645337708504243</v>
      </c>
      <c r="L47" s="75">
        <f t="shared" si="13"/>
        <v>1.8396752276981898E-2</v>
      </c>
    </row>
    <row r="48" spans="1:64" x14ac:dyDescent="0.4">
      <c r="A48" s="58" t="s">
        <v>160</v>
      </c>
      <c r="B48" s="56">
        <v>1473</v>
      </c>
      <c r="C48" s="144">
        <v>1170</v>
      </c>
      <c r="D48" s="73">
        <f t="shared" si="7"/>
        <v>1.2589743589743589</v>
      </c>
      <c r="E48" s="68">
        <f t="shared" si="8"/>
        <v>303</v>
      </c>
      <c r="F48" s="56">
        <v>2970</v>
      </c>
      <c r="G48" s="146">
        <v>2698</v>
      </c>
      <c r="H48" s="67">
        <f t="shared" si="9"/>
        <v>1.100815418828762</v>
      </c>
      <c r="I48" s="77">
        <f t="shared" si="10"/>
        <v>272</v>
      </c>
      <c r="J48" s="53">
        <f t="shared" si="11"/>
        <v>0.49595959595959593</v>
      </c>
      <c r="K48" s="53">
        <f t="shared" si="12"/>
        <v>0.43365455893254262</v>
      </c>
      <c r="L48" s="75">
        <f t="shared" si="13"/>
        <v>6.2305037027053312E-2</v>
      </c>
    </row>
    <row r="49" spans="1:12" x14ac:dyDescent="0.4">
      <c r="A49" s="58" t="s">
        <v>86</v>
      </c>
      <c r="B49" s="83">
        <v>5452</v>
      </c>
      <c r="C49" s="56">
        <v>6008</v>
      </c>
      <c r="D49" s="78">
        <f t="shared" si="7"/>
        <v>0.90745672436751001</v>
      </c>
      <c r="E49" s="84">
        <f t="shared" si="8"/>
        <v>-556</v>
      </c>
      <c r="F49" s="83">
        <v>8670</v>
      </c>
      <c r="G49" s="56">
        <v>8764</v>
      </c>
      <c r="H49" s="76">
        <f t="shared" si="9"/>
        <v>0.98927430397078964</v>
      </c>
      <c r="I49" s="77">
        <f t="shared" si="10"/>
        <v>-94</v>
      </c>
      <c r="J49" s="76">
        <f t="shared" si="11"/>
        <v>0.62883506343713957</v>
      </c>
      <c r="K49" s="76">
        <f t="shared" si="12"/>
        <v>0.68553172067549062</v>
      </c>
      <c r="L49" s="75">
        <f t="shared" si="13"/>
        <v>-5.6696657238351045E-2</v>
      </c>
    </row>
    <row r="50" spans="1:12" x14ac:dyDescent="0.4">
      <c r="A50" s="58" t="s">
        <v>84</v>
      </c>
      <c r="B50" s="340">
        <v>1693</v>
      </c>
      <c r="C50" s="56"/>
      <c r="D50" s="78" t="e">
        <f t="shared" si="7"/>
        <v>#DIV/0!</v>
      </c>
      <c r="E50" s="77">
        <f t="shared" si="8"/>
        <v>1693</v>
      </c>
      <c r="F50" s="340">
        <v>2430</v>
      </c>
      <c r="G50" s="56"/>
      <c r="H50" s="67" t="e">
        <f t="shared" si="9"/>
        <v>#DIV/0!</v>
      </c>
      <c r="I50" s="54">
        <f t="shared" si="10"/>
        <v>2430</v>
      </c>
      <c r="J50" s="53">
        <f t="shared" si="11"/>
        <v>0.69670781893004119</v>
      </c>
      <c r="K50" s="76" t="e">
        <f t="shared" si="12"/>
        <v>#DIV/0!</v>
      </c>
      <c r="L50" s="75" t="e">
        <f t="shared" si="13"/>
        <v>#DIV/0!</v>
      </c>
    </row>
    <row r="51" spans="1:12" x14ac:dyDescent="0.4">
      <c r="A51" s="58" t="s">
        <v>159</v>
      </c>
      <c r="B51" s="56">
        <v>689</v>
      </c>
      <c r="C51" s="88">
        <v>709</v>
      </c>
      <c r="D51" s="73">
        <f t="shared" si="7"/>
        <v>0.97179125528913968</v>
      </c>
      <c r="E51" s="68">
        <f t="shared" si="8"/>
        <v>-20</v>
      </c>
      <c r="F51" s="56">
        <v>1260</v>
      </c>
      <c r="G51" s="146">
        <v>1260</v>
      </c>
      <c r="H51" s="67">
        <f t="shared" si="9"/>
        <v>1</v>
      </c>
      <c r="I51" s="54">
        <f t="shared" si="10"/>
        <v>0</v>
      </c>
      <c r="J51" s="53">
        <f t="shared" si="11"/>
        <v>0.54682539682539677</v>
      </c>
      <c r="K51" s="53">
        <f t="shared" si="12"/>
        <v>0.5626984126984127</v>
      </c>
      <c r="L51" s="52">
        <f t="shared" si="13"/>
        <v>-1.5873015873015928E-2</v>
      </c>
    </row>
    <row r="52" spans="1:12" x14ac:dyDescent="0.4">
      <c r="A52" s="58" t="s">
        <v>158</v>
      </c>
      <c r="B52" s="69">
        <v>738</v>
      </c>
      <c r="C52" s="88">
        <v>807</v>
      </c>
      <c r="D52" s="78">
        <f t="shared" si="7"/>
        <v>0.91449814126394047</v>
      </c>
      <c r="E52" s="77">
        <f t="shared" si="8"/>
        <v>-69</v>
      </c>
      <c r="F52" s="69">
        <v>1200</v>
      </c>
      <c r="G52" s="146">
        <v>1200</v>
      </c>
      <c r="H52" s="67">
        <f t="shared" si="9"/>
        <v>1</v>
      </c>
      <c r="I52" s="54">
        <f t="shared" si="10"/>
        <v>0</v>
      </c>
      <c r="J52" s="53">
        <f t="shared" si="11"/>
        <v>0.61499999999999999</v>
      </c>
      <c r="K52" s="76">
        <f t="shared" si="12"/>
        <v>0.67249999999999999</v>
      </c>
      <c r="L52" s="75">
        <f t="shared" si="13"/>
        <v>-5.7499999999999996E-2</v>
      </c>
    </row>
    <row r="53" spans="1:12" x14ac:dyDescent="0.4">
      <c r="A53" s="58" t="s">
        <v>83</v>
      </c>
      <c r="B53" s="69">
        <v>2166</v>
      </c>
      <c r="C53" s="56">
        <v>1512</v>
      </c>
      <c r="D53" s="73">
        <f t="shared" si="7"/>
        <v>1.4325396825396826</v>
      </c>
      <c r="E53" s="68">
        <f t="shared" si="8"/>
        <v>654</v>
      </c>
      <c r="F53" s="69">
        <v>3320</v>
      </c>
      <c r="G53" s="56">
        <v>1660</v>
      </c>
      <c r="H53" s="67">
        <f t="shared" si="9"/>
        <v>2</v>
      </c>
      <c r="I53" s="54">
        <f t="shared" si="10"/>
        <v>1660</v>
      </c>
      <c r="J53" s="53">
        <f t="shared" si="11"/>
        <v>0.65240963855421685</v>
      </c>
      <c r="K53" s="53">
        <f t="shared" si="12"/>
        <v>0.91084337349397593</v>
      </c>
      <c r="L53" s="52">
        <f t="shared" si="13"/>
        <v>-0.25843373493975907</v>
      </c>
    </row>
    <row r="54" spans="1:12" x14ac:dyDescent="0.4">
      <c r="A54" s="58" t="s">
        <v>82</v>
      </c>
      <c r="B54" s="56">
        <v>1908</v>
      </c>
      <c r="C54" s="56">
        <v>2095</v>
      </c>
      <c r="D54" s="73">
        <f t="shared" si="7"/>
        <v>0.91073985680190928</v>
      </c>
      <c r="E54" s="54">
        <f t="shared" si="8"/>
        <v>-187</v>
      </c>
      <c r="F54" s="56">
        <v>2700</v>
      </c>
      <c r="G54" s="56">
        <v>2700</v>
      </c>
      <c r="H54" s="53">
        <f t="shared" si="9"/>
        <v>1</v>
      </c>
      <c r="I54" s="54">
        <f t="shared" si="10"/>
        <v>0</v>
      </c>
      <c r="J54" s="53">
        <f t="shared" si="11"/>
        <v>0.70666666666666667</v>
      </c>
      <c r="K54" s="53">
        <f t="shared" si="12"/>
        <v>0.77592592592592591</v>
      </c>
      <c r="L54" s="52">
        <f t="shared" si="13"/>
        <v>-6.9259259259259243E-2</v>
      </c>
    </row>
    <row r="55" spans="1:12" x14ac:dyDescent="0.4">
      <c r="A55" s="58" t="s">
        <v>157</v>
      </c>
      <c r="B55" s="56">
        <v>747</v>
      </c>
      <c r="C55" s="92"/>
      <c r="D55" s="73" t="e">
        <f t="shared" si="7"/>
        <v>#DIV/0!</v>
      </c>
      <c r="E55" s="54">
        <f t="shared" si="8"/>
        <v>747</v>
      </c>
      <c r="F55" s="56">
        <v>1200</v>
      </c>
      <c r="G55" s="92"/>
      <c r="H55" s="53" t="e">
        <f t="shared" si="9"/>
        <v>#DIV/0!</v>
      </c>
      <c r="I55" s="54">
        <f t="shared" si="10"/>
        <v>1200</v>
      </c>
      <c r="J55" s="53">
        <f t="shared" si="11"/>
        <v>0.62250000000000005</v>
      </c>
      <c r="K55" s="53" t="e">
        <f t="shared" si="12"/>
        <v>#DIV/0!</v>
      </c>
      <c r="L55" s="52" t="e">
        <f t="shared" si="13"/>
        <v>#DIV/0!</v>
      </c>
    </row>
    <row r="56" spans="1:12" x14ac:dyDescent="0.4">
      <c r="A56" s="70" t="s">
        <v>81</v>
      </c>
      <c r="B56" s="56">
        <v>733</v>
      </c>
      <c r="C56" s="69">
        <v>717</v>
      </c>
      <c r="D56" s="73">
        <f t="shared" si="7"/>
        <v>1.0223152022315203</v>
      </c>
      <c r="E56" s="68">
        <f t="shared" si="8"/>
        <v>16</v>
      </c>
      <c r="F56" s="56">
        <v>1200</v>
      </c>
      <c r="G56" s="69">
        <v>1178</v>
      </c>
      <c r="H56" s="67">
        <f t="shared" si="9"/>
        <v>1.0186757215619695</v>
      </c>
      <c r="I56" s="54">
        <f t="shared" si="10"/>
        <v>22</v>
      </c>
      <c r="J56" s="53">
        <f t="shared" si="11"/>
        <v>0.61083333333333334</v>
      </c>
      <c r="K56" s="67">
        <f t="shared" si="12"/>
        <v>0.60865874363327677</v>
      </c>
      <c r="L56" s="66">
        <f t="shared" si="13"/>
        <v>2.1745897000565728E-3</v>
      </c>
    </row>
    <row r="57" spans="1:12" x14ac:dyDescent="0.4">
      <c r="A57" s="58" t="s">
        <v>80</v>
      </c>
      <c r="B57" s="56">
        <v>575</v>
      </c>
      <c r="C57" s="56">
        <v>586</v>
      </c>
      <c r="D57" s="73">
        <f t="shared" si="7"/>
        <v>0.98122866894197958</v>
      </c>
      <c r="E57" s="54">
        <f t="shared" si="8"/>
        <v>-11</v>
      </c>
      <c r="F57" s="56">
        <v>1199</v>
      </c>
      <c r="G57" s="56">
        <v>1199</v>
      </c>
      <c r="H57" s="53">
        <f t="shared" si="9"/>
        <v>1</v>
      </c>
      <c r="I57" s="54">
        <f t="shared" si="10"/>
        <v>0</v>
      </c>
      <c r="J57" s="53">
        <f t="shared" si="11"/>
        <v>0.47956630525437866</v>
      </c>
      <c r="K57" s="53">
        <f t="shared" si="12"/>
        <v>0.48874061718098416</v>
      </c>
      <c r="L57" s="52">
        <f t="shared" si="13"/>
        <v>-9.1743119266055051E-3</v>
      </c>
    </row>
    <row r="58" spans="1:12" x14ac:dyDescent="0.4">
      <c r="A58" s="58" t="s">
        <v>79</v>
      </c>
      <c r="B58" s="69">
        <v>856</v>
      </c>
      <c r="C58" s="69">
        <v>781</v>
      </c>
      <c r="D58" s="95">
        <f t="shared" si="7"/>
        <v>1.0960307298335468</v>
      </c>
      <c r="E58" s="68">
        <f t="shared" si="8"/>
        <v>75</v>
      </c>
      <c r="F58" s="69">
        <v>1192</v>
      </c>
      <c r="G58" s="69">
        <v>1193</v>
      </c>
      <c r="H58" s="67">
        <f t="shared" si="9"/>
        <v>0.99916177703269071</v>
      </c>
      <c r="I58" s="68">
        <f t="shared" si="10"/>
        <v>-1</v>
      </c>
      <c r="J58" s="67">
        <f t="shared" si="11"/>
        <v>0.71812080536912748</v>
      </c>
      <c r="K58" s="67">
        <f t="shared" si="12"/>
        <v>0.65465213746856665</v>
      </c>
      <c r="L58" s="66">
        <f t="shared" si="13"/>
        <v>6.3468667900560827E-2</v>
      </c>
    </row>
    <row r="59" spans="1:12" x14ac:dyDescent="0.4">
      <c r="A59" s="58" t="s">
        <v>78</v>
      </c>
      <c r="B59" s="56">
        <v>2200</v>
      </c>
      <c r="C59" s="56">
        <v>2069</v>
      </c>
      <c r="D59" s="73">
        <f t="shared" si="7"/>
        <v>1.0633156114064766</v>
      </c>
      <c r="E59" s="54">
        <f t="shared" si="8"/>
        <v>131</v>
      </c>
      <c r="F59" s="56">
        <v>4146</v>
      </c>
      <c r="G59" s="56">
        <v>3636</v>
      </c>
      <c r="H59" s="53">
        <f t="shared" si="9"/>
        <v>1.1402640264026402</v>
      </c>
      <c r="I59" s="54">
        <f t="shared" si="10"/>
        <v>510</v>
      </c>
      <c r="J59" s="53">
        <f t="shared" si="11"/>
        <v>0.53063193439459722</v>
      </c>
      <c r="K59" s="53">
        <f t="shared" si="12"/>
        <v>0.56903190319031904</v>
      </c>
      <c r="L59" s="52">
        <f t="shared" si="13"/>
        <v>-3.8399968795721828E-2</v>
      </c>
    </row>
    <row r="60" spans="1:12" x14ac:dyDescent="0.4">
      <c r="A60" s="64" t="s">
        <v>156</v>
      </c>
      <c r="B60" s="91"/>
      <c r="C60" s="91"/>
      <c r="D60" s="67" t="e">
        <f t="shared" si="7"/>
        <v>#DIV/0!</v>
      </c>
      <c r="E60" s="68">
        <f t="shared" si="8"/>
        <v>0</v>
      </c>
      <c r="F60" s="91"/>
      <c r="G60" s="91"/>
      <c r="H60" s="67" t="e">
        <f t="shared" si="9"/>
        <v>#DIV/0!</v>
      </c>
      <c r="I60" s="68">
        <f t="shared" si="10"/>
        <v>0</v>
      </c>
      <c r="J60" s="67" t="e">
        <f t="shared" si="11"/>
        <v>#DIV/0!</v>
      </c>
      <c r="K60" s="67" t="e">
        <f t="shared" si="12"/>
        <v>#DIV/0!</v>
      </c>
      <c r="L60" s="66" t="e">
        <f t="shared" si="13"/>
        <v>#DIV/0!</v>
      </c>
    </row>
    <row r="61" spans="1:12" x14ac:dyDescent="0.4">
      <c r="A61" s="51" t="s">
        <v>155</v>
      </c>
      <c r="B61" s="65"/>
      <c r="C61" s="65"/>
      <c r="D61" s="47" t="e">
        <f t="shared" si="7"/>
        <v>#DIV/0!</v>
      </c>
      <c r="E61" s="48">
        <f t="shared" si="8"/>
        <v>0</v>
      </c>
      <c r="F61" s="65"/>
      <c r="G61" s="65"/>
      <c r="H61" s="47" t="e">
        <f t="shared" si="9"/>
        <v>#DIV/0!</v>
      </c>
      <c r="I61" s="48">
        <f t="shared" si="10"/>
        <v>0</v>
      </c>
      <c r="J61" s="47" t="e">
        <f t="shared" si="11"/>
        <v>#DIV/0!</v>
      </c>
      <c r="K61" s="47" t="e">
        <f t="shared" si="12"/>
        <v>#DIV/0!</v>
      </c>
      <c r="L61" s="46" t="e">
        <f t="shared" si="13"/>
        <v>#DIV/0!</v>
      </c>
    </row>
    <row r="62" spans="1:12" s="45" customFormat="1" x14ac:dyDescent="0.4">
      <c r="A62" s="277" t="s">
        <v>154</v>
      </c>
      <c r="B62" s="259">
        <f>SUM(B63:B66)</f>
        <v>1358</v>
      </c>
      <c r="C62" s="259">
        <f>SUM(C63:C66)</f>
        <v>1153</v>
      </c>
      <c r="D62" s="256">
        <f t="shared" si="7"/>
        <v>1.1777970511708586</v>
      </c>
      <c r="E62" s="281">
        <f t="shared" si="8"/>
        <v>205</v>
      </c>
      <c r="F62" s="259">
        <f>SUM(F63:F66)</f>
        <v>1763</v>
      </c>
      <c r="G62" s="259">
        <f>SUM(G63:G66)</f>
        <v>1550</v>
      </c>
      <c r="H62" s="256">
        <f t="shared" si="9"/>
        <v>1.1374193548387097</v>
      </c>
      <c r="I62" s="281">
        <f t="shared" si="10"/>
        <v>213</v>
      </c>
      <c r="J62" s="256">
        <f t="shared" si="11"/>
        <v>0.77027793533749289</v>
      </c>
      <c r="K62" s="256">
        <f t="shared" si="12"/>
        <v>0.74387096774193551</v>
      </c>
      <c r="L62" s="280">
        <f t="shared" si="13"/>
        <v>2.6406967595557385E-2</v>
      </c>
    </row>
    <row r="63" spans="1:12" s="45" customFormat="1" x14ac:dyDescent="0.4">
      <c r="A63" s="64" t="s">
        <v>77</v>
      </c>
      <c r="B63" s="63">
        <v>259</v>
      </c>
      <c r="C63" s="63">
        <v>220</v>
      </c>
      <c r="D63" s="60">
        <f t="shared" si="7"/>
        <v>1.1772727272727272</v>
      </c>
      <c r="E63" s="61">
        <f t="shared" si="8"/>
        <v>39</v>
      </c>
      <c r="F63" s="63">
        <v>308</v>
      </c>
      <c r="G63" s="63">
        <v>306</v>
      </c>
      <c r="H63" s="60">
        <f t="shared" si="9"/>
        <v>1.0065359477124183</v>
      </c>
      <c r="I63" s="61">
        <f t="shared" si="10"/>
        <v>2</v>
      </c>
      <c r="J63" s="60">
        <f t="shared" si="11"/>
        <v>0.84090909090909094</v>
      </c>
      <c r="K63" s="60">
        <f t="shared" si="12"/>
        <v>0.71895424836601307</v>
      </c>
      <c r="L63" s="59">
        <f t="shared" si="13"/>
        <v>0.12195484254307787</v>
      </c>
    </row>
    <row r="64" spans="1:12" s="45" customFormat="1" x14ac:dyDescent="0.4">
      <c r="A64" s="58" t="s">
        <v>153</v>
      </c>
      <c r="B64" s="56">
        <v>392</v>
      </c>
      <c r="C64" s="56">
        <v>277</v>
      </c>
      <c r="D64" s="53">
        <f t="shared" si="7"/>
        <v>1.4151624548736461</v>
      </c>
      <c r="E64" s="54">
        <f t="shared" si="8"/>
        <v>115</v>
      </c>
      <c r="F64" s="56">
        <v>540</v>
      </c>
      <c r="G64" s="56">
        <v>322</v>
      </c>
      <c r="H64" s="53">
        <f t="shared" si="9"/>
        <v>1.6770186335403727</v>
      </c>
      <c r="I64" s="54">
        <f t="shared" si="10"/>
        <v>218</v>
      </c>
      <c r="J64" s="53">
        <f t="shared" si="11"/>
        <v>0.72592592592592597</v>
      </c>
      <c r="K64" s="53">
        <f t="shared" si="12"/>
        <v>0.86024844720496896</v>
      </c>
      <c r="L64" s="52">
        <f t="shared" si="13"/>
        <v>-0.13432252127904298</v>
      </c>
    </row>
    <row r="65" spans="1:12" s="45" customFormat="1" x14ac:dyDescent="0.4">
      <c r="A65" s="57" t="s">
        <v>152</v>
      </c>
      <c r="B65" s="56">
        <v>198</v>
      </c>
      <c r="C65" s="56">
        <v>185</v>
      </c>
      <c r="D65" s="53">
        <f t="shared" si="7"/>
        <v>1.0702702702702702</v>
      </c>
      <c r="E65" s="54">
        <f t="shared" si="8"/>
        <v>13</v>
      </c>
      <c r="F65" s="56">
        <v>301</v>
      </c>
      <c r="G65" s="56">
        <v>300</v>
      </c>
      <c r="H65" s="53">
        <f t="shared" si="9"/>
        <v>1.0033333333333334</v>
      </c>
      <c r="I65" s="54">
        <f t="shared" si="10"/>
        <v>1</v>
      </c>
      <c r="J65" s="53">
        <f t="shared" si="11"/>
        <v>0.65780730897009965</v>
      </c>
      <c r="K65" s="53">
        <f t="shared" si="12"/>
        <v>0.6166666666666667</v>
      </c>
      <c r="L65" s="52">
        <f t="shared" si="13"/>
        <v>4.114064230343295E-2</v>
      </c>
    </row>
    <row r="66" spans="1:12" s="45" customFormat="1" x14ac:dyDescent="0.4">
      <c r="A66" s="51" t="s">
        <v>151</v>
      </c>
      <c r="B66" s="50">
        <v>509</v>
      </c>
      <c r="C66" s="50">
        <v>471</v>
      </c>
      <c r="D66" s="47">
        <f t="shared" si="7"/>
        <v>1.0806794055201698</v>
      </c>
      <c r="E66" s="48">
        <f t="shared" si="8"/>
        <v>38</v>
      </c>
      <c r="F66" s="50">
        <v>614</v>
      </c>
      <c r="G66" s="50">
        <v>622</v>
      </c>
      <c r="H66" s="47">
        <f t="shared" si="9"/>
        <v>0.98713826366559487</v>
      </c>
      <c r="I66" s="48">
        <f t="shared" si="10"/>
        <v>-8</v>
      </c>
      <c r="J66" s="47">
        <f t="shared" si="11"/>
        <v>0.82899022801302935</v>
      </c>
      <c r="K66" s="47">
        <f t="shared" si="12"/>
        <v>0.75723472668810288</v>
      </c>
      <c r="L66" s="46">
        <f t="shared" si="13"/>
        <v>7.1755501324926474E-2</v>
      </c>
    </row>
    <row r="67" spans="1:12" x14ac:dyDescent="0.4">
      <c r="A67" s="249" t="s">
        <v>103</v>
      </c>
      <c r="B67" s="380"/>
      <c r="C67" s="380"/>
      <c r="D67" s="378"/>
      <c r="E67" s="381"/>
      <c r="F67" s="380"/>
      <c r="G67" s="380"/>
      <c r="H67" s="378"/>
      <c r="I67" s="379"/>
      <c r="J67" s="378"/>
      <c r="K67" s="378"/>
      <c r="L67" s="377"/>
    </row>
    <row r="68" spans="1:12" x14ac:dyDescent="0.4">
      <c r="A68" s="337" t="s">
        <v>150</v>
      </c>
      <c r="B68" s="375"/>
      <c r="C68" s="374"/>
      <c r="D68" s="373"/>
      <c r="E68" s="376"/>
      <c r="F68" s="375"/>
      <c r="G68" s="374"/>
      <c r="H68" s="373"/>
      <c r="I68" s="372"/>
      <c r="J68" s="371"/>
      <c r="K68" s="371"/>
      <c r="L68" s="370"/>
    </row>
    <row r="69" spans="1:12" s="45" customFormat="1" x14ac:dyDescent="0.4">
      <c r="A69" s="58" t="s">
        <v>149</v>
      </c>
      <c r="B69" s="369"/>
      <c r="C69" s="369"/>
      <c r="D69" s="368"/>
      <c r="E69" s="367"/>
      <c r="F69" s="369"/>
      <c r="G69" s="369"/>
      <c r="H69" s="368"/>
      <c r="I69" s="367"/>
      <c r="J69" s="366"/>
      <c r="K69" s="366"/>
      <c r="L69" s="365"/>
    </row>
    <row r="70" spans="1:12" x14ac:dyDescent="0.4">
      <c r="A70" s="70" t="s">
        <v>183</v>
      </c>
      <c r="B70" s="364"/>
      <c r="C70" s="363"/>
      <c r="D70" s="359"/>
      <c r="E70" s="362"/>
      <c r="F70" s="364"/>
      <c r="G70" s="363"/>
      <c r="H70" s="359"/>
      <c r="I70" s="358"/>
      <c r="J70" s="357"/>
      <c r="K70" s="357"/>
      <c r="L70" s="356"/>
    </row>
    <row r="71" spans="1:12" x14ac:dyDescent="0.4">
      <c r="A71" s="70" t="s">
        <v>147</v>
      </c>
      <c r="B71" s="364"/>
      <c r="C71" s="363"/>
      <c r="D71" s="359"/>
      <c r="E71" s="362"/>
      <c r="F71" s="364"/>
      <c r="G71" s="363"/>
      <c r="H71" s="359"/>
      <c r="I71" s="358"/>
      <c r="J71" s="357"/>
      <c r="K71" s="357"/>
      <c r="L71" s="356"/>
    </row>
    <row r="72" spans="1:12" x14ac:dyDescent="0.4">
      <c r="A72" s="70" t="s">
        <v>102</v>
      </c>
      <c r="B72" s="364"/>
      <c r="C72" s="363"/>
      <c r="D72" s="359"/>
      <c r="E72" s="362"/>
      <c r="F72" s="364"/>
      <c r="G72" s="363"/>
      <c r="H72" s="359"/>
      <c r="I72" s="358"/>
      <c r="J72" s="357"/>
      <c r="K72" s="357"/>
      <c r="L72" s="356"/>
    </row>
    <row r="73" spans="1:12" x14ac:dyDescent="0.4">
      <c r="A73" s="70" t="s">
        <v>197</v>
      </c>
      <c r="B73" s="364"/>
      <c r="C73" s="363"/>
      <c r="D73" s="359"/>
      <c r="E73" s="362"/>
      <c r="F73" s="364"/>
      <c r="G73" s="363"/>
      <c r="H73" s="359"/>
      <c r="I73" s="358"/>
      <c r="J73" s="357"/>
      <c r="K73" s="357"/>
      <c r="L73" s="356"/>
    </row>
    <row r="74" spans="1:12" x14ac:dyDescent="0.4">
      <c r="A74" s="51" t="s">
        <v>101</v>
      </c>
      <c r="B74" s="361"/>
      <c r="C74" s="360"/>
      <c r="D74" s="359"/>
      <c r="E74" s="362"/>
      <c r="F74" s="361"/>
      <c r="G74" s="360"/>
      <c r="H74" s="359"/>
      <c r="I74" s="358">
        <f>+F74-G74</f>
        <v>0</v>
      </c>
      <c r="J74" s="357"/>
      <c r="K74" s="357"/>
      <c r="L74" s="356"/>
    </row>
    <row r="75" spans="1:12" x14ac:dyDescent="0.4">
      <c r="A75" s="249" t="s">
        <v>145</v>
      </c>
      <c r="B75" s="353"/>
      <c r="C75" s="352"/>
      <c r="D75" s="351"/>
      <c r="E75" s="354"/>
      <c r="F75" s="353"/>
      <c r="G75" s="352"/>
      <c r="H75" s="351"/>
      <c r="I75" s="350"/>
      <c r="J75" s="349"/>
      <c r="K75" s="349"/>
      <c r="L75" s="348"/>
    </row>
    <row r="76" spans="1:12" x14ac:dyDescent="0.4">
      <c r="A76" s="325" t="s">
        <v>144</v>
      </c>
      <c r="B76" s="355"/>
      <c r="C76" s="352"/>
      <c r="D76" s="351"/>
      <c r="E76" s="354"/>
      <c r="F76" s="353"/>
      <c r="G76" s="352"/>
      <c r="H76" s="351"/>
      <c r="I76" s="350"/>
      <c r="J76" s="349"/>
      <c r="K76" s="349"/>
      <c r="L76" s="348"/>
    </row>
    <row r="77" spans="1:12" x14ac:dyDescent="0.4">
      <c r="A77" s="42" t="s">
        <v>143</v>
      </c>
      <c r="C77" s="42"/>
      <c r="E77" s="43"/>
      <c r="G77" s="42"/>
      <c r="I77" s="43"/>
      <c r="K77" s="42"/>
    </row>
    <row r="78" spans="1:12" x14ac:dyDescent="0.4">
      <c r="A78" s="44" t="s">
        <v>142</v>
      </c>
      <c r="C78" s="42"/>
      <c r="E78" s="43"/>
      <c r="G78" s="42"/>
      <c r="I78" s="43"/>
      <c r="K78" s="42"/>
    </row>
    <row r="79" spans="1:12" x14ac:dyDescent="0.4">
      <c r="A79" s="42" t="s">
        <v>141</v>
      </c>
    </row>
    <row r="80" spans="1:12" x14ac:dyDescent="0.4">
      <c r="A80" s="42" t="s">
        <v>196</v>
      </c>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2012年&amp;A航空旅客輸送実績</odd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70"/>
  <sheetViews>
    <sheetView showGridLines="0" zoomScale="70"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２月上旬</v>
      </c>
      <c r="G1" s="4" t="s">
        <v>69</v>
      </c>
      <c r="H1" s="2"/>
      <c r="I1" s="2"/>
      <c r="J1" s="2"/>
    </row>
    <row r="2" spans="1:11" ht="18" customHeight="1" x14ac:dyDescent="0.15">
      <c r="A2" s="206"/>
      <c r="B2" s="205"/>
      <c r="C2" s="683" t="s">
        <v>219</v>
      </c>
      <c r="D2" s="684"/>
      <c r="E2" s="685"/>
      <c r="F2" s="686"/>
      <c r="G2" s="683" t="s">
        <v>218</v>
      </c>
      <c r="H2" s="684"/>
      <c r="I2" s="685"/>
      <c r="J2" s="686"/>
    </row>
    <row r="3" spans="1:11" ht="18.75" customHeight="1" x14ac:dyDescent="0.15">
      <c r="A3" s="186"/>
      <c r="B3" s="204"/>
      <c r="C3" s="687" t="s">
        <v>371</v>
      </c>
      <c r="D3" s="689" t="s">
        <v>370</v>
      </c>
      <c r="E3" s="664" t="s">
        <v>215</v>
      </c>
      <c r="F3" s="665"/>
      <c r="G3" s="660" t="str">
        <f>C3</f>
        <v>13.2.上旬</v>
      </c>
      <c r="H3" s="662" t="str">
        <f>D3</f>
        <v>12.2.上旬</v>
      </c>
      <c r="I3" s="664" t="s">
        <v>215</v>
      </c>
      <c r="J3" s="665"/>
    </row>
    <row r="4" spans="1:11" ht="18" customHeight="1" x14ac:dyDescent="0.15">
      <c r="A4" s="202"/>
      <c r="B4" s="201"/>
      <c r="C4" s="688"/>
      <c r="D4" s="690"/>
      <c r="E4" s="200" t="s">
        <v>214</v>
      </c>
      <c r="F4" s="199" t="s">
        <v>367</v>
      </c>
      <c r="G4" s="661"/>
      <c r="H4" s="663"/>
      <c r="I4" s="200" t="s">
        <v>214</v>
      </c>
      <c r="J4" s="199" t="s">
        <v>367</v>
      </c>
    </row>
    <row r="5" spans="1:11" ht="13.5" customHeight="1" x14ac:dyDescent="0.15">
      <c r="A5" s="668" t="s">
        <v>212</v>
      </c>
      <c r="B5" s="718"/>
      <c r="C5" s="670">
        <f>C7+C12+C17+C22+C27</f>
        <v>147963</v>
      </c>
      <c r="D5" s="672">
        <f>D7+D12+D17+D22+D27</f>
        <v>138181</v>
      </c>
      <c r="E5" s="727">
        <f>C5/D5</f>
        <v>1.0707912086321563</v>
      </c>
      <c r="F5" s="725">
        <f>C5-D5</f>
        <v>9782</v>
      </c>
      <c r="G5" s="670">
        <f>G7+G12+G17+G22+G27</f>
        <v>197632</v>
      </c>
      <c r="H5" s="681">
        <f>H7+H12+H17+H22+H27</f>
        <v>202849</v>
      </c>
      <c r="I5" s="727">
        <f>G5/H5</f>
        <v>0.97428136199833371</v>
      </c>
      <c r="J5" s="725">
        <f>G5-H5</f>
        <v>-5217</v>
      </c>
    </row>
    <row r="6" spans="1:11" ht="13.5" customHeight="1" x14ac:dyDescent="0.15">
      <c r="A6" s="679" t="s">
        <v>113</v>
      </c>
      <c r="B6" s="715"/>
      <c r="C6" s="671"/>
      <c r="D6" s="673"/>
      <c r="E6" s="728"/>
      <c r="F6" s="726"/>
      <c r="G6" s="671"/>
      <c r="H6" s="682"/>
      <c r="I6" s="728"/>
      <c r="J6" s="726"/>
    </row>
    <row r="7" spans="1:11" ht="18" customHeight="1" x14ac:dyDescent="0.15">
      <c r="A7" s="723" t="s">
        <v>211</v>
      </c>
      <c r="B7" s="724"/>
      <c r="C7" s="622">
        <f>SUM(C8:C11)</f>
        <v>78800</v>
      </c>
      <c r="D7" s="621">
        <f>SUM(D8:D11)</f>
        <v>77002</v>
      </c>
      <c r="E7" s="625">
        <f>C7/D7</f>
        <v>1.0233500428560298</v>
      </c>
      <c r="F7" s="624">
        <f>C7-D7</f>
        <v>1798</v>
      </c>
      <c r="G7" s="622">
        <f>SUM(G8:G11)</f>
        <v>98376</v>
      </c>
      <c r="H7" s="623">
        <f>SUM(H8:H11)</f>
        <v>103086</v>
      </c>
      <c r="I7" s="625">
        <f>G7/H7</f>
        <v>0.95430999359757873</v>
      </c>
      <c r="J7" s="624">
        <f>G7-H7</f>
        <v>-4710</v>
      </c>
      <c r="K7" s="180"/>
    </row>
    <row r="8" spans="1:11" ht="18" customHeight="1" x14ac:dyDescent="0.15">
      <c r="A8" s="187" t="s">
        <v>210</v>
      </c>
      <c r="B8" s="189" t="s">
        <v>111</v>
      </c>
      <c r="C8" s="184">
        <f>'２月(上旬)'!B9+'２月(上旬)'!B14</f>
        <v>39348</v>
      </c>
      <c r="D8" s="185">
        <f>'２月(上旬)'!C9+'２月(上旬)'!C14</f>
        <v>39217</v>
      </c>
      <c r="E8" s="182">
        <f>C8/D8</f>
        <v>1.0033403880969987</v>
      </c>
      <c r="F8" s="181">
        <f>C8-D8</f>
        <v>131</v>
      </c>
      <c r="G8" s="184">
        <f>'２月(上旬)'!F9+'２月(上旬)'!F14</f>
        <v>50638</v>
      </c>
      <c r="H8" s="183">
        <f>'２月(上旬)'!G9+'２月(上旬)'!G14</f>
        <v>52039</v>
      </c>
      <c r="I8" s="182">
        <f>G8/H8</f>
        <v>0.97307788389477123</v>
      </c>
      <c r="J8" s="181">
        <f>G8-H8</f>
        <v>-1401</v>
      </c>
      <c r="K8" s="180"/>
    </row>
    <row r="9" spans="1:11" ht="18" customHeight="1" x14ac:dyDescent="0.15">
      <c r="A9" s="187"/>
      <c r="B9" s="189" t="s">
        <v>110</v>
      </c>
      <c r="C9" s="184">
        <f>'２月(上旬)'!B19+'２月(上旬)'!B22+'２月(上旬)'!B23+'２月(上旬)'!B24</f>
        <v>3436</v>
      </c>
      <c r="D9" s="185">
        <f>'２月(上旬)'!C19+'２月(上旬)'!C22+'２月(上旬)'!C23+'２月(上旬)'!C24</f>
        <v>3009</v>
      </c>
      <c r="E9" s="182">
        <f>C9/D9</f>
        <v>1.1419076105018278</v>
      </c>
      <c r="F9" s="181">
        <f>C9-D9</f>
        <v>427</v>
      </c>
      <c r="G9" s="184">
        <f>'２月(上旬)'!F19+'２月(上旬)'!F22+'２月(上旬)'!F23+'２月(上旬)'!F24</f>
        <v>4410</v>
      </c>
      <c r="H9" s="183">
        <f>'２月(上旬)'!G19+'２月(上旬)'!G22+'２月(上旬)'!G23+'２月(上旬)'!G24</f>
        <v>4430</v>
      </c>
      <c r="I9" s="182">
        <f>G9/H9</f>
        <v>0.99548532731376971</v>
      </c>
      <c r="J9" s="181">
        <f>G9-H9</f>
        <v>-20</v>
      </c>
      <c r="K9" s="180"/>
    </row>
    <row r="10" spans="1:11" ht="18" customHeight="1" x14ac:dyDescent="0.15">
      <c r="A10" s="187"/>
      <c r="B10" s="189" t="s">
        <v>108</v>
      </c>
      <c r="C10" s="184">
        <f>'２月(上旬)'!B43+'２月(上旬)'!B49</f>
        <v>36016</v>
      </c>
      <c r="D10" s="185">
        <f>'２月(上旬)'!C43+'２月(上旬)'!C49</f>
        <v>34776</v>
      </c>
      <c r="E10" s="182">
        <f>C10/D10</f>
        <v>1.0356567747872096</v>
      </c>
      <c r="F10" s="181">
        <f>C10-D10</f>
        <v>1240</v>
      </c>
      <c r="G10" s="184">
        <f>'２月(上旬)'!F43+'２月(上旬)'!F49</f>
        <v>43328</v>
      </c>
      <c r="H10" s="183">
        <f>'２月(上旬)'!G43+'２月(上旬)'!G49</f>
        <v>46617</v>
      </c>
      <c r="I10" s="182">
        <f>G10/H10</f>
        <v>0.92944633931827447</v>
      </c>
      <c r="J10" s="181">
        <f>G10-H10</f>
        <v>-3289</v>
      </c>
      <c r="K10" s="180"/>
    </row>
    <row r="11" spans="1:11" s="166" customFormat="1" ht="18" customHeight="1" x14ac:dyDescent="0.15">
      <c r="A11" s="179"/>
      <c r="B11" s="197" t="s">
        <v>112</v>
      </c>
      <c r="C11" s="196" t="s">
        <v>105</v>
      </c>
      <c r="D11" s="176" t="s">
        <v>105</v>
      </c>
      <c r="E11" s="175" t="s">
        <v>105</v>
      </c>
      <c r="F11" s="174" t="s">
        <v>105</v>
      </c>
      <c r="G11" s="196" t="s">
        <v>105</v>
      </c>
      <c r="H11" s="176" t="s">
        <v>105</v>
      </c>
      <c r="I11" s="175" t="s">
        <v>105</v>
      </c>
      <c r="J11" s="174" t="s">
        <v>105</v>
      </c>
      <c r="K11" s="167"/>
    </row>
    <row r="12" spans="1:11" ht="18" customHeight="1" x14ac:dyDescent="0.15">
      <c r="A12" s="723" t="s">
        <v>209</v>
      </c>
      <c r="B12" s="724"/>
      <c r="C12" s="622">
        <f>SUM(C13:C16)</f>
        <v>20555</v>
      </c>
      <c r="D12" s="621">
        <f>SUM(D13:D16)</f>
        <v>19398</v>
      </c>
      <c r="E12" s="625">
        <f>C12/D12</f>
        <v>1.0596453242602331</v>
      </c>
      <c r="F12" s="624">
        <f>C12-D12</f>
        <v>1157</v>
      </c>
      <c r="G12" s="622">
        <f>SUM(G13:G16)</f>
        <v>30310</v>
      </c>
      <c r="H12" s="621">
        <f>SUM(H13:H16)</f>
        <v>33820</v>
      </c>
      <c r="I12" s="625">
        <f>G12/H12</f>
        <v>0.89621525724423423</v>
      </c>
      <c r="J12" s="624">
        <f>G12-H12</f>
        <v>-3510</v>
      </c>
      <c r="K12" s="180"/>
    </row>
    <row r="13" spans="1:11" ht="18" customHeight="1" x14ac:dyDescent="0.15">
      <c r="A13" s="187" t="s">
        <v>208</v>
      </c>
      <c r="B13" s="189" t="s">
        <v>111</v>
      </c>
      <c r="C13" s="184">
        <f>'２月(上旬)'!B10+'２月(上旬)'!B11+'２月(上旬)'!B16</f>
        <v>4530</v>
      </c>
      <c r="D13" s="185">
        <f>'２月(上旬)'!C10+'２月(上旬)'!C11+'２月(上旬)'!C16</f>
        <v>8205</v>
      </c>
      <c r="E13" s="182">
        <f>C13/D13</f>
        <v>0.55210237659963435</v>
      </c>
      <c r="F13" s="181">
        <f>C13-D13</f>
        <v>-3675</v>
      </c>
      <c r="G13" s="184">
        <f>'２月(上旬)'!F10+'２月(上旬)'!F11+'２月(上旬)'!F16</f>
        <v>5522</v>
      </c>
      <c r="H13" s="185">
        <f>'２月(上旬)'!G10+'２月(上旬)'!G11+'２月(上旬)'!G16</f>
        <v>13310</v>
      </c>
      <c r="I13" s="182">
        <f>G13/H13</f>
        <v>0.41487603305785126</v>
      </c>
      <c r="J13" s="181">
        <f>G13-H13</f>
        <v>-7788</v>
      </c>
      <c r="K13" s="180"/>
    </row>
    <row r="14" spans="1:11" ht="18" customHeight="1" x14ac:dyDescent="0.15">
      <c r="A14" s="187"/>
      <c r="B14" s="189" t="s">
        <v>110</v>
      </c>
      <c r="C14" s="184">
        <f>'２月(上旬)'!B20+'２月(上旬)'!B25+'２月(上旬)'!B26+'２月(上旬)'!B27+'２月(上旬)'!B36</f>
        <v>3702</v>
      </c>
      <c r="D14" s="185">
        <f>'２月(上旬)'!C20+'２月(上旬)'!C25+'２月(上旬)'!C26+'２月(上旬)'!C27+'２月(上旬)'!C36</f>
        <v>674</v>
      </c>
      <c r="E14" s="182">
        <f>C14/D14</f>
        <v>5.4925816023738872</v>
      </c>
      <c r="F14" s="181">
        <f>C14-D14</f>
        <v>3028</v>
      </c>
      <c r="G14" s="184">
        <f>'２月(上旬)'!F20+'２月(上旬)'!F25+'２月(上旬)'!F26+'２月(上旬)'!F27+'２月(上旬)'!F36</f>
        <v>5895</v>
      </c>
      <c r="H14" s="185">
        <f>'２月(上旬)'!G20+'２月(上旬)'!G25+'２月(上旬)'!G26+'２月(上旬)'!G27+'２月(上旬)'!G36</f>
        <v>1495</v>
      </c>
      <c r="I14" s="182">
        <f>G14/H14</f>
        <v>3.9431438127090299</v>
      </c>
      <c r="J14" s="181">
        <f>G14-H14</f>
        <v>4400</v>
      </c>
      <c r="K14" s="180"/>
    </row>
    <row r="15" spans="1:11" ht="18" customHeight="1" x14ac:dyDescent="0.15">
      <c r="A15" s="187"/>
      <c r="B15" s="189" t="s">
        <v>108</v>
      </c>
      <c r="C15" s="184">
        <f>'２月(上旬)'!B44+'２月(上旬)'!B45+'２月(上旬)'!B46+'２月(上旬)'!B61</f>
        <v>12323</v>
      </c>
      <c r="D15" s="185">
        <f>'２月(上旬)'!C44+'２月(上旬)'!C45+'２月(上旬)'!C46+'２月(上旬)'!C61</f>
        <v>10519</v>
      </c>
      <c r="E15" s="182">
        <f>C15/D15</f>
        <v>1.1714991919383972</v>
      </c>
      <c r="F15" s="181">
        <f>C15-D15</f>
        <v>1804</v>
      </c>
      <c r="G15" s="184">
        <f>'２月(上旬)'!F44+'２月(上旬)'!F45+'２月(上旬)'!F46+'２月(上旬)'!F61</f>
        <v>18893</v>
      </c>
      <c r="H15" s="185">
        <f>'２月(上旬)'!G44+'２月(上旬)'!G45+'２月(上旬)'!G46+'２月(上旬)'!G61</f>
        <v>19015</v>
      </c>
      <c r="I15" s="182">
        <f>G15/H15</f>
        <v>0.99358401262161455</v>
      </c>
      <c r="J15" s="181">
        <f>G15-H15</f>
        <v>-122</v>
      </c>
      <c r="K15" s="180"/>
    </row>
    <row r="16" spans="1:11" s="166" customFormat="1" ht="18" customHeight="1" x14ac:dyDescent="0.15">
      <c r="A16" s="173"/>
      <c r="B16" s="194" t="s">
        <v>112</v>
      </c>
      <c r="C16" s="171" t="s">
        <v>105</v>
      </c>
      <c r="D16" s="170" t="s">
        <v>105</v>
      </c>
      <c r="E16" s="169" t="s">
        <v>105</v>
      </c>
      <c r="F16" s="168" t="s">
        <v>105</v>
      </c>
      <c r="G16" s="171" t="s">
        <v>105</v>
      </c>
      <c r="H16" s="170" t="s">
        <v>105</v>
      </c>
      <c r="I16" s="169" t="s">
        <v>105</v>
      </c>
      <c r="J16" s="168" t="s">
        <v>105</v>
      </c>
      <c r="K16" s="167"/>
    </row>
    <row r="17" spans="1:11" ht="18" customHeight="1" x14ac:dyDescent="0.15">
      <c r="A17" s="723" t="s">
        <v>207</v>
      </c>
      <c r="B17" s="724"/>
      <c r="C17" s="622">
        <f>SUM(C18:C21)</f>
        <v>18718</v>
      </c>
      <c r="D17" s="621">
        <f>SUM(D18:D21)</f>
        <v>16658</v>
      </c>
      <c r="E17" s="625">
        <f>C17/D17</f>
        <v>1.1236643054388282</v>
      </c>
      <c r="F17" s="624">
        <f>C17-D17</f>
        <v>2060</v>
      </c>
      <c r="G17" s="622">
        <f>SUM(G18:G21)</f>
        <v>26512</v>
      </c>
      <c r="H17" s="623">
        <f>SUM(H18:H21)</f>
        <v>26148</v>
      </c>
      <c r="I17" s="625">
        <f>G17/H17</f>
        <v>1.01392075875784</v>
      </c>
      <c r="J17" s="624">
        <f>G17-H17</f>
        <v>364</v>
      </c>
      <c r="K17" s="180"/>
    </row>
    <row r="18" spans="1:11" ht="18" customHeight="1" x14ac:dyDescent="0.15">
      <c r="A18" s="187" t="s">
        <v>206</v>
      </c>
      <c r="B18" s="189" t="s">
        <v>111</v>
      </c>
      <c r="C18" s="184">
        <f>'２月(上旬)'!B12</f>
        <v>0</v>
      </c>
      <c r="D18" s="185">
        <f>'２月(上旬)'!C12</f>
        <v>0</v>
      </c>
      <c r="E18" s="182" t="e">
        <f>C18/D18</f>
        <v>#DIV/0!</v>
      </c>
      <c r="F18" s="181">
        <f>C18-D18</f>
        <v>0</v>
      </c>
      <c r="G18" s="184">
        <f>'２月(上旬)'!F12</f>
        <v>0</v>
      </c>
      <c r="H18" s="183">
        <f>'２月(上旬)'!G12</f>
        <v>0</v>
      </c>
      <c r="I18" s="182" t="e">
        <f>G18/H18</f>
        <v>#DIV/0!</v>
      </c>
      <c r="J18" s="181">
        <f>G18-H18</f>
        <v>0</v>
      </c>
      <c r="K18" s="180"/>
    </row>
    <row r="19" spans="1:11" ht="18" customHeight="1" x14ac:dyDescent="0.15">
      <c r="A19" s="187"/>
      <c r="B19" s="189" t="s">
        <v>110</v>
      </c>
      <c r="C19" s="184">
        <f>'２月(上旬)'!B21+'２月(上旬)'!B35</f>
        <v>6376</v>
      </c>
      <c r="D19" s="185">
        <f>'２月(上旬)'!C21+'２月(上旬)'!C35</f>
        <v>5055</v>
      </c>
      <c r="E19" s="182">
        <f>C19/D19</f>
        <v>1.2613254203758655</v>
      </c>
      <c r="F19" s="181">
        <f>C19-D19</f>
        <v>1321</v>
      </c>
      <c r="G19" s="184">
        <f>'２月(上旬)'!F21+'２月(上旬)'!F35</f>
        <v>8700</v>
      </c>
      <c r="H19" s="183">
        <f>'２月(上旬)'!G21+'２月(上旬)'!G35</f>
        <v>8590</v>
      </c>
      <c r="I19" s="182">
        <f>G19/H19</f>
        <v>1.0128055878928988</v>
      </c>
      <c r="J19" s="181">
        <f>G19-H19</f>
        <v>110</v>
      </c>
      <c r="K19" s="180"/>
    </row>
    <row r="20" spans="1:11" ht="18" customHeight="1" x14ac:dyDescent="0.15">
      <c r="A20" s="187"/>
      <c r="B20" s="189" t="s">
        <v>108</v>
      </c>
      <c r="C20" s="184">
        <f>'２月(上旬)'!B48+'２月(上旬)'!B63</f>
        <v>12342</v>
      </c>
      <c r="D20" s="185">
        <f>'２月(上旬)'!C48+'２月(上旬)'!C63</f>
        <v>11603</v>
      </c>
      <c r="E20" s="182">
        <f>C20/D20</f>
        <v>1.0636904248901147</v>
      </c>
      <c r="F20" s="181">
        <f>C20-D20</f>
        <v>739</v>
      </c>
      <c r="G20" s="184">
        <f>'２月(上旬)'!F48+'２月(上旬)'!F63</f>
        <v>17812</v>
      </c>
      <c r="H20" s="183">
        <f>'２月(上旬)'!G48+'２月(上旬)'!G63</f>
        <v>17558</v>
      </c>
      <c r="I20" s="182">
        <f>G20/H20</f>
        <v>1.0144663401298553</v>
      </c>
      <c r="J20" s="181">
        <f>G20-H20</f>
        <v>254</v>
      </c>
      <c r="K20" s="180"/>
    </row>
    <row r="21" spans="1:11" s="166" customFormat="1" ht="18" customHeight="1" x14ac:dyDescent="0.15">
      <c r="A21" s="173"/>
      <c r="B21" s="194" t="s">
        <v>112</v>
      </c>
      <c r="C21" s="171" t="s">
        <v>105</v>
      </c>
      <c r="D21" s="170" t="s">
        <v>105</v>
      </c>
      <c r="E21" s="169" t="s">
        <v>105</v>
      </c>
      <c r="F21" s="168" t="s">
        <v>105</v>
      </c>
      <c r="G21" s="171" t="s">
        <v>105</v>
      </c>
      <c r="H21" s="170" t="s">
        <v>105</v>
      </c>
      <c r="I21" s="169" t="s">
        <v>105</v>
      </c>
      <c r="J21" s="168" t="s">
        <v>105</v>
      </c>
      <c r="K21" s="167"/>
    </row>
    <row r="22" spans="1:11" ht="18" customHeight="1" x14ac:dyDescent="0.15">
      <c r="A22" s="723" t="s">
        <v>205</v>
      </c>
      <c r="B22" s="724"/>
      <c r="C22" s="622">
        <f>SUM(C23:C26)</f>
        <v>12851</v>
      </c>
      <c r="D22" s="621">
        <f>SUM(D23:D26)</f>
        <v>11674</v>
      </c>
      <c r="E22" s="625">
        <f>C22/D22</f>
        <v>1.1008223402432757</v>
      </c>
      <c r="F22" s="624">
        <f>C22-D22</f>
        <v>1177</v>
      </c>
      <c r="G22" s="622">
        <f>SUM(G23:G26)</f>
        <v>15550</v>
      </c>
      <c r="H22" s="623">
        <f>SUM(H23:H26)</f>
        <v>15330</v>
      </c>
      <c r="I22" s="625">
        <f>G22/H22</f>
        <v>1.0143509458577953</v>
      </c>
      <c r="J22" s="624">
        <f>G22-H22</f>
        <v>220</v>
      </c>
      <c r="K22" s="180"/>
    </row>
    <row r="23" spans="1:11" ht="18" customHeight="1" x14ac:dyDescent="0.15">
      <c r="A23" s="187"/>
      <c r="B23" s="189" t="s">
        <v>111</v>
      </c>
      <c r="C23" s="184">
        <f>'２月(上旬)'!B13</f>
        <v>0</v>
      </c>
      <c r="D23" s="185">
        <f>'２月(上旬)'!C13</f>
        <v>0</v>
      </c>
      <c r="E23" s="182" t="e">
        <f>C23/D23</f>
        <v>#DIV/0!</v>
      </c>
      <c r="F23" s="181">
        <f>C23-D23</f>
        <v>0</v>
      </c>
      <c r="G23" s="184">
        <f>'２月(上旬)'!F13</f>
        <v>0</v>
      </c>
      <c r="H23" s="183">
        <f>'２月(上旬)'!G13</f>
        <v>0</v>
      </c>
      <c r="I23" s="182" t="e">
        <f>G23/H23</f>
        <v>#DIV/0!</v>
      </c>
      <c r="J23" s="181">
        <f>G23-H23</f>
        <v>0</v>
      </c>
      <c r="K23" s="180"/>
    </row>
    <row r="24" spans="1:11" ht="18" customHeight="1" x14ac:dyDescent="0.15">
      <c r="A24" s="187"/>
      <c r="B24" s="189" t="s">
        <v>110</v>
      </c>
      <c r="C24" s="184">
        <f>'２月(上旬)'!B28+'２月(上旬)'!B37</f>
        <v>5389</v>
      </c>
      <c r="D24" s="185">
        <f>'２月(上旬)'!C28+'２月(上旬)'!C37</f>
        <v>5906</v>
      </c>
      <c r="E24" s="182">
        <f>C24/D24</f>
        <v>0.91246190314933961</v>
      </c>
      <c r="F24" s="181">
        <f>C24-D24</f>
        <v>-517</v>
      </c>
      <c r="G24" s="184">
        <f>'２月(上旬)'!F28+'２月(上旬)'!F37</f>
        <v>6430</v>
      </c>
      <c r="H24" s="183">
        <f>'２月(上旬)'!G28+'２月(上旬)'!G37</f>
        <v>7330</v>
      </c>
      <c r="I24" s="182">
        <f>G24/H24</f>
        <v>0.87721691678035474</v>
      </c>
      <c r="J24" s="181">
        <f>G24-H24</f>
        <v>-900</v>
      </c>
      <c r="K24" s="180"/>
    </row>
    <row r="25" spans="1:11" ht="18" customHeight="1" x14ac:dyDescent="0.15">
      <c r="A25" s="187"/>
      <c r="B25" s="189" t="s">
        <v>108</v>
      </c>
      <c r="C25" s="184">
        <f>'２月(上旬)'!B47+'２月(上旬)'!B62</f>
        <v>7462</v>
      </c>
      <c r="D25" s="185">
        <f>'２月(上旬)'!C47+'２月(上旬)'!C62</f>
        <v>5768</v>
      </c>
      <c r="E25" s="182">
        <f>C25/D25</f>
        <v>1.2936893203883495</v>
      </c>
      <c r="F25" s="181">
        <f>C25-D25</f>
        <v>1694</v>
      </c>
      <c r="G25" s="184">
        <f>'２月(上旬)'!F47+'２月(上旬)'!F62</f>
        <v>9120</v>
      </c>
      <c r="H25" s="185">
        <f>'２月(上旬)'!G47+'２月(上旬)'!G62</f>
        <v>8000</v>
      </c>
      <c r="I25" s="182">
        <f>G25/H25</f>
        <v>1.1399999999999999</v>
      </c>
      <c r="J25" s="181">
        <f>G25-H25</f>
        <v>1120</v>
      </c>
      <c r="K25" s="180"/>
    </row>
    <row r="26" spans="1:11" s="166" customFormat="1" ht="18" customHeight="1" x14ac:dyDescent="0.15">
      <c r="A26" s="173"/>
      <c r="B26" s="194" t="s">
        <v>112</v>
      </c>
      <c r="C26" s="171" t="s">
        <v>105</v>
      </c>
      <c r="D26" s="170" t="s">
        <v>105</v>
      </c>
      <c r="E26" s="169" t="s">
        <v>105</v>
      </c>
      <c r="F26" s="168" t="s">
        <v>105</v>
      </c>
      <c r="G26" s="171" t="s">
        <v>105</v>
      </c>
      <c r="H26" s="170" t="s">
        <v>105</v>
      </c>
      <c r="I26" s="169" t="s">
        <v>105</v>
      </c>
      <c r="J26" s="168" t="s">
        <v>105</v>
      </c>
      <c r="K26" s="167"/>
    </row>
    <row r="27" spans="1:11" ht="18" customHeight="1" x14ac:dyDescent="0.15">
      <c r="A27" s="723" t="s">
        <v>204</v>
      </c>
      <c r="B27" s="724"/>
      <c r="C27" s="622">
        <f>SUM(C28:C34)</f>
        <v>17039</v>
      </c>
      <c r="D27" s="621">
        <f>SUM(D28:D34)</f>
        <v>13449</v>
      </c>
      <c r="E27" s="625">
        <f t="shared" ref="E27:E32" si="0">C27/D27</f>
        <v>1.2669343445609338</v>
      </c>
      <c r="F27" s="624">
        <f t="shared" ref="F27:F32" si="1">C27-D27</f>
        <v>3590</v>
      </c>
      <c r="G27" s="622">
        <f>SUM(G28:G34)</f>
        <v>26884</v>
      </c>
      <c r="H27" s="621">
        <f>SUM(H28:H34)</f>
        <v>24465</v>
      </c>
      <c r="I27" s="625">
        <f t="shared" ref="I27:I32" si="2">G27/H27</f>
        <v>1.0988759452278765</v>
      </c>
      <c r="J27" s="624">
        <f t="shared" ref="J27:J32" si="3">G27-H27</f>
        <v>2419</v>
      </c>
      <c r="K27" s="180"/>
    </row>
    <row r="28" spans="1:11" ht="18" customHeight="1" x14ac:dyDescent="0.15">
      <c r="A28" s="187"/>
      <c r="B28" s="189" t="s">
        <v>111</v>
      </c>
      <c r="C28" s="184">
        <f>'２月(上旬)'!B15+'２月(上旬)'!B17</f>
        <v>0</v>
      </c>
      <c r="D28" s="185">
        <f>'２月(上旬)'!C15+'２月(上旬)'!C17</f>
        <v>0</v>
      </c>
      <c r="E28" s="182" t="e">
        <f t="shared" si="0"/>
        <v>#DIV/0!</v>
      </c>
      <c r="F28" s="181">
        <f t="shared" si="1"/>
        <v>0</v>
      </c>
      <c r="G28" s="184">
        <f>'２月(上旬)'!F15+'２月(上旬)'!F17</f>
        <v>0</v>
      </c>
      <c r="H28" s="183">
        <f>'２月(上旬)'!G15+'２月(上旬)'!G17</f>
        <v>0</v>
      </c>
      <c r="I28" s="182" t="e">
        <f t="shared" si="2"/>
        <v>#DIV/0!</v>
      </c>
      <c r="J28" s="181">
        <f t="shared" si="3"/>
        <v>0</v>
      </c>
      <c r="K28" s="180"/>
    </row>
    <row r="29" spans="1:11" ht="18" customHeight="1" x14ac:dyDescent="0.15">
      <c r="A29" s="187"/>
      <c r="B29" s="186" t="s">
        <v>110</v>
      </c>
      <c r="C29" s="184">
        <f>'２月(上旬)'!B29+'２月(上旬)'!B30+'２月(上旬)'!B31+'２月(上旬)'!B32+'２月(上旬)'!B33+'２月(上旬)'!B34</f>
        <v>1930</v>
      </c>
      <c r="D29" s="188">
        <f>'２月(上旬)'!C29+'２月(上旬)'!C30+'２月(上旬)'!C31+'２月(上旬)'!C32+'２月(上旬)'!C33+'２月(上旬)'!C34</f>
        <v>1858</v>
      </c>
      <c r="E29" s="182">
        <f t="shared" si="0"/>
        <v>1.038751345532831</v>
      </c>
      <c r="F29" s="181">
        <f t="shared" si="1"/>
        <v>72</v>
      </c>
      <c r="G29" s="184">
        <f>'２月(上旬)'!F29+'２月(上旬)'!F30+'２月(上旬)'!F31+'２月(上旬)'!F32+'２月(上旬)'!F33+'２月(上旬)'!F34</f>
        <v>2900</v>
      </c>
      <c r="H29" s="183">
        <f>'２月(上旬)'!G29+'２月(上旬)'!G30+'２月(上旬)'!G31+'２月(上旬)'!G32+'２月(上旬)'!G33+'２月(上旬)'!G34</f>
        <v>2935</v>
      </c>
      <c r="I29" s="182">
        <f t="shared" si="2"/>
        <v>0.98807495741056217</v>
      </c>
      <c r="J29" s="181">
        <f t="shared" si="3"/>
        <v>-35</v>
      </c>
      <c r="K29" s="180"/>
    </row>
    <row r="30" spans="1:11" ht="18" customHeight="1" x14ac:dyDescent="0.15">
      <c r="A30" s="187"/>
      <c r="B30" s="186" t="s">
        <v>109</v>
      </c>
      <c r="C30" s="184">
        <f>'２月(上旬)'!B38</f>
        <v>482</v>
      </c>
      <c r="D30" s="185">
        <f>'２月(上旬)'!C38</f>
        <v>367</v>
      </c>
      <c r="E30" s="182">
        <f t="shared" si="0"/>
        <v>1.3133514986376023</v>
      </c>
      <c r="F30" s="181">
        <f t="shared" si="1"/>
        <v>115</v>
      </c>
      <c r="G30" s="184">
        <f>'２月(上旬)'!F38</f>
        <v>857</v>
      </c>
      <c r="H30" s="183">
        <f>'２月(上旬)'!G38</f>
        <v>868</v>
      </c>
      <c r="I30" s="182">
        <f t="shared" si="2"/>
        <v>0.98732718894009219</v>
      </c>
      <c r="J30" s="181">
        <f t="shared" si="3"/>
        <v>-11</v>
      </c>
      <c r="K30" s="180"/>
    </row>
    <row r="31" spans="1:11" ht="18" customHeight="1" x14ac:dyDescent="0.15">
      <c r="A31" s="187"/>
      <c r="B31" s="186" t="s">
        <v>108</v>
      </c>
      <c r="C31" s="184">
        <f>'２月(上旬)'!B50+'２月(上旬)'!B51+'２月(上旬)'!B52+'２月(上旬)'!B53+'２月(上旬)'!B54+'２月(上旬)'!B57+'２月(上旬)'!B55+'２月(上旬)'!B56+'２月(上旬)'!B60+'２月(上旬)'!B58+'２月(上旬)'!B59</f>
        <v>13570</v>
      </c>
      <c r="D31" s="185">
        <f>'２月(上旬)'!C50+'２月(上旬)'!C51+'２月(上旬)'!C52+'２月(上旬)'!C53+'２月(上旬)'!C54+'２月(上旬)'!C57+'２月(上旬)'!C55+'２月(上旬)'!C56+'２月(上旬)'!C60+'２月(上旬)'!C58+'２月(上旬)'!C59</f>
        <v>10499</v>
      </c>
      <c r="E31" s="182">
        <f t="shared" si="0"/>
        <v>1.292504048004572</v>
      </c>
      <c r="F31" s="181">
        <f t="shared" si="1"/>
        <v>3071</v>
      </c>
      <c r="G31" s="184">
        <f>'２月(上旬)'!F50+'２月(上旬)'!F51+'２月(上旬)'!F52+'２月(上旬)'!F53+'２月(上旬)'!F54+'２月(上旬)'!F57+'２月(上旬)'!F55+'２月(上旬)'!F56+'２月(上旬)'!F60+'２月(上旬)'!F58+'２月(上旬)'!F59</f>
        <v>21404</v>
      </c>
      <c r="H31" s="185">
        <f>'２月(上旬)'!G50+'２月(上旬)'!G51+'２月(上旬)'!G52+'２月(上旬)'!G53+'２月(上旬)'!G54+'２月(上旬)'!G57+'２月(上旬)'!G55+'２月(上旬)'!G56+'２月(上旬)'!G60+'２月(上旬)'!G58+'２月(上旬)'!G59</f>
        <v>19161</v>
      </c>
      <c r="I31" s="182">
        <f t="shared" si="2"/>
        <v>1.1170606962058347</v>
      </c>
      <c r="J31" s="181">
        <f t="shared" si="3"/>
        <v>2243</v>
      </c>
      <c r="K31" s="180"/>
    </row>
    <row r="32" spans="1:11" ht="18" customHeight="1" x14ac:dyDescent="0.15">
      <c r="A32" s="187"/>
      <c r="B32" s="186" t="s">
        <v>107</v>
      </c>
      <c r="C32" s="184">
        <f>'２月(上旬)'!B64</f>
        <v>1057</v>
      </c>
      <c r="D32" s="185">
        <f>'２月(上旬)'!C64</f>
        <v>725</v>
      </c>
      <c r="E32" s="182">
        <f t="shared" si="0"/>
        <v>1.4579310344827585</v>
      </c>
      <c r="F32" s="181">
        <f t="shared" si="1"/>
        <v>332</v>
      </c>
      <c r="G32" s="184">
        <f>'２月(上旬)'!F64</f>
        <v>1723</v>
      </c>
      <c r="H32" s="183">
        <f>'２月(上旬)'!G64</f>
        <v>1501</v>
      </c>
      <c r="I32" s="182">
        <f t="shared" si="2"/>
        <v>1.1479013990672884</v>
      </c>
      <c r="J32" s="181">
        <f t="shared" si="3"/>
        <v>222</v>
      </c>
      <c r="K32" s="180"/>
    </row>
    <row r="33" spans="1:11" s="166" customFormat="1" ht="18" customHeight="1" x14ac:dyDescent="0.15">
      <c r="A33" s="179"/>
      <c r="B33" s="178" t="s">
        <v>106</v>
      </c>
      <c r="C33" s="177" t="s">
        <v>105</v>
      </c>
      <c r="D33" s="176" t="s">
        <v>105</v>
      </c>
      <c r="E33" s="175" t="s">
        <v>105</v>
      </c>
      <c r="F33" s="174" t="s">
        <v>105</v>
      </c>
      <c r="G33" s="177" t="s">
        <v>105</v>
      </c>
      <c r="H33" s="176" t="s">
        <v>105</v>
      </c>
      <c r="I33" s="175" t="s">
        <v>105</v>
      </c>
      <c r="J33" s="174" t="s">
        <v>105</v>
      </c>
      <c r="K33" s="167"/>
    </row>
    <row r="34" spans="1:11" s="166" customFormat="1" ht="18" customHeight="1" x14ac:dyDescent="0.15">
      <c r="A34" s="173"/>
      <c r="B34" s="172" t="s">
        <v>203</v>
      </c>
      <c r="C34" s="171" t="s">
        <v>105</v>
      </c>
      <c r="D34" s="170" t="s">
        <v>105</v>
      </c>
      <c r="E34" s="169" t="s">
        <v>105</v>
      </c>
      <c r="F34" s="168" t="s">
        <v>105</v>
      </c>
      <c r="G34" s="171" t="s">
        <v>105</v>
      </c>
      <c r="H34" s="170" t="s">
        <v>105</v>
      </c>
      <c r="I34" s="169" t="s">
        <v>105</v>
      </c>
      <c r="J34" s="168" t="s">
        <v>105</v>
      </c>
      <c r="K34" s="167"/>
    </row>
    <row r="35" spans="1:11" x14ac:dyDescent="0.15">
      <c r="C35" s="165"/>
      <c r="G35" s="165"/>
    </row>
    <row r="36" spans="1:11" x14ac:dyDescent="0.15">
      <c r="C36" s="165"/>
      <c r="G36" s="165"/>
    </row>
    <row r="37" spans="1:11" x14ac:dyDescent="0.15">
      <c r="C37" s="165"/>
      <c r="G37" s="42"/>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2:7" x14ac:dyDescent="0.15">
      <c r="B65" s="164">
        <v>6025</v>
      </c>
      <c r="C65" s="165"/>
      <c r="F65" s="162">
        <v>10620</v>
      </c>
      <c r="G65" s="165"/>
    </row>
    <row r="66" spans="2:7" x14ac:dyDescent="0.15">
      <c r="C66" s="165"/>
      <c r="G66" s="165"/>
    </row>
    <row r="67" spans="2:7" x14ac:dyDescent="0.15">
      <c r="C67" s="165"/>
      <c r="G67" s="165"/>
    </row>
    <row r="68" spans="2:7" x14ac:dyDescent="0.15">
      <c r="C68" s="165"/>
      <c r="G68" s="165"/>
    </row>
    <row r="69" spans="2:7" x14ac:dyDescent="0.15">
      <c r="C69" s="165"/>
      <c r="G69" s="165"/>
    </row>
    <row r="70" spans="2:7" x14ac:dyDescent="0.15">
      <c r="C70" s="165"/>
      <c r="G70" s="165"/>
    </row>
  </sheetData>
  <mergeCells count="24">
    <mergeCell ref="A1:B1"/>
    <mergeCell ref="I5:I6"/>
    <mergeCell ref="A5:B5"/>
    <mergeCell ref="C5:C6"/>
    <mergeCell ref="D5:D6"/>
    <mergeCell ref="E5:E6"/>
    <mergeCell ref="C2:F2"/>
    <mergeCell ref="G2:J2"/>
    <mergeCell ref="C3:C4"/>
    <mergeCell ref="D3:D4"/>
    <mergeCell ref="E3:F3"/>
    <mergeCell ref="G3:G4"/>
    <mergeCell ref="H3:H4"/>
    <mergeCell ref="I3:J3"/>
    <mergeCell ref="A17:B17"/>
    <mergeCell ref="A22:B22"/>
    <mergeCell ref="A27:B27"/>
    <mergeCell ref="J5:J6"/>
    <mergeCell ref="A6:B6"/>
    <mergeCell ref="A7:B7"/>
    <mergeCell ref="A12:B12"/>
    <mergeCell ref="F5:F6"/>
    <mergeCell ref="G5:G6"/>
    <mergeCell ref="H5:H6"/>
  </mergeCells>
  <phoneticPr fontId="3"/>
  <hyperlinks>
    <hyperlink ref="A1:B1" location="'h24'!A1" display="'h24'!A1"/>
  </hyperlinks>
  <pageMargins left="0.86614173228346458" right="0.35433070866141736" top="0.78740157480314965" bottom="0.55118110236220474" header="0.39370078740157483" footer="0.31496062992125984"/>
  <headerFooter alignWithMargins="0">
    <oddHeader>&amp;C&amp;16 2013年&amp;A航空旅客輸送実績</odd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70"/>
  <sheetViews>
    <sheetView showGridLines="0" zoomScale="70"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２月中旬</v>
      </c>
      <c r="G1" s="4" t="s">
        <v>69</v>
      </c>
      <c r="H1" s="2"/>
      <c r="I1" s="2"/>
      <c r="J1" s="2"/>
    </row>
    <row r="2" spans="1:11" ht="18" customHeight="1" x14ac:dyDescent="0.15">
      <c r="A2" s="206"/>
      <c r="B2" s="205"/>
      <c r="C2" s="683" t="s">
        <v>219</v>
      </c>
      <c r="D2" s="684"/>
      <c r="E2" s="685"/>
      <c r="F2" s="686"/>
      <c r="G2" s="683" t="s">
        <v>218</v>
      </c>
      <c r="H2" s="684"/>
      <c r="I2" s="685"/>
      <c r="J2" s="686"/>
    </row>
    <row r="3" spans="1:11" ht="18.75" customHeight="1" x14ac:dyDescent="0.15">
      <c r="A3" s="186"/>
      <c r="B3" s="204"/>
      <c r="C3" s="687" t="s">
        <v>373</v>
      </c>
      <c r="D3" s="689" t="s">
        <v>372</v>
      </c>
      <c r="E3" s="664" t="s">
        <v>215</v>
      </c>
      <c r="F3" s="665"/>
      <c r="G3" s="660" t="str">
        <f>C3</f>
        <v>13.2.中旬</v>
      </c>
      <c r="H3" s="662" t="str">
        <f>D3</f>
        <v>12.2.中旬</v>
      </c>
      <c r="I3" s="664" t="s">
        <v>215</v>
      </c>
      <c r="J3" s="665"/>
    </row>
    <row r="4" spans="1:11" ht="18" customHeight="1" x14ac:dyDescent="0.15">
      <c r="A4" s="202"/>
      <c r="B4" s="201"/>
      <c r="C4" s="688"/>
      <c r="D4" s="690"/>
      <c r="E4" s="200" t="s">
        <v>214</v>
      </c>
      <c r="F4" s="199" t="s">
        <v>367</v>
      </c>
      <c r="G4" s="661"/>
      <c r="H4" s="663"/>
      <c r="I4" s="200" t="s">
        <v>214</v>
      </c>
      <c r="J4" s="199" t="s">
        <v>367</v>
      </c>
    </row>
    <row r="5" spans="1:11" ht="13.5" customHeight="1" x14ac:dyDescent="0.15">
      <c r="A5" s="668" t="s">
        <v>212</v>
      </c>
      <c r="B5" s="718"/>
      <c r="C5" s="670">
        <f>C7+C12+C17+C22+C27</f>
        <v>146643</v>
      </c>
      <c r="D5" s="672">
        <f>D7+D12+D17+D22+D27</f>
        <v>144955</v>
      </c>
      <c r="E5" s="727">
        <f>C5/D5</f>
        <v>1.0116449932737746</v>
      </c>
      <c r="F5" s="725">
        <f>C5-D5</f>
        <v>1688</v>
      </c>
      <c r="G5" s="670">
        <f>G7+G12+G17+G22+G27</f>
        <v>198286</v>
      </c>
      <c r="H5" s="681">
        <f>H7+H12+H17+H22+H27</f>
        <v>205459</v>
      </c>
      <c r="I5" s="727">
        <f>G5/H5</f>
        <v>0.96508792508481012</v>
      </c>
      <c r="J5" s="725">
        <f>G5-H5</f>
        <v>-7173</v>
      </c>
    </row>
    <row r="6" spans="1:11" ht="13.5" customHeight="1" x14ac:dyDescent="0.15">
      <c r="A6" s="679" t="s">
        <v>113</v>
      </c>
      <c r="B6" s="715"/>
      <c r="C6" s="671"/>
      <c r="D6" s="673"/>
      <c r="E6" s="728"/>
      <c r="F6" s="726"/>
      <c r="G6" s="671"/>
      <c r="H6" s="682"/>
      <c r="I6" s="728"/>
      <c r="J6" s="726"/>
    </row>
    <row r="7" spans="1:11" ht="18" customHeight="1" x14ac:dyDescent="0.15">
      <c r="A7" s="723" t="s">
        <v>211</v>
      </c>
      <c r="B7" s="724"/>
      <c r="C7" s="622">
        <f>SUM(C8:C11)</f>
        <v>72689</v>
      </c>
      <c r="D7" s="621">
        <f>SUM(D8:D11)</f>
        <v>71038</v>
      </c>
      <c r="E7" s="625">
        <f>C7/D7</f>
        <v>1.0232410822376756</v>
      </c>
      <c r="F7" s="624">
        <f>C7-D7</f>
        <v>1651</v>
      </c>
      <c r="G7" s="622">
        <f>SUM(G8:G11)</f>
        <v>97831</v>
      </c>
      <c r="H7" s="623">
        <f>SUM(H8:H11)</f>
        <v>103596</v>
      </c>
      <c r="I7" s="625">
        <f>G7/H7</f>
        <v>0.94435113324838793</v>
      </c>
      <c r="J7" s="624">
        <f>G7-H7</f>
        <v>-5765</v>
      </c>
      <c r="K7" s="180"/>
    </row>
    <row r="8" spans="1:11" ht="18" customHeight="1" x14ac:dyDescent="0.15">
      <c r="A8" s="187" t="s">
        <v>210</v>
      </c>
      <c r="B8" s="189" t="s">
        <v>111</v>
      </c>
      <c r="C8" s="184">
        <f>'２月(中旬)'!B9+'２月(中旬)'!B14</f>
        <v>34932</v>
      </c>
      <c r="D8" s="185">
        <f>'２月(中旬)'!C9+'２月(中旬)'!C14</f>
        <v>34510</v>
      </c>
      <c r="E8" s="182">
        <f>C8/D8</f>
        <v>1.0122283396117067</v>
      </c>
      <c r="F8" s="181">
        <f>C8-D8</f>
        <v>422</v>
      </c>
      <c r="G8" s="184">
        <f>'２月(中旬)'!F9+'２月(中旬)'!F14</f>
        <v>49033</v>
      </c>
      <c r="H8" s="183">
        <f>'２月(中旬)'!G9+'２月(中旬)'!G14</f>
        <v>53014</v>
      </c>
      <c r="I8" s="182">
        <f>G8/H8</f>
        <v>0.92490662843777116</v>
      </c>
      <c r="J8" s="181">
        <f>G8-H8</f>
        <v>-3981</v>
      </c>
      <c r="K8" s="180"/>
    </row>
    <row r="9" spans="1:11" ht="18" customHeight="1" x14ac:dyDescent="0.15">
      <c r="A9" s="187"/>
      <c r="B9" s="189" t="s">
        <v>110</v>
      </c>
      <c r="C9" s="184">
        <f>'２月(中旬)'!B19+'２月(中旬)'!B22+'２月(中旬)'!B23+'２月(中旬)'!B24</f>
        <v>3182</v>
      </c>
      <c r="D9" s="185">
        <f>'２月(中旬)'!C19+'２月(中旬)'!C22+'２月(中旬)'!C23+'２月(中旬)'!C24</f>
        <v>2806</v>
      </c>
      <c r="E9" s="182">
        <f>C9/D9</f>
        <v>1.1339985744832501</v>
      </c>
      <c r="F9" s="181">
        <f>C9-D9</f>
        <v>376</v>
      </c>
      <c r="G9" s="184">
        <f>'２月(中旬)'!F19+'２月(中旬)'!F22+'２月(中旬)'!F23+'２月(中旬)'!F24</f>
        <v>4410</v>
      </c>
      <c r="H9" s="183">
        <f>'２月(中旬)'!G19+'２月(中旬)'!G22+'２月(中旬)'!G23+'２月(中旬)'!G24</f>
        <v>4415</v>
      </c>
      <c r="I9" s="182">
        <f>G9/H9</f>
        <v>0.9988674971687429</v>
      </c>
      <c r="J9" s="181">
        <f>G9-H9</f>
        <v>-5</v>
      </c>
      <c r="K9" s="180"/>
    </row>
    <row r="10" spans="1:11" ht="18" customHeight="1" x14ac:dyDescent="0.15">
      <c r="A10" s="187"/>
      <c r="B10" s="189" t="s">
        <v>108</v>
      </c>
      <c r="C10" s="184">
        <f>'２月(中旬)'!B43+'２月(中旬)'!B49</f>
        <v>34575</v>
      </c>
      <c r="D10" s="185">
        <f>'２月(中旬)'!C43+'２月(中旬)'!C49</f>
        <v>33722</v>
      </c>
      <c r="E10" s="182">
        <f>C10/D10</f>
        <v>1.0252950596050057</v>
      </c>
      <c r="F10" s="181">
        <f>C10-D10</f>
        <v>853</v>
      </c>
      <c r="G10" s="184">
        <f>'２月(中旬)'!F43+'２月(中旬)'!F49</f>
        <v>44388</v>
      </c>
      <c r="H10" s="183">
        <f>'２月(中旬)'!G43+'２月(中旬)'!G49</f>
        <v>46167</v>
      </c>
      <c r="I10" s="182">
        <f>G10/H10</f>
        <v>0.9614659821950744</v>
      </c>
      <c r="J10" s="181">
        <f>G10-H10</f>
        <v>-1779</v>
      </c>
      <c r="K10" s="180"/>
    </row>
    <row r="11" spans="1:11" s="166" customFormat="1" ht="18" customHeight="1" x14ac:dyDescent="0.15">
      <c r="A11" s="179"/>
      <c r="B11" s="197" t="s">
        <v>112</v>
      </c>
      <c r="C11" s="196" t="s">
        <v>105</v>
      </c>
      <c r="D11" s="176" t="s">
        <v>105</v>
      </c>
      <c r="E11" s="175" t="s">
        <v>105</v>
      </c>
      <c r="F11" s="174" t="s">
        <v>105</v>
      </c>
      <c r="G11" s="196" t="s">
        <v>105</v>
      </c>
      <c r="H11" s="176" t="s">
        <v>105</v>
      </c>
      <c r="I11" s="175" t="s">
        <v>105</v>
      </c>
      <c r="J11" s="174" t="s">
        <v>105</v>
      </c>
      <c r="K11" s="167"/>
    </row>
    <row r="12" spans="1:11" ht="18" customHeight="1" x14ac:dyDescent="0.15">
      <c r="A12" s="723" t="s">
        <v>209</v>
      </c>
      <c r="B12" s="724"/>
      <c r="C12" s="622">
        <f>SUM(C13:C16)</f>
        <v>23378</v>
      </c>
      <c r="D12" s="621">
        <f>SUM(D13:D16)</f>
        <v>25522</v>
      </c>
      <c r="E12" s="625">
        <f>C12/D12</f>
        <v>0.91599404435389076</v>
      </c>
      <c r="F12" s="624">
        <f>C12-D12</f>
        <v>-2144</v>
      </c>
      <c r="G12" s="622">
        <f>SUM(G13:G16)</f>
        <v>31395</v>
      </c>
      <c r="H12" s="621">
        <f>SUM(H13:H16)</f>
        <v>34231</v>
      </c>
      <c r="I12" s="625">
        <f>G12/H12</f>
        <v>0.91715112032952584</v>
      </c>
      <c r="J12" s="624">
        <f>G12-H12</f>
        <v>-2836</v>
      </c>
      <c r="K12" s="180"/>
    </row>
    <row r="13" spans="1:11" ht="18" customHeight="1" x14ac:dyDescent="0.15">
      <c r="A13" s="187" t="s">
        <v>208</v>
      </c>
      <c r="B13" s="189" t="s">
        <v>111</v>
      </c>
      <c r="C13" s="184">
        <f>'２月(中旬)'!B10+'２月(中旬)'!B11+'２月(中旬)'!B16</f>
        <v>4798</v>
      </c>
      <c r="D13" s="185">
        <f>'２月(中旬)'!C10+'２月(中旬)'!C11+'２月(中旬)'!C16</f>
        <v>10736</v>
      </c>
      <c r="E13" s="182">
        <f>C13/D13</f>
        <v>0.44690760059612517</v>
      </c>
      <c r="F13" s="181">
        <f>C13-D13</f>
        <v>-5938</v>
      </c>
      <c r="G13" s="184">
        <f>'２月(中旬)'!F10+'２月(中旬)'!F11+'２月(中旬)'!F16</f>
        <v>5426</v>
      </c>
      <c r="H13" s="185">
        <f>'２月(中旬)'!G10+'２月(中旬)'!G11+'２月(中旬)'!G16</f>
        <v>13310</v>
      </c>
      <c r="I13" s="182">
        <f>G13/H13</f>
        <v>0.40766341096919612</v>
      </c>
      <c r="J13" s="181">
        <f>G13-H13</f>
        <v>-7884</v>
      </c>
      <c r="K13" s="180"/>
    </row>
    <row r="14" spans="1:11" ht="18" customHeight="1" x14ac:dyDescent="0.15">
      <c r="A14" s="187"/>
      <c r="B14" s="189" t="s">
        <v>110</v>
      </c>
      <c r="C14" s="184">
        <f>'２月(中旬)'!B20+'２月(中旬)'!B25+'２月(中旬)'!B26+'２月(中旬)'!B27+'２月(中旬)'!B36</f>
        <v>4220</v>
      </c>
      <c r="D14" s="185">
        <f>'２月(中旬)'!C20+'２月(中旬)'!C25+'２月(中旬)'!C26+'２月(中旬)'!C27+'２月(中旬)'!C36</f>
        <v>1113</v>
      </c>
      <c r="E14" s="182">
        <f>C14/D14</f>
        <v>3.7915543575920934</v>
      </c>
      <c r="F14" s="181">
        <f>C14-D14</f>
        <v>3107</v>
      </c>
      <c r="G14" s="184">
        <f>'２月(中旬)'!F20+'２月(中旬)'!F25+'２月(中旬)'!F26+'２月(中旬)'!F27+'２月(中旬)'!F36</f>
        <v>5885</v>
      </c>
      <c r="H14" s="185">
        <f>'２月(中旬)'!G20+'２月(中旬)'!G25+'２月(中旬)'!G26+'２月(中旬)'!G27+'２月(中旬)'!G36</f>
        <v>1490</v>
      </c>
      <c r="I14" s="182">
        <f>G14/H14</f>
        <v>3.9496644295302015</v>
      </c>
      <c r="J14" s="181">
        <f>G14-H14</f>
        <v>4395</v>
      </c>
      <c r="K14" s="180"/>
    </row>
    <row r="15" spans="1:11" ht="18" customHeight="1" x14ac:dyDescent="0.15">
      <c r="A15" s="187"/>
      <c r="B15" s="189" t="s">
        <v>108</v>
      </c>
      <c r="C15" s="184">
        <f>'２月(中旬)'!B44+'２月(中旬)'!B45+'２月(中旬)'!B46+'２月(中旬)'!B61</f>
        <v>14360</v>
      </c>
      <c r="D15" s="185">
        <f>'２月(中旬)'!C44+'２月(中旬)'!C45+'２月(中旬)'!C46+'２月(中旬)'!C61</f>
        <v>13673</v>
      </c>
      <c r="E15" s="182">
        <f>C15/D15</f>
        <v>1.0502450084107364</v>
      </c>
      <c r="F15" s="181">
        <f>C15-D15</f>
        <v>687</v>
      </c>
      <c r="G15" s="184">
        <f>'２月(中旬)'!F44+'２月(中旬)'!F45+'２月(中旬)'!F46+'２月(中旬)'!F61</f>
        <v>20084</v>
      </c>
      <c r="H15" s="185">
        <f>'２月(中旬)'!G44+'２月(中旬)'!G45+'２月(中旬)'!G46+'２月(中旬)'!G61</f>
        <v>19431</v>
      </c>
      <c r="I15" s="182">
        <f>G15/H15</f>
        <v>1.0336060933559776</v>
      </c>
      <c r="J15" s="181">
        <f>G15-H15</f>
        <v>653</v>
      </c>
      <c r="K15" s="180"/>
    </row>
    <row r="16" spans="1:11" s="166" customFormat="1" ht="18" customHeight="1" x14ac:dyDescent="0.15">
      <c r="A16" s="173"/>
      <c r="B16" s="194" t="s">
        <v>112</v>
      </c>
      <c r="C16" s="171" t="s">
        <v>105</v>
      </c>
      <c r="D16" s="170" t="s">
        <v>105</v>
      </c>
      <c r="E16" s="169" t="s">
        <v>105</v>
      </c>
      <c r="F16" s="168" t="s">
        <v>105</v>
      </c>
      <c r="G16" s="171" t="s">
        <v>105</v>
      </c>
      <c r="H16" s="170" t="s">
        <v>105</v>
      </c>
      <c r="I16" s="169" t="s">
        <v>105</v>
      </c>
      <c r="J16" s="168" t="s">
        <v>105</v>
      </c>
      <c r="K16" s="167"/>
    </row>
    <row r="17" spans="1:11" ht="18" customHeight="1" x14ac:dyDescent="0.15">
      <c r="A17" s="723" t="s">
        <v>207</v>
      </c>
      <c r="B17" s="724"/>
      <c r="C17" s="622">
        <f>SUM(C18:C21)</f>
        <v>19032</v>
      </c>
      <c r="D17" s="621">
        <f>SUM(D18:D21)</f>
        <v>18592</v>
      </c>
      <c r="E17" s="625">
        <f>C17/D17</f>
        <v>1.0236660929432013</v>
      </c>
      <c r="F17" s="624">
        <f>C17-D17</f>
        <v>440</v>
      </c>
      <c r="G17" s="622">
        <f>SUM(G18:G21)</f>
        <v>26427</v>
      </c>
      <c r="H17" s="623">
        <f>SUM(H18:H21)</f>
        <v>26435</v>
      </c>
      <c r="I17" s="625">
        <f>G17/H17</f>
        <v>0.99969737090977873</v>
      </c>
      <c r="J17" s="624">
        <f>G17-H17</f>
        <v>-8</v>
      </c>
      <c r="K17" s="180"/>
    </row>
    <row r="18" spans="1:11" ht="18" customHeight="1" x14ac:dyDescent="0.15">
      <c r="A18" s="187" t="s">
        <v>206</v>
      </c>
      <c r="B18" s="189" t="s">
        <v>111</v>
      </c>
      <c r="C18" s="184">
        <f>'２月(中旬)'!B12</f>
        <v>0</v>
      </c>
      <c r="D18" s="185">
        <f>'２月(中旬)'!C12</f>
        <v>0</v>
      </c>
      <c r="E18" s="182" t="e">
        <f>C18/D18</f>
        <v>#DIV/0!</v>
      </c>
      <c r="F18" s="181">
        <f>C18-D18</f>
        <v>0</v>
      </c>
      <c r="G18" s="184">
        <f>'２月(中旬)'!F12</f>
        <v>0</v>
      </c>
      <c r="H18" s="183">
        <f>'２月(中旬)'!G12</f>
        <v>0</v>
      </c>
      <c r="I18" s="182" t="e">
        <f>G18/H18</f>
        <v>#DIV/0!</v>
      </c>
      <c r="J18" s="181">
        <f>G18-H18</f>
        <v>0</v>
      </c>
      <c r="K18" s="180"/>
    </row>
    <row r="19" spans="1:11" ht="18" customHeight="1" x14ac:dyDescent="0.15">
      <c r="A19" s="187"/>
      <c r="B19" s="189" t="s">
        <v>110</v>
      </c>
      <c r="C19" s="184">
        <f>'２月(中旬)'!B21+'２月(中旬)'!B35</f>
        <v>6128</v>
      </c>
      <c r="D19" s="185">
        <f>'２月(中旬)'!C21+'２月(中旬)'!C35</f>
        <v>6513</v>
      </c>
      <c r="E19" s="182">
        <f>C19/D19</f>
        <v>0.94088745585751576</v>
      </c>
      <c r="F19" s="181">
        <f>C19-D19</f>
        <v>-385</v>
      </c>
      <c r="G19" s="184">
        <f>'２月(中旬)'!F21+'２月(中旬)'!F35</f>
        <v>8700</v>
      </c>
      <c r="H19" s="183">
        <f>'２月(中旬)'!G21+'２月(中旬)'!G35</f>
        <v>8730</v>
      </c>
      <c r="I19" s="182">
        <f>G19/H19</f>
        <v>0.99656357388316152</v>
      </c>
      <c r="J19" s="181">
        <f>G19-H19</f>
        <v>-30</v>
      </c>
      <c r="K19" s="180"/>
    </row>
    <row r="20" spans="1:11" ht="18" customHeight="1" x14ac:dyDescent="0.15">
      <c r="A20" s="187"/>
      <c r="B20" s="189" t="s">
        <v>108</v>
      </c>
      <c r="C20" s="184">
        <f>'２月(中旬)'!B48+'２月(中旬)'!B63</f>
        <v>12904</v>
      </c>
      <c r="D20" s="185">
        <f>'２月(中旬)'!C48+'２月(中旬)'!C63</f>
        <v>12079</v>
      </c>
      <c r="E20" s="182">
        <f>C20/D20</f>
        <v>1.0683003559897342</v>
      </c>
      <c r="F20" s="181">
        <f>C20-D20</f>
        <v>825</v>
      </c>
      <c r="G20" s="184">
        <f>'２月(中旬)'!F48+'２月(中旬)'!F63</f>
        <v>17727</v>
      </c>
      <c r="H20" s="183">
        <f>'２月(中旬)'!G48+'２月(中旬)'!G63</f>
        <v>17705</v>
      </c>
      <c r="I20" s="182">
        <f>G20/H20</f>
        <v>1.0012425868398758</v>
      </c>
      <c r="J20" s="181">
        <f>G20-H20</f>
        <v>22</v>
      </c>
      <c r="K20" s="180"/>
    </row>
    <row r="21" spans="1:11" s="166" customFormat="1" ht="18" customHeight="1" x14ac:dyDescent="0.15">
      <c r="A21" s="173"/>
      <c r="B21" s="194" t="s">
        <v>112</v>
      </c>
      <c r="C21" s="171" t="s">
        <v>105</v>
      </c>
      <c r="D21" s="170" t="s">
        <v>105</v>
      </c>
      <c r="E21" s="169" t="s">
        <v>105</v>
      </c>
      <c r="F21" s="168" t="s">
        <v>105</v>
      </c>
      <c r="G21" s="171" t="s">
        <v>105</v>
      </c>
      <c r="H21" s="170" t="s">
        <v>105</v>
      </c>
      <c r="I21" s="169" t="s">
        <v>105</v>
      </c>
      <c r="J21" s="168" t="s">
        <v>105</v>
      </c>
      <c r="K21" s="167"/>
    </row>
    <row r="22" spans="1:11" ht="18" customHeight="1" x14ac:dyDescent="0.15">
      <c r="A22" s="723" t="s">
        <v>205</v>
      </c>
      <c r="B22" s="724"/>
      <c r="C22" s="622">
        <f>SUM(C23:C26)</f>
        <v>13707</v>
      </c>
      <c r="D22" s="621">
        <f>SUM(D23:D26)</f>
        <v>13148</v>
      </c>
      <c r="E22" s="625">
        <f>C22/D22</f>
        <v>1.0425159720109523</v>
      </c>
      <c r="F22" s="624">
        <f>C22-D22</f>
        <v>559</v>
      </c>
      <c r="G22" s="622">
        <f>SUM(G23:G26)</f>
        <v>16550</v>
      </c>
      <c r="H22" s="623">
        <f>SUM(H23:H26)</f>
        <v>16399</v>
      </c>
      <c r="I22" s="625">
        <f>G22/H22</f>
        <v>1.0092078785291787</v>
      </c>
      <c r="J22" s="624">
        <f>G22-H22</f>
        <v>151</v>
      </c>
      <c r="K22" s="180"/>
    </row>
    <row r="23" spans="1:11" ht="18" customHeight="1" x14ac:dyDescent="0.15">
      <c r="A23" s="187"/>
      <c r="B23" s="189" t="s">
        <v>111</v>
      </c>
      <c r="C23" s="184">
        <f>'２月(中旬)'!B13</f>
        <v>0</v>
      </c>
      <c r="D23" s="185">
        <f>'２月(中旬)'!C13</f>
        <v>0</v>
      </c>
      <c r="E23" s="182" t="e">
        <f>C23/D23</f>
        <v>#DIV/0!</v>
      </c>
      <c r="F23" s="181">
        <f>C23-D23</f>
        <v>0</v>
      </c>
      <c r="G23" s="184">
        <f>'２月(中旬)'!F13</f>
        <v>0</v>
      </c>
      <c r="H23" s="183">
        <f>'２月(中旬)'!G13</f>
        <v>0</v>
      </c>
      <c r="I23" s="182" t="e">
        <f>G23/H23</f>
        <v>#DIV/0!</v>
      </c>
      <c r="J23" s="181">
        <f>G23-H23</f>
        <v>0</v>
      </c>
      <c r="K23" s="180"/>
    </row>
    <row r="24" spans="1:11" ht="18" customHeight="1" x14ac:dyDescent="0.15">
      <c r="A24" s="187"/>
      <c r="B24" s="189" t="s">
        <v>110</v>
      </c>
      <c r="C24" s="184">
        <f>'２月(中旬)'!B28+'２月(中旬)'!B37</f>
        <v>6086</v>
      </c>
      <c r="D24" s="185">
        <f>'２月(中旬)'!C28+'２月(中旬)'!C37</f>
        <v>6268</v>
      </c>
      <c r="E24" s="182">
        <f>C24/D24</f>
        <v>0.9709636247606892</v>
      </c>
      <c r="F24" s="181">
        <f>C24-D24</f>
        <v>-182</v>
      </c>
      <c r="G24" s="184">
        <f>'２月(中旬)'!F28+'２月(中旬)'!F37</f>
        <v>7330</v>
      </c>
      <c r="H24" s="183">
        <f>'２月(中旬)'!G28+'２月(中旬)'!G37</f>
        <v>7315</v>
      </c>
      <c r="I24" s="182">
        <f>G24/H24</f>
        <v>1.0020505809979494</v>
      </c>
      <c r="J24" s="181">
        <f>G24-H24</f>
        <v>15</v>
      </c>
      <c r="K24" s="180"/>
    </row>
    <row r="25" spans="1:11" ht="18" customHeight="1" x14ac:dyDescent="0.15">
      <c r="A25" s="187"/>
      <c r="B25" s="189" t="s">
        <v>108</v>
      </c>
      <c r="C25" s="184">
        <f>'２月(中旬)'!B47+'２月(中旬)'!B62</f>
        <v>7621</v>
      </c>
      <c r="D25" s="185">
        <f>'２月(中旬)'!C47+'２月(中旬)'!C62</f>
        <v>6880</v>
      </c>
      <c r="E25" s="182">
        <f>C25/D25</f>
        <v>1.1077034883720931</v>
      </c>
      <c r="F25" s="181">
        <f>C25-D25</f>
        <v>741</v>
      </c>
      <c r="G25" s="184">
        <f>'２月(中旬)'!F47+'２月(中旬)'!F62</f>
        <v>9220</v>
      </c>
      <c r="H25" s="185">
        <f>'２月(中旬)'!G47+'２月(中旬)'!G62</f>
        <v>9084</v>
      </c>
      <c r="I25" s="182">
        <f>G25/H25</f>
        <v>1.0149713782474681</v>
      </c>
      <c r="J25" s="181">
        <f>G25-H25</f>
        <v>136</v>
      </c>
      <c r="K25" s="180"/>
    </row>
    <row r="26" spans="1:11" s="166" customFormat="1" ht="18" customHeight="1" x14ac:dyDescent="0.15">
      <c r="A26" s="173"/>
      <c r="B26" s="194" t="s">
        <v>112</v>
      </c>
      <c r="C26" s="171" t="s">
        <v>105</v>
      </c>
      <c r="D26" s="170" t="s">
        <v>105</v>
      </c>
      <c r="E26" s="169" t="s">
        <v>105</v>
      </c>
      <c r="F26" s="168" t="s">
        <v>105</v>
      </c>
      <c r="G26" s="171" t="s">
        <v>105</v>
      </c>
      <c r="H26" s="170" t="s">
        <v>105</v>
      </c>
      <c r="I26" s="169" t="s">
        <v>105</v>
      </c>
      <c r="J26" s="168" t="s">
        <v>105</v>
      </c>
      <c r="K26" s="167"/>
    </row>
    <row r="27" spans="1:11" ht="18" customHeight="1" x14ac:dyDescent="0.15">
      <c r="A27" s="723" t="s">
        <v>204</v>
      </c>
      <c r="B27" s="724"/>
      <c r="C27" s="622">
        <f>SUM(C28:C34)</f>
        <v>17837</v>
      </c>
      <c r="D27" s="621">
        <f>SUM(D28:D34)</f>
        <v>16655</v>
      </c>
      <c r="E27" s="625">
        <f t="shared" ref="E27:E32" si="0">C27/D27</f>
        <v>1.0709696787751426</v>
      </c>
      <c r="F27" s="624">
        <f t="shared" ref="F27:F32" si="1">C27-D27</f>
        <v>1182</v>
      </c>
      <c r="G27" s="622">
        <f>SUM(G28:G34)</f>
        <v>26083</v>
      </c>
      <c r="H27" s="621">
        <f>SUM(H28:H34)</f>
        <v>24798</v>
      </c>
      <c r="I27" s="625">
        <f t="shared" ref="I27:I32" si="2">G27/H27</f>
        <v>1.0518186950560529</v>
      </c>
      <c r="J27" s="624">
        <f t="shared" ref="J27:J32" si="3">G27-H27</f>
        <v>1285</v>
      </c>
      <c r="K27" s="180"/>
    </row>
    <row r="28" spans="1:11" ht="18" customHeight="1" x14ac:dyDescent="0.15">
      <c r="A28" s="187"/>
      <c r="B28" s="189" t="s">
        <v>111</v>
      </c>
      <c r="C28" s="184">
        <f>'２月(中旬)'!B15+'２月(中旬)'!B17</f>
        <v>0</v>
      </c>
      <c r="D28" s="185">
        <f>'２月(中旬)'!C15+'２月(中旬)'!C17</f>
        <v>0</v>
      </c>
      <c r="E28" s="182" t="e">
        <f t="shared" si="0"/>
        <v>#DIV/0!</v>
      </c>
      <c r="F28" s="181">
        <f t="shared" si="1"/>
        <v>0</v>
      </c>
      <c r="G28" s="184">
        <f>'２月(中旬)'!F15+'２月(中旬)'!F17</f>
        <v>0</v>
      </c>
      <c r="H28" s="183">
        <f>'２月(中旬)'!G15+'２月(中旬)'!G17</f>
        <v>0</v>
      </c>
      <c r="I28" s="182" t="e">
        <f t="shared" si="2"/>
        <v>#DIV/0!</v>
      </c>
      <c r="J28" s="181">
        <f t="shared" si="3"/>
        <v>0</v>
      </c>
      <c r="K28" s="180"/>
    </row>
    <row r="29" spans="1:11" ht="18" customHeight="1" x14ac:dyDescent="0.15">
      <c r="A29" s="187"/>
      <c r="B29" s="186" t="s">
        <v>110</v>
      </c>
      <c r="C29" s="184">
        <f>'２月(中旬)'!B29+'２月(中旬)'!B30+'２月(中旬)'!B31+'２月(中旬)'!B32+'２月(中旬)'!B33+'２月(中旬)'!B34</f>
        <v>2185</v>
      </c>
      <c r="D29" s="188">
        <f>'２月(中旬)'!C29+'２月(中旬)'!C30+'２月(中旬)'!C31+'２月(中旬)'!C32+'２月(中旬)'!C33+'２月(中旬)'!C34</f>
        <v>2368</v>
      </c>
      <c r="E29" s="182">
        <f t="shared" si="0"/>
        <v>0.92271959459459463</v>
      </c>
      <c r="F29" s="181">
        <f t="shared" si="1"/>
        <v>-183</v>
      </c>
      <c r="G29" s="184">
        <f>'２月(中旬)'!F29+'２月(中旬)'!F30+'２月(中旬)'!F31+'２月(中旬)'!F32+'２月(中旬)'!F33+'２月(中旬)'!F34</f>
        <v>3050</v>
      </c>
      <c r="H29" s="183">
        <f>'２月(中旬)'!G29+'２月(中旬)'!G30+'２月(中旬)'!G31+'２月(中旬)'!G32+'２月(中旬)'!G33+'２月(中旬)'!G34</f>
        <v>2935</v>
      </c>
      <c r="I29" s="182">
        <f t="shared" si="2"/>
        <v>1.039182282793867</v>
      </c>
      <c r="J29" s="181">
        <f t="shared" si="3"/>
        <v>115</v>
      </c>
      <c r="K29" s="180"/>
    </row>
    <row r="30" spans="1:11" ht="18" customHeight="1" x14ac:dyDescent="0.15">
      <c r="A30" s="187"/>
      <c r="B30" s="186" t="s">
        <v>109</v>
      </c>
      <c r="C30" s="184">
        <f>'２月(中旬)'!B38</f>
        <v>1042</v>
      </c>
      <c r="D30" s="185">
        <f>'２月(中旬)'!C38</f>
        <v>423</v>
      </c>
      <c r="E30" s="182">
        <f t="shared" si="0"/>
        <v>2.4633569739952716</v>
      </c>
      <c r="F30" s="181">
        <f t="shared" si="1"/>
        <v>619</v>
      </c>
      <c r="G30" s="184">
        <f>'２月(中旬)'!F38</f>
        <v>1747</v>
      </c>
      <c r="H30" s="183">
        <f>'２月(中旬)'!G38</f>
        <v>890</v>
      </c>
      <c r="I30" s="182">
        <f t="shared" si="2"/>
        <v>1.9629213483146069</v>
      </c>
      <c r="J30" s="181">
        <f t="shared" si="3"/>
        <v>857</v>
      </c>
      <c r="K30" s="180"/>
    </row>
    <row r="31" spans="1:11" ht="18" customHeight="1" x14ac:dyDescent="0.15">
      <c r="A31" s="187"/>
      <c r="B31" s="186" t="s">
        <v>108</v>
      </c>
      <c r="C31" s="184">
        <f>'２月(中旬)'!B50+'２月(中旬)'!B51+'２月(中旬)'!B52+'２月(中旬)'!B53+'２月(中旬)'!B54+'２月(中旬)'!B57+'２月(中旬)'!B55+'２月(中旬)'!B56+'２月(中旬)'!B60+'２月(中旬)'!B58+'２月(中旬)'!B59</f>
        <v>13479</v>
      </c>
      <c r="D31" s="185">
        <f>'２月(中旬)'!C50+'２月(中旬)'!C51+'２月(中旬)'!C52+'２月(中旬)'!C53+'２月(中旬)'!C54+'２月(中旬)'!C57+'２月(中旬)'!C55+'２月(中旬)'!C56+'２月(中旬)'!C60+'２月(中旬)'!C58+'２月(中旬)'!C59</f>
        <v>13050</v>
      </c>
      <c r="E31" s="182">
        <f t="shared" si="0"/>
        <v>1.0328735632183907</v>
      </c>
      <c r="F31" s="181">
        <f t="shared" si="1"/>
        <v>429</v>
      </c>
      <c r="G31" s="184">
        <f>'２月(中旬)'!F50+'２月(中旬)'!F51+'２月(中旬)'!F52+'２月(中旬)'!F53+'２月(中旬)'!F54+'２月(中旬)'!F57+'２月(中旬)'!F55+'２月(中旬)'!F56+'２月(中旬)'!F60+'２月(中旬)'!F58+'２月(中旬)'!F59</f>
        <v>19514</v>
      </c>
      <c r="H31" s="185">
        <f>'２月(中旬)'!G50+'２月(中旬)'!G51+'２月(中旬)'!G52+'２月(中旬)'!G53+'２月(中旬)'!G54+'２月(中旬)'!G57+'２月(中旬)'!G55+'２月(中旬)'!G56+'２月(中旬)'!G60+'２月(中旬)'!G58+'２月(中旬)'!G59</f>
        <v>19479</v>
      </c>
      <c r="I31" s="182">
        <f t="shared" si="2"/>
        <v>1.0017968068175984</v>
      </c>
      <c r="J31" s="181">
        <f t="shared" si="3"/>
        <v>35</v>
      </c>
      <c r="K31" s="180"/>
    </row>
    <row r="32" spans="1:11" ht="18" customHeight="1" x14ac:dyDescent="0.15">
      <c r="A32" s="187"/>
      <c r="B32" s="186" t="s">
        <v>107</v>
      </c>
      <c r="C32" s="184">
        <f>'２月(中旬)'!B64</f>
        <v>1131</v>
      </c>
      <c r="D32" s="185">
        <f>'２月(中旬)'!C64</f>
        <v>814</v>
      </c>
      <c r="E32" s="182">
        <f t="shared" si="0"/>
        <v>1.3894348894348894</v>
      </c>
      <c r="F32" s="181">
        <f t="shared" si="1"/>
        <v>317</v>
      </c>
      <c r="G32" s="184">
        <f>'２月(中旬)'!F64</f>
        <v>1772</v>
      </c>
      <c r="H32" s="183">
        <f>'２月(中旬)'!G64</f>
        <v>1494</v>
      </c>
      <c r="I32" s="182">
        <f t="shared" si="2"/>
        <v>1.1860776439089693</v>
      </c>
      <c r="J32" s="181">
        <f t="shared" si="3"/>
        <v>278</v>
      </c>
      <c r="K32" s="180"/>
    </row>
    <row r="33" spans="1:11" s="166" customFormat="1" ht="18" customHeight="1" x14ac:dyDescent="0.15">
      <c r="A33" s="179"/>
      <c r="B33" s="178" t="s">
        <v>106</v>
      </c>
      <c r="C33" s="177" t="s">
        <v>105</v>
      </c>
      <c r="D33" s="176" t="s">
        <v>105</v>
      </c>
      <c r="E33" s="175" t="s">
        <v>105</v>
      </c>
      <c r="F33" s="174" t="s">
        <v>105</v>
      </c>
      <c r="G33" s="177" t="s">
        <v>105</v>
      </c>
      <c r="H33" s="176" t="s">
        <v>105</v>
      </c>
      <c r="I33" s="175" t="s">
        <v>105</v>
      </c>
      <c r="J33" s="174" t="s">
        <v>105</v>
      </c>
      <c r="K33" s="167"/>
    </row>
    <row r="34" spans="1:11" s="166" customFormat="1" ht="18" customHeight="1" x14ac:dyDescent="0.15">
      <c r="A34" s="173"/>
      <c r="B34" s="172" t="s">
        <v>203</v>
      </c>
      <c r="C34" s="171" t="s">
        <v>105</v>
      </c>
      <c r="D34" s="170" t="s">
        <v>105</v>
      </c>
      <c r="E34" s="169" t="s">
        <v>105</v>
      </c>
      <c r="F34" s="168" t="s">
        <v>105</v>
      </c>
      <c r="G34" s="171" t="s">
        <v>105</v>
      </c>
      <c r="H34" s="170" t="s">
        <v>105</v>
      </c>
      <c r="I34" s="169" t="s">
        <v>105</v>
      </c>
      <c r="J34" s="168" t="s">
        <v>105</v>
      </c>
      <c r="K34" s="167"/>
    </row>
    <row r="35" spans="1:11" x14ac:dyDescent="0.15">
      <c r="C35" s="165"/>
      <c r="G35" s="165"/>
    </row>
    <row r="36" spans="1:11" x14ac:dyDescent="0.15">
      <c r="C36" s="165"/>
      <c r="G36" s="165"/>
    </row>
    <row r="37" spans="1:11" x14ac:dyDescent="0.15">
      <c r="C37" s="165"/>
      <c r="G37" s="42"/>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2:7" x14ac:dyDescent="0.15">
      <c r="B65" s="164">
        <v>6025</v>
      </c>
      <c r="C65" s="165"/>
      <c r="F65" s="162">
        <v>10620</v>
      </c>
      <c r="G65" s="165"/>
    </row>
    <row r="66" spans="2:7" x14ac:dyDescent="0.15">
      <c r="C66" s="165"/>
      <c r="G66" s="165"/>
    </row>
    <row r="67" spans="2:7" x14ac:dyDescent="0.15">
      <c r="C67" s="165"/>
      <c r="G67" s="165"/>
    </row>
    <row r="68" spans="2:7" x14ac:dyDescent="0.15">
      <c r="C68" s="165"/>
      <c r="G68" s="165"/>
    </row>
    <row r="69" spans="2:7" x14ac:dyDescent="0.15">
      <c r="C69" s="165"/>
      <c r="G69" s="165"/>
    </row>
    <row r="70" spans="2:7" x14ac:dyDescent="0.15">
      <c r="C70" s="165"/>
      <c r="G70" s="165"/>
    </row>
  </sheetData>
  <mergeCells count="24">
    <mergeCell ref="A1:B1"/>
    <mergeCell ref="A17:B17"/>
    <mergeCell ref="A22:B22"/>
    <mergeCell ref="H3:H4"/>
    <mergeCell ref="I3:J3"/>
    <mergeCell ref="F5:F6"/>
    <mergeCell ref="G3:G4"/>
    <mergeCell ref="C2:F2"/>
    <mergeCell ref="G2:J2"/>
    <mergeCell ref="C3:C4"/>
    <mergeCell ref="D3:D4"/>
    <mergeCell ref="E3:F3"/>
    <mergeCell ref="A27:B27"/>
    <mergeCell ref="J5:J6"/>
    <mergeCell ref="A6:B6"/>
    <mergeCell ref="A7:B7"/>
    <mergeCell ref="A12:B12"/>
    <mergeCell ref="G5:G6"/>
    <mergeCell ref="C5:C6"/>
    <mergeCell ref="H5:H6"/>
    <mergeCell ref="I5:I6"/>
    <mergeCell ref="A5:B5"/>
    <mergeCell ref="D5:D6"/>
    <mergeCell ref="E5:E6"/>
  </mergeCells>
  <phoneticPr fontId="3"/>
  <hyperlinks>
    <hyperlink ref="A1:B1" location="'h24'!A1" display="'h24'!A1"/>
  </hyperlinks>
  <pageMargins left="0.86614173228346458" right="0.35433070866141736" top="0.78740157480314965" bottom="0.55118110236220474" header="0.39370078740157483" footer="0.31496062992125984"/>
  <headerFooter alignWithMargins="0">
    <oddHeader>&amp;C&amp;16 2013年&amp;A航空旅客輸送実績</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70"/>
  <sheetViews>
    <sheetView showGridLines="0" zoomScale="70" zoomScaleNormal="7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２月下旬</v>
      </c>
      <c r="G1" s="4" t="s">
        <v>69</v>
      </c>
      <c r="H1" s="2"/>
      <c r="I1" s="2"/>
      <c r="J1" s="2"/>
    </row>
    <row r="2" spans="1:11" ht="18" customHeight="1" x14ac:dyDescent="0.15">
      <c r="A2" s="206"/>
      <c r="B2" s="205"/>
      <c r="C2" s="683" t="s">
        <v>219</v>
      </c>
      <c r="D2" s="684"/>
      <c r="E2" s="685"/>
      <c r="F2" s="686"/>
      <c r="G2" s="683" t="s">
        <v>218</v>
      </c>
      <c r="H2" s="684"/>
      <c r="I2" s="685"/>
      <c r="J2" s="686"/>
    </row>
    <row r="3" spans="1:11" ht="18.75" customHeight="1" x14ac:dyDescent="0.15">
      <c r="A3" s="186"/>
      <c r="B3" s="204"/>
      <c r="C3" s="687" t="s">
        <v>375</v>
      </c>
      <c r="D3" s="689" t="s">
        <v>374</v>
      </c>
      <c r="E3" s="664" t="s">
        <v>215</v>
      </c>
      <c r="F3" s="665"/>
      <c r="G3" s="660" t="str">
        <f>C3</f>
        <v>13.2.下旬</v>
      </c>
      <c r="H3" s="662" t="str">
        <f>D3</f>
        <v>12.2.下旬</v>
      </c>
      <c r="I3" s="664" t="s">
        <v>215</v>
      </c>
      <c r="J3" s="665"/>
    </row>
    <row r="4" spans="1:11" ht="18" customHeight="1" x14ac:dyDescent="0.15">
      <c r="A4" s="202"/>
      <c r="B4" s="201"/>
      <c r="C4" s="688"/>
      <c r="D4" s="690"/>
      <c r="E4" s="200" t="s">
        <v>214</v>
      </c>
      <c r="F4" s="199" t="s">
        <v>367</v>
      </c>
      <c r="G4" s="661"/>
      <c r="H4" s="663"/>
      <c r="I4" s="200" t="s">
        <v>214</v>
      </c>
      <c r="J4" s="199" t="s">
        <v>367</v>
      </c>
    </row>
    <row r="5" spans="1:11" ht="13.5" customHeight="1" x14ac:dyDescent="0.15">
      <c r="A5" s="668" t="s">
        <v>212</v>
      </c>
      <c r="B5" s="718"/>
      <c r="C5" s="670">
        <f>C7+C12+C17+C22+C27</f>
        <v>109347</v>
      </c>
      <c r="D5" s="672">
        <f>D7+D12+D17+D22+D27</f>
        <v>124870</v>
      </c>
      <c r="E5" s="727">
        <f>C5/D5</f>
        <v>0.87568671418275001</v>
      </c>
      <c r="F5" s="725">
        <f>C5-D5</f>
        <v>-15523</v>
      </c>
      <c r="G5" s="670">
        <f>G7+G12+G17+G22+G27</f>
        <v>155830</v>
      </c>
      <c r="H5" s="681">
        <f>H7+H12+H17+H22+H27</f>
        <v>183815</v>
      </c>
      <c r="I5" s="727">
        <f>G5/H5</f>
        <v>0.84775453581046156</v>
      </c>
      <c r="J5" s="725">
        <f>G5-H5</f>
        <v>-27985</v>
      </c>
    </row>
    <row r="6" spans="1:11" ht="13.5" customHeight="1" x14ac:dyDescent="0.15">
      <c r="A6" s="679" t="s">
        <v>113</v>
      </c>
      <c r="B6" s="715"/>
      <c r="C6" s="671"/>
      <c r="D6" s="673"/>
      <c r="E6" s="728"/>
      <c r="F6" s="726"/>
      <c r="G6" s="671"/>
      <c r="H6" s="682"/>
      <c r="I6" s="728"/>
      <c r="J6" s="726"/>
    </row>
    <row r="7" spans="1:11" ht="18" customHeight="1" x14ac:dyDescent="0.15">
      <c r="A7" s="723" t="s">
        <v>211</v>
      </c>
      <c r="B7" s="724"/>
      <c r="C7" s="622">
        <f>SUM(C8:C11)</f>
        <v>55143</v>
      </c>
      <c r="D7" s="621">
        <f>SUM(D8:D11)</f>
        <v>60140</v>
      </c>
      <c r="E7" s="625">
        <f>C7/D7</f>
        <v>0.91691054206850686</v>
      </c>
      <c r="F7" s="624">
        <f>C7-D7</f>
        <v>-4997</v>
      </c>
      <c r="G7" s="622">
        <f>SUM(G8:G11)</f>
        <v>78814</v>
      </c>
      <c r="H7" s="623">
        <f>SUM(H8:H11)</f>
        <v>93017</v>
      </c>
      <c r="I7" s="625">
        <f>G7/H7</f>
        <v>0.84730748142812606</v>
      </c>
      <c r="J7" s="624">
        <f>G7-H7</f>
        <v>-14203</v>
      </c>
      <c r="K7" s="180"/>
    </row>
    <row r="8" spans="1:11" ht="18" customHeight="1" x14ac:dyDescent="0.15">
      <c r="A8" s="187" t="s">
        <v>210</v>
      </c>
      <c r="B8" s="189" t="s">
        <v>111</v>
      </c>
      <c r="C8" s="184">
        <f>'２月(下旬)'!B9+'２月(下旬)'!B14</f>
        <v>25954</v>
      </c>
      <c r="D8" s="185">
        <f>'２月(下旬)'!C9+'２月(下旬)'!C14</f>
        <v>29246</v>
      </c>
      <c r="E8" s="182">
        <f>C8/D8</f>
        <v>0.88743759830404156</v>
      </c>
      <c r="F8" s="181">
        <f>C8-D8</f>
        <v>-3292</v>
      </c>
      <c r="G8" s="184">
        <f>'２月(下旬)'!F9+'２月(下旬)'!F14</f>
        <v>39519</v>
      </c>
      <c r="H8" s="183">
        <f>'２月(下旬)'!G9+'２月(下旬)'!G14</f>
        <v>47554</v>
      </c>
      <c r="I8" s="182">
        <f>G8/H8</f>
        <v>0.83103419270723811</v>
      </c>
      <c r="J8" s="181">
        <f>G8-H8</f>
        <v>-8035</v>
      </c>
      <c r="K8" s="180"/>
    </row>
    <row r="9" spans="1:11" ht="18" customHeight="1" x14ac:dyDescent="0.15">
      <c r="A9" s="187"/>
      <c r="B9" s="189" t="s">
        <v>110</v>
      </c>
      <c r="C9" s="184">
        <f>'２月(下旬)'!B19+'２月(下旬)'!B22+'２月(下旬)'!B23+'２月(下旬)'!B24</f>
        <v>2581</v>
      </c>
      <c r="D9" s="185">
        <f>'２月(下旬)'!C19+'２月(下旬)'!C22+'２月(下旬)'!C23+'２月(下旬)'!C24</f>
        <v>2353</v>
      </c>
      <c r="E9" s="182">
        <f>C9/D9</f>
        <v>1.0968975775605609</v>
      </c>
      <c r="F9" s="181">
        <f>C9-D9</f>
        <v>228</v>
      </c>
      <c r="G9" s="184">
        <f>'２月(下旬)'!F19+'２月(下旬)'!F22+'２月(下旬)'!F23+'２月(下旬)'!F24</f>
        <v>3525</v>
      </c>
      <c r="H9" s="183">
        <f>'２月(下旬)'!G19+'２月(下旬)'!G22+'２月(下旬)'!G23+'２月(下旬)'!G24</f>
        <v>3980</v>
      </c>
      <c r="I9" s="182">
        <f>G9/H9</f>
        <v>0.88567839195979903</v>
      </c>
      <c r="J9" s="181">
        <f>G9-H9</f>
        <v>-455</v>
      </c>
      <c r="K9" s="180"/>
    </row>
    <row r="10" spans="1:11" ht="18" customHeight="1" x14ac:dyDescent="0.15">
      <c r="A10" s="187"/>
      <c r="B10" s="189" t="s">
        <v>108</v>
      </c>
      <c r="C10" s="184">
        <f>'２月(下旬)'!B43+'２月(下旬)'!B49</f>
        <v>26608</v>
      </c>
      <c r="D10" s="185">
        <f>'２月(下旬)'!C43+'２月(下旬)'!C49</f>
        <v>28541</v>
      </c>
      <c r="E10" s="182">
        <f>C10/D10</f>
        <v>0.93227287060719666</v>
      </c>
      <c r="F10" s="181">
        <f>C10-D10</f>
        <v>-1933</v>
      </c>
      <c r="G10" s="184">
        <f>'２月(下旬)'!F43+'２月(下旬)'!F49</f>
        <v>35770</v>
      </c>
      <c r="H10" s="183">
        <f>'２月(下旬)'!G43+'２月(下旬)'!G49</f>
        <v>41483</v>
      </c>
      <c r="I10" s="182">
        <f>G10/H10</f>
        <v>0.86228093435865294</v>
      </c>
      <c r="J10" s="181">
        <f>G10-H10</f>
        <v>-5713</v>
      </c>
      <c r="K10" s="180"/>
    </row>
    <row r="11" spans="1:11" s="166" customFormat="1" ht="18" customHeight="1" x14ac:dyDescent="0.15">
      <c r="A11" s="179"/>
      <c r="B11" s="197" t="s">
        <v>112</v>
      </c>
      <c r="C11" s="196" t="s">
        <v>105</v>
      </c>
      <c r="D11" s="176" t="s">
        <v>105</v>
      </c>
      <c r="E11" s="175" t="s">
        <v>105</v>
      </c>
      <c r="F11" s="174" t="s">
        <v>105</v>
      </c>
      <c r="G11" s="196" t="s">
        <v>105</v>
      </c>
      <c r="H11" s="176" t="s">
        <v>105</v>
      </c>
      <c r="I11" s="175" t="s">
        <v>105</v>
      </c>
      <c r="J11" s="174" t="s">
        <v>105</v>
      </c>
      <c r="K11" s="167"/>
    </row>
    <row r="12" spans="1:11" ht="18" customHeight="1" x14ac:dyDescent="0.15">
      <c r="A12" s="723" t="s">
        <v>209</v>
      </c>
      <c r="B12" s="724"/>
      <c r="C12" s="622">
        <f>SUM(C13:C16)</f>
        <v>17062</v>
      </c>
      <c r="D12" s="621">
        <f>SUM(D13:D16)</f>
        <v>23454</v>
      </c>
      <c r="E12" s="625">
        <f>C12/D12</f>
        <v>0.72746653022938523</v>
      </c>
      <c r="F12" s="624">
        <f>C12-D12</f>
        <v>-6392</v>
      </c>
      <c r="G12" s="622">
        <f>SUM(G13:G16)</f>
        <v>25356</v>
      </c>
      <c r="H12" s="621">
        <f>SUM(H13:H16)</f>
        <v>30472</v>
      </c>
      <c r="I12" s="625">
        <f>G12/H12</f>
        <v>0.83210816487267003</v>
      </c>
      <c r="J12" s="624">
        <f>G12-H12</f>
        <v>-5116</v>
      </c>
      <c r="K12" s="180"/>
    </row>
    <row r="13" spans="1:11" ht="18" customHeight="1" x14ac:dyDescent="0.15">
      <c r="A13" s="187" t="s">
        <v>208</v>
      </c>
      <c r="B13" s="189" t="s">
        <v>111</v>
      </c>
      <c r="C13" s="184">
        <f>'２月(下旬)'!B10+'２月(下旬)'!B11+'２月(下旬)'!B16</f>
        <v>3569</v>
      </c>
      <c r="D13" s="185">
        <f>'２月(下旬)'!C10+'２月(下旬)'!C11+'２月(下旬)'!C16</f>
        <v>9742</v>
      </c>
      <c r="E13" s="182">
        <f>C13/D13</f>
        <v>0.36635187846438105</v>
      </c>
      <c r="F13" s="181">
        <f>C13-D13</f>
        <v>-6173</v>
      </c>
      <c r="G13" s="184">
        <f>'２月(下旬)'!F10+'２月(下旬)'!F11+'２月(下旬)'!F16</f>
        <v>4261</v>
      </c>
      <c r="H13" s="185">
        <f>'２月(下旬)'!G10+'２月(下旬)'!G11+'２月(下旬)'!G16</f>
        <v>11979</v>
      </c>
      <c r="I13" s="182">
        <f>G13/H13</f>
        <v>0.35570581851573585</v>
      </c>
      <c r="J13" s="181">
        <f>G13-H13</f>
        <v>-7718</v>
      </c>
      <c r="K13" s="180"/>
    </row>
    <row r="14" spans="1:11" ht="18" customHeight="1" x14ac:dyDescent="0.15">
      <c r="A14" s="187"/>
      <c r="B14" s="189" t="s">
        <v>110</v>
      </c>
      <c r="C14" s="184">
        <f>'２月(下旬)'!B20+'２月(下旬)'!B25+'２月(下旬)'!B26+'２月(下旬)'!B27+'２月(下旬)'!B36</f>
        <v>3206</v>
      </c>
      <c r="D14" s="185">
        <f>'２月(下旬)'!C20+'２月(下旬)'!C25+'２月(下旬)'!C26+'２月(下旬)'!C27+'２月(下旬)'!C36</f>
        <v>1015</v>
      </c>
      <c r="E14" s="182">
        <f>C14/D14</f>
        <v>3.1586206896551725</v>
      </c>
      <c r="F14" s="181">
        <f>C14-D14</f>
        <v>2191</v>
      </c>
      <c r="G14" s="184">
        <f>'２月(下旬)'!F20+'２月(下旬)'!F25+'２月(下旬)'!F26+'２月(下旬)'!F27+'２月(下旬)'!F36</f>
        <v>4725</v>
      </c>
      <c r="H14" s="185">
        <f>'２月(下旬)'!G20+'２月(下旬)'!G25+'２月(下旬)'!G26+'２月(下旬)'!G27+'２月(下旬)'!G36</f>
        <v>1335</v>
      </c>
      <c r="I14" s="182">
        <f>G14/H14</f>
        <v>3.5393258426966292</v>
      </c>
      <c r="J14" s="181">
        <f>G14-H14</f>
        <v>3390</v>
      </c>
      <c r="K14" s="180"/>
    </row>
    <row r="15" spans="1:11" ht="18" customHeight="1" x14ac:dyDescent="0.15">
      <c r="A15" s="187"/>
      <c r="B15" s="189" t="s">
        <v>108</v>
      </c>
      <c r="C15" s="184">
        <f>'２月(下旬)'!B44+'２月(下旬)'!B45+'２月(下旬)'!B46+'２月(下旬)'!B61</f>
        <v>10287</v>
      </c>
      <c r="D15" s="185">
        <f>'２月(下旬)'!C44+'２月(下旬)'!C45+'２月(下旬)'!C46+'２月(下旬)'!C61</f>
        <v>12697</v>
      </c>
      <c r="E15" s="182">
        <f>C15/D15</f>
        <v>0.81019138379144684</v>
      </c>
      <c r="F15" s="181">
        <f>C15-D15</f>
        <v>-2410</v>
      </c>
      <c r="G15" s="184">
        <f>'２月(下旬)'!F44+'２月(下旬)'!F45+'２月(下旬)'!F46+'２月(下旬)'!F61</f>
        <v>16370</v>
      </c>
      <c r="H15" s="185">
        <f>'２月(下旬)'!G44+'２月(下旬)'!G45+'２月(下旬)'!G46+'２月(下旬)'!G61</f>
        <v>17158</v>
      </c>
      <c r="I15" s="182">
        <f>G15/H15</f>
        <v>0.95407390138710801</v>
      </c>
      <c r="J15" s="181">
        <f>G15-H15</f>
        <v>-788</v>
      </c>
      <c r="K15" s="180"/>
    </row>
    <row r="16" spans="1:11" s="166" customFormat="1" ht="18" customHeight="1" x14ac:dyDescent="0.15">
      <c r="A16" s="173"/>
      <c r="B16" s="194" t="s">
        <v>112</v>
      </c>
      <c r="C16" s="171" t="s">
        <v>105</v>
      </c>
      <c r="D16" s="170" t="s">
        <v>105</v>
      </c>
      <c r="E16" s="169" t="s">
        <v>105</v>
      </c>
      <c r="F16" s="168" t="s">
        <v>105</v>
      </c>
      <c r="G16" s="171" t="s">
        <v>105</v>
      </c>
      <c r="H16" s="170" t="s">
        <v>105</v>
      </c>
      <c r="I16" s="169" t="s">
        <v>105</v>
      </c>
      <c r="J16" s="168" t="s">
        <v>105</v>
      </c>
      <c r="K16" s="167"/>
    </row>
    <row r="17" spans="1:11" ht="18" customHeight="1" x14ac:dyDescent="0.15">
      <c r="A17" s="723" t="s">
        <v>207</v>
      </c>
      <c r="B17" s="724"/>
      <c r="C17" s="622">
        <f>SUM(C18:C21)</f>
        <v>14195</v>
      </c>
      <c r="D17" s="621">
        <f>SUM(D18:D21)</f>
        <v>15247</v>
      </c>
      <c r="E17" s="625">
        <f>C17/D17</f>
        <v>0.93100282022692993</v>
      </c>
      <c r="F17" s="624">
        <f>C17-D17</f>
        <v>-1052</v>
      </c>
      <c r="G17" s="622">
        <f>SUM(G18:G21)</f>
        <v>20470</v>
      </c>
      <c r="H17" s="623">
        <f>SUM(H18:H21)</f>
        <v>23715</v>
      </c>
      <c r="I17" s="625">
        <f>G17/H17</f>
        <v>0.86316677208517811</v>
      </c>
      <c r="J17" s="624">
        <f>G17-H17</f>
        <v>-3245</v>
      </c>
      <c r="K17" s="180"/>
    </row>
    <row r="18" spans="1:11" ht="18" customHeight="1" x14ac:dyDescent="0.15">
      <c r="A18" s="187" t="s">
        <v>206</v>
      </c>
      <c r="B18" s="189" t="s">
        <v>111</v>
      </c>
      <c r="C18" s="184">
        <f>'２月(下旬)'!B12</f>
        <v>0</v>
      </c>
      <c r="D18" s="185">
        <f>'２月(下旬)'!C12</f>
        <v>0</v>
      </c>
      <c r="E18" s="182" t="e">
        <f>C18/D18</f>
        <v>#DIV/0!</v>
      </c>
      <c r="F18" s="181">
        <f>C18-D18</f>
        <v>0</v>
      </c>
      <c r="G18" s="184">
        <f>'２月(下旬)'!F12</f>
        <v>0</v>
      </c>
      <c r="H18" s="183">
        <f>'２月(下旬)'!G12</f>
        <v>0</v>
      </c>
      <c r="I18" s="182" t="e">
        <f>G18/H18</f>
        <v>#DIV/0!</v>
      </c>
      <c r="J18" s="181">
        <f>G18-H18</f>
        <v>0</v>
      </c>
      <c r="K18" s="180"/>
    </row>
    <row r="19" spans="1:11" ht="18" customHeight="1" x14ac:dyDescent="0.15">
      <c r="A19" s="187"/>
      <c r="B19" s="189" t="s">
        <v>110</v>
      </c>
      <c r="C19" s="184">
        <f>'２月(下旬)'!B21+'２月(下旬)'!B35</f>
        <v>5400</v>
      </c>
      <c r="D19" s="185">
        <f>'２月(下旬)'!C21+'２月(下旬)'!C35</f>
        <v>5504</v>
      </c>
      <c r="E19" s="182">
        <f>C19/D19</f>
        <v>0.98110465116279066</v>
      </c>
      <c r="F19" s="181">
        <f>C19-D19</f>
        <v>-104</v>
      </c>
      <c r="G19" s="184">
        <f>'２月(下旬)'!F21+'２月(下旬)'!F35</f>
        <v>6960</v>
      </c>
      <c r="H19" s="183">
        <f>'２月(下旬)'!G21+'２月(下旬)'!G35</f>
        <v>7865</v>
      </c>
      <c r="I19" s="182">
        <f>G19/H19</f>
        <v>0.8849332485696122</v>
      </c>
      <c r="J19" s="181">
        <f>G19-H19</f>
        <v>-905</v>
      </c>
      <c r="K19" s="180"/>
    </row>
    <row r="20" spans="1:11" ht="18" customHeight="1" x14ac:dyDescent="0.15">
      <c r="A20" s="187"/>
      <c r="B20" s="189" t="s">
        <v>108</v>
      </c>
      <c r="C20" s="184">
        <f>'２月(下旬)'!B48+'２月(下旬)'!B63</f>
        <v>8795</v>
      </c>
      <c r="D20" s="185">
        <f>'２月(下旬)'!C48+'２月(下旬)'!C63</f>
        <v>9743</v>
      </c>
      <c r="E20" s="182">
        <f>C20/D20</f>
        <v>0.90269937390947352</v>
      </c>
      <c r="F20" s="181">
        <f>C20-D20</f>
        <v>-948</v>
      </c>
      <c r="G20" s="184">
        <f>'２月(下旬)'!F48+'２月(下旬)'!F63</f>
        <v>13510</v>
      </c>
      <c r="H20" s="183">
        <f>'２月(下旬)'!G48+'２月(下旬)'!G63</f>
        <v>15850</v>
      </c>
      <c r="I20" s="182">
        <f>G20/H20</f>
        <v>0.85236593059936905</v>
      </c>
      <c r="J20" s="181">
        <f>G20-H20</f>
        <v>-2340</v>
      </c>
      <c r="K20" s="180"/>
    </row>
    <row r="21" spans="1:11" s="166" customFormat="1" ht="18" customHeight="1" x14ac:dyDescent="0.15">
      <c r="A21" s="173"/>
      <c r="B21" s="194" t="s">
        <v>112</v>
      </c>
      <c r="C21" s="171" t="s">
        <v>105</v>
      </c>
      <c r="D21" s="170" t="s">
        <v>105</v>
      </c>
      <c r="E21" s="169" t="s">
        <v>105</v>
      </c>
      <c r="F21" s="168" t="s">
        <v>105</v>
      </c>
      <c r="G21" s="171" t="s">
        <v>105</v>
      </c>
      <c r="H21" s="170" t="s">
        <v>105</v>
      </c>
      <c r="I21" s="169" t="s">
        <v>105</v>
      </c>
      <c r="J21" s="168" t="s">
        <v>105</v>
      </c>
      <c r="K21" s="167"/>
    </row>
    <row r="22" spans="1:11" ht="18" customHeight="1" x14ac:dyDescent="0.15">
      <c r="A22" s="723" t="s">
        <v>205</v>
      </c>
      <c r="B22" s="724"/>
      <c r="C22" s="622">
        <f>SUM(C23:C26)</f>
        <v>9200</v>
      </c>
      <c r="D22" s="621">
        <f>SUM(D23:D26)</f>
        <v>10959</v>
      </c>
      <c r="E22" s="625">
        <f>C22/D22</f>
        <v>0.83949265443927368</v>
      </c>
      <c r="F22" s="624">
        <f>C22-D22</f>
        <v>-1759</v>
      </c>
      <c r="G22" s="622">
        <f>SUM(G23:G26)</f>
        <v>11961</v>
      </c>
      <c r="H22" s="623">
        <f>SUM(H23:H26)</f>
        <v>14167</v>
      </c>
      <c r="I22" s="625">
        <f>G22/H22</f>
        <v>0.84428601679960469</v>
      </c>
      <c r="J22" s="624">
        <f>G22-H22</f>
        <v>-2206</v>
      </c>
      <c r="K22" s="180"/>
    </row>
    <row r="23" spans="1:11" ht="18" customHeight="1" x14ac:dyDescent="0.15">
      <c r="A23" s="187"/>
      <c r="B23" s="189" t="s">
        <v>111</v>
      </c>
      <c r="C23" s="184">
        <f>'２月(下旬)'!B13</f>
        <v>0</v>
      </c>
      <c r="D23" s="185">
        <f>'２月(下旬)'!C13</f>
        <v>0</v>
      </c>
      <c r="E23" s="182" t="e">
        <f>C23/D23</f>
        <v>#DIV/0!</v>
      </c>
      <c r="F23" s="181">
        <f>C23-D23</f>
        <v>0</v>
      </c>
      <c r="G23" s="184">
        <f>'２月(下旬)'!F13</f>
        <v>0</v>
      </c>
      <c r="H23" s="183">
        <f>'２月(下旬)'!G13</f>
        <v>0</v>
      </c>
      <c r="I23" s="182" t="e">
        <f>G23/H23</f>
        <v>#DIV/0!</v>
      </c>
      <c r="J23" s="181">
        <f>G23-H23</f>
        <v>0</v>
      </c>
      <c r="K23" s="180"/>
    </row>
    <row r="24" spans="1:11" ht="18" customHeight="1" x14ac:dyDescent="0.15">
      <c r="A24" s="187"/>
      <c r="B24" s="189" t="s">
        <v>110</v>
      </c>
      <c r="C24" s="184">
        <f>'２月(下旬)'!B28+'２月(下旬)'!B37</f>
        <v>3859</v>
      </c>
      <c r="D24" s="185">
        <f>'２月(下旬)'!C28+'２月(下旬)'!C37</f>
        <v>5421</v>
      </c>
      <c r="E24" s="182">
        <f>C24/D24</f>
        <v>0.711861280206604</v>
      </c>
      <c r="F24" s="181">
        <f>C24-D24</f>
        <v>-1562</v>
      </c>
      <c r="G24" s="184">
        <f>'２月(下旬)'!F28+'２月(下旬)'!F37</f>
        <v>4665</v>
      </c>
      <c r="H24" s="183">
        <f>'２月(下旬)'!G28+'２月(下旬)'!G37</f>
        <v>6595</v>
      </c>
      <c r="I24" s="182">
        <f>G24/H24</f>
        <v>0.70735405610310842</v>
      </c>
      <c r="J24" s="181">
        <f>G24-H24</f>
        <v>-1930</v>
      </c>
      <c r="K24" s="180"/>
    </row>
    <row r="25" spans="1:11" ht="18" customHeight="1" x14ac:dyDescent="0.15">
      <c r="A25" s="187"/>
      <c r="B25" s="189" t="s">
        <v>108</v>
      </c>
      <c r="C25" s="184">
        <f>'２月(下旬)'!B47+'２月(下旬)'!B62</f>
        <v>5341</v>
      </c>
      <c r="D25" s="185">
        <f>'２月(下旬)'!C47+'２月(下旬)'!C62</f>
        <v>5538</v>
      </c>
      <c r="E25" s="182">
        <f>C25/D25</f>
        <v>0.96442759118815458</v>
      </c>
      <c r="F25" s="181">
        <f>C25-D25</f>
        <v>-197</v>
      </c>
      <c r="G25" s="184">
        <f>'２月(下旬)'!F47+'２月(下旬)'!F62</f>
        <v>7296</v>
      </c>
      <c r="H25" s="185">
        <f>'２月(下旬)'!G47+'２月(下旬)'!G62</f>
        <v>7572</v>
      </c>
      <c r="I25" s="182">
        <f>G25/H25</f>
        <v>0.96354992076069734</v>
      </c>
      <c r="J25" s="181">
        <f>G25-H25</f>
        <v>-276</v>
      </c>
      <c r="K25" s="180"/>
    </row>
    <row r="26" spans="1:11" s="166" customFormat="1" ht="18" customHeight="1" x14ac:dyDescent="0.15">
      <c r="A26" s="173"/>
      <c r="B26" s="194" t="s">
        <v>112</v>
      </c>
      <c r="C26" s="171" t="s">
        <v>105</v>
      </c>
      <c r="D26" s="170" t="s">
        <v>105</v>
      </c>
      <c r="E26" s="169" t="s">
        <v>105</v>
      </c>
      <c r="F26" s="168" t="s">
        <v>105</v>
      </c>
      <c r="G26" s="171" t="s">
        <v>105</v>
      </c>
      <c r="H26" s="170" t="s">
        <v>105</v>
      </c>
      <c r="I26" s="169" t="s">
        <v>105</v>
      </c>
      <c r="J26" s="168" t="s">
        <v>105</v>
      </c>
      <c r="K26" s="167"/>
    </row>
    <row r="27" spans="1:11" ht="18" customHeight="1" x14ac:dyDescent="0.15">
      <c r="A27" s="723" t="s">
        <v>204</v>
      </c>
      <c r="B27" s="724"/>
      <c r="C27" s="622">
        <f>SUM(C28:C34)</f>
        <v>13747</v>
      </c>
      <c r="D27" s="621">
        <f>SUM(D28:D34)</f>
        <v>15070</v>
      </c>
      <c r="E27" s="625">
        <f t="shared" ref="E27:E32" si="0">C27/D27</f>
        <v>0.91220968812209691</v>
      </c>
      <c r="F27" s="624">
        <f t="shared" ref="F27:F32" si="1">C27-D27</f>
        <v>-1323</v>
      </c>
      <c r="G27" s="622">
        <f>SUM(G28:G34)</f>
        <v>19229</v>
      </c>
      <c r="H27" s="621">
        <f>SUM(H28:H34)</f>
        <v>22444</v>
      </c>
      <c r="I27" s="625">
        <f t="shared" ref="I27:I32" si="2">G27/H27</f>
        <v>0.85675458919978609</v>
      </c>
      <c r="J27" s="624">
        <f t="shared" ref="J27:J32" si="3">G27-H27</f>
        <v>-3215</v>
      </c>
      <c r="K27" s="180"/>
    </row>
    <row r="28" spans="1:11" ht="18" customHeight="1" x14ac:dyDescent="0.15">
      <c r="A28" s="187"/>
      <c r="B28" s="189" t="s">
        <v>111</v>
      </c>
      <c r="C28" s="184">
        <f>'２月(下旬)'!B15+'２月(下旬)'!B17</f>
        <v>0</v>
      </c>
      <c r="D28" s="185">
        <f>'２月(下旬)'!C15+'２月(下旬)'!C17</f>
        <v>0</v>
      </c>
      <c r="E28" s="182" t="e">
        <f t="shared" si="0"/>
        <v>#DIV/0!</v>
      </c>
      <c r="F28" s="181">
        <f t="shared" si="1"/>
        <v>0</v>
      </c>
      <c r="G28" s="184">
        <f>'２月(下旬)'!F15+'２月(下旬)'!F17</f>
        <v>0</v>
      </c>
      <c r="H28" s="183">
        <f>'２月(下旬)'!G15+'２月(下旬)'!G17</f>
        <v>0</v>
      </c>
      <c r="I28" s="182" t="e">
        <f t="shared" si="2"/>
        <v>#DIV/0!</v>
      </c>
      <c r="J28" s="181">
        <f t="shared" si="3"/>
        <v>0</v>
      </c>
      <c r="K28" s="180"/>
    </row>
    <row r="29" spans="1:11" ht="18" customHeight="1" x14ac:dyDescent="0.15">
      <c r="A29" s="187"/>
      <c r="B29" s="186" t="s">
        <v>110</v>
      </c>
      <c r="C29" s="184">
        <f>'２月(下旬)'!B29+'２月(下旬)'!B30+'２月(下旬)'!B31+'２月(下旬)'!B32+'２月(下旬)'!B33+'２月(下旬)'!B34</f>
        <v>1777</v>
      </c>
      <c r="D29" s="188">
        <f>'２月(下旬)'!C29+'２月(下旬)'!C30+'２月(下旬)'!C31+'２月(下旬)'!C32+'２月(下旬)'!C33+'２月(下旬)'!C34</f>
        <v>2002</v>
      </c>
      <c r="E29" s="182">
        <f t="shared" si="0"/>
        <v>0.88761238761238759</v>
      </c>
      <c r="F29" s="181">
        <f t="shared" si="1"/>
        <v>-225</v>
      </c>
      <c r="G29" s="184">
        <f>'２月(下旬)'!F29+'２月(下旬)'!F30+'２月(下旬)'!F31+'２月(下旬)'!F32+'２月(下旬)'!F33+'２月(下旬)'!F34</f>
        <v>2320</v>
      </c>
      <c r="H29" s="183">
        <f>'２月(下旬)'!G29+'２月(下旬)'!G30+'２月(下旬)'!G31+'２月(下旬)'!G32+'２月(下旬)'!G33+'２月(下旬)'!G34</f>
        <v>2630</v>
      </c>
      <c r="I29" s="182">
        <f t="shared" si="2"/>
        <v>0.88212927756653992</v>
      </c>
      <c r="J29" s="181">
        <f t="shared" si="3"/>
        <v>-310</v>
      </c>
      <c r="K29" s="180"/>
    </row>
    <row r="30" spans="1:11" ht="18" customHeight="1" x14ac:dyDescent="0.15">
      <c r="A30" s="187"/>
      <c r="B30" s="186" t="s">
        <v>109</v>
      </c>
      <c r="C30" s="184">
        <f>'２月(下旬)'!B38</f>
        <v>-19</v>
      </c>
      <c r="D30" s="185">
        <f>'２月(下旬)'!C38</f>
        <v>432</v>
      </c>
      <c r="E30" s="182">
        <f t="shared" si="0"/>
        <v>-4.3981481481481483E-2</v>
      </c>
      <c r="F30" s="181">
        <f t="shared" si="1"/>
        <v>-451</v>
      </c>
      <c r="G30" s="184">
        <f>'２月(下旬)'!F38</f>
        <v>-145</v>
      </c>
      <c r="H30" s="183">
        <f>'２月(下旬)'!G38</f>
        <v>801</v>
      </c>
      <c r="I30" s="182">
        <f t="shared" si="2"/>
        <v>-0.18102372034956304</v>
      </c>
      <c r="J30" s="181">
        <f t="shared" si="3"/>
        <v>-946</v>
      </c>
      <c r="K30" s="180"/>
    </row>
    <row r="31" spans="1:11" ht="18" customHeight="1" x14ac:dyDescent="0.15">
      <c r="A31" s="187"/>
      <c r="B31" s="186" t="s">
        <v>108</v>
      </c>
      <c r="C31" s="184">
        <f>'２月(下旬)'!B50+'２月(下旬)'!B51+'２月(下旬)'!B52+'２月(下旬)'!B53+'２月(下旬)'!B54+'２月(下旬)'!B57+'２月(下旬)'!B55+'２月(下旬)'!B56+'２月(下旬)'!B60+'２月(下旬)'!B58+'２月(下旬)'!B59</f>
        <v>11989</v>
      </c>
      <c r="D31" s="185">
        <f>'２月(下旬)'!C50+'２月(下旬)'!C51+'２月(下旬)'!C52+'２月(下旬)'!C53+'２月(下旬)'!C54+'２月(下旬)'!C57+'２月(下旬)'!C55+'２月(下旬)'!C56+'２月(下旬)'!C60+'２月(下旬)'!C58+'２月(下旬)'!C59</f>
        <v>11824</v>
      </c>
      <c r="E31" s="182">
        <f t="shared" si="0"/>
        <v>1.0139546684709067</v>
      </c>
      <c r="F31" s="181">
        <f t="shared" si="1"/>
        <v>165</v>
      </c>
      <c r="G31" s="184">
        <f>'２月(下旬)'!F50+'２月(下旬)'!F51+'２月(下旬)'!F52+'２月(下旬)'!F53+'２月(下旬)'!F54+'２月(下旬)'!F57+'２月(下旬)'!F55+'２月(下旬)'!F56+'２月(下旬)'!F60+'２月(下旬)'!F58+'２月(下旬)'!F59</f>
        <v>17054</v>
      </c>
      <c r="H31" s="183">
        <f>'２月(下旬)'!G50+'２月(下旬)'!G51+'２月(下旬)'!G52+'２月(下旬)'!G53+'２月(下旬)'!G54+'２月(下旬)'!G57+'２月(下旬)'!G55+'２月(下旬)'!G56+'２月(下旬)'!G60+'２月(下旬)'!G58+'２月(下旬)'!G59</f>
        <v>17933</v>
      </c>
      <c r="I31" s="182">
        <f t="shared" si="2"/>
        <v>0.95098421903752861</v>
      </c>
      <c r="J31" s="181">
        <f t="shared" si="3"/>
        <v>-879</v>
      </c>
      <c r="K31" s="180"/>
    </row>
    <row r="32" spans="1:11" ht="18" customHeight="1" x14ac:dyDescent="0.15">
      <c r="A32" s="187"/>
      <c r="B32" s="186" t="s">
        <v>107</v>
      </c>
      <c r="C32" s="184">
        <f>'２月(下旬)'!B64</f>
        <v>0</v>
      </c>
      <c r="D32" s="185">
        <f>'２月(下旬)'!C64</f>
        <v>812</v>
      </c>
      <c r="E32" s="182">
        <f t="shared" si="0"/>
        <v>0</v>
      </c>
      <c r="F32" s="181">
        <f t="shared" si="1"/>
        <v>-812</v>
      </c>
      <c r="G32" s="184">
        <f>'２月(下旬)'!F64</f>
        <v>0</v>
      </c>
      <c r="H32" s="183">
        <f>'２月(下旬)'!G64</f>
        <v>1080</v>
      </c>
      <c r="I32" s="182">
        <f t="shared" si="2"/>
        <v>0</v>
      </c>
      <c r="J32" s="181">
        <f t="shared" si="3"/>
        <v>-1080</v>
      </c>
      <c r="K32" s="180"/>
    </row>
    <row r="33" spans="1:11" s="166" customFormat="1" ht="18" customHeight="1" x14ac:dyDescent="0.15">
      <c r="A33" s="179"/>
      <c r="B33" s="178" t="s">
        <v>106</v>
      </c>
      <c r="C33" s="177" t="s">
        <v>105</v>
      </c>
      <c r="D33" s="176" t="s">
        <v>105</v>
      </c>
      <c r="E33" s="175" t="s">
        <v>105</v>
      </c>
      <c r="F33" s="174" t="s">
        <v>105</v>
      </c>
      <c r="G33" s="177" t="s">
        <v>105</v>
      </c>
      <c r="H33" s="176" t="s">
        <v>105</v>
      </c>
      <c r="I33" s="175" t="s">
        <v>105</v>
      </c>
      <c r="J33" s="174" t="s">
        <v>105</v>
      </c>
      <c r="K33" s="167"/>
    </row>
    <row r="34" spans="1:11" s="166" customFormat="1" ht="18" customHeight="1" x14ac:dyDescent="0.15">
      <c r="A34" s="173"/>
      <c r="B34" s="172" t="s">
        <v>203</v>
      </c>
      <c r="C34" s="171" t="s">
        <v>105</v>
      </c>
      <c r="D34" s="170" t="s">
        <v>105</v>
      </c>
      <c r="E34" s="169" t="s">
        <v>105</v>
      </c>
      <c r="F34" s="168" t="s">
        <v>105</v>
      </c>
      <c r="G34" s="171" t="s">
        <v>105</v>
      </c>
      <c r="H34" s="170" t="s">
        <v>105</v>
      </c>
      <c r="I34" s="169" t="s">
        <v>105</v>
      </c>
      <c r="J34" s="168" t="s">
        <v>105</v>
      </c>
      <c r="K34" s="167"/>
    </row>
    <row r="35" spans="1:11" x14ac:dyDescent="0.15">
      <c r="C35" s="165"/>
      <c r="G35" s="165"/>
    </row>
    <row r="36" spans="1:11" x14ac:dyDescent="0.15">
      <c r="C36" s="165"/>
      <c r="G36" s="165"/>
    </row>
    <row r="37" spans="1:11" x14ac:dyDescent="0.15">
      <c r="C37" s="165"/>
      <c r="G37" s="42"/>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2:7" x14ac:dyDescent="0.15">
      <c r="C49" s="165"/>
      <c r="G49" s="165"/>
    </row>
    <row r="50" spans="2:7" x14ac:dyDescent="0.15">
      <c r="C50" s="165"/>
      <c r="G50" s="165"/>
    </row>
    <row r="51" spans="2:7" x14ac:dyDescent="0.15">
      <c r="C51" s="165"/>
      <c r="G51" s="165"/>
    </row>
    <row r="52" spans="2:7" x14ac:dyDescent="0.15">
      <c r="C52" s="165"/>
      <c r="G52" s="165"/>
    </row>
    <row r="53" spans="2:7" x14ac:dyDescent="0.15">
      <c r="C53" s="165"/>
      <c r="G53" s="165"/>
    </row>
    <row r="54" spans="2:7" x14ac:dyDescent="0.15">
      <c r="C54" s="165"/>
      <c r="G54" s="165"/>
    </row>
    <row r="55" spans="2:7" x14ac:dyDescent="0.15">
      <c r="C55" s="165"/>
      <c r="G55" s="165"/>
    </row>
    <row r="56" spans="2:7" x14ac:dyDescent="0.15">
      <c r="C56" s="165"/>
      <c r="G56" s="165"/>
    </row>
    <row r="57" spans="2:7" x14ac:dyDescent="0.15">
      <c r="C57" s="165"/>
      <c r="G57" s="165"/>
    </row>
    <row r="58" spans="2:7" x14ac:dyDescent="0.15">
      <c r="C58" s="165"/>
      <c r="G58" s="165"/>
    </row>
    <row r="59" spans="2:7" x14ac:dyDescent="0.15">
      <c r="C59" s="165"/>
      <c r="G59" s="165"/>
    </row>
    <row r="60" spans="2:7" x14ac:dyDescent="0.15">
      <c r="C60" s="165"/>
      <c r="G60" s="165"/>
    </row>
    <row r="61" spans="2:7" x14ac:dyDescent="0.15">
      <c r="C61" s="165"/>
      <c r="G61" s="165"/>
    </row>
    <row r="62" spans="2:7" x14ac:dyDescent="0.15">
      <c r="C62" s="165"/>
      <c r="G62" s="165"/>
    </row>
    <row r="63" spans="2:7" x14ac:dyDescent="0.15">
      <c r="C63" s="165"/>
      <c r="G63" s="165"/>
    </row>
    <row r="64" spans="2:7" x14ac:dyDescent="0.15">
      <c r="B64" s="164">
        <v>5717</v>
      </c>
      <c r="C64" s="165"/>
      <c r="F64" s="162">
        <v>14691</v>
      </c>
      <c r="G64" s="165"/>
    </row>
    <row r="65" spans="2:7" x14ac:dyDescent="0.15">
      <c r="B65" s="164">
        <v>6025</v>
      </c>
      <c r="C65" s="165"/>
      <c r="F65" s="162">
        <v>10620</v>
      </c>
      <c r="G65" s="165"/>
    </row>
    <row r="66" spans="2:7" x14ac:dyDescent="0.15">
      <c r="C66" s="165"/>
      <c r="G66" s="165"/>
    </row>
    <row r="67" spans="2:7" x14ac:dyDescent="0.15">
      <c r="C67" s="165"/>
      <c r="G67" s="165"/>
    </row>
    <row r="68" spans="2:7" x14ac:dyDescent="0.15">
      <c r="C68" s="165"/>
      <c r="G68" s="165"/>
    </row>
    <row r="69" spans="2:7" x14ac:dyDescent="0.15">
      <c r="C69" s="165"/>
      <c r="G69" s="165"/>
    </row>
    <row r="70" spans="2:7" x14ac:dyDescent="0.15">
      <c r="C70" s="165"/>
      <c r="G70" s="165"/>
    </row>
  </sheetData>
  <mergeCells count="24">
    <mergeCell ref="A1:B1"/>
    <mergeCell ref="A17:B17"/>
    <mergeCell ref="A22:B22"/>
    <mergeCell ref="H3:H4"/>
    <mergeCell ref="I3:J3"/>
    <mergeCell ref="F5:F6"/>
    <mergeCell ref="G3:G4"/>
    <mergeCell ref="C2:F2"/>
    <mergeCell ref="G2:J2"/>
    <mergeCell ref="C3:C4"/>
    <mergeCell ref="D3:D4"/>
    <mergeCell ref="E3:F3"/>
    <mergeCell ref="A27:B27"/>
    <mergeCell ref="J5:J6"/>
    <mergeCell ref="A6:B6"/>
    <mergeCell ref="A7:B7"/>
    <mergeCell ref="A12:B12"/>
    <mergeCell ref="G5:G6"/>
    <mergeCell ref="C5:C6"/>
    <mergeCell ref="H5:H6"/>
    <mergeCell ref="I5:I6"/>
    <mergeCell ref="A5:B5"/>
    <mergeCell ref="D5:D6"/>
    <mergeCell ref="E5:E6"/>
  </mergeCells>
  <phoneticPr fontId="3"/>
  <hyperlinks>
    <hyperlink ref="A1:B1" location="'h24'!A1" display="'h24'!A1"/>
  </hyperlinks>
  <pageMargins left="0.86614173228346458" right="0.35433070866141736" top="0.78740157480314965" bottom="0.55118110236220474" header="0.39370078740157483" footer="0.31496062992125984"/>
  <headerFooter alignWithMargins="0">
    <oddHeader>&amp;C&amp;16 2013年&amp;A航空旅客輸送実績</odd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4"/>
  <sheetViews>
    <sheetView showGridLines="0" zoomScaleNormal="100" zoomScaleSheetLayoutView="100" workbookViewId="0">
      <pane xSplit="1" ySplit="5" topLeftCell="B6" activePane="bottomRight" state="frozen"/>
      <selection sqref="A1:B1"/>
      <selection pane="topRight" sqref="A1:B1"/>
      <selection pane="bottomLeft" sqref="A1:B1"/>
      <selection pane="bottomRight"/>
    </sheetView>
  </sheetViews>
  <sheetFormatPr defaultColWidth="15.75" defaultRowHeight="10.5" x14ac:dyDescent="0.4"/>
  <cols>
    <col min="1" max="1" width="23.375" style="42" customWidth="1"/>
    <col min="2" max="3" width="11" style="98" customWidth="1"/>
    <col min="4" max="5" width="11.25" style="42" customWidth="1"/>
    <col min="6" max="7" width="11" style="98" customWidth="1"/>
    <col min="8" max="9" width="11.25" style="42" customWidth="1"/>
    <col min="10" max="11" width="11.25" style="98" customWidth="1"/>
    <col min="12" max="12" width="11.25" style="42"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３月(月間)</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ht="10.5" customHeight="1" x14ac:dyDescent="0.4">
      <c r="A4" s="276"/>
      <c r="B4" s="730" t="s">
        <v>379</v>
      </c>
      <c r="C4" s="655" t="s">
        <v>378</v>
      </c>
      <c r="D4" s="720" t="s">
        <v>95</v>
      </c>
      <c r="E4" s="720"/>
      <c r="F4" s="729" t="str">
        <f>+B4</f>
        <v>(13'3/1～31)</v>
      </c>
      <c r="G4" s="691" t="str">
        <f>+C4</f>
        <v>(12'3/1～31)</v>
      </c>
      <c r="H4" s="652" t="s">
        <v>95</v>
      </c>
      <c r="I4" s="652"/>
      <c r="J4" s="729" t="str">
        <f>+B4</f>
        <v>(13'3/1～31)</v>
      </c>
      <c r="K4" s="691" t="str">
        <f>+C4</f>
        <v>(12'3/1～31)</v>
      </c>
      <c r="L4" s="650" t="s">
        <v>93</v>
      </c>
    </row>
    <row r="5" spans="1:12" s="161" customFormat="1" ht="10.5" customHeight="1" x14ac:dyDescent="0.4">
      <c r="A5" s="274"/>
      <c r="B5" s="730"/>
      <c r="C5" s="656"/>
      <c r="D5" s="597" t="s">
        <v>94</v>
      </c>
      <c r="E5" s="586" t="s">
        <v>93</v>
      </c>
      <c r="F5" s="729"/>
      <c r="G5" s="691"/>
      <c r="H5" s="275" t="s">
        <v>94</v>
      </c>
      <c r="I5" s="275" t="s">
        <v>93</v>
      </c>
      <c r="J5" s="729"/>
      <c r="K5" s="691"/>
      <c r="L5" s="651"/>
    </row>
    <row r="6" spans="1:12" s="44" customFormat="1" x14ac:dyDescent="0.4">
      <c r="A6" s="273" t="s">
        <v>104</v>
      </c>
      <c r="B6" s="272">
        <f>+B7+B41+B70+B79</f>
        <v>573575</v>
      </c>
      <c r="C6" s="272">
        <f>+C7+C41+C70+C79</f>
        <v>557788</v>
      </c>
      <c r="D6" s="585">
        <f t="shared" ref="D6:D37" si="0">+B6/C6</f>
        <v>1.0283028677562085</v>
      </c>
      <c r="E6" s="591">
        <f t="shared" ref="E6:E37" si="1">+B6-C6</f>
        <v>15787</v>
      </c>
      <c r="F6" s="272">
        <f>+F7+F41+F70+F79</f>
        <v>717593</v>
      </c>
      <c r="G6" s="272">
        <f>+G7+G41+G70+G79</f>
        <v>731876</v>
      </c>
      <c r="H6" s="247">
        <f t="shared" ref="H6:H37" si="2">+F6/G6</f>
        <v>0.98048439899655138</v>
      </c>
      <c r="I6" s="246">
        <f t="shared" ref="I6:I37" si="3">+F6-G6</f>
        <v>-14283</v>
      </c>
      <c r="J6" s="271">
        <f t="shared" ref="J6:J37" si="4">+B6/F6</f>
        <v>0.79930406233059692</v>
      </c>
      <c r="K6" s="271">
        <f t="shared" ref="K6:K37" si="5">+C6/G6</f>
        <v>0.76213456924397027</v>
      </c>
      <c r="L6" s="244">
        <f t="shared" ref="L6:L37" si="6">+J6-K6</f>
        <v>3.7169493086626648E-2</v>
      </c>
    </row>
    <row r="7" spans="1:12" s="89" customFormat="1" x14ac:dyDescent="0.4">
      <c r="A7" s="249" t="s">
        <v>91</v>
      </c>
      <c r="B7" s="268">
        <f>+B8+B18+B38</f>
        <v>210804</v>
      </c>
      <c r="C7" s="268">
        <f>+C8+C18+C38</f>
        <v>217217</v>
      </c>
      <c r="D7" s="592">
        <f t="shared" si="0"/>
        <v>0.97047652808021467</v>
      </c>
      <c r="E7" s="591">
        <f t="shared" si="1"/>
        <v>-6413</v>
      </c>
      <c r="F7" s="269">
        <f>+F8+F18+F38</f>
        <v>263999</v>
      </c>
      <c r="G7" s="268">
        <f>+G8+G18+G38</f>
        <v>285907</v>
      </c>
      <c r="H7" s="247">
        <f t="shared" si="2"/>
        <v>0.92337368444983858</v>
      </c>
      <c r="I7" s="246">
        <f t="shared" si="3"/>
        <v>-21908</v>
      </c>
      <c r="J7" s="245">
        <f t="shared" si="4"/>
        <v>0.79850302463266909</v>
      </c>
      <c r="K7" s="245">
        <f t="shared" si="5"/>
        <v>0.75974705061436065</v>
      </c>
      <c r="L7" s="244">
        <f t="shared" si="6"/>
        <v>3.8755974018308437E-2</v>
      </c>
    </row>
    <row r="8" spans="1:12" s="42" customFormat="1" x14ac:dyDescent="0.4">
      <c r="A8" s="277" t="s">
        <v>190</v>
      </c>
      <c r="B8" s="259">
        <f>SUM(B9:B17)</f>
        <v>135833</v>
      </c>
      <c r="C8" s="259">
        <f>SUM(C9:C17)</f>
        <v>152971</v>
      </c>
      <c r="D8" s="587">
        <f t="shared" si="0"/>
        <v>0.88796569284374161</v>
      </c>
      <c r="E8" s="584">
        <f t="shared" si="1"/>
        <v>-17138</v>
      </c>
      <c r="F8" s="259">
        <f>SUM(F9:F17)</f>
        <v>172605</v>
      </c>
      <c r="G8" s="259">
        <f>SUM(G9:G17)</f>
        <v>204277</v>
      </c>
      <c r="H8" s="258">
        <f t="shared" si="2"/>
        <v>0.84495562398116286</v>
      </c>
      <c r="I8" s="257">
        <f t="shared" si="3"/>
        <v>-31672</v>
      </c>
      <c r="J8" s="256">
        <f t="shared" si="4"/>
        <v>0.78695866284290716</v>
      </c>
      <c r="K8" s="256">
        <f t="shared" si="5"/>
        <v>0.74884103447769446</v>
      </c>
      <c r="L8" s="255">
        <f t="shared" si="6"/>
        <v>3.8117628365212708E-2</v>
      </c>
    </row>
    <row r="9" spans="1:12" x14ac:dyDescent="0.4">
      <c r="A9" s="57" t="s">
        <v>87</v>
      </c>
      <c r="B9" s="88">
        <v>119237</v>
      </c>
      <c r="C9" s="88">
        <v>117089</v>
      </c>
      <c r="D9" s="583">
        <f t="shared" si="0"/>
        <v>1.0183450196004749</v>
      </c>
      <c r="E9" s="582">
        <f t="shared" si="1"/>
        <v>2148</v>
      </c>
      <c r="F9" s="265">
        <v>153025</v>
      </c>
      <c r="G9" s="265">
        <v>159673</v>
      </c>
      <c r="H9" s="243">
        <f t="shared" si="2"/>
        <v>0.95836490828129994</v>
      </c>
      <c r="I9" s="242">
        <f t="shared" si="3"/>
        <v>-6648</v>
      </c>
      <c r="J9" s="73">
        <f t="shared" si="4"/>
        <v>0.77919947720960625</v>
      </c>
      <c r="K9" s="73">
        <f t="shared" si="5"/>
        <v>0.73330494197516172</v>
      </c>
      <c r="L9" s="254">
        <f t="shared" si="6"/>
        <v>4.5894535234444533E-2</v>
      </c>
    </row>
    <row r="10" spans="1:12" x14ac:dyDescent="0.4">
      <c r="A10" s="58" t="s">
        <v>90</v>
      </c>
      <c r="B10" s="56">
        <v>14091</v>
      </c>
      <c r="C10" s="56">
        <v>13240</v>
      </c>
      <c r="D10" s="581">
        <f t="shared" si="0"/>
        <v>1.064274924471299</v>
      </c>
      <c r="E10" s="582">
        <f t="shared" si="1"/>
        <v>851</v>
      </c>
      <c r="F10" s="263">
        <v>15500</v>
      </c>
      <c r="G10" s="263">
        <v>15500</v>
      </c>
      <c r="H10" s="581">
        <f t="shared" si="2"/>
        <v>1</v>
      </c>
      <c r="I10" s="580">
        <f t="shared" si="3"/>
        <v>0</v>
      </c>
      <c r="J10" s="53">
        <f t="shared" si="4"/>
        <v>0.9090967741935484</v>
      </c>
      <c r="K10" s="53">
        <f t="shared" si="5"/>
        <v>0.85419354838709682</v>
      </c>
      <c r="L10" s="601">
        <f t="shared" si="6"/>
        <v>5.4903225806451572E-2</v>
      </c>
    </row>
    <row r="11" spans="1:12" s="42" customFormat="1" x14ac:dyDescent="0.4">
      <c r="A11" s="58" t="s">
        <v>162</v>
      </c>
      <c r="B11" s="96">
        <v>0</v>
      </c>
      <c r="C11" s="56">
        <v>20339</v>
      </c>
      <c r="D11" s="581">
        <f t="shared" si="0"/>
        <v>0</v>
      </c>
      <c r="E11" s="582">
        <f t="shared" si="1"/>
        <v>-20339</v>
      </c>
      <c r="F11" s="96">
        <v>0</v>
      </c>
      <c r="G11" s="56">
        <v>24511</v>
      </c>
      <c r="H11" s="581">
        <f t="shared" si="2"/>
        <v>0</v>
      </c>
      <c r="I11" s="580">
        <f t="shared" si="3"/>
        <v>-24511</v>
      </c>
      <c r="J11" s="53" t="e">
        <f t="shared" si="4"/>
        <v>#DIV/0!</v>
      </c>
      <c r="K11" s="53">
        <f t="shared" si="5"/>
        <v>0.82979070621353679</v>
      </c>
      <c r="L11" s="601" t="e">
        <f t="shared" si="6"/>
        <v>#DIV/0!</v>
      </c>
    </row>
    <row r="12" spans="1:12" s="42" customFormat="1" x14ac:dyDescent="0.4">
      <c r="A12" s="58" t="s">
        <v>85</v>
      </c>
      <c r="B12" s="92"/>
      <c r="C12" s="56"/>
      <c r="D12" s="581" t="e">
        <f t="shared" si="0"/>
        <v>#DIV/0!</v>
      </c>
      <c r="E12" s="582">
        <f t="shared" si="1"/>
        <v>0</v>
      </c>
      <c r="F12" s="92"/>
      <c r="G12" s="56"/>
      <c r="H12" s="581" t="e">
        <f t="shared" si="2"/>
        <v>#DIV/0!</v>
      </c>
      <c r="I12" s="580">
        <f t="shared" si="3"/>
        <v>0</v>
      </c>
      <c r="J12" s="53" t="e">
        <f t="shared" si="4"/>
        <v>#DIV/0!</v>
      </c>
      <c r="K12" s="53" t="e">
        <f t="shared" si="5"/>
        <v>#DIV/0!</v>
      </c>
      <c r="L12" s="601" t="e">
        <f t="shared" si="6"/>
        <v>#DIV/0!</v>
      </c>
    </row>
    <row r="13" spans="1:12" s="42" customFormat="1" x14ac:dyDescent="0.4">
      <c r="A13" s="58" t="s">
        <v>86</v>
      </c>
      <c r="B13" s="92"/>
      <c r="C13" s="56"/>
      <c r="D13" s="581" t="e">
        <f t="shared" si="0"/>
        <v>#DIV/0!</v>
      </c>
      <c r="E13" s="582">
        <f t="shared" si="1"/>
        <v>0</v>
      </c>
      <c r="F13" s="92"/>
      <c r="G13" s="56"/>
      <c r="H13" s="581" t="e">
        <f t="shared" si="2"/>
        <v>#DIV/0!</v>
      </c>
      <c r="I13" s="580">
        <f t="shared" si="3"/>
        <v>0</v>
      </c>
      <c r="J13" s="53" t="e">
        <f t="shared" si="4"/>
        <v>#DIV/0!</v>
      </c>
      <c r="K13" s="53" t="e">
        <f t="shared" si="5"/>
        <v>#DIV/0!</v>
      </c>
      <c r="L13" s="601" t="e">
        <f t="shared" si="6"/>
        <v>#DIV/0!</v>
      </c>
    </row>
    <row r="14" spans="1:12" x14ac:dyDescent="0.4">
      <c r="A14" s="64" t="s">
        <v>189</v>
      </c>
      <c r="B14" s="69">
        <v>2505</v>
      </c>
      <c r="C14" s="69">
        <v>2303</v>
      </c>
      <c r="D14" s="588">
        <f t="shared" si="0"/>
        <v>1.0877116804168476</v>
      </c>
      <c r="E14" s="582">
        <f t="shared" si="1"/>
        <v>202</v>
      </c>
      <c r="F14" s="69">
        <v>4080</v>
      </c>
      <c r="G14" s="491">
        <v>4593</v>
      </c>
      <c r="H14" s="588">
        <f t="shared" si="2"/>
        <v>0.8883082952318746</v>
      </c>
      <c r="I14" s="600">
        <f t="shared" si="3"/>
        <v>-513</v>
      </c>
      <c r="J14" s="67">
        <f t="shared" si="4"/>
        <v>0.61397058823529416</v>
      </c>
      <c r="K14" s="67">
        <f t="shared" si="5"/>
        <v>0.5014151970389723</v>
      </c>
      <c r="L14" s="626">
        <f t="shared" si="6"/>
        <v>0.11255539119632185</v>
      </c>
    </row>
    <row r="15" spans="1:12" x14ac:dyDescent="0.4">
      <c r="A15" s="58" t="s">
        <v>188</v>
      </c>
      <c r="B15" s="92"/>
      <c r="C15" s="92"/>
      <c r="D15" s="581" t="e">
        <f t="shared" si="0"/>
        <v>#DIV/0!</v>
      </c>
      <c r="E15" s="582">
        <f t="shared" si="1"/>
        <v>0</v>
      </c>
      <c r="F15" s="288"/>
      <c r="G15" s="92"/>
      <c r="H15" s="581" t="e">
        <f t="shared" si="2"/>
        <v>#DIV/0!</v>
      </c>
      <c r="I15" s="580">
        <f t="shared" si="3"/>
        <v>0</v>
      </c>
      <c r="J15" s="53" t="e">
        <f t="shared" si="4"/>
        <v>#DIV/0!</v>
      </c>
      <c r="K15" s="53" t="e">
        <f t="shared" si="5"/>
        <v>#DIV/0!</v>
      </c>
      <c r="L15" s="601" t="e">
        <f t="shared" si="6"/>
        <v>#DIV/0!</v>
      </c>
    </row>
    <row r="16" spans="1:12" s="42" customFormat="1" x14ac:dyDescent="0.4">
      <c r="A16" s="70" t="s">
        <v>187</v>
      </c>
      <c r="B16" s="92"/>
      <c r="C16" s="92"/>
      <c r="D16" s="581" t="e">
        <f t="shared" si="0"/>
        <v>#DIV/0!</v>
      </c>
      <c r="E16" s="582">
        <f t="shared" si="1"/>
        <v>0</v>
      </c>
      <c r="F16" s="92"/>
      <c r="G16" s="92"/>
      <c r="H16" s="581" t="e">
        <f t="shared" si="2"/>
        <v>#DIV/0!</v>
      </c>
      <c r="I16" s="629">
        <f t="shared" si="3"/>
        <v>0</v>
      </c>
      <c r="J16" s="53" t="e">
        <f t="shared" si="4"/>
        <v>#DIV/0!</v>
      </c>
      <c r="K16" s="53" t="e">
        <f t="shared" si="5"/>
        <v>#DIV/0!</v>
      </c>
      <c r="L16" s="601" t="e">
        <f t="shared" si="6"/>
        <v>#DIV/0!</v>
      </c>
    </row>
    <row r="17" spans="1:12" x14ac:dyDescent="0.4">
      <c r="A17" s="70" t="s">
        <v>186</v>
      </c>
      <c r="B17" s="91"/>
      <c r="C17" s="91"/>
      <c r="D17" s="588" t="e">
        <f t="shared" si="0"/>
        <v>#DIV/0!</v>
      </c>
      <c r="E17" s="586">
        <f t="shared" si="1"/>
        <v>0</v>
      </c>
      <c r="F17" s="266"/>
      <c r="G17" s="266"/>
      <c r="H17" s="588" t="e">
        <f t="shared" si="2"/>
        <v>#DIV/0!</v>
      </c>
      <c r="I17" s="600">
        <f t="shared" si="3"/>
        <v>0</v>
      </c>
      <c r="J17" s="67" t="e">
        <f t="shared" si="4"/>
        <v>#DIV/0!</v>
      </c>
      <c r="K17" s="67" t="e">
        <f t="shared" si="5"/>
        <v>#DIV/0!</v>
      </c>
      <c r="L17" s="626" t="e">
        <f t="shared" si="6"/>
        <v>#DIV/0!</v>
      </c>
    </row>
    <row r="18" spans="1:12" s="42" customFormat="1" x14ac:dyDescent="0.4">
      <c r="A18" s="277" t="s">
        <v>185</v>
      </c>
      <c r="B18" s="259">
        <f>SUM(B19:B37)</f>
        <v>73208</v>
      </c>
      <c r="C18" s="259">
        <f>SUM(C19:C37)</f>
        <v>62391</v>
      </c>
      <c r="D18" s="587">
        <f t="shared" si="0"/>
        <v>1.1733743648923722</v>
      </c>
      <c r="E18" s="584">
        <f t="shared" si="1"/>
        <v>10817</v>
      </c>
      <c r="F18" s="259">
        <f>SUM(F19:F37)</f>
        <v>88345</v>
      </c>
      <c r="G18" s="259">
        <f>SUM(G19:G37)</f>
        <v>78580</v>
      </c>
      <c r="H18" s="258">
        <f t="shared" si="2"/>
        <v>1.1242682616441844</v>
      </c>
      <c r="I18" s="257">
        <f t="shared" si="3"/>
        <v>9765</v>
      </c>
      <c r="J18" s="256">
        <f t="shared" si="4"/>
        <v>0.828660365612089</v>
      </c>
      <c r="K18" s="256">
        <f t="shared" si="5"/>
        <v>0.79398065665563755</v>
      </c>
      <c r="L18" s="628">
        <f t="shared" si="6"/>
        <v>3.4679708956451449E-2</v>
      </c>
    </row>
    <row r="19" spans="1:12" x14ac:dyDescent="0.4">
      <c r="A19" s="57" t="s">
        <v>184</v>
      </c>
      <c r="B19" s="94"/>
      <c r="C19" s="94"/>
      <c r="D19" s="583" t="e">
        <f t="shared" si="0"/>
        <v>#DIV/0!</v>
      </c>
      <c r="E19" s="582">
        <f t="shared" si="1"/>
        <v>0</v>
      </c>
      <c r="F19" s="296"/>
      <c r="G19" s="94"/>
      <c r="H19" s="243" t="e">
        <f t="shared" si="2"/>
        <v>#DIV/0!</v>
      </c>
      <c r="I19" s="242">
        <f t="shared" si="3"/>
        <v>0</v>
      </c>
      <c r="J19" s="73" t="e">
        <f t="shared" si="4"/>
        <v>#DIV/0!</v>
      </c>
      <c r="K19" s="73" t="e">
        <f t="shared" si="5"/>
        <v>#DIV/0!</v>
      </c>
      <c r="L19" s="627" t="e">
        <f t="shared" si="6"/>
        <v>#DIV/0!</v>
      </c>
    </row>
    <row r="20" spans="1:12" x14ac:dyDescent="0.4">
      <c r="A20" s="58" t="s">
        <v>244</v>
      </c>
      <c r="B20" s="56">
        <v>11277</v>
      </c>
      <c r="C20" s="92"/>
      <c r="D20" s="581" t="e">
        <f t="shared" si="0"/>
        <v>#DIV/0!</v>
      </c>
      <c r="E20" s="582">
        <f t="shared" si="1"/>
        <v>11277</v>
      </c>
      <c r="F20" s="263">
        <v>13585</v>
      </c>
      <c r="G20" s="92"/>
      <c r="H20" s="239" t="e">
        <f t="shared" si="2"/>
        <v>#DIV/0!</v>
      </c>
      <c r="I20" s="238">
        <f t="shared" si="3"/>
        <v>13585</v>
      </c>
      <c r="J20" s="53">
        <f t="shared" si="4"/>
        <v>0.83010673536989321</v>
      </c>
      <c r="K20" s="53" t="e">
        <f t="shared" si="5"/>
        <v>#DIV/0!</v>
      </c>
      <c r="L20" s="601" t="e">
        <f t="shared" si="6"/>
        <v>#DIV/0!</v>
      </c>
    </row>
    <row r="21" spans="1:12" x14ac:dyDescent="0.4">
      <c r="A21" s="58" t="s">
        <v>183</v>
      </c>
      <c r="B21" s="56">
        <v>20979</v>
      </c>
      <c r="C21" s="56">
        <v>19823</v>
      </c>
      <c r="D21" s="581">
        <f t="shared" si="0"/>
        <v>1.0583160974625434</v>
      </c>
      <c r="E21" s="582">
        <f t="shared" si="1"/>
        <v>1156</v>
      </c>
      <c r="F21" s="263">
        <v>26975</v>
      </c>
      <c r="G21" s="56">
        <v>26880</v>
      </c>
      <c r="H21" s="239">
        <f t="shared" si="2"/>
        <v>1.0035342261904763</v>
      </c>
      <c r="I21" s="238">
        <f t="shared" si="3"/>
        <v>95</v>
      </c>
      <c r="J21" s="53">
        <f t="shared" si="4"/>
        <v>0.77772011121408713</v>
      </c>
      <c r="K21" s="53">
        <f t="shared" si="5"/>
        <v>0.73746279761904765</v>
      </c>
      <c r="L21" s="601">
        <f t="shared" si="6"/>
        <v>4.0257313595039479E-2</v>
      </c>
    </row>
    <row r="22" spans="1:12" x14ac:dyDescent="0.4">
      <c r="A22" s="58" t="s">
        <v>182</v>
      </c>
      <c r="B22" s="56">
        <v>8248</v>
      </c>
      <c r="C22" s="56">
        <v>6669</v>
      </c>
      <c r="D22" s="581">
        <f t="shared" si="0"/>
        <v>1.2367671315039737</v>
      </c>
      <c r="E22" s="582">
        <f t="shared" si="1"/>
        <v>1579</v>
      </c>
      <c r="F22" s="263">
        <v>9130</v>
      </c>
      <c r="G22" s="56">
        <v>9025</v>
      </c>
      <c r="H22" s="239">
        <f t="shared" si="2"/>
        <v>1.0116343490304709</v>
      </c>
      <c r="I22" s="238">
        <f t="shared" si="3"/>
        <v>105</v>
      </c>
      <c r="J22" s="53">
        <f t="shared" si="4"/>
        <v>0.90339539978094197</v>
      </c>
      <c r="K22" s="53">
        <f t="shared" si="5"/>
        <v>0.73894736842105269</v>
      </c>
      <c r="L22" s="601">
        <f t="shared" si="6"/>
        <v>0.16444803135988928</v>
      </c>
    </row>
    <row r="23" spans="1:12" x14ac:dyDescent="0.4">
      <c r="A23" s="58" t="s">
        <v>181</v>
      </c>
      <c r="B23" s="69">
        <v>3898</v>
      </c>
      <c r="C23" s="69">
        <v>3390</v>
      </c>
      <c r="D23" s="588">
        <f t="shared" si="0"/>
        <v>1.1498525073746313</v>
      </c>
      <c r="E23" s="582">
        <f t="shared" si="1"/>
        <v>508</v>
      </c>
      <c r="F23" s="491">
        <v>4505</v>
      </c>
      <c r="G23" s="69">
        <v>4420</v>
      </c>
      <c r="H23" s="253">
        <f t="shared" si="2"/>
        <v>1.0192307692307692</v>
      </c>
      <c r="I23" s="252">
        <f t="shared" si="3"/>
        <v>85</v>
      </c>
      <c r="J23" s="67">
        <f t="shared" si="4"/>
        <v>0.86526082130965598</v>
      </c>
      <c r="K23" s="67">
        <f t="shared" si="5"/>
        <v>0.76696832579185525</v>
      </c>
      <c r="L23" s="626">
        <f t="shared" si="6"/>
        <v>9.8292495517800726E-2</v>
      </c>
    </row>
    <row r="24" spans="1:12" x14ac:dyDescent="0.4">
      <c r="A24" s="70" t="s">
        <v>180</v>
      </c>
      <c r="B24" s="56"/>
      <c r="C24" s="56"/>
      <c r="D24" s="581" t="e">
        <f t="shared" si="0"/>
        <v>#DIV/0!</v>
      </c>
      <c r="E24" s="582">
        <f t="shared" si="1"/>
        <v>0</v>
      </c>
      <c r="F24" s="263"/>
      <c r="G24" s="56"/>
      <c r="H24" s="239" t="e">
        <f t="shared" si="2"/>
        <v>#DIV/0!</v>
      </c>
      <c r="I24" s="238">
        <f t="shared" si="3"/>
        <v>0</v>
      </c>
      <c r="J24" s="53" t="e">
        <f t="shared" si="4"/>
        <v>#DIV/0!</v>
      </c>
      <c r="K24" s="53" t="e">
        <f t="shared" si="5"/>
        <v>#DIV/0!</v>
      </c>
      <c r="L24" s="601" t="e">
        <f t="shared" si="6"/>
        <v>#DIV/0!</v>
      </c>
    </row>
    <row r="25" spans="1:12" x14ac:dyDescent="0.4">
      <c r="A25" s="70" t="s">
        <v>179</v>
      </c>
      <c r="B25" s="56">
        <v>3896</v>
      </c>
      <c r="C25" s="56">
        <v>4081</v>
      </c>
      <c r="D25" s="581">
        <f t="shared" si="0"/>
        <v>0.95466797353589805</v>
      </c>
      <c r="E25" s="582">
        <f t="shared" si="1"/>
        <v>-185</v>
      </c>
      <c r="F25" s="263">
        <v>4570</v>
      </c>
      <c r="G25" s="56">
        <v>4585</v>
      </c>
      <c r="H25" s="239">
        <f t="shared" si="2"/>
        <v>0.99672846237731738</v>
      </c>
      <c r="I25" s="238">
        <f t="shared" si="3"/>
        <v>-15</v>
      </c>
      <c r="J25" s="53">
        <f t="shared" si="4"/>
        <v>0.85251641137855583</v>
      </c>
      <c r="K25" s="53">
        <f t="shared" si="5"/>
        <v>0.89007633587786261</v>
      </c>
      <c r="L25" s="601">
        <f t="shared" si="6"/>
        <v>-3.7559924499306785E-2</v>
      </c>
    </row>
    <row r="26" spans="1:12" s="42" customFormat="1" x14ac:dyDescent="0.4">
      <c r="A26" s="70" t="s">
        <v>178</v>
      </c>
      <c r="B26" s="92"/>
      <c r="C26" s="96">
        <v>1918</v>
      </c>
      <c r="D26" s="581">
        <f t="shared" si="0"/>
        <v>0</v>
      </c>
      <c r="E26" s="580">
        <f t="shared" si="1"/>
        <v>-1918</v>
      </c>
      <c r="F26" s="92"/>
      <c r="G26" s="96">
        <v>2205</v>
      </c>
      <c r="H26" s="239">
        <f t="shared" si="2"/>
        <v>0</v>
      </c>
      <c r="I26" s="238">
        <f t="shared" si="3"/>
        <v>-2205</v>
      </c>
      <c r="J26" s="53" t="e">
        <f t="shared" si="4"/>
        <v>#DIV/0!</v>
      </c>
      <c r="K26" s="53">
        <f t="shared" si="5"/>
        <v>0.86984126984126986</v>
      </c>
      <c r="L26" s="261" t="e">
        <f t="shared" si="6"/>
        <v>#DIV/0!</v>
      </c>
    </row>
    <row r="27" spans="1:12" x14ac:dyDescent="0.4">
      <c r="A27" s="58" t="s">
        <v>177</v>
      </c>
      <c r="B27" s="92"/>
      <c r="C27" s="92"/>
      <c r="D27" s="581" t="e">
        <f t="shared" si="0"/>
        <v>#DIV/0!</v>
      </c>
      <c r="E27" s="582">
        <f t="shared" si="1"/>
        <v>0</v>
      </c>
      <c r="F27" s="288"/>
      <c r="G27" s="92"/>
      <c r="H27" s="239" t="e">
        <f t="shared" si="2"/>
        <v>#DIV/0!</v>
      </c>
      <c r="I27" s="238">
        <f t="shared" si="3"/>
        <v>0</v>
      </c>
      <c r="J27" s="53" t="e">
        <f t="shared" si="4"/>
        <v>#DIV/0!</v>
      </c>
      <c r="K27" s="53" t="e">
        <f t="shared" si="5"/>
        <v>#DIV/0!</v>
      </c>
      <c r="L27" s="261" t="e">
        <f t="shared" si="6"/>
        <v>#DIV/0!</v>
      </c>
    </row>
    <row r="28" spans="1:12" x14ac:dyDescent="0.4">
      <c r="A28" s="58" t="s">
        <v>176</v>
      </c>
      <c r="B28" s="92"/>
      <c r="C28" s="56">
        <v>2989</v>
      </c>
      <c r="D28" s="581">
        <f t="shared" si="0"/>
        <v>0</v>
      </c>
      <c r="E28" s="582">
        <f t="shared" si="1"/>
        <v>-2989</v>
      </c>
      <c r="F28" s="288"/>
      <c r="G28" s="56">
        <v>3540</v>
      </c>
      <c r="H28" s="239">
        <f t="shared" si="2"/>
        <v>0</v>
      </c>
      <c r="I28" s="238">
        <f t="shared" si="3"/>
        <v>-3540</v>
      </c>
      <c r="J28" s="53" t="e">
        <f t="shared" si="4"/>
        <v>#DIV/0!</v>
      </c>
      <c r="K28" s="53">
        <f t="shared" si="5"/>
        <v>0.84435028248587574</v>
      </c>
      <c r="L28" s="261" t="e">
        <f t="shared" si="6"/>
        <v>#DIV/0!</v>
      </c>
    </row>
    <row r="29" spans="1:12" x14ac:dyDescent="0.4">
      <c r="A29" s="58" t="s">
        <v>220</v>
      </c>
      <c r="B29" s="93"/>
      <c r="C29" s="112"/>
      <c r="D29" s="581" t="e">
        <f t="shared" si="0"/>
        <v>#DIV/0!</v>
      </c>
      <c r="E29" s="580">
        <f t="shared" si="1"/>
        <v>0</v>
      </c>
      <c r="F29" s="93"/>
      <c r="G29" s="112"/>
      <c r="H29" s="239" t="e">
        <f t="shared" si="2"/>
        <v>#DIV/0!</v>
      </c>
      <c r="I29" s="238">
        <f t="shared" si="3"/>
        <v>0</v>
      </c>
      <c r="J29" s="53" t="e">
        <f t="shared" si="4"/>
        <v>#DIV/0!</v>
      </c>
      <c r="K29" s="53" t="e">
        <f t="shared" si="5"/>
        <v>#DIV/0!</v>
      </c>
      <c r="L29" s="261" t="e">
        <f t="shared" si="6"/>
        <v>#DIV/0!</v>
      </c>
    </row>
    <row r="30" spans="1:12" x14ac:dyDescent="0.4">
      <c r="A30" s="58" t="s">
        <v>174</v>
      </c>
      <c r="B30" s="91"/>
      <c r="C30" s="91"/>
      <c r="D30" s="588" t="e">
        <f t="shared" si="0"/>
        <v>#DIV/0!</v>
      </c>
      <c r="E30" s="582">
        <f t="shared" si="1"/>
        <v>0</v>
      </c>
      <c r="F30" s="266"/>
      <c r="G30" s="91"/>
      <c r="H30" s="253" t="e">
        <f t="shared" si="2"/>
        <v>#DIV/0!</v>
      </c>
      <c r="I30" s="252">
        <f t="shared" si="3"/>
        <v>0</v>
      </c>
      <c r="J30" s="67" t="e">
        <f t="shared" si="4"/>
        <v>#DIV/0!</v>
      </c>
      <c r="K30" s="67" t="e">
        <f t="shared" si="5"/>
        <v>#DIV/0!</v>
      </c>
      <c r="L30" s="251" t="e">
        <f t="shared" si="6"/>
        <v>#DIV/0!</v>
      </c>
    </row>
    <row r="31" spans="1:12" x14ac:dyDescent="0.4">
      <c r="A31" s="70" t="s">
        <v>173</v>
      </c>
      <c r="B31" s="92"/>
      <c r="C31" s="92"/>
      <c r="D31" s="581" t="e">
        <f t="shared" si="0"/>
        <v>#DIV/0!</v>
      </c>
      <c r="E31" s="582">
        <f t="shared" si="1"/>
        <v>0</v>
      </c>
      <c r="F31" s="288"/>
      <c r="G31" s="92"/>
      <c r="H31" s="239" t="e">
        <f t="shared" si="2"/>
        <v>#DIV/0!</v>
      </c>
      <c r="I31" s="238">
        <f t="shared" si="3"/>
        <v>0</v>
      </c>
      <c r="J31" s="53" t="e">
        <f t="shared" si="4"/>
        <v>#DIV/0!</v>
      </c>
      <c r="K31" s="53" t="e">
        <f t="shared" si="5"/>
        <v>#DIV/0!</v>
      </c>
      <c r="L31" s="261" t="e">
        <f t="shared" si="6"/>
        <v>#DIV/0!</v>
      </c>
    </row>
    <row r="32" spans="1:12" x14ac:dyDescent="0.4">
      <c r="A32" s="58" t="s">
        <v>172</v>
      </c>
      <c r="B32" s="56">
        <v>4190</v>
      </c>
      <c r="C32" s="56">
        <v>3948</v>
      </c>
      <c r="D32" s="581">
        <f t="shared" si="0"/>
        <v>1.0612968591691996</v>
      </c>
      <c r="E32" s="582">
        <f t="shared" si="1"/>
        <v>242</v>
      </c>
      <c r="F32" s="263">
        <v>4500</v>
      </c>
      <c r="G32" s="56">
        <v>4560</v>
      </c>
      <c r="H32" s="239">
        <f t="shared" si="2"/>
        <v>0.98684210526315785</v>
      </c>
      <c r="I32" s="238">
        <f t="shared" si="3"/>
        <v>-60</v>
      </c>
      <c r="J32" s="53">
        <f t="shared" si="4"/>
        <v>0.93111111111111111</v>
      </c>
      <c r="K32" s="53">
        <f t="shared" si="5"/>
        <v>0.86578947368421055</v>
      </c>
      <c r="L32" s="261">
        <f t="shared" si="6"/>
        <v>6.5321637426900558E-2</v>
      </c>
    </row>
    <row r="33" spans="1:12" x14ac:dyDescent="0.4">
      <c r="A33" s="70" t="s">
        <v>171</v>
      </c>
      <c r="B33" s="91"/>
      <c r="C33" s="91"/>
      <c r="D33" s="588" t="e">
        <f t="shared" si="0"/>
        <v>#DIV/0!</v>
      </c>
      <c r="E33" s="582">
        <f t="shared" si="1"/>
        <v>0</v>
      </c>
      <c r="F33" s="266"/>
      <c r="G33" s="91"/>
      <c r="H33" s="253" t="e">
        <f t="shared" si="2"/>
        <v>#DIV/0!</v>
      </c>
      <c r="I33" s="252">
        <f t="shared" si="3"/>
        <v>0</v>
      </c>
      <c r="J33" s="67" t="e">
        <f t="shared" si="4"/>
        <v>#DIV/0!</v>
      </c>
      <c r="K33" s="67" t="e">
        <f t="shared" si="5"/>
        <v>#DIV/0!</v>
      </c>
      <c r="L33" s="251" t="e">
        <f t="shared" si="6"/>
        <v>#DIV/0!</v>
      </c>
    </row>
    <row r="34" spans="1:12" x14ac:dyDescent="0.4">
      <c r="A34" s="70" t="s">
        <v>170</v>
      </c>
      <c r="B34" s="69">
        <v>2799</v>
      </c>
      <c r="C34" s="69">
        <v>3691</v>
      </c>
      <c r="D34" s="588">
        <f t="shared" si="0"/>
        <v>0.75833107558927115</v>
      </c>
      <c r="E34" s="582">
        <f t="shared" si="1"/>
        <v>-892</v>
      </c>
      <c r="F34" s="491">
        <v>4495</v>
      </c>
      <c r="G34" s="69">
        <v>4565</v>
      </c>
      <c r="H34" s="253">
        <f t="shared" si="2"/>
        <v>0.98466593647316536</v>
      </c>
      <c r="I34" s="252">
        <f t="shared" si="3"/>
        <v>-70</v>
      </c>
      <c r="J34" s="67">
        <f t="shared" si="4"/>
        <v>0.62269187986651831</v>
      </c>
      <c r="K34" s="67">
        <f t="shared" si="5"/>
        <v>0.80854326396495069</v>
      </c>
      <c r="L34" s="251">
        <f t="shared" si="6"/>
        <v>-0.18585138409843238</v>
      </c>
    </row>
    <row r="35" spans="1:12" x14ac:dyDescent="0.4">
      <c r="A35" s="58" t="s">
        <v>169</v>
      </c>
      <c r="B35" s="92"/>
      <c r="C35" s="92"/>
      <c r="D35" s="581" t="e">
        <f t="shared" si="0"/>
        <v>#DIV/0!</v>
      </c>
      <c r="E35" s="582">
        <f t="shared" si="1"/>
        <v>0</v>
      </c>
      <c r="F35" s="288"/>
      <c r="G35" s="92"/>
      <c r="H35" s="239" t="e">
        <f t="shared" si="2"/>
        <v>#DIV/0!</v>
      </c>
      <c r="I35" s="238">
        <f t="shared" si="3"/>
        <v>0</v>
      </c>
      <c r="J35" s="53" t="e">
        <f t="shared" si="4"/>
        <v>#DIV/0!</v>
      </c>
      <c r="K35" s="53" t="e">
        <f t="shared" si="5"/>
        <v>#DIV/0!</v>
      </c>
      <c r="L35" s="261" t="e">
        <f t="shared" si="6"/>
        <v>#DIV/0!</v>
      </c>
    </row>
    <row r="36" spans="1:12" x14ac:dyDescent="0.4">
      <c r="A36" s="70" t="s">
        <v>89</v>
      </c>
      <c r="B36" s="91"/>
      <c r="C36" s="91"/>
      <c r="D36" s="588" t="e">
        <f t="shared" si="0"/>
        <v>#DIV/0!</v>
      </c>
      <c r="E36" s="582">
        <f t="shared" si="1"/>
        <v>0</v>
      </c>
      <c r="F36" s="266"/>
      <c r="G36" s="91"/>
      <c r="H36" s="253" t="e">
        <f t="shared" si="2"/>
        <v>#DIV/0!</v>
      </c>
      <c r="I36" s="252">
        <f t="shared" si="3"/>
        <v>0</v>
      </c>
      <c r="J36" s="67" t="e">
        <f t="shared" si="4"/>
        <v>#DIV/0!</v>
      </c>
      <c r="K36" s="67" t="e">
        <f t="shared" si="5"/>
        <v>#DIV/0!</v>
      </c>
      <c r="L36" s="251" t="e">
        <f t="shared" si="6"/>
        <v>#DIV/0!</v>
      </c>
    </row>
    <row r="37" spans="1:12" x14ac:dyDescent="0.4">
      <c r="A37" s="51" t="s">
        <v>168</v>
      </c>
      <c r="B37" s="50">
        <v>17921</v>
      </c>
      <c r="C37" s="50">
        <v>15882</v>
      </c>
      <c r="D37" s="588">
        <f t="shared" si="0"/>
        <v>1.128384334466692</v>
      </c>
      <c r="E37" s="586">
        <f t="shared" si="1"/>
        <v>2039</v>
      </c>
      <c r="F37" s="494">
        <v>20585</v>
      </c>
      <c r="G37" s="50">
        <v>18800</v>
      </c>
      <c r="H37" s="253">
        <f t="shared" si="2"/>
        <v>1.0949468085106382</v>
      </c>
      <c r="I37" s="252">
        <f t="shared" si="3"/>
        <v>1785</v>
      </c>
      <c r="J37" s="67">
        <f t="shared" si="4"/>
        <v>0.87058537770221034</v>
      </c>
      <c r="K37" s="67">
        <f t="shared" si="5"/>
        <v>0.84478723404255318</v>
      </c>
      <c r="L37" s="251">
        <f t="shared" si="6"/>
        <v>2.5798143659657158E-2</v>
      </c>
    </row>
    <row r="38" spans="1:12" s="42" customFormat="1" x14ac:dyDescent="0.4">
      <c r="A38" s="277" t="s">
        <v>167</v>
      </c>
      <c r="B38" s="259">
        <f>SUM(B39:B40)</f>
        <v>1763</v>
      </c>
      <c r="C38" s="259">
        <f>SUM(C39:C40)</f>
        <v>1855</v>
      </c>
      <c r="D38" s="587">
        <f t="shared" ref="D38:D69" si="7">+B38/C38</f>
        <v>0.95040431266846359</v>
      </c>
      <c r="E38" s="584">
        <f t="shared" ref="E38:E69" si="8">+B38-C38</f>
        <v>-92</v>
      </c>
      <c r="F38" s="259">
        <f>SUM(F39:F40)</f>
        <v>3049</v>
      </c>
      <c r="G38" s="259">
        <f>SUM(G39:G40)</f>
        <v>3050</v>
      </c>
      <c r="H38" s="258">
        <f t="shared" ref="H38:H69" si="9">+F38/G38</f>
        <v>0.99967213114754094</v>
      </c>
      <c r="I38" s="257">
        <f t="shared" ref="I38:I69" si="10">+F38-G38</f>
        <v>-1</v>
      </c>
      <c r="J38" s="256">
        <f t="shared" ref="J38:J69" si="11">+B38/F38</f>
        <v>0.57822236798950477</v>
      </c>
      <c r="K38" s="256">
        <f t="shared" ref="K38:K69" si="12">+C38/G38</f>
        <v>0.6081967213114754</v>
      </c>
      <c r="L38" s="255">
        <f t="shared" ref="L38:L69" si="13">+J38-K38</f>
        <v>-2.9974353321970626E-2</v>
      </c>
    </row>
    <row r="39" spans="1:12" x14ac:dyDescent="0.4">
      <c r="A39" s="57" t="s">
        <v>166</v>
      </c>
      <c r="B39" s="88">
        <v>1059</v>
      </c>
      <c r="C39" s="88">
        <v>993</v>
      </c>
      <c r="D39" s="583">
        <f t="shared" si="7"/>
        <v>1.066465256797583</v>
      </c>
      <c r="E39" s="582">
        <f t="shared" si="8"/>
        <v>66</v>
      </c>
      <c r="F39" s="265">
        <v>1918</v>
      </c>
      <c r="G39" s="88">
        <v>1819</v>
      </c>
      <c r="H39" s="243">
        <f t="shared" si="9"/>
        <v>1.0544255085211656</v>
      </c>
      <c r="I39" s="242">
        <f t="shared" si="10"/>
        <v>99</v>
      </c>
      <c r="J39" s="73">
        <f t="shared" si="11"/>
        <v>0.55213764337851934</v>
      </c>
      <c r="K39" s="73">
        <f t="shared" si="12"/>
        <v>0.54590434304562951</v>
      </c>
      <c r="L39" s="254">
        <f t="shared" si="13"/>
        <v>6.233300332889824E-3</v>
      </c>
    </row>
    <row r="40" spans="1:12" x14ac:dyDescent="0.4">
      <c r="A40" s="58" t="s">
        <v>165</v>
      </c>
      <c r="B40" s="56">
        <v>704</v>
      </c>
      <c r="C40" s="56">
        <v>862</v>
      </c>
      <c r="D40" s="581">
        <f t="shared" si="7"/>
        <v>0.81670533642691412</v>
      </c>
      <c r="E40" s="586">
        <f t="shared" si="8"/>
        <v>-158</v>
      </c>
      <c r="F40" s="263">
        <v>1131</v>
      </c>
      <c r="G40" s="56">
        <v>1231</v>
      </c>
      <c r="H40" s="239">
        <f t="shared" si="9"/>
        <v>0.91876523151909018</v>
      </c>
      <c r="I40" s="238">
        <f t="shared" si="10"/>
        <v>-100</v>
      </c>
      <c r="J40" s="53">
        <f t="shared" si="11"/>
        <v>0.62245800176834665</v>
      </c>
      <c r="K40" s="53">
        <f t="shared" si="12"/>
        <v>0.70024370430544269</v>
      </c>
      <c r="L40" s="261">
        <f t="shared" si="13"/>
        <v>-7.7785702537096046E-2</v>
      </c>
    </row>
    <row r="41" spans="1:12" s="89" customFormat="1" x14ac:dyDescent="0.4">
      <c r="A41" s="249" t="s">
        <v>88</v>
      </c>
      <c r="B41" s="248">
        <f>B42+B65</f>
        <v>291021</v>
      </c>
      <c r="C41" s="248">
        <f>C42+C65</f>
        <v>281918</v>
      </c>
      <c r="D41" s="585">
        <f t="shared" si="7"/>
        <v>1.0322895309983755</v>
      </c>
      <c r="E41" s="584">
        <f t="shared" si="8"/>
        <v>9103</v>
      </c>
      <c r="F41" s="248">
        <f>F42+F65</f>
        <v>368250</v>
      </c>
      <c r="G41" s="248">
        <f>G42+G65</f>
        <v>372421</v>
      </c>
      <c r="H41" s="247">
        <f t="shared" si="9"/>
        <v>0.9888003093273473</v>
      </c>
      <c r="I41" s="246">
        <f t="shared" si="10"/>
        <v>-4171</v>
      </c>
      <c r="J41" s="245">
        <f t="shared" si="11"/>
        <v>0.7902810590631365</v>
      </c>
      <c r="K41" s="245">
        <f t="shared" si="12"/>
        <v>0.75698738792925213</v>
      </c>
      <c r="L41" s="244">
        <f t="shared" si="13"/>
        <v>3.3293671133884373E-2</v>
      </c>
    </row>
    <row r="42" spans="1:12" s="44" customFormat="1" x14ac:dyDescent="0.4">
      <c r="A42" s="277" t="s">
        <v>164</v>
      </c>
      <c r="B42" s="248">
        <f>SUM(B43:B64)</f>
        <v>287011</v>
      </c>
      <c r="C42" s="248">
        <f>SUM(C43:C64)</f>
        <v>278232</v>
      </c>
      <c r="D42" s="585">
        <f t="shared" si="7"/>
        <v>1.0315528048535036</v>
      </c>
      <c r="E42" s="584">
        <f t="shared" si="8"/>
        <v>8779</v>
      </c>
      <c r="F42" s="248">
        <f>SUM(F43:F64)</f>
        <v>362930</v>
      </c>
      <c r="G42" s="248">
        <f>SUM(G43:G64)</f>
        <v>367008</v>
      </c>
      <c r="H42" s="247">
        <f t="shared" si="9"/>
        <v>0.98888852559072282</v>
      </c>
      <c r="I42" s="246">
        <f t="shared" si="10"/>
        <v>-4078</v>
      </c>
      <c r="J42" s="245">
        <f t="shared" si="11"/>
        <v>0.79081641087813082</v>
      </c>
      <c r="K42" s="245">
        <f t="shared" si="12"/>
        <v>0.75810881506670158</v>
      </c>
      <c r="L42" s="244">
        <f t="shared" si="13"/>
        <v>3.2707595811429235E-2</v>
      </c>
    </row>
    <row r="43" spans="1:12" x14ac:dyDescent="0.4">
      <c r="A43" s="58" t="s">
        <v>87</v>
      </c>
      <c r="B43" s="56">
        <v>119059</v>
      </c>
      <c r="C43" s="63">
        <v>119118</v>
      </c>
      <c r="D43" s="589">
        <f t="shared" si="7"/>
        <v>0.9995046928256015</v>
      </c>
      <c r="E43" s="582">
        <f t="shared" si="8"/>
        <v>-59</v>
      </c>
      <c r="F43" s="308">
        <v>139221</v>
      </c>
      <c r="G43" s="56">
        <v>142560</v>
      </c>
      <c r="H43" s="253">
        <f t="shared" si="9"/>
        <v>0.97657828282828285</v>
      </c>
      <c r="I43" s="238">
        <f t="shared" si="10"/>
        <v>-3339</v>
      </c>
      <c r="J43" s="53">
        <f t="shared" si="11"/>
        <v>0.85517989383785498</v>
      </c>
      <c r="K43" s="53">
        <f t="shared" si="12"/>
        <v>0.83556397306397301</v>
      </c>
      <c r="L43" s="261">
        <f t="shared" si="13"/>
        <v>1.9615920773881967E-2</v>
      </c>
    </row>
    <row r="44" spans="1:12" x14ac:dyDescent="0.4">
      <c r="A44" s="58" t="s">
        <v>163</v>
      </c>
      <c r="B44" s="56">
        <v>14142</v>
      </c>
      <c r="C44" s="56">
        <v>14299</v>
      </c>
      <c r="D44" s="583">
        <f t="shared" si="7"/>
        <v>0.98902021120358063</v>
      </c>
      <c r="E44" s="582">
        <f t="shared" si="8"/>
        <v>-157</v>
      </c>
      <c r="F44" s="263">
        <v>15934</v>
      </c>
      <c r="G44" s="56">
        <v>15934</v>
      </c>
      <c r="H44" s="253">
        <f t="shared" si="9"/>
        <v>1</v>
      </c>
      <c r="I44" s="238">
        <f t="shared" si="10"/>
        <v>0</v>
      </c>
      <c r="J44" s="53">
        <f t="shared" si="11"/>
        <v>0.88753608635621939</v>
      </c>
      <c r="K44" s="53">
        <f t="shared" si="12"/>
        <v>0.89738923057612652</v>
      </c>
      <c r="L44" s="261">
        <f t="shared" si="13"/>
        <v>-9.8531442199071284E-3</v>
      </c>
    </row>
    <row r="45" spans="1:12" x14ac:dyDescent="0.4">
      <c r="A45" s="70" t="s">
        <v>162</v>
      </c>
      <c r="B45" s="56">
        <v>19130</v>
      </c>
      <c r="C45" s="56">
        <v>24562</v>
      </c>
      <c r="D45" s="583">
        <f t="shared" si="7"/>
        <v>0.77884537089813533</v>
      </c>
      <c r="E45" s="582">
        <f t="shared" si="8"/>
        <v>-5432</v>
      </c>
      <c r="F45" s="263">
        <v>25466</v>
      </c>
      <c r="G45" s="56">
        <v>35644</v>
      </c>
      <c r="H45" s="253">
        <f t="shared" si="9"/>
        <v>0.71445404556166536</v>
      </c>
      <c r="I45" s="238">
        <f t="shared" si="10"/>
        <v>-10178</v>
      </c>
      <c r="J45" s="53">
        <f t="shared" si="11"/>
        <v>0.75119767533181492</v>
      </c>
      <c r="K45" s="53">
        <f t="shared" si="12"/>
        <v>0.6890921333183706</v>
      </c>
      <c r="L45" s="261">
        <f t="shared" si="13"/>
        <v>6.2105542013444315E-2</v>
      </c>
    </row>
    <row r="46" spans="1:12" x14ac:dyDescent="0.4">
      <c r="A46" s="70" t="s">
        <v>161</v>
      </c>
      <c r="B46" s="56">
        <v>11814</v>
      </c>
      <c r="C46" s="56">
        <v>13843</v>
      </c>
      <c r="D46" s="583">
        <f t="shared" si="7"/>
        <v>0.85342772520407428</v>
      </c>
      <c r="E46" s="582">
        <f t="shared" si="8"/>
        <v>-2029</v>
      </c>
      <c r="F46" s="263">
        <v>18870</v>
      </c>
      <c r="G46" s="56">
        <v>20967</v>
      </c>
      <c r="H46" s="253">
        <f t="shared" si="9"/>
        <v>0.8999856918014022</v>
      </c>
      <c r="I46" s="238">
        <f t="shared" si="10"/>
        <v>-2097</v>
      </c>
      <c r="J46" s="53">
        <f t="shared" si="11"/>
        <v>0.62607313195548486</v>
      </c>
      <c r="K46" s="53">
        <f t="shared" si="12"/>
        <v>0.66022797729765825</v>
      </c>
      <c r="L46" s="261">
        <f t="shared" si="13"/>
        <v>-3.415484534217339E-2</v>
      </c>
    </row>
    <row r="47" spans="1:12" x14ac:dyDescent="0.4">
      <c r="A47" s="58" t="s">
        <v>86</v>
      </c>
      <c r="B47" s="56">
        <v>21194</v>
      </c>
      <c r="C47" s="56">
        <v>20859</v>
      </c>
      <c r="D47" s="583">
        <f t="shared" si="7"/>
        <v>1.016060213816578</v>
      </c>
      <c r="E47" s="582">
        <f t="shared" si="8"/>
        <v>335</v>
      </c>
      <c r="F47" s="493">
        <v>24993</v>
      </c>
      <c r="G47" s="56">
        <v>28295</v>
      </c>
      <c r="H47" s="253">
        <f t="shared" si="9"/>
        <v>0.88330093656122988</v>
      </c>
      <c r="I47" s="238">
        <f t="shared" si="10"/>
        <v>-3302</v>
      </c>
      <c r="J47" s="53">
        <f t="shared" si="11"/>
        <v>0.8479974392829992</v>
      </c>
      <c r="K47" s="53">
        <f t="shared" si="12"/>
        <v>0.73719738469694296</v>
      </c>
      <c r="L47" s="261">
        <f t="shared" si="13"/>
        <v>0.11080005458605624</v>
      </c>
    </row>
    <row r="48" spans="1:12" x14ac:dyDescent="0.4">
      <c r="A48" s="58" t="s">
        <v>85</v>
      </c>
      <c r="B48" s="56">
        <v>39632</v>
      </c>
      <c r="C48" s="56">
        <v>38269</v>
      </c>
      <c r="D48" s="583">
        <f t="shared" si="7"/>
        <v>1.0356162951736392</v>
      </c>
      <c r="E48" s="582">
        <f t="shared" si="8"/>
        <v>1363</v>
      </c>
      <c r="F48" s="263">
        <v>54531</v>
      </c>
      <c r="G48" s="56">
        <v>54665</v>
      </c>
      <c r="H48" s="253">
        <f t="shared" si="9"/>
        <v>0.99754870575322419</v>
      </c>
      <c r="I48" s="238">
        <f t="shared" si="10"/>
        <v>-134</v>
      </c>
      <c r="J48" s="53">
        <f t="shared" si="11"/>
        <v>0.72677926317140706</v>
      </c>
      <c r="K48" s="53">
        <f t="shared" si="12"/>
        <v>0.7000640263422665</v>
      </c>
      <c r="L48" s="261">
        <f t="shared" si="13"/>
        <v>2.6715236829140565E-2</v>
      </c>
    </row>
    <row r="49" spans="1:12" x14ac:dyDescent="0.4">
      <c r="A49" s="58" t="s">
        <v>160</v>
      </c>
      <c r="B49" s="56">
        <v>4307</v>
      </c>
      <c r="C49" s="56">
        <v>3736</v>
      </c>
      <c r="D49" s="583">
        <f t="shared" si="7"/>
        <v>1.1528372591006424</v>
      </c>
      <c r="E49" s="582">
        <f t="shared" si="8"/>
        <v>571</v>
      </c>
      <c r="F49" s="263">
        <v>7220</v>
      </c>
      <c r="G49" s="56">
        <v>8100</v>
      </c>
      <c r="H49" s="253">
        <f t="shared" si="9"/>
        <v>0.89135802469135805</v>
      </c>
      <c r="I49" s="238">
        <f t="shared" si="10"/>
        <v>-880</v>
      </c>
      <c r="J49" s="53">
        <f t="shared" si="11"/>
        <v>0.59653739612188361</v>
      </c>
      <c r="K49" s="53">
        <f t="shared" si="12"/>
        <v>0.46123456790123457</v>
      </c>
      <c r="L49" s="261">
        <f t="shared" si="13"/>
        <v>0.13530282822064904</v>
      </c>
    </row>
    <row r="50" spans="1:12" x14ac:dyDescent="0.4">
      <c r="A50" s="58" t="s">
        <v>288</v>
      </c>
      <c r="B50" s="56">
        <v>4968</v>
      </c>
      <c r="C50" s="56"/>
      <c r="D50" s="583" t="e">
        <f t="shared" si="7"/>
        <v>#DIV/0!</v>
      </c>
      <c r="E50" s="582">
        <f t="shared" si="8"/>
        <v>4968</v>
      </c>
      <c r="F50" s="493">
        <v>5456</v>
      </c>
      <c r="G50" s="56"/>
      <c r="H50" s="253" t="e">
        <f t="shared" si="9"/>
        <v>#DIV/0!</v>
      </c>
      <c r="I50" s="238">
        <f t="shared" si="10"/>
        <v>5456</v>
      </c>
      <c r="J50" s="53">
        <f t="shared" si="11"/>
        <v>0.91055718475073311</v>
      </c>
      <c r="K50" s="53" t="e">
        <f t="shared" si="12"/>
        <v>#DIV/0!</v>
      </c>
      <c r="L50" s="261" t="e">
        <f t="shared" si="13"/>
        <v>#DIV/0!</v>
      </c>
    </row>
    <row r="51" spans="1:12" x14ac:dyDescent="0.4">
      <c r="A51" s="58" t="s">
        <v>84</v>
      </c>
      <c r="B51" s="56">
        <v>7067</v>
      </c>
      <c r="C51" s="56">
        <v>6954</v>
      </c>
      <c r="D51" s="583">
        <f t="shared" si="7"/>
        <v>1.0162496404946793</v>
      </c>
      <c r="E51" s="582">
        <f t="shared" si="8"/>
        <v>113</v>
      </c>
      <c r="F51" s="492">
        <v>8370</v>
      </c>
      <c r="G51" s="56">
        <v>8370</v>
      </c>
      <c r="H51" s="253">
        <f t="shared" si="9"/>
        <v>1</v>
      </c>
      <c r="I51" s="238">
        <f t="shared" si="10"/>
        <v>0</v>
      </c>
      <c r="J51" s="53">
        <f t="shared" si="11"/>
        <v>0.84432497013142171</v>
      </c>
      <c r="K51" s="53">
        <f t="shared" si="12"/>
        <v>0.83082437275985666</v>
      </c>
      <c r="L51" s="261">
        <f t="shared" si="13"/>
        <v>1.350059737156506E-2</v>
      </c>
    </row>
    <row r="52" spans="1:12" s="42" customFormat="1" x14ac:dyDescent="0.4">
      <c r="A52" s="58" t="s">
        <v>159</v>
      </c>
      <c r="B52" s="56">
        <v>3003</v>
      </c>
      <c r="C52" s="88">
        <v>2548</v>
      </c>
      <c r="D52" s="583">
        <f t="shared" si="7"/>
        <v>1.1785714285714286</v>
      </c>
      <c r="E52" s="582">
        <f t="shared" si="8"/>
        <v>455</v>
      </c>
      <c r="F52" s="56">
        <v>3906</v>
      </c>
      <c r="G52" s="56">
        <v>3906</v>
      </c>
      <c r="H52" s="253">
        <f t="shared" si="9"/>
        <v>1</v>
      </c>
      <c r="I52" s="238">
        <f t="shared" si="10"/>
        <v>0</v>
      </c>
      <c r="J52" s="53">
        <f t="shared" si="11"/>
        <v>0.76881720430107525</v>
      </c>
      <c r="K52" s="53">
        <f t="shared" si="12"/>
        <v>0.6523297491039427</v>
      </c>
      <c r="L52" s="261">
        <f t="shared" si="13"/>
        <v>0.11648745519713255</v>
      </c>
    </row>
    <row r="53" spans="1:12" x14ac:dyDescent="0.4">
      <c r="A53" s="58" t="s">
        <v>158</v>
      </c>
      <c r="B53" s="56">
        <v>3362</v>
      </c>
      <c r="C53" s="88">
        <v>3131</v>
      </c>
      <c r="D53" s="583">
        <f t="shared" si="7"/>
        <v>1.0737783455764931</v>
      </c>
      <c r="E53" s="582">
        <f t="shared" si="8"/>
        <v>231</v>
      </c>
      <c r="F53" s="69">
        <v>3776</v>
      </c>
      <c r="G53" s="56">
        <v>3656</v>
      </c>
      <c r="H53" s="253">
        <f t="shared" si="9"/>
        <v>1.0328227571115973</v>
      </c>
      <c r="I53" s="238">
        <f t="shared" si="10"/>
        <v>120</v>
      </c>
      <c r="J53" s="53">
        <f t="shared" si="11"/>
        <v>0.89036016949152541</v>
      </c>
      <c r="K53" s="53">
        <f t="shared" si="12"/>
        <v>0.85640043763676144</v>
      </c>
      <c r="L53" s="261">
        <f t="shared" si="13"/>
        <v>3.3959731854763975E-2</v>
      </c>
    </row>
    <row r="54" spans="1:12" x14ac:dyDescent="0.4">
      <c r="A54" s="58" t="s">
        <v>83</v>
      </c>
      <c r="B54" s="56">
        <v>6912</v>
      </c>
      <c r="C54" s="56">
        <v>7896</v>
      </c>
      <c r="D54" s="583">
        <f t="shared" si="7"/>
        <v>0.87537993920972645</v>
      </c>
      <c r="E54" s="582">
        <f t="shared" si="8"/>
        <v>-984</v>
      </c>
      <c r="F54" s="491">
        <v>8370</v>
      </c>
      <c r="G54" s="56">
        <v>10292</v>
      </c>
      <c r="H54" s="253">
        <f t="shared" si="9"/>
        <v>0.81325301204819278</v>
      </c>
      <c r="I54" s="238">
        <f t="shared" si="10"/>
        <v>-1922</v>
      </c>
      <c r="J54" s="53">
        <f t="shared" si="11"/>
        <v>0.82580645161290323</v>
      </c>
      <c r="K54" s="53">
        <f t="shared" si="12"/>
        <v>0.76719782355227362</v>
      </c>
      <c r="L54" s="261">
        <f t="shared" si="13"/>
        <v>5.8608628060629608E-2</v>
      </c>
    </row>
    <row r="55" spans="1:12" x14ac:dyDescent="0.4">
      <c r="A55" s="58" t="s">
        <v>82</v>
      </c>
      <c r="B55" s="56">
        <v>5702</v>
      </c>
      <c r="C55" s="56">
        <v>5637</v>
      </c>
      <c r="D55" s="583">
        <f t="shared" si="7"/>
        <v>1.0115309561823664</v>
      </c>
      <c r="E55" s="582">
        <f t="shared" si="8"/>
        <v>65</v>
      </c>
      <c r="F55" s="263">
        <v>8370</v>
      </c>
      <c r="G55" s="56">
        <v>8094</v>
      </c>
      <c r="H55" s="239">
        <f t="shared" si="9"/>
        <v>1.0340993328391401</v>
      </c>
      <c r="I55" s="238">
        <f t="shared" si="10"/>
        <v>276</v>
      </c>
      <c r="J55" s="53">
        <f t="shared" si="11"/>
        <v>0.68124253285543612</v>
      </c>
      <c r="K55" s="53">
        <f t="shared" si="12"/>
        <v>0.69644180874722017</v>
      </c>
      <c r="L55" s="261">
        <f t="shared" si="13"/>
        <v>-1.5199275891784048E-2</v>
      </c>
    </row>
    <row r="56" spans="1:12" x14ac:dyDescent="0.4">
      <c r="A56" s="58" t="s">
        <v>157</v>
      </c>
      <c r="B56" s="56">
        <v>3198</v>
      </c>
      <c r="C56" s="56">
        <v>3310</v>
      </c>
      <c r="D56" s="583">
        <f t="shared" si="7"/>
        <v>0.9661631419939577</v>
      </c>
      <c r="E56" s="582">
        <f t="shared" si="8"/>
        <v>-112</v>
      </c>
      <c r="F56" s="263">
        <v>3956</v>
      </c>
      <c r="G56" s="56">
        <v>3864</v>
      </c>
      <c r="H56" s="239">
        <f t="shared" si="9"/>
        <v>1.0238095238095237</v>
      </c>
      <c r="I56" s="238">
        <f t="shared" si="10"/>
        <v>92</v>
      </c>
      <c r="J56" s="53">
        <f t="shared" si="11"/>
        <v>0.80839231547017187</v>
      </c>
      <c r="K56" s="53">
        <f t="shared" si="12"/>
        <v>0.85662525879917184</v>
      </c>
      <c r="L56" s="261">
        <f t="shared" si="13"/>
        <v>-4.8232943328999967E-2</v>
      </c>
    </row>
    <row r="57" spans="1:12" x14ac:dyDescent="0.4">
      <c r="A57" s="70" t="s">
        <v>81</v>
      </c>
      <c r="B57" s="56">
        <v>2313</v>
      </c>
      <c r="C57" s="69">
        <v>2403</v>
      </c>
      <c r="D57" s="583">
        <f t="shared" si="7"/>
        <v>0.96254681647940077</v>
      </c>
      <c r="E57" s="582">
        <f t="shared" si="8"/>
        <v>-90</v>
      </c>
      <c r="F57" s="263">
        <v>3533</v>
      </c>
      <c r="G57" s="56">
        <v>3601</v>
      </c>
      <c r="H57" s="253">
        <f t="shared" si="9"/>
        <v>0.98111635656762008</v>
      </c>
      <c r="I57" s="238">
        <f t="shared" si="10"/>
        <v>-68</v>
      </c>
      <c r="J57" s="53">
        <f t="shared" si="11"/>
        <v>0.65468440418907448</v>
      </c>
      <c r="K57" s="67">
        <f t="shared" si="12"/>
        <v>0.66731463482366005</v>
      </c>
      <c r="L57" s="251">
        <f t="shared" si="13"/>
        <v>-1.2630230634585571E-2</v>
      </c>
    </row>
    <row r="58" spans="1:12" x14ac:dyDescent="0.4">
      <c r="A58" s="58" t="s">
        <v>80</v>
      </c>
      <c r="B58" s="56">
        <v>2461</v>
      </c>
      <c r="C58" s="56">
        <v>2192</v>
      </c>
      <c r="D58" s="583">
        <f t="shared" si="7"/>
        <v>1.1227189781021898</v>
      </c>
      <c r="E58" s="582">
        <f t="shared" si="8"/>
        <v>269</v>
      </c>
      <c r="F58" s="263">
        <v>3716</v>
      </c>
      <c r="G58" s="56">
        <v>3716</v>
      </c>
      <c r="H58" s="239">
        <f t="shared" si="9"/>
        <v>1</v>
      </c>
      <c r="I58" s="238">
        <f t="shared" si="10"/>
        <v>0</v>
      </c>
      <c r="J58" s="53">
        <f t="shared" si="11"/>
        <v>0.66227125941872977</v>
      </c>
      <c r="K58" s="53">
        <f t="shared" si="12"/>
        <v>0.58988159311087196</v>
      </c>
      <c r="L58" s="261">
        <f t="shared" si="13"/>
        <v>7.2389666307857814E-2</v>
      </c>
    </row>
    <row r="59" spans="1:12" x14ac:dyDescent="0.4">
      <c r="A59" s="58" t="s">
        <v>79</v>
      </c>
      <c r="B59" s="56">
        <v>2506</v>
      </c>
      <c r="C59" s="56">
        <v>2630</v>
      </c>
      <c r="D59" s="583">
        <f t="shared" si="7"/>
        <v>0.95285171102661592</v>
      </c>
      <c r="E59" s="582">
        <f t="shared" si="8"/>
        <v>-124</v>
      </c>
      <c r="F59" s="263">
        <v>3685</v>
      </c>
      <c r="G59" s="56">
        <v>3686</v>
      </c>
      <c r="H59" s="239">
        <f t="shared" si="9"/>
        <v>0.99972870320130225</v>
      </c>
      <c r="I59" s="238">
        <f t="shared" si="10"/>
        <v>-1</v>
      </c>
      <c r="J59" s="53">
        <f t="shared" si="11"/>
        <v>0.68005427408412478</v>
      </c>
      <c r="K59" s="53">
        <f t="shared" si="12"/>
        <v>0.71351058057514927</v>
      </c>
      <c r="L59" s="261">
        <f t="shared" si="13"/>
        <v>-3.345630649102449E-2</v>
      </c>
    </row>
    <row r="60" spans="1:12" x14ac:dyDescent="0.4">
      <c r="A60" s="58" t="s">
        <v>78</v>
      </c>
      <c r="B60" s="56">
        <v>6585</v>
      </c>
      <c r="C60" s="56">
        <v>6845</v>
      </c>
      <c r="D60" s="583">
        <f t="shared" si="7"/>
        <v>0.96201607012417822</v>
      </c>
      <c r="E60" s="582">
        <f t="shared" si="8"/>
        <v>-260</v>
      </c>
      <c r="F60" s="263">
        <v>12807</v>
      </c>
      <c r="G60" s="56">
        <v>11658</v>
      </c>
      <c r="H60" s="239">
        <f t="shared" si="9"/>
        <v>1.0985589294904787</v>
      </c>
      <c r="I60" s="238">
        <f t="shared" si="10"/>
        <v>1149</v>
      </c>
      <c r="J60" s="53">
        <f t="shared" si="11"/>
        <v>0.51417193722183185</v>
      </c>
      <c r="K60" s="53">
        <f t="shared" si="12"/>
        <v>0.58715045462343451</v>
      </c>
      <c r="L60" s="261">
        <f t="shared" si="13"/>
        <v>-7.2978517401602661E-2</v>
      </c>
    </row>
    <row r="61" spans="1:12" s="42" customFormat="1" x14ac:dyDescent="0.4">
      <c r="A61" s="70" t="s">
        <v>377</v>
      </c>
      <c r="B61" s="69">
        <v>265</v>
      </c>
      <c r="C61" s="91"/>
      <c r="D61" s="583" t="e">
        <f t="shared" si="7"/>
        <v>#DIV/0!</v>
      </c>
      <c r="E61" s="582">
        <f t="shared" si="8"/>
        <v>265</v>
      </c>
      <c r="F61" s="69">
        <v>270</v>
      </c>
      <c r="G61" s="91"/>
      <c r="H61" s="239" t="e">
        <f t="shared" si="9"/>
        <v>#DIV/0!</v>
      </c>
      <c r="I61" s="238">
        <f t="shared" si="10"/>
        <v>270</v>
      </c>
      <c r="J61" s="53">
        <f t="shared" si="11"/>
        <v>0.98148148148148151</v>
      </c>
      <c r="K61" s="67" t="e">
        <f t="shared" si="12"/>
        <v>#DIV/0!</v>
      </c>
      <c r="L61" s="261" t="e">
        <f t="shared" si="13"/>
        <v>#DIV/0!</v>
      </c>
    </row>
    <row r="62" spans="1:12" x14ac:dyDescent="0.4">
      <c r="A62" s="70" t="s">
        <v>155</v>
      </c>
      <c r="B62" s="69">
        <v>4882</v>
      </c>
      <c r="C62" s="72"/>
      <c r="D62" s="588" t="e">
        <f t="shared" si="7"/>
        <v>#DIV/0!</v>
      </c>
      <c r="E62" s="586">
        <f t="shared" si="8"/>
        <v>4882</v>
      </c>
      <c r="F62" s="69">
        <v>5360</v>
      </c>
      <c r="G62" s="72"/>
      <c r="H62" s="253" t="e">
        <f t="shared" si="9"/>
        <v>#DIV/0!</v>
      </c>
      <c r="I62" s="252">
        <f t="shared" si="10"/>
        <v>5360</v>
      </c>
      <c r="J62" s="67">
        <f t="shared" si="11"/>
        <v>0.9108208955223881</v>
      </c>
      <c r="K62" s="67" t="e">
        <f t="shared" si="12"/>
        <v>#DIV/0!</v>
      </c>
      <c r="L62" s="251" t="e">
        <f t="shared" si="13"/>
        <v>#DIV/0!</v>
      </c>
    </row>
    <row r="63" spans="1:12" x14ac:dyDescent="0.4">
      <c r="A63" s="70" t="s">
        <v>339</v>
      </c>
      <c r="B63" s="69">
        <v>4509</v>
      </c>
      <c r="C63" s="72"/>
      <c r="D63" s="588" t="e">
        <f t="shared" si="7"/>
        <v>#DIV/0!</v>
      </c>
      <c r="E63" s="586">
        <f t="shared" si="8"/>
        <v>4509</v>
      </c>
      <c r="F63" s="69">
        <v>5120</v>
      </c>
      <c r="G63" s="72"/>
      <c r="H63" s="253" t="e">
        <f t="shared" si="9"/>
        <v>#DIV/0!</v>
      </c>
      <c r="I63" s="252">
        <f t="shared" si="10"/>
        <v>5120</v>
      </c>
      <c r="J63" s="67">
        <f t="shared" si="11"/>
        <v>0.88066406249999996</v>
      </c>
      <c r="K63" s="67" t="e">
        <f t="shared" si="12"/>
        <v>#DIV/0!</v>
      </c>
      <c r="L63" s="251" t="e">
        <f t="shared" si="13"/>
        <v>#DIV/0!</v>
      </c>
    </row>
    <row r="64" spans="1:12" x14ac:dyDescent="0.4">
      <c r="A64" s="51" t="s">
        <v>156</v>
      </c>
      <c r="B64" s="50"/>
      <c r="C64" s="50"/>
      <c r="D64" s="577" t="e">
        <f t="shared" si="7"/>
        <v>#DIV/0!</v>
      </c>
      <c r="E64" s="576">
        <f t="shared" si="8"/>
        <v>0</v>
      </c>
      <c r="F64" s="567"/>
      <c r="G64" s="50"/>
      <c r="H64" s="230" t="e">
        <f t="shared" si="9"/>
        <v>#DIV/0!</v>
      </c>
      <c r="I64" s="229">
        <f t="shared" si="10"/>
        <v>0</v>
      </c>
      <c r="J64" s="47" t="e">
        <f t="shared" si="11"/>
        <v>#DIV/0!</v>
      </c>
      <c r="K64" s="47" t="e">
        <f t="shared" si="12"/>
        <v>#DIV/0!</v>
      </c>
      <c r="L64" s="260" t="e">
        <f t="shared" si="13"/>
        <v>#DIV/0!</v>
      </c>
    </row>
    <row r="65" spans="1:12" s="42" customFormat="1" x14ac:dyDescent="0.4">
      <c r="A65" s="277" t="s">
        <v>154</v>
      </c>
      <c r="B65" s="259">
        <f>SUM(B66:B69)</f>
        <v>4010</v>
      </c>
      <c r="C65" s="259">
        <f>SUM(C66:C69)</f>
        <v>3686</v>
      </c>
      <c r="D65" s="587">
        <f t="shared" si="7"/>
        <v>1.0879001627780793</v>
      </c>
      <c r="E65" s="584">
        <f t="shared" si="8"/>
        <v>324</v>
      </c>
      <c r="F65" s="259">
        <f>SUM(F66:F69)</f>
        <v>5320</v>
      </c>
      <c r="G65" s="259">
        <f>SUM(G66:G69)</f>
        <v>5413</v>
      </c>
      <c r="H65" s="258">
        <f t="shared" si="9"/>
        <v>0.9828191391095511</v>
      </c>
      <c r="I65" s="257">
        <f t="shared" si="10"/>
        <v>-93</v>
      </c>
      <c r="J65" s="256">
        <f t="shared" si="11"/>
        <v>0.75375939849624063</v>
      </c>
      <c r="K65" s="256">
        <f t="shared" si="12"/>
        <v>0.68095326066876039</v>
      </c>
      <c r="L65" s="255">
        <f t="shared" si="13"/>
        <v>7.2806137827480244E-2</v>
      </c>
    </row>
    <row r="66" spans="1:12" x14ac:dyDescent="0.4">
      <c r="A66" s="64" t="s">
        <v>77</v>
      </c>
      <c r="B66" s="80">
        <f>'３月(上旬～中旬)'!B66+'３月(下旬)'!B66</f>
        <v>854</v>
      </c>
      <c r="C66" s="80">
        <f>'３月(上旬～中旬)'!C66+'３月(下旬)'!C66</f>
        <v>780</v>
      </c>
      <c r="D66" s="583">
        <f t="shared" si="7"/>
        <v>1.094871794871795</v>
      </c>
      <c r="E66" s="582">
        <f t="shared" si="8"/>
        <v>74</v>
      </c>
      <c r="F66" s="80">
        <f>'３月(上旬～中旬)'!F66+'３月(下旬)'!F66</f>
        <v>989</v>
      </c>
      <c r="G66" s="80">
        <f>'３月(上旬～中旬)'!G66+'３月(下旬)'!G66</f>
        <v>963</v>
      </c>
      <c r="H66" s="243">
        <f t="shared" si="9"/>
        <v>1.0269989615784008</v>
      </c>
      <c r="I66" s="242">
        <f t="shared" si="10"/>
        <v>26</v>
      </c>
      <c r="J66" s="73">
        <f t="shared" si="11"/>
        <v>0.86349848331648127</v>
      </c>
      <c r="K66" s="73">
        <f t="shared" si="12"/>
        <v>0.8099688473520249</v>
      </c>
      <c r="L66" s="254">
        <f t="shared" si="13"/>
        <v>5.3529635964456368E-2</v>
      </c>
    </row>
    <row r="67" spans="1:12" x14ac:dyDescent="0.4">
      <c r="A67" s="58" t="s">
        <v>76</v>
      </c>
      <c r="B67" s="80">
        <f>'３月(上旬～中旬)'!B67+'３月(下旬)'!B67</f>
        <v>950</v>
      </c>
      <c r="C67" s="80">
        <f>'３月(上旬～中旬)'!C67+'３月(下旬)'!C67</f>
        <v>925</v>
      </c>
      <c r="D67" s="583">
        <f t="shared" si="7"/>
        <v>1.027027027027027</v>
      </c>
      <c r="E67" s="582">
        <f t="shared" si="8"/>
        <v>25</v>
      </c>
      <c r="F67" s="80">
        <f>'３月(上旬～中旬)'!F67+'３月(下旬)'!F67</f>
        <v>1481</v>
      </c>
      <c r="G67" s="80">
        <f>'３月(上旬～中旬)'!G67+'３月(下旬)'!G67</f>
        <v>1619</v>
      </c>
      <c r="H67" s="243">
        <f t="shared" si="9"/>
        <v>0.91476219888820265</v>
      </c>
      <c r="I67" s="242">
        <f t="shared" si="10"/>
        <v>-138</v>
      </c>
      <c r="J67" s="73">
        <f t="shared" si="11"/>
        <v>0.64145847400405132</v>
      </c>
      <c r="K67" s="73">
        <f t="shared" si="12"/>
        <v>0.57134033353922176</v>
      </c>
      <c r="L67" s="254">
        <f t="shared" si="13"/>
        <v>7.0118140464829559E-2</v>
      </c>
    </row>
    <row r="68" spans="1:12" x14ac:dyDescent="0.4">
      <c r="A68" s="57" t="s">
        <v>376</v>
      </c>
      <c r="B68" s="80">
        <f>'３月(上旬～中旬)'!B68+'３月(下旬)'!B68</f>
        <v>686</v>
      </c>
      <c r="C68" s="80">
        <f>'３月(上旬～中旬)'!C68+'３月(下旬)'!C68</f>
        <v>640</v>
      </c>
      <c r="D68" s="583">
        <f t="shared" si="7"/>
        <v>1.0718749999999999</v>
      </c>
      <c r="E68" s="582">
        <f t="shared" si="8"/>
        <v>46</v>
      </c>
      <c r="F68" s="80">
        <f>'３月(上旬～中旬)'!F68+'３月(下旬)'!F68</f>
        <v>910</v>
      </c>
      <c r="G68" s="80">
        <f>'３月(上旬～中旬)'!G68+'３月(下旬)'!G68</f>
        <v>934</v>
      </c>
      <c r="H68" s="243">
        <f t="shared" si="9"/>
        <v>0.97430406852248397</v>
      </c>
      <c r="I68" s="242">
        <f t="shared" si="10"/>
        <v>-24</v>
      </c>
      <c r="J68" s="73">
        <f t="shared" si="11"/>
        <v>0.75384615384615383</v>
      </c>
      <c r="K68" s="73">
        <f t="shared" si="12"/>
        <v>0.68522483940042822</v>
      </c>
      <c r="L68" s="254">
        <f t="shared" si="13"/>
        <v>6.8621314445725612E-2</v>
      </c>
    </row>
    <row r="69" spans="1:12" x14ac:dyDescent="0.4">
      <c r="A69" s="51" t="s">
        <v>151</v>
      </c>
      <c r="B69" s="55">
        <f>'３月(上旬～中旬)'!B69+'３月(下旬)'!B69</f>
        <v>1520</v>
      </c>
      <c r="C69" s="55">
        <f>'３月(上旬～中旬)'!C69+'３月(下旬)'!C69</f>
        <v>1341</v>
      </c>
      <c r="D69" s="581">
        <f t="shared" si="7"/>
        <v>1.1334824757643549</v>
      </c>
      <c r="E69" s="586">
        <f t="shared" si="8"/>
        <v>179</v>
      </c>
      <c r="F69" s="55">
        <f>'３月(上旬～中旬)'!F69+'３月(下旬)'!F69</f>
        <v>1940</v>
      </c>
      <c r="G69" s="55">
        <f>'３月(上旬～中旬)'!G69+'３月(下旬)'!G69</f>
        <v>1897</v>
      </c>
      <c r="H69" s="239">
        <f t="shared" si="9"/>
        <v>1.0226673695308381</v>
      </c>
      <c r="I69" s="238">
        <f t="shared" si="10"/>
        <v>43</v>
      </c>
      <c r="J69" s="53">
        <f t="shared" si="11"/>
        <v>0.78350515463917525</v>
      </c>
      <c r="K69" s="53">
        <f t="shared" si="12"/>
        <v>0.70690564048497628</v>
      </c>
      <c r="L69" s="261">
        <f t="shared" si="13"/>
        <v>7.6599514154198967E-2</v>
      </c>
    </row>
    <row r="70" spans="1:12" s="42" customFormat="1" x14ac:dyDescent="0.4">
      <c r="A70" s="249" t="s">
        <v>103</v>
      </c>
      <c r="B70" s="248">
        <f>SUM(B71:B78)</f>
        <v>71655</v>
      </c>
      <c r="C70" s="248">
        <f>SUM(C71:C78)</f>
        <v>58530</v>
      </c>
      <c r="D70" s="585">
        <f t="shared" ref="D70:D80" si="14">+B70/C70</f>
        <v>1.2242439774474629</v>
      </c>
      <c r="E70" s="584">
        <f t="shared" ref="E70:E80" si="15">+B70-C70</f>
        <v>13125</v>
      </c>
      <c r="F70" s="248">
        <f>SUM(F71:F78)</f>
        <v>85137</v>
      </c>
      <c r="G70" s="248">
        <f>SUM(G71:G78)</f>
        <v>73278</v>
      </c>
      <c r="H70" s="247">
        <f t="shared" ref="H70:H80" si="16">+F70/G70</f>
        <v>1.1618357487922706</v>
      </c>
      <c r="I70" s="246">
        <f t="shared" ref="I70:I80" si="17">+F70-G70</f>
        <v>11859</v>
      </c>
      <c r="J70" s="245">
        <f t="shared" ref="J70:J80" si="18">+B70/F70</f>
        <v>0.84164346876211282</v>
      </c>
      <c r="K70" s="245">
        <f t="shared" ref="K70:K80" si="19">+C70/G70</f>
        <v>0.79873904855481859</v>
      </c>
      <c r="L70" s="244">
        <f t="shared" ref="L70:L80" si="20">+J70-K70</f>
        <v>4.2904420207294236E-2</v>
      </c>
    </row>
    <row r="71" spans="1:12" x14ac:dyDescent="0.4">
      <c r="A71" s="57" t="s">
        <v>150</v>
      </c>
      <c r="B71" s="88">
        <v>16948</v>
      </c>
      <c r="C71" s="88">
        <v>18542</v>
      </c>
      <c r="D71" s="583">
        <f t="shared" si="14"/>
        <v>0.91403300614820404</v>
      </c>
      <c r="E71" s="582">
        <f t="shared" si="15"/>
        <v>-1594</v>
      </c>
      <c r="F71" s="265">
        <v>19293</v>
      </c>
      <c r="G71" s="265">
        <v>21594</v>
      </c>
      <c r="H71" s="243">
        <f t="shared" si="16"/>
        <v>0.89344262295081966</v>
      </c>
      <c r="I71" s="242">
        <f t="shared" si="17"/>
        <v>-2301</v>
      </c>
      <c r="J71" s="159">
        <f t="shared" si="18"/>
        <v>0.87845332504017004</v>
      </c>
      <c r="K71" s="159">
        <f t="shared" si="19"/>
        <v>0.85866444382698903</v>
      </c>
      <c r="L71" s="241">
        <f t="shared" si="20"/>
        <v>1.9788881213181009E-2</v>
      </c>
    </row>
    <row r="72" spans="1:12" x14ac:dyDescent="0.4">
      <c r="A72" s="58" t="s">
        <v>149</v>
      </c>
      <c r="B72" s="56">
        <v>9869</v>
      </c>
      <c r="C72" s="56">
        <v>6613</v>
      </c>
      <c r="D72" s="581">
        <f t="shared" si="14"/>
        <v>1.4923635263874186</v>
      </c>
      <c r="E72" s="580">
        <f t="shared" si="15"/>
        <v>3256</v>
      </c>
      <c r="F72" s="263">
        <v>11151</v>
      </c>
      <c r="G72" s="263">
        <v>12036</v>
      </c>
      <c r="H72" s="239">
        <f t="shared" si="16"/>
        <v>0.92647058823529416</v>
      </c>
      <c r="I72" s="238">
        <f t="shared" si="17"/>
        <v>-885</v>
      </c>
      <c r="J72" s="155">
        <f t="shared" si="18"/>
        <v>0.88503273249035963</v>
      </c>
      <c r="K72" s="155">
        <f t="shared" si="19"/>
        <v>0.54943502824858759</v>
      </c>
      <c r="L72" s="237">
        <f t="shared" si="20"/>
        <v>0.33559770424177204</v>
      </c>
    </row>
    <row r="73" spans="1:12" s="42" customFormat="1" x14ac:dyDescent="0.4">
      <c r="A73" s="58" t="s">
        <v>148</v>
      </c>
      <c r="B73" s="158">
        <v>14191</v>
      </c>
      <c r="C73" s="570">
        <v>12972</v>
      </c>
      <c r="D73" s="581">
        <f t="shared" si="14"/>
        <v>1.0939716312056738</v>
      </c>
      <c r="E73" s="580">
        <f t="shared" si="15"/>
        <v>1219</v>
      </c>
      <c r="F73" s="158">
        <v>16461</v>
      </c>
      <c r="G73" s="570">
        <v>16461</v>
      </c>
      <c r="H73" s="239">
        <f t="shared" si="16"/>
        <v>1</v>
      </c>
      <c r="I73" s="238">
        <f t="shared" si="17"/>
        <v>0</v>
      </c>
      <c r="J73" s="155">
        <f t="shared" si="18"/>
        <v>0.86209829293481566</v>
      </c>
      <c r="K73" s="155">
        <f t="shared" si="19"/>
        <v>0.78804446874430467</v>
      </c>
      <c r="L73" s="237">
        <f t="shared" si="20"/>
        <v>7.4053824190510986E-2</v>
      </c>
    </row>
    <row r="74" spans="1:12" s="42" customFormat="1" x14ac:dyDescent="0.4">
      <c r="A74" s="58" t="s">
        <v>147</v>
      </c>
      <c r="B74" s="158">
        <v>8498</v>
      </c>
      <c r="C74" s="570">
        <v>1200</v>
      </c>
      <c r="D74" s="581">
        <f t="shared" si="14"/>
        <v>7.081666666666667</v>
      </c>
      <c r="E74" s="580">
        <f t="shared" si="15"/>
        <v>7298</v>
      </c>
      <c r="F74" s="158">
        <v>10797</v>
      </c>
      <c r="G74" s="570">
        <v>1239</v>
      </c>
      <c r="H74" s="239">
        <f t="shared" si="16"/>
        <v>8.7142857142857135</v>
      </c>
      <c r="I74" s="238">
        <f t="shared" si="17"/>
        <v>9558</v>
      </c>
      <c r="J74" s="155">
        <f t="shared" si="18"/>
        <v>0.78707048254144674</v>
      </c>
      <c r="K74" s="155">
        <f t="shared" si="19"/>
        <v>0.96852300242130751</v>
      </c>
      <c r="L74" s="237">
        <f t="shared" si="20"/>
        <v>-0.18145251987986077</v>
      </c>
    </row>
    <row r="75" spans="1:12" s="42" customFormat="1" ht="11.25" customHeight="1" x14ac:dyDescent="0.4">
      <c r="A75" s="58" t="s">
        <v>102</v>
      </c>
      <c r="B75" s="158">
        <v>12247</v>
      </c>
      <c r="C75" s="570">
        <v>9893</v>
      </c>
      <c r="D75" s="581">
        <f t="shared" si="14"/>
        <v>1.2379460224401091</v>
      </c>
      <c r="E75" s="580">
        <f t="shared" si="15"/>
        <v>2354</v>
      </c>
      <c r="F75" s="158">
        <v>16461</v>
      </c>
      <c r="G75" s="570">
        <v>10974</v>
      </c>
      <c r="H75" s="239">
        <f t="shared" si="16"/>
        <v>1.5</v>
      </c>
      <c r="I75" s="238">
        <f t="shared" si="17"/>
        <v>5487</v>
      </c>
      <c r="J75" s="155">
        <f t="shared" si="18"/>
        <v>0.74400097199441106</v>
      </c>
      <c r="K75" s="155">
        <f t="shared" si="19"/>
        <v>0.90149444140696189</v>
      </c>
      <c r="L75" s="237">
        <f t="shared" si="20"/>
        <v>-0.15749346941255082</v>
      </c>
    </row>
    <row r="76" spans="1:12" s="42" customFormat="1" ht="11.25" customHeight="1" x14ac:dyDescent="0.4">
      <c r="A76" s="58" t="s">
        <v>243</v>
      </c>
      <c r="B76" s="157"/>
      <c r="C76" s="156"/>
      <c r="D76" s="581" t="e">
        <f t="shared" si="14"/>
        <v>#DIV/0!</v>
      </c>
      <c r="E76" s="580">
        <f t="shared" si="15"/>
        <v>0</v>
      </c>
      <c r="F76" s="157"/>
      <c r="G76" s="156"/>
      <c r="H76" s="239" t="e">
        <f t="shared" si="16"/>
        <v>#DIV/0!</v>
      </c>
      <c r="I76" s="238">
        <f t="shared" si="17"/>
        <v>0</v>
      </c>
      <c r="J76" s="155" t="e">
        <f t="shared" si="18"/>
        <v>#DIV/0!</v>
      </c>
      <c r="K76" s="155" t="e">
        <f t="shared" si="19"/>
        <v>#DIV/0!</v>
      </c>
      <c r="L76" s="237" t="e">
        <f t="shared" si="20"/>
        <v>#DIV/0!</v>
      </c>
    </row>
    <row r="77" spans="1:12" s="42" customFormat="1" x14ac:dyDescent="0.4">
      <c r="A77" s="58" t="s">
        <v>242</v>
      </c>
      <c r="B77" s="157"/>
      <c r="C77" s="156"/>
      <c r="D77" s="581" t="e">
        <f t="shared" si="14"/>
        <v>#DIV/0!</v>
      </c>
      <c r="E77" s="580">
        <f t="shared" si="15"/>
        <v>0</v>
      </c>
      <c r="F77" s="157"/>
      <c r="G77" s="156"/>
      <c r="H77" s="239" t="e">
        <f t="shared" si="16"/>
        <v>#DIV/0!</v>
      </c>
      <c r="I77" s="238">
        <f t="shared" si="17"/>
        <v>0</v>
      </c>
      <c r="J77" s="155" t="e">
        <f t="shared" si="18"/>
        <v>#DIV/0!</v>
      </c>
      <c r="K77" s="155" t="e">
        <f t="shared" si="19"/>
        <v>#DIV/0!</v>
      </c>
      <c r="L77" s="237" t="e">
        <f t="shared" si="20"/>
        <v>#DIV/0!</v>
      </c>
    </row>
    <row r="78" spans="1:12" s="42" customFormat="1" x14ac:dyDescent="0.4">
      <c r="A78" s="51" t="s">
        <v>101</v>
      </c>
      <c r="B78" s="154">
        <v>9902</v>
      </c>
      <c r="C78" s="498">
        <v>9310</v>
      </c>
      <c r="D78" s="577">
        <f t="shared" si="14"/>
        <v>1.0635875402792696</v>
      </c>
      <c r="E78" s="576">
        <f t="shared" si="15"/>
        <v>592</v>
      </c>
      <c r="F78" s="154">
        <v>10974</v>
      </c>
      <c r="G78" s="498">
        <v>10974</v>
      </c>
      <c r="H78" s="230">
        <f t="shared" si="16"/>
        <v>1</v>
      </c>
      <c r="I78" s="229">
        <f t="shared" si="17"/>
        <v>0</v>
      </c>
      <c r="J78" s="152">
        <f t="shared" si="18"/>
        <v>0.90231456169127022</v>
      </c>
      <c r="K78" s="152">
        <f t="shared" si="19"/>
        <v>0.84836887187898669</v>
      </c>
      <c r="L78" s="228">
        <f t="shared" si="20"/>
        <v>5.3945689812283537E-2</v>
      </c>
    </row>
    <row r="79" spans="1:12" s="42" customFormat="1" x14ac:dyDescent="0.4">
      <c r="A79" s="236" t="s">
        <v>145</v>
      </c>
      <c r="B79" s="235">
        <f>B80</f>
        <v>95</v>
      </c>
      <c r="C79" s="235">
        <f>C80</f>
        <v>123</v>
      </c>
      <c r="D79" s="579">
        <f t="shared" si="14"/>
        <v>0.77235772357723576</v>
      </c>
      <c r="E79" s="578">
        <f t="shared" si="15"/>
        <v>-28</v>
      </c>
      <c r="F79" s="235">
        <f>F80</f>
        <v>207</v>
      </c>
      <c r="G79" s="235">
        <f>G80</f>
        <v>270</v>
      </c>
      <c r="H79" s="234">
        <f t="shared" si="16"/>
        <v>0.76666666666666672</v>
      </c>
      <c r="I79" s="233">
        <f t="shared" si="17"/>
        <v>-63</v>
      </c>
      <c r="J79" s="232">
        <f t="shared" si="18"/>
        <v>0.45893719806763283</v>
      </c>
      <c r="K79" s="232">
        <f t="shared" si="19"/>
        <v>0.45555555555555555</v>
      </c>
      <c r="L79" s="231">
        <f t="shared" si="20"/>
        <v>3.3816425120772875E-3</v>
      </c>
    </row>
    <row r="80" spans="1:12" s="42" customFormat="1" x14ac:dyDescent="0.4">
      <c r="A80" s="51" t="s">
        <v>144</v>
      </c>
      <c r="B80" s="153">
        <v>95</v>
      </c>
      <c r="C80" s="498">
        <v>123</v>
      </c>
      <c r="D80" s="577">
        <f t="shared" si="14"/>
        <v>0.77235772357723576</v>
      </c>
      <c r="E80" s="576">
        <f t="shared" si="15"/>
        <v>-28</v>
      </c>
      <c r="F80" s="154">
        <v>207</v>
      </c>
      <c r="G80" s="498">
        <v>270</v>
      </c>
      <c r="H80" s="230">
        <f t="shared" si="16"/>
        <v>0.76666666666666672</v>
      </c>
      <c r="I80" s="229">
        <f t="shared" si="17"/>
        <v>-63</v>
      </c>
      <c r="J80" s="152">
        <f t="shared" si="18"/>
        <v>0.45893719806763283</v>
      </c>
      <c r="K80" s="152">
        <f t="shared" si="19"/>
        <v>0.45555555555555555</v>
      </c>
      <c r="L80" s="228">
        <f t="shared" si="20"/>
        <v>3.3816425120772875E-3</v>
      </c>
    </row>
    <row r="81" spans="1:11" x14ac:dyDescent="0.4">
      <c r="A81" s="42" t="s">
        <v>143</v>
      </c>
      <c r="C81" s="45"/>
      <c r="E81" s="43"/>
      <c r="G81" s="45"/>
      <c r="I81" s="43"/>
      <c r="K81" s="45"/>
    </row>
    <row r="82" spans="1:11" x14ac:dyDescent="0.4">
      <c r="A82" s="44" t="s">
        <v>142</v>
      </c>
    </row>
    <row r="83" spans="1:11" x14ac:dyDescent="0.4">
      <c r="A83" s="42" t="s">
        <v>141</v>
      </c>
      <c r="B83" s="43"/>
      <c r="C83" s="43"/>
      <c r="F83" s="43"/>
      <c r="G83" s="43"/>
      <c r="J83" s="43"/>
      <c r="K83" s="43"/>
    </row>
    <row r="84" spans="1:11" x14ac:dyDescent="0.4">
      <c r="A84" s="42" t="s">
        <v>98</v>
      </c>
    </row>
  </sheetData>
  <mergeCells count="13">
    <mergeCell ref="A2:A3"/>
    <mergeCell ref="B4:B5"/>
    <mergeCell ref="C4:C5"/>
    <mergeCell ref="B2:E3"/>
    <mergeCell ref="D4:E4"/>
    <mergeCell ref="F2:I3"/>
    <mergeCell ref="J4:J5"/>
    <mergeCell ref="K4:K5"/>
    <mergeCell ref="J2:L3"/>
    <mergeCell ref="L4:L5"/>
    <mergeCell ref="F4:F5"/>
    <mergeCell ref="G4:G5"/>
    <mergeCell ref="H4:I4"/>
  </mergeCells>
  <phoneticPr fontId="3"/>
  <dataValidations count="1">
    <dataValidation allowBlank="1" showInputMessage="1" showErrorMessage="1" sqref="B61:L61 IX61:JH61 ST61:TD61 ACP61:ACZ61 AML61:AMV61 AWH61:AWR61 BGD61:BGN61 BPZ61:BQJ61 BZV61:CAF61 CJR61:CKB61 CTN61:CTX61 DDJ61:DDT61 DNF61:DNP61 DXB61:DXL61 EGX61:EHH61 EQT61:ERD61 FAP61:FAZ61 FKL61:FKV61 FUH61:FUR61 GED61:GEN61 GNZ61:GOJ61 GXV61:GYF61 HHR61:HIB61 HRN61:HRX61 IBJ61:IBT61 ILF61:ILP61 IVB61:IVL61 JEX61:JFH61 JOT61:JPD61 JYP61:JYZ61 KIL61:KIV61 KSH61:KSR61 LCD61:LCN61 LLZ61:LMJ61 LVV61:LWF61 MFR61:MGB61 MPN61:MPX61 MZJ61:MZT61 NJF61:NJP61 NTB61:NTL61 OCX61:ODH61 OMT61:OND61 OWP61:OWZ61 PGL61:PGV61 PQH61:PQR61 QAD61:QAN61 QJZ61:QKJ61 QTV61:QUF61 RDR61:REB61 RNN61:RNX61 RXJ61:RXT61 SHF61:SHP61 SRB61:SRL61 TAX61:TBH61 TKT61:TLD61 TUP61:TUZ61 UEL61:UEV61 UOH61:UOR61 UYD61:UYN61 VHZ61:VIJ61 VRV61:VSF61 WBR61:WCB61 WLN61:WLX61 WVJ61:WVT61 B65597:L65597 IX65597:JH65597 ST65597:TD65597 ACP65597:ACZ65597 AML65597:AMV65597 AWH65597:AWR65597 BGD65597:BGN65597 BPZ65597:BQJ65597 BZV65597:CAF65597 CJR65597:CKB65597 CTN65597:CTX65597 DDJ65597:DDT65597 DNF65597:DNP65597 DXB65597:DXL65597 EGX65597:EHH65597 EQT65597:ERD65597 FAP65597:FAZ65597 FKL65597:FKV65597 FUH65597:FUR65597 GED65597:GEN65597 GNZ65597:GOJ65597 GXV65597:GYF65597 HHR65597:HIB65597 HRN65597:HRX65597 IBJ65597:IBT65597 ILF65597:ILP65597 IVB65597:IVL65597 JEX65597:JFH65597 JOT65597:JPD65597 JYP65597:JYZ65597 KIL65597:KIV65597 KSH65597:KSR65597 LCD65597:LCN65597 LLZ65597:LMJ65597 LVV65597:LWF65597 MFR65597:MGB65597 MPN65597:MPX65597 MZJ65597:MZT65597 NJF65597:NJP65597 NTB65597:NTL65597 OCX65597:ODH65597 OMT65597:OND65597 OWP65597:OWZ65597 PGL65597:PGV65597 PQH65597:PQR65597 QAD65597:QAN65597 QJZ65597:QKJ65597 QTV65597:QUF65597 RDR65597:REB65597 RNN65597:RNX65597 RXJ65597:RXT65597 SHF65597:SHP65597 SRB65597:SRL65597 TAX65597:TBH65597 TKT65597:TLD65597 TUP65597:TUZ65597 UEL65597:UEV65597 UOH65597:UOR65597 UYD65597:UYN65597 VHZ65597:VIJ65597 VRV65597:VSF65597 WBR65597:WCB65597 WLN65597:WLX65597 WVJ65597:WVT65597 B131133:L131133 IX131133:JH131133 ST131133:TD131133 ACP131133:ACZ131133 AML131133:AMV131133 AWH131133:AWR131133 BGD131133:BGN131133 BPZ131133:BQJ131133 BZV131133:CAF131133 CJR131133:CKB131133 CTN131133:CTX131133 DDJ131133:DDT131133 DNF131133:DNP131133 DXB131133:DXL131133 EGX131133:EHH131133 EQT131133:ERD131133 FAP131133:FAZ131133 FKL131133:FKV131133 FUH131133:FUR131133 GED131133:GEN131133 GNZ131133:GOJ131133 GXV131133:GYF131133 HHR131133:HIB131133 HRN131133:HRX131133 IBJ131133:IBT131133 ILF131133:ILP131133 IVB131133:IVL131133 JEX131133:JFH131133 JOT131133:JPD131133 JYP131133:JYZ131133 KIL131133:KIV131133 KSH131133:KSR131133 LCD131133:LCN131133 LLZ131133:LMJ131133 LVV131133:LWF131133 MFR131133:MGB131133 MPN131133:MPX131133 MZJ131133:MZT131133 NJF131133:NJP131133 NTB131133:NTL131133 OCX131133:ODH131133 OMT131133:OND131133 OWP131133:OWZ131133 PGL131133:PGV131133 PQH131133:PQR131133 QAD131133:QAN131133 QJZ131133:QKJ131133 QTV131133:QUF131133 RDR131133:REB131133 RNN131133:RNX131133 RXJ131133:RXT131133 SHF131133:SHP131133 SRB131133:SRL131133 TAX131133:TBH131133 TKT131133:TLD131133 TUP131133:TUZ131133 UEL131133:UEV131133 UOH131133:UOR131133 UYD131133:UYN131133 VHZ131133:VIJ131133 VRV131133:VSF131133 WBR131133:WCB131133 WLN131133:WLX131133 WVJ131133:WVT131133 B196669:L196669 IX196669:JH196669 ST196669:TD196669 ACP196669:ACZ196669 AML196669:AMV196669 AWH196669:AWR196669 BGD196669:BGN196669 BPZ196669:BQJ196669 BZV196669:CAF196669 CJR196669:CKB196669 CTN196669:CTX196669 DDJ196669:DDT196669 DNF196669:DNP196669 DXB196669:DXL196669 EGX196669:EHH196669 EQT196669:ERD196669 FAP196669:FAZ196669 FKL196669:FKV196669 FUH196669:FUR196669 GED196669:GEN196669 GNZ196669:GOJ196669 GXV196669:GYF196669 HHR196669:HIB196669 HRN196669:HRX196669 IBJ196669:IBT196669 ILF196669:ILP196669 IVB196669:IVL196669 JEX196669:JFH196669 JOT196669:JPD196669 JYP196669:JYZ196669 KIL196669:KIV196669 KSH196669:KSR196669 LCD196669:LCN196669 LLZ196669:LMJ196669 LVV196669:LWF196669 MFR196669:MGB196669 MPN196669:MPX196669 MZJ196669:MZT196669 NJF196669:NJP196669 NTB196669:NTL196669 OCX196669:ODH196669 OMT196669:OND196669 OWP196669:OWZ196669 PGL196669:PGV196669 PQH196669:PQR196669 QAD196669:QAN196669 QJZ196669:QKJ196669 QTV196669:QUF196669 RDR196669:REB196669 RNN196669:RNX196669 RXJ196669:RXT196669 SHF196669:SHP196669 SRB196669:SRL196669 TAX196669:TBH196669 TKT196669:TLD196669 TUP196669:TUZ196669 UEL196669:UEV196669 UOH196669:UOR196669 UYD196669:UYN196669 VHZ196669:VIJ196669 VRV196669:VSF196669 WBR196669:WCB196669 WLN196669:WLX196669 WVJ196669:WVT196669 B262205:L262205 IX262205:JH262205 ST262205:TD262205 ACP262205:ACZ262205 AML262205:AMV262205 AWH262205:AWR262205 BGD262205:BGN262205 BPZ262205:BQJ262205 BZV262205:CAF262205 CJR262205:CKB262205 CTN262205:CTX262205 DDJ262205:DDT262205 DNF262205:DNP262205 DXB262205:DXL262205 EGX262205:EHH262205 EQT262205:ERD262205 FAP262205:FAZ262205 FKL262205:FKV262205 FUH262205:FUR262205 GED262205:GEN262205 GNZ262205:GOJ262205 GXV262205:GYF262205 HHR262205:HIB262205 HRN262205:HRX262205 IBJ262205:IBT262205 ILF262205:ILP262205 IVB262205:IVL262205 JEX262205:JFH262205 JOT262205:JPD262205 JYP262205:JYZ262205 KIL262205:KIV262205 KSH262205:KSR262205 LCD262205:LCN262205 LLZ262205:LMJ262205 LVV262205:LWF262205 MFR262205:MGB262205 MPN262205:MPX262205 MZJ262205:MZT262205 NJF262205:NJP262205 NTB262205:NTL262205 OCX262205:ODH262205 OMT262205:OND262205 OWP262205:OWZ262205 PGL262205:PGV262205 PQH262205:PQR262205 QAD262205:QAN262205 QJZ262205:QKJ262205 QTV262205:QUF262205 RDR262205:REB262205 RNN262205:RNX262205 RXJ262205:RXT262205 SHF262205:SHP262205 SRB262205:SRL262205 TAX262205:TBH262205 TKT262205:TLD262205 TUP262205:TUZ262205 UEL262205:UEV262205 UOH262205:UOR262205 UYD262205:UYN262205 VHZ262205:VIJ262205 VRV262205:VSF262205 WBR262205:WCB262205 WLN262205:WLX262205 WVJ262205:WVT262205 B327741:L327741 IX327741:JH327741 ST327741:TD327741 ACP327741:ACZ327741 AML327741:AMV327741 AWH327741:AWR327741 BGD327741:BGN327741 BPZ327741:BQJ327741 BZV327741:CAF327741 CJR327741:CKB327741 CTN327741:CTX327741 DDJ327741:DDT327741 DNF327741:DNP327741 DXB327741:DXL327741 EGX327741:EHH327741 EQT327741:ERD327741 FAP327741:FAZ327741 FKL327741:FKV327741 FUH327741:FUR327741 GED327741:GEN327741 GNZ327741:GOJ327741 GXV327741:GYF327741 HHR327741:HIB327741 HRN327741:HRX327741 IBJ327741:IBT327741 ILF327741:ILP327741 IVB327741:IVL327741 JEX327741:JFH327741 JOT327741:JPD327741 JYP327741:JYZ327741 KIL327741:KIV327741 KSH327741:KSR327741 LCD327741:LCN327741 LLZ327741:LMJ327741 LVV327741:LWF327741 MFR327741:MGB327741 MPN327741:MPX327741 MZJ327741:MZT327741 NJF327741:NJP327741 NTB327741:NTL327741 OCX327741:ODH327741 OMT327741:OND327741 OWP327741:OWZ327741 PGL327741:PGV327741 PQH327741:PQR327741 QAD327741:QAN327741 QJZ327741:QKJ327741 QTV327741:QUF327741 RDR327741:REB327741 RNN327741:RNX327741 RXJ327741:RXT327741 SHF327741:SHP327741 SRB327741:SRL327741 TAX327741:TBH327741 TKT327741:TLD327741 TUP327741:TUZ327741 UEL327741:UEV327741 UOH327741:UOR327741 UYD327741:UYN327741 VHZ327741:VIJ327741 VRV327741:VSF327741 WBR327741:WCB327741 WLN327741:WLX327741 WVJ327741:WVT327741 B393277:L393277 IX393277:JH393277 ST393277:TD393277 ACP393277:ACZ393277 AML393277:AMV393277 AWH393277:AWR393277 BGD393277:BGN393277 BPZ393277:BQJ393277 BZV393277:CAF393277 CJR393277:CKB393277 CTN393277:CTX393277 DDJ393277:DDT393277 DNF393277:DNP393277 DXB393277:DXL393277 EGX393277:EHH393277 EQT393277:ERD393277 FAP393277:FAZ393277 FKL393277:FKV393277 FUH393277:FUR393277 GED393277:GEN393277 GNZ393277:GOJ393277 GXV393277:GYF393277 HHR393277:HIB393277 HRN393277:HRX393277 IBJ393277:IBT393277 ILF393277:ILP393277 IVB393277:IVL393277 JEX393277:JFH393277 JOT393277:JPD393277 JYP393277:JYZ393277 KIL393277:KIV393277 KSH393277:KSR393277 LCD393277:LCN393277 LLZ393277:LMJ393277 LVV393277:LWF393277 MFR393277:MGB393277 MPN393277:MPX393277 MZJ393277:MZT393277 NJF393277:NJP393277 NTB393277:NTL393277 OCX393277:ODH393277 OMT393277:OND393277 OWP393277:OWZ393277 PGL393277:PGV393277 PQH393277:PQR393277 QAD393277:QAN393277 QJZ393277:QKJ393277 QTV393277:QUF393277 RDR393277:REB393277 RNN393277:RNX393277 RXJ393277:RXT393277 SHF393277:SHP393277 SRB393277:SRL393277 TAX393277:TBH393277 TKT393277:TLD393277 TUP393277:TUZ393277 UEL393277:UEV393277 UOH393277:UOR393277 UYD393277:UYN393277 VHZ393277:VIJ393277 VRV393277:VSF393277 WBR393277:WCB393277 WLN393277:WLX393277 WVJ393277:WVT393277 B458813:L458813 IX458813:JH458813 ST458813:TD458813 ACP458813:ACZ458813 AML458813:AMV458813 AWH458813:AWR458813 BGD458813:BGN458813 BPZ458813:BQJ458813 BZV458813:CAF458813 CJR458813:CKB458813 CTN458813:CTX458813 DDJ458813:DDT458813 DNF458813:DNP458813 DXB458813:DXL458813 EGX458813:EHH458813 EQT458813:ERD458813 FAP458813:FAZ458813 FKL458813:FKV458813 FUH458813:FUR458813 GED458813:GEN458813 GNZ458813:GOJ458813 GXV458813:GYF458813 HHR458813:HIB458813 HRN458813:HRX458813 IBJ458813:IBT458813 ILF458813:ILP458813 IVB458813:IVL458813 JEX458813:JFH458813 JOT458813:JPD458813 JYP458813:JYZ458813 KIL458813:KIV458813 KSH458813:KSR458813 LCD458813:LCN458813 LLZ458813:LMJ458813 LVV458813:LWF458813 MFR458813:MGB458813 MPN458813:MPX458813 MZJ458813:MZT458813 NJF458813:NJP458813 NTB458813:NTL458813 OCX458813:ODH458813 OMT458813:OND458813 OWP458813:OWZ458813 PGL458813:PGV458813 PQH458813:PQR458813 QAD458813:QAN458813 QJZ458813:QKJ458813 QTV458813:QUF458813 RDR458813:REB458813 RNN458813:RNX458813 RXJ458813:RXT458813 SHF458813:SHP458813 SRB458813:SRL458813 TAX458813:TBH458813 TKT458813:TLD458813 TUP458813:TUZ458813 UEL458813:UEV458813 UOH458813:UOR458813 UYD458813:UYN458813 VHZ458813:VIJ458813 VRV458813:VSF458813 WBR458813:WCB458813 WLN458813:WLX458813 WVJ458813:WVT458813 B524349:L524349 IX524349:JH524349 ST524349:TD524349 ACP524349:ACZ524349 AML524349:AMV524349 AWH524349:AWR524349 BGD524349:BGN524349 BPZ524349:BQJ524349 BZV524349:CAF524349 CJR524349:CKB524349 CTN524349:CTX524349 DDJ524349:DDT524349 DNF524349:DNP524349 DXB524349:DXL524349 EGX524349:EHH524349 EQT524349:ERD524349 FAP524349:FAZ524349 FKL524349:FKV524349 FUH524349:FUR524349 GED524349:GEN524349 GNZ524349:GOJ524349 GXV524349:GYF524349 HHR524349:HIB524349 HRN524349:HRX524349 IBJ524349:IBT524349 ILF524349:ILP524349 IVB524349:IVL524349 JEX524349:JFH524349 JOT524349:JPD524349 JYP524349:JYZ524349 KIL524349:KIV524349 KSH524349:KSR524349 LCD524349:LCN524349 LLZ524349:LMJ524349 LVV524349:LWF524349 MFR524349:MGB524349 MPN524349:MPX524349 MZJ524349:MZT524349 NJF524349:NJP524349 NTB524349:NTL524349 OCX524349:ODH524349 OMT524349:OND524349 OWP524349:OWZ524349 PGL524349:PGV524349 PQH524349:PQR524349 QAD524349:QAN524349 QJZ524349:QKJ524349 QTV524349:QUF524349 RDR524349:REB524349 RNN524349:RNX524349 RXJ524349:RXT524349 SHF524349:SHP524349 SRB524349:SRL524349 TAX524349:TBH524349 TKT524349:TLD524349 TUP524349:TUZ524349 UEL524349:UEV524349 UOH524349:UOR524349 UYD524349:UYN524349 VHZ524349:VIJ524349 VRV524349:VSF524349 WBR524349:WCB524349 WLN524349:WLX524349 WVJ524349:WVT524349 B589885:L589885 IX589885:JH589885 ST589885:TD589885 ACP589885:ACZ589885 AML589885:AMV589885 AWH589885:AWR589885 BGD589885:BGN589885 BPZ589885:BQJ589885 BZV589885:CAF589885 CJR589885:CKB589885 CTN589885:CTX589885 DDJ589885:DDT589885 DNF589885:DNP589885 DXB589885:DXL589885 EGX589885:EHH589885 EQT589885:ERD589885 FAP589885:FAZ589885 FKL589885:FKV589885 FUH589885:FUR589885 GED589885:GEN589885 GNZ589885:GOJ589885 GXV589885:GYF589885 HHR589885:HIB589885 HRN589885:HRX589885 IBJ589885:IBT589885 ILF589885:ILP589885 IVB589885:IVL589885 JEX589885:JFH589885 JOT589885:JPD589885 JYP589885:JYZ589885 KIL589885:KIV589885 KSH589885:KSR589885 LCD589885:LCN589885 LLZ589885:LMJ589885 LVV589885:LWF589885 MFR589885:MGB589885 MPN589885:MPX589885 MZJ589885:MZT589885 NJF589885:NJP589885 NTB589885:NTL589885 OCX589885:ODH589885 OMT589885:OND589885 OWP589885:OWZ589885 PGL589885:PGV589885 PQH589885:PQR589885 QAD589885:QAN589885 QJZ589885:QKJ589885 QTV589885:QUF589885 RDR589885:REB589885 RNN589885:RNX589885 RXJ589885:RXT589885 SHF589885:SHP589885 SRB589885:SRL589885 TAX589885:TBH589885 TKT589885:TLD589885 TUP589885:TUZ589885 UEL589885:UEV589885 UOH589885:UOR589885 UYD589885:UYN589885 VHZ589885:VIJ589885 VRV589885:VSF589885 WBR589885:WCB589885 WLN589885:WLX589885 WVJ589885:WVT589885 B655421:L655421 IX655421:JH655421 ST655421:TD655421 ACP655421:ACZ655421 AML655421:AMV655421 AWH655421:AWR655421 BGD655421:BGN655421 BPZ655421:BQJ655421 BZV655421:CAF655421 CJR655421:CKB655421 CTN655421:CTX655421 DDJ655421:DDT655421 DNF655421:DNP655421 DXB655421:DXL655421 EGX655421:EHH655421 EQT655421:ERD655421 FAP655421:FAZ655421 FKL655421:FKV655421 FUH655421:FUR655421 GED655421:GEN655421 GNZ655421:GOJ655421 GXV655421:GYF655421 HHR655421:HIB655421 HRN655421:HRX655421 IBJ655421:IBT655421 ILF655421:ILP655421 IVB655421:IVL655421 JEX655421:JFH655421 JOT655421:JPD655421 JYP655421:JYZ655421 KIL655421:KIV655421 KSH655421:KSR655421 LCD655421:LCN655421 LLZ655421:LMJ655421 LVV655421:LWF655421 MFR655421:MGB655421 MPN655421:MPX655421 MZJ655421:MZT655421 NJF655421:NJP655421 NTB655421:NTL655421 OCX655421:ODH655421 OMT655421:OND655421 OWP655421:OWZ655421 PGL655421:PGV655421 PQH655421:PQR655421 QAD655421:QAN655421 QJZ655421:QKJ655421 QTV655421:QUF655421 RDR655421:REB655421 RNN655421:RNX655421 RXJ655421:RXT655421 SHF655421:SHP655421 SRB655421:SRL655421 TAX655421:TBH655421 TKT655421:TLD655421 TUP655421:TUZ655421 UEL655421:UEV655421 UOH655421:UOR655421 UYD655421:UYN655421 VHZ655421:VIJ655421 VRV655421:VSF655421 WBR655421:WCB655421 WLN655421:WLX655421 WVJ655421:WVT655421 B720957:L720957 IX720957:JH720957 ST720957:TD720957 ACP720957:ACZ720957 AML720957:AMV720957 AWH720957:AWR720957 BGD720957:BGN720957 BPZ720957:BQJ720957 BZV720957:CAF720957 CJR720957:CKB720957 CTN720957:CTX720957 DDJ720957:DDT720957 DNF720957:DNP720957 DXB720957:DXL720957 EGX720957:EHH720957 EQT720957:ERD720957 FAP720957:FAZ720957 FKL720957:FKV720957 FUH720957:FUR720957 GED720957:GEN720957 GNZ720957:GOJ720957 GXV720957:GYF720957 HHR720957:HIB720957 HRN720957:HRX720957 IBJ720957:IBT720957 ILF720957:ILP720957 IVB720957:IVL720957 JEX720957:JFH720957 JOT720957:JPD720957 JYP720957:JYZ720957 KIL720957:KIV720957 KSH720957:KSR720957 LCD720957:LCN720957 LLZ720957:LMJ720957 LVV720957:LWF720957 MFR720957:MGB720957 MPN720957:MPX720957 MZJ720957:MZT720957 NJF720957:NJP720957 NTB720957:NTL720957 OCX720957:ODH720957 OMT720957:OND720957 OWP720957:OWZ720957 PGL720957:PGV720957 PQH720957:PQR720957 QAD720957:QAN720957 QJZ720957:QKJ720957 QTV720957:QUF720957 RDR720957:REB720957 RNN720957:RNX720957 RXJ720957:RXT720957 SHF720957:SHP720957 SRB720957:SRL720957 TAX720957:TBH720957 TKT720957:TLD720957 TUP720957:TUZ720957 UEL720957:UEV720957 UOH720957:UOR720957 UYD720957:UYN720957 VHZ720957:VIJ720957 VRV720957:VSF720957 WBR720957:WCB720957 WLN720957:WLX720957 WVJ720957:WVT720957 B786493:L786493 IX786493:JH786493 ST786493:TD786493 ACP786493:ACZ786493 AML786493:AMV786493 AWH786493:AWR786493 BGD786493:BGN786493 BPZ786493:BQJ786493 BZV786493:CAF786493 CJR786493:CKB786493 CTN786493:CTX786493 DDJ786493:DDT786493 DNF786493:DNP786493 DXB786493:DXL786493 EGX786493:EHH786493 EQT786493:ERD786493 FAP786493:FAZ786493 FKL786493:FKV786493 FUH786493:FUR786493 GED786493:GEN786493 GNZ786493:GOJ786493 GXV786493:GYF786493 HHR786493:HIB786493 HRN786493:HRX786493 IBJ786493:IBT786493 ILF786493:ILP786493 IVB786493:IVL786493 JEX786493:JFH786493 JOT786493:JPD786493 JYP786493:JYZ786493 KIL786493:KIV786493 KSH786493:KSR786493 LCD786493:LCN786493 LLZ786493:LMJ786493 LVV786493:LWF786493 MFR786493:MGB786493 MPN786493:MPX786493 MZJ786493:MZT786493 NJF786493:NJP786493 NTB786493:NTL786493 OCX786493:ODH786493 OMT786493:OND786493 OWP786493:OWZ786493 PGL786493:PGV786493 PQH786493:PQR786493 QAD786493:QAN786493 QJZ786493:QKJ786493 QTV786493:QUF786493 RDR786493:REB786493 RNN786493:RNX786493 RXJ786493:RXT786493 SHF786493:SHP786493 SRB786493:SRL786493 TAX786493:TBH786493 TKT786493:TLD786493 TUP786493:TUZ786493 UEL786493:UEV786493 UOH786493:UOR786493 UYD786493:UYN786493 VHZ786493:VIJ786493 VRV786493:VSF786493 WBR786493:WCB786493 WLN786493:WLX786493 WVJ786493:WVT786493 B852029:L852029 IX852029:JH852029 ST852029:TD852029 ACP852029:ACZ852029 AML852029:AMV852029 AWH852029:AWR852029 BGD852029:BGN852029 BPZ852029:BQJ852029 BZV852029:CAF852029 CJR852029:CKB852029 CTN852029:CTX852029 DDJ852029:DDT852029 DNF852029:DNP852029 DXB852029:DXL852029 EGX852029:EHH852029 EQT852029:ERD852029 FAP852029:FAZ852029 FKL852029:FKV852029 FUH852029:FUR852029 GED852029:GEN852029 GNZ852029:GOJ852029 GXV852029:GYF852029 HHR852029:HIB852029 HRN852029:HRX852029 IBJ852029:IBT852029 ILF852029:ILP852029 IVB852029:IVL852029 JEX852029:JFH852029 JOT852029:JPD852029 JYP852029:JYZ852029 KIL852029:KIV852029 KSH852029:KSR852029 LCD852029:LCN852029 LLZ852029:LMJ852029 LVV852029:LWF852029 MFR852029:MGB852029 MPN852029:MPX852029 MZJ852029:MZT852029 NJF852029:NJP852029 NTB852029:NTL852029 OCX852029:ODH852029 OMT852029:OND852029 OWP852029:OWZ852029 PGL852029:PGV852029 PQH852029:PQR852029 QAD852029:QAN852029 QJZ852029:QKJ852029 QTV852029:QUF852029 RDR852029:REB852029 RNN852029:RNX852029 RXJ852029:RXT852029 SHF852029:SHP852029 SRB852029:SRL852029 TAX852029:TBH852029 TKT852029:TLD852029 TUP852029:TUZ852029 UEL852029:UEV852029 UOH852029:UOR852029 UYD852029:UYN852029 VHZ852029:VIJ852029 VRV852029:VSF852029 WBR852029:WCB852029 WLN852029:WLX852029 WVJ852029:WVT852029 B917565:L917565 IX917565:JH917565 ST917565:TD917565 ACP917565:ACZ917565 AML917565:AMV917565 AWH917565:AWR917565 BGD917565:BGN917565 BPZ917565:BQJ917565 BZV917565:CAF917565 CJR917565:CKB917565 CTN917565:CTX917565 DDJ917565:DDT917565 DNF917565:DNP917565 DXB917565:DXL917565 EGX917565:EHH917565 EQT917565:ERD917565 FAP917565:FAZ917565 FKL917565:FKV917565 FUH917565:FUR917565 GED917565:GEN917565 GNZ917565:GOJ917565 GXV917565:GYF917565 HHR917565:HIB917565 HRN917565:HRX917565 IBJ917565:IBT917565 ILF917565:ILP917565 IVB917565:IVL917565 JEX917565:JFH917565 JOT917565:JPD917565 JYP917565:JYZ917565 KIL917565:KIV917565 KSH917565:KSR917565 LCD917565:LCN917565 LLZ917565:LMJ917565 LVV917565:LWF917565 MFR917565:MGB917565 MPN917565:MPX917565 MZJ917565:MZT917565 NJF917565:NJP917565 NTB917565:NTL917565 OCX917565:ODH917565 OMT917565:OND917565 OWP917565:OWZ917565 PGL917565:PGV917565 PQH917565:PQR917565 QAD917565:QAN917565 QJZ917565:QKJ917565 QTV917565:QUF917565 RDR917565:REB917565 RNN917565:RNX917565 RXJ917565:RXT917565 SHF917565:SHP917565 SRB917565:SRL917565 TAX917565:TBH917565 TKT917565:TLD917565 TUP917565:TUZ917565 UEL917565:UEV917565 UOH917565:UOR917565 UYD917565:UYN917565 VHZ917565:VIJ917565 VRV917565:VSF917565 WBR917565:WCB917565 WLN917565:WLX917565 WVJ917565:WVT917565 B983101:L983101 IX983101:JH983101 ST983101:TD983101 ACP983101:ACZ983101 AML983101:AMV983101 AWH983101:AWR983101 BGD983101:BGN983101 BPZ983101:BQJ983101 BZV983101:CAF983101 CJR983101:CKB983101 CTN983101:CTX983101 DDJ983101:DDT983101 DNF983101:DNP983101 DXB983101:DXL983101 EGX983101:EHH983101 EQT983101:ERD983101 FAP983101:FAZ983101 FKL983101:FKV983101 FUH983101:FUR983101 GED983101:GEN983101 GNZ983101:GOJ983101 GXV983101:GYF983101 HHR983101:HIB983101 HRN983101:HRX983101 IBJ983101:IBT983101 ILF983101:ILP983101 IVB983101:IVL983101 JEX983101:JFH983101 JOT983101:JPD983101 JYP983101:JYZ983101 KIL983101:KIV983101 KSH983101:KSR983101 LCD983101:LCN983101 LLZ983101:LMJ983101 LVV983101:LWF983101 MFR983101:MGB983101 MPN983101:MPX983101 MZJ983101:MZT983101 NJF983101:NJP983101 NTB983101:NTL983101 OCX983101:ODH983101 OMT983101:OND983101 OWP983101:OWZ983101 PGL983101:PGV983101 PQH983101:PQR983101 QAD983101:QAN983101 QJZ983101:QKJ983101 QTV983101:QUF983101 RDR983101:REB983101 RNN983101:RNX983101 RXJ983101:RXT983101 SHF983101:SHP983101 SRB983101:SRL983101 TAX983101:TBH983101 TKT983101:TLD983101 TUP983101:TUZ983101 UEL983101:UEV983101 UOH983101:UOR983101 UYD983101:UYN983101 VHZ983101:VIJ983101 VRV983101:VSF983101 WBR983101:WCB983101 WLN983101:WLX983101 WVJ983101:WVT983101 A2:L60 IW2:JH60 SS2:TD60 ACO2:ACZ60 AMK2:AMV60 AWG2:AWR60 BGC2:BGN60 BPY2:BQJ60 BZU2:CAF60 CJQ2:CKB60 CTM2:CTX60 DDI2:DDT60 DNE2:DNP60 DXA2:DXL60 EGW2:EHH60 EQS2:ERD60 FAO2:FAZ60 FKK2:FKV60 FUG2:FUR60 GEC2:GEN60 GNY2:GOJ60 GXU2:GYF60 HHQ2:HIB60 HRM2:HRX60 IBI2:IBT60 ILE2:ILP60 IVA2:IVL60 JEW2:JFH60 JOS2:JPD60 JYO2:JYZ60 KIK2:KIV60 KSG2:KSR60 LCC2:LCN60 LLY2:LMJ60 LVU2:LWF60 MFQ2:MGB60 MPM2:MPX60 MZI2:MZT60 NJE2:NJP60 NTA2:NTL60 OCW2:ODH60 OMS2:OND60 OWO2:OWZ60 PGK2:PGV60 PQG2:PQR60 QAC2:QAN60 QJY2:QKJ60 QTU2:QUF60 RDQ2:REB60 RNM2:RNX60 RXI2:RXT60 SHE2:SHP60 SRA2:SRL60 TAW2:TBH60 TKS2:TLD60 TUO2:TUZ60 UEK2:UEV60 UOG2:UOR60 UYC2:UYN60 VHY2:VIJ60 VRU2:VSF60 WBQ2:WCB60 WLM2:WLX60 WVI2:WVT60 A65538:L65596 IW65538:JH65596 SS65538:TD65596 ACO65538:ACZ65596 AMK65538:AMV65596 AWG65538:AWR65596 BGC65538:BGN65596 BPY65538:BQJ65596 BZU65538:CAF65596 CJQ65538:CKB65596 CTM65538:CTX65596 DDI65538:DDT65596 DNE65538:DNP65596 DXA65538:DXL65596 EGW65538:EHH65596 EQS65538:ERD65596 FAO65538:FAZ65596 FKK65538:FKV65596 FUG65538:FUR65596 GEC65538:GEN65596 GNY65538:GOJ65596 GXU65538:GYF65596 HHQ65538:HIB65596 HRM65538:HRX65596 IBI65538:IBT65596 ILE65538:ILP65596 IVA65538:IVL65596 JEW65538:JFH65596 JOS65538:JPD65596 JYO65538:JYZ65596 KIK65538:KIV65596 KSG65538:KSR65596 LCC65538:LCN65596 LLY65538:LMJ65596 LVU65538:LWF65596 MFQ65538:MGB65596 MPM65538:MPX65596 MZI65538:MZT65596 NJE65538:NJP65596 NTA65538:NTL65596 OCW65538:ODH65596 OMS65538:OND65596 OWO65538:OWZ65596 PGK65538:PGV65596 PQG65538:PQR65596 QAC65538:QAN65596 QJY65538:QKJ65596 QTU65538:QUF65596 RDQ65538:REB65596 RNM65538:RNX65596 RXI65538:RXT65596 SHE65538:SHP65596 SRA65538:SRL65596 TAW65538:TBH65596 TKS65538:TLD65596 TUO65538:TUZ65596 UEK65538:UEV65596 UOG65538:UOR65596 UYC65538:UYN65596 VHY65538:VIJ65596 VRU65538:VSF65596 WBQ65538:WCB65596 WLM65538:WLX65596 WVI65538:WVT65596 A131074:L131132 IW131074:JH131132 SS131074:TD131132 ACO131074:ACZ131132 AMK131074:AMV131132 AWG131074:AWR131132 BGC131074:BGN131132 BPY131074:BQJ131132 BZU131074:CAF131132 CJQ131074:CKB131132 CTM131074:CTX131132 DDI131074:DDT131132 DNE131074:DNP131132 DXA131074:DXL131132 EGW131074:EHH131132 EQS131074:ERD131132 FAO131074:FAZ131132 FKK131074:FKV131132 FUG131074:FUR131132 GEC131074:GEN131132 GNY131074:GOJ131132 GXU131074:GYF131132 HHQ131074:HIB131132 HRM131074:HRX131132 IBI131074:IBT131132 ILE131074:ILP131132 IVA131074:IVL131132 JEW131074:JFH131132 JOS131074:JPD131132 JYO131074:JYZ131132 KIK131074:KIV131132 KSG131074:KSR131132 LCC131074:LCN131132 LLY131074:LMJ131132 LVU131074:LWF131132 MFQ131074:MGB131132 MPM131074:MPX131132 MZI131074:MZT131132 NJE131074:NJP131132 NTA131074:NTL131132 OCW131074:ODH131132 OMS131074:OND131132 OWO131074:OWZ131132 PGK131074:PGV131132 PQG131074:PQR131132 QAC131074:QAN131132 QJY131074:QKJ131132 QTU131074:QUF131132 RDQ131074:REB131132 RNM131074:RNX131132 RXI131074:RXT131132 SHE131074:SHP131132 SRA131074:SRL131132 TAW131074:TBH131132 TKS131074:TLD131132 TUO131074:TUZ131132 UEK131074:UEV131132 UOG131074:UOR131132 UYC131074:UYN131132 VHY131074:VIJ131132 VRU131074:VSF131132 WBQ131074:WCB131132 WLM131074:WLX131132 WVI131074:WVT131132 A196610:L196668 IW196610:JH196668 SS196610:TD196668 ACO196610:ACZ196668 AMK196610:AMV196668 AWG196610:AWR196668 BGC196610:BGN196668 BPY196610:BQJ196668 BZU196610:CAF196668 CJQ196610:CKB196668 CTM196610:CTX196668 DDI196610:DDT196668 DNE196610:DNP196668 DXA196610:DXL196668 EGW196610:EHH196668 EQS196610:ERD196668 FAO196610:FAZ196668 FKK196610:FKV196668 FUG196610:FUR196668 GEC196610:GEN196668 GNY196610:GOJ196668 GXU196610:GYF196668 HHQ196610:HIB196668 HRM196610:HRX196668 IBI196610:IBT196668 ILE196610:ILP196668 IVA196610:IVL196668 JEW196610:JFH196668 JOS196610:JPD196668 JYO196610:JYZ196668 KIK196610:KIV196668 KSG196610:KSR196668 LCC196610:LCN196668 LLY196610:LMJ196668 LVU196610:LWF196668 MFQ196610:MGB196668 MPM196610:MPX196668 MZI196610:MZT196668 NJE196610:NJP196668 NTA196610:NTL196668 OCW196610:ODH196668 OMS196610:OND196668 OWO196610:OWZ196668 PGK196610:PGV196668 PQG196610:PQR196668 QAC196610:QAN196668 QJY196610:QKJ196668 QTU196610:QUF196668 RDQ196610:REB196668 RNM196610:RNX196668 RXI196610:RXT196668 SHE196610:SHP196668 SRA196610:SRL196668 TAW196610:TBH196668 TKS196610:TLD196668 TUO196610:TUZ196668 UEK196610:UEV196668 UOG196610:UOR196668 UYC196610:UYN196668 VHY196610:VIJ196668 VRU196610:VSF196668 WBQ196610:WCB196668 WLM196610:WLX196668 WVI196610:WVT196668 A262146:L262204 IW262146:JH262204 SS262146:TD262204 ACO262146:ACZ262204 AMK262146:AMV262204 AWG262146:AWR262204 BGC262146:BGN262204 BPY262146:BQJ262204 BZU262146:CAF262204 CJQ262146:CKB262204 CTM262146:CTX262204 DDI262146:DDT262204 DNE262146:DNP262204 DXA262146:DXL262204 EGW262146:EHH262204 EQS262146:ERD262204 FAO262146:FAZ262204 FKK262146:FKV262204 FUG262146:FUR262204 GEC262146:GEN262204 GNY262146:GOJ262204 GXU262146:GYF262204 HHQ262146:HIB262204 HRM262146:HRX262204 IBI262146:IBT262204 ILE262146:ILP262204 IVA262146:IVL262204 JEW262146:JFH262204 JOS262146:JPD262204 JYO262146:JYZ262204 KIK262146:KIV262204 KSG262146:KSR262204 LCC262146:LCN262204 LLY262146:LMJ262204 LVU262146:LWF262204 MFQ262146:MGB262204 MPM262146:MPX262204 MZI262146:MZT262204 NJE262146:NJP262204 NTA262146:NTL262204 OCW262146:ODH262204 OMS262146:OND262204 OWO262146:OWZ262204 PGK262146:PGV262204 PQG262146:PQR262204 QAC262146:QAN262204 QJY262146:QKJ262204 QTU262146:QUF262204 RDQ262146:REB262204 RNM262146:RNX262204 RXI262146:RXT262204 SHE262146:SHP262204 SRA262146:SRL262204 TAW262146:TBH262204 TKS262146:TLD262204 TUO262146:TUZ262204 UEK262146:UEV262204 UOG262146:UOR262204 UYC262146:UYN262204 VHY262146:VIJ262204 VRU262146:VSF262204 WBQ262146:WCB262204 WLM262146:WLX262204 WVI262146:WVT262204 A327682:L327740 IW327682:JH327740 SS327682:TD327740 ACO327682:ACZ327740 AMK327682:AMV327740 AWG327682:AWR327740 BGC327682:BGN327740 BPY327682:BQJ327740 BZU327682:CAF327740 CJQ327682:CKB327740 CTM327682:CTX327740 DDI327682:DDT327740 DNE327682:DNP327740 DXA327682:DXL327740 EGW327682:EHH327740 EQS327682:ERD327740 FAO327682:FAZ327740 FKK327682:FKV327740 FUG327682:FUR327740 GEC327682:GEN327740 GNY327682:GOJ327740 GXU327682:GYF327740 HHQ327682:HIB327740 HRM327682:HRX327740 IBI327682:IBT327740 ILE327682:ILP327740 IVA327682:IVL327740 JEW327682:JFH327740 JOS327682:JPD327740 JYO327682:JYZ327740 KIK327682:KIV327740 KSG327682:KSR327740 LCC327682:LCN327740 LLY327682:LMJ327740 LVU327682:LWF327740 MFQ327682:MGB327740 MPM327682:MPX327740 MZI327682:MZT327740 NJE327682:NJP327740 NTA327682:NTL327740 OCW327682:ODH327740 OMS327682:OND327740 OWO327682:OWZ327740 PGK327682:PGV327740 PQG327682:PQR327740 QAC327682:QAN327740 QJY327682:QKJ327740 QTU327682:QUF327740 RDQ327682:REB327740 RNM327682:RNX327740 RXI327682:RXT327740 SHE327682:SHP327740 SRA327682:SRL327740 TAW327682:TBH327740 TKS327682:TLD327740 TUO327682:TUZ327740 UEK327682:UEV327740 UOG327682:UOR327740 UYC327682:UYN327740 VHY327682:VIJ327740 VRU327682:VSF327740 WBQ327682:WCB327740 WLM327682:WLX327740 WVI327682:WVT327740 A393218:L393276 IW393218:JH393276 SS393218:TD393276 ACO393218:ACZ393276 AMK393218:AMV393276 AWG393218:AWR393276 BGC393218:BGN393276 BPY393218:BQJ393276 BZU393218:CAF393276 CJQ393218:CKB393276 CTM393218:CTX393276 DDI393218:DDT393276 DNE393218:DNP393276 DXA393218:DXL393276 EGW393218:EHH393276 EQS393218:ERD393276 FAO393218:FAZ393276 FKK393218:FKV393276 FUG393218:FUR393276 GEC393218:GEN393276 GNY393218:GOJ393276 GXU393218:GYF393276 HHQ393218:HIB393276 HRM393218:HRX393276 IBI393218:IBT393276 ILE393218:ILP393276 IVA393218:IVL393276 JEW393218:JFH393276 JOS393218:JPD393276 JYO393218:JYZ393276 KIK393218:KIV393276 KSG393218:KSR393276 LCC393218:LCN393276 LLY393218:LMJ393276 LVU393218:LWF393276 MFQ393218:MGB393276 MPM393218:MPX393276 MZI393218:MZT393276 NJE393218:NJP393276 NTA393218:NTL393276 OCW393218:ODH393276 OMS393218:OND393276 OWO393218:OWZ393276 PGK393218:PGV393276 PQG393218:PQR393276 QAC393218:QAN393276 QJY393218:QKJ393276 QTU393218:QUF393276 RDQ393218:REB393276 RNM393218:RNX393276 RXI393218:RXT393276 SHE393218:SHP393276 SRA393218:SRL393276 TAW393218:TBH393276 TKS393218:TLD393276 TUO393218:TUZ393276 UEK393218:UEV393276 UOG393218:UOR393276 UYC393218:UYN393276 VHY393218:VIJ393276 VRU393218:VSF393276 WBQ393218:WCB393276 WLM393218:WLX393276 WVI393218:WVT393276 A458754:L458812 IW458754:JH458812 SS458754:TD458812 ACO458754:ACZ458812 AMK458754:AMV458812 AWG458754:AWR458812 BGC458754:BGN458812 BPY458754:BQJ458812 BZU458754:CAF458812 CJQ458754:CKB458812 CTM458754:CTX458812 DDI458754:DDT458812 DNE458754:DNP458812 DXA458754:DXL458812 EGW458754:EHH458812 EQS458754:ERD458812 FAO458754:FAZ458812 FKK458754:FKV458812 FUG458754:FUR458812 GEC458754:GEN458812 GNY458754:GOJ458812 GXU458754:GYF458812 HHQ458754:HIB458812 HRM458754:HRX458812 IBI458754:IBT458812 ILE458754:ILP458812 IVA458754:IVL458812 JEW458754:JFH458812 JOS458754:JPD458812 JYO458754:JYZ458812 KIK458754:KIV458812 KSG458754:KSR458812 LCC458754:LCN458812 LLY458754:LMJ458812 LVU458754:LWF458812 MFQ458754:MGB458812 MPM458754:MPX458812 MZI458754:MZT458812 NJE458754:NJP458812 NTA458754:NTL458812 OCW458754:ODH458812 OMS458754:OND458812 OWO458754:OWZ458812 PGK458754:PGV458812 PQG458754:PQR458812 QAC458754:QAN458812 QJY458754:QKJ458812 QTU458754:QUF458812 RDQ458754:REB458812 RNM458754:RNX458812 RXI458754:RXT458812 SHE458754:SHP458812 SRA458754:SRL458812 TAW458754:TBH458812 TKS458754:TLD458812 TUO458754:TUZ458812 UEK458754:UEV458812 UOG458754:UOR458812 UYC458754:UYN458812 VHY458754:VIJ458812 VRU458754:VSF458812 WBQ458754:WCB458812 WLM458754:WLX458812 WVI458754:WVT458812 A524290:L524348 IW524290:JH524348 SS524290:TD524348 ACO524290:ACZ524348 AMK524290:AMV524348 AWG524290:AWR524348 BGC524290:BGN524348 BPY524290:BQJ524348 BZU524290:CAF524348 CJQ524290:CKB524348 CTM524290:CTX524348 DDI524290:DDT524348 DNE524290:DNP524348 DXA524290:DXL524348 EGW524290:EHH524348 EQS524290:ERD524348 FAO524290:FAZ524348 FKK524290:FKV524348 FUG524290:FUR524348 GEC524290:GEN524348 GNY524290:GOJ524348 GXU524290:GYF524348 HHQ524290:HIB524348 HRM524290:HRX524348 IBI524290:IBT524348 ILE524290:ILP524348 IVA524290:IVL524348 JEW524290:JFH524348 JOS524290:JPD524348 JYO524290:JYZ524348 KIK524290:KIV524348 KSG524290:KSR524348 LCC524290:LCN524348 LLY524290:LMJ524348 LVU524290:LWF524348 MFQ524290:MGB524348 MPM524290:MPX524348 MZI524290:MZT524348 NJE524290:NJP524348 NTA524290:NTL524348 OCW524290:ODH524348 OMS524290:OND524348 OWO524290:OWZ524348 PGK524290:PGV524348 PQG524290:PQR524348 QAC524290:QAN524348 QJY524290:QKJ524348 QTU524290:QUF524348 RDQ524290:REB524348 RNM524290:RNX524348 RXI524290:RXT524348 SHE524290:SHP524348 SRA524290:SRL524348 TAW524290:TBH524348 TKS524290:TLD524348 TUO524290:TUZ524348 UEK524290:UEV524348 UOG524290:UOR524348 UYC524290:UYN524348 VHY524290:VIJ524348 VRU524290:VSF524348 WBQ524290:WCB524348 WLM524290:WLX524348 WVI524290:WVT524348 A589826:L589884 IW589826:JH589884 SS589826:TD589884 ACO589826:ACZ589884 AMK589826:AMV589884 AWG589826:AWR589884 BGC589826:BGN589884 BPY589826:BQJ589884 BZU589826:CAF589884 CJQ589826:CKB589884 CTM589826:CTX589884 DDI589826:DDT589884 DNE589826:DNP589884 DXA589826:DXL589884 EGW589826:EHH589884 EQS589826:ERD589884 FAO589826:FAZ589884 FKK589826:FKV589884 FUG589826:FUR589884 GEC589826:GEN589884 GNY589826:GOJ589884 GXU589826:GYF589884 HHQ589826:HIB589884 HRM589826:HRX589884 IBI589826:IBT589884 ILE589826:ILP589884 IVA589826:IVL589884 JEW589826:JFH589884 JOS589826:JPD589884 JYO589826:JYZ589884 KIK589826:KIV589884 KSG589826:KSR589884 LCC589826:LCN589884 LLY589826:LMJ589884 LVU589826:LWF589884 MFQ589826:MGB589884 MPM589826:MPX589884 MZI589826:MZT589884 NJE589826:NJP589884 NTA589826:NTL589884 OCW589826:ODH589884 OMS589826:OND589884 OWO589826:OWZ589884 PGK589826:PGV589884 PQG589826:PQR589884 QAC589826:QAN589884 QJY589826:QKJ589884 QTU589826:QUF589884 RDQ589826:REB589884 RNM589826:RNX589884 RXI589826:RXT589884 SHE589826:SHP589884 SRA589826:SRL589884 TAW589826:TBH589884 TKS589826:TLD589884 TUO589826:TUZ589884 UEK589826:UEV589884 UOG589826:UOR589884 UYC589826:UYN589884 VHY589826:VIJ589884 VRU589826:VSF589884 WBQ589826:WCB589884 WLM589826:WLX589884 WVI589826:WVT589884 A655362:L655420 IW655362:JH655420 SS655362:TD655420 ACO655362:ACZ655420 AMK655362:AMV655420 AWG655362:AWR655420 BGC655362:BGN655420 BPY655362:BQJ655420 BZU655362:CAF655420 CJQ655362:CKB655420 CTM655362:CTX655420 DDI655362:DDT655420 DNE655362:DNP655420 DXA655362:DXL655420 EGW655362:EHH655420 EQS655362:ERD655420 FAO655362:FAZ655420 FKK655362:FKV655420 FUG655362:FUR655420 GEC655362:GEN655420 GNY655362:GOJ655420 GXU655362:GYF655420 HHQ655362:HIB655420 HRM655362:HRX655420 IBI655362:IBT655420 ILE655362:ILP655420 IVA655362:IVL655420 JEW655362:JFH655420 JOS655362:JPD655420 JYO655362:JYZ655420 KIK655362:KIV655420 KSG655362:KSR655420 LCC655362:LCN655420 LLY655362:LMJ655420 LVU655362:LWF655420 MFQ655362:MGB655420 MPM655362:MPX655420 MZI655362:MZT655420 NJE655362:NJP655420 NTA655362:NTL655420 OCW655362:ODH655420 OMS655362:OND655420 OWO655362:OWZ655420 PGK655362:PGV655420 PQG655362:PQR655420 QAC655362:QAN655420 QJY655362:QKJ655420 QTU655362:QUF655420 RDQ655362:REB655420 RNM655362:RNX655420 RXI655362:RXT655420 SHE655362:SHP655420 SRA655362:SRL655420 TAW655362:TBH655420 TKS655362:TLD655420 TUO655362:TUZ655420 UEK655362:UEV655420 UOG655362:UOR655420 UYC655362:UYN655420 VHY655362:VIJ655420 VRU655362:VSF655420 WBQ655362:WCB655420 WLM655362:WLX655420 WVI655362:WVT655420 A720898:L720956 IW720898:JH720956 SS720898:TD720956 ACO720898:ACZ720956 AMK720898:AMV720956 AWG720898:AWR720956 BGC720898:BGN720956 BPY720898:BQJ720956 BZU720898:CAF720956 CJQ720898:CKB720956 CTM720898:CTX720956 DDI720898:DDT720956 DNE720898:DNP720956 DXA720898:DXL720956 EGW720898:EHH720956 EQS720898:ERD720956 FAO720898:FAZ720956 FKK720898:FKV720956 FUG720898:FUR720956 GEC720898:GEN720956 GNY720898:GOJ720956 GXU720898:GYF720956 HHQ720898:HIB720956 HRM720898:HRX720956 IBI720898:IBT720956 ILE720898:ILP720956 IVA720898:IVL720956 JEW720898:JFH720956 JOS720898:JPD720956 JYO720898:JYZ720956 KIK720898:KIV720956 KSG720898:KSR720956 LCC720898:LCN720956 LLY720898:LMJ720956 LVU720898:LWF720956 MFQ720898:MGB720956 MPM720898:MPX720956 MZI720898:MZT720956 NJE720898:NJP720956 NTA720898:NTL720956 OCW720898:ODH720956 OMS720898:OND720956 OWO720898:OWZ720956 PGK720898:PGV720956 PQG720898:PQR720956 QAC720898:QAN720956 QJY720898:QKJ720956 QTU720898:QUF720956 RDQ720898:REB720956 RNM720898:RNX720956 RXI720898:RXT720956 SHE720898:SHP720956 SRA720898:SRL720956 TAW720898:TBH720956 TKS720898:TLD720956 TUO720898:TUZ720956 UEK720898:UEV720956 UOG720898:UOR720956 UYC720898:UYN720956 VHY720898:VIJ720956 VRU720898:VSF720956 WBQ720898:WCB720956 WLM720898:WLX720956 WVI720898:WVT720956 A786434:L786492 IW786434:JH786492 SS786434:TD786492 ACO786434:ACZ786492 AMK786434:AMV786492 AWG786434:AWR786492 BGC786434:BGN786492 BPY786434:BQJ786492 BZU786434:CAF786492 CJQ786434:CKB786492 CTM786434:CTX786492 DDI786434:DDT786492 DNE786434:DNP786492 DXA786434:DXL786492 EGW786434:EHH786492 EQS786434:ERD786492 FAO786434:FAZ786492 FKK786434:FKV786492 FUG786434:FUR786492 GEC786434:GEN786492 GNY786434:GOJ786492 GXU786434:GYF786492 HHQ786434:HIB786492 HRM786434:HRX786492 IBI786434:IBT786492 ILE786434:ILP786492 IVA786434:IVL786492 JEW786434:JFH786492 JOS786434:JPD786492 JYO786434:JYZ786492 KIK786434:KIV786492 KSG786434:KSR786492 LCC786434:LCN786492 LLY786434:LMJ786492 LVU786434:LWF786492 MFQ786434:MGB786492 MPM786434:MPX786492 MZI786434:MZT786492 NJE786434:NJP786492 NTA786434:NTL786492 OCW786434:ODH786492 OMS786434:OND786492 OWO786434:OWZ786492 PGK786434:PGV786492 PQG786434:PQR786492 QAC786434:QAN786492 QJY786434:QKJ786492 QTU786434:QUF786492 RDQ786434:REB786492 RNM786434:RNX786492 RXI786434:RXT786492 SHE786434:SHP786492 SRA786434:SRL786492 TAW786434:TBH786492 TKS786434:TLD786492 TUO786434:TUZ786492 UEK786434:UEV786492 UOG786434:UOR786492 UYC786434:UYN786492 VHY786434:VIJ786492 VRU786434:VSF786492 WBQ786434:WCB786492 WLM786434:WLX786492 WVI786434:WVT786492 A851970:L852028 IW851970:JH852028 SS851970:TD852028 ACO851970:ACZ852028 AMK851970:AMV852028 AWG851970:AWR852028 BGC851970:BGN852028 BPY851970:BQJ852028 BZU851970:CAF852028 CJQ851970:CKB852028 CTM851970:CTX852028 DDI851970:DDT852028 DNE851970:DNP852028 DXA851970:DXL852028 EGW851970:EHH852028 EQS851970:ERD852028 FAO851970:FAZ852028 FKK851970:FKV852028 FUG851970:FUR852028 GEC851970:GEN852028 GNY851970:GOJ852028 GXU851970:GYF852028 HHQ851970:HIB852028 HRM851970:HRX852028 IBI851970:IBT852028 ILE851970:ILP852028 IVA851970:IVL852028 JEW851970:JFH852028 JOS851970:JPD852028 JYO851970:JYZ852028 KIK851970:KIV852028 KSG851970:KSR852028 LCC851970:LCN852028 LLY851970:LMJ852028 LVU851970:LWF852028 MFQ851970:MGB852028 MPM851970:MPX852028 MZI851970:MZT852028 NJE851970:NJP852028 NTA851970:NTL852028 OCW851970:ODH852028 OMS851970:OND852028 OWO851970:OWZ852028 PGK851970:PGV852028 PQG851970:PQR852028 QAC851970:QAN852028 QJY851970:QKJ852028 QTU851970:QUF852028 RDQ851970:REB852028 RNM851970:RNX852028 RXI851970:RXT852028 SHE851970:SHP852028 SRA851970:SRL852028 TAW851970:TBH852028 TKS851970:TLD852028 TUO851970:TUZ852028 UEK851970:UEV852028 UOG851970:UOR852028 UYC851970:UYN852028 VHY851970:VIJ852028 VRU851970:VSF852028 WBQ851970:WCB852028 WLM851970:WLX852028 WVI851970:WVT852028 A917506:L917564 IW917506:JH917564 SS917506:TD917564 ACO917506:ACZ917564 AMK917506:AMV917564 AWG917506:AWR917564 BGC917506:BGN917564 BPY917506:BQJ917564 BZU917506:CAF917564 CJQ917506:CKB917564 CTM917506:CTX917564 DDI917506:DDT917564 DNE917506:DNP917564 DXA917506:DXL917564 EGW917506:EHH917564 EQS917506:ERD917564 FAO917506:FAZ917564 FKK917506:FKV917564 FUG917506:FUR917564 GEC917506:GEN917564 GNY917506:GOJ917564 GXU917506:GYF917564 HHQ917506:HIB917564 HRM917506:HRX917564 IBI917506:IBT917564 ILE917506:ILP917564 IVA917506:IVL917564 JEW917506:JFH917564 JOS917506:JPD917564 JYO917506:JYZ917564 KIK917506:KIV917564 KSG917506:KSR917564 LCC917506:LCN917564 LLY917506:LMJ917564 LVU917506:LWF917564 MFQ917506:MGB917564 MPM917506:MPX917564 MZI917506:MZT917564 NJE917506:NJP917564 NTA917506:NTL917564 OCW917506:ODH917564 OMS917506:OND917564 OWO917506:OWZ917564 PGK917506:PGV917564 PQG917506:PQR917564 QAC917506:QAN917564 QJY917506:QKJ917564 QTU917506:QUF917564 RDQ917506:REB917564 RNM917506:RNX917564 RXI917506:RXT917564 SHE917506:SHP917564 SRA917506:SRL917564 TAW917506:TBH917564 TKS917506:TLD917564 TUO917506:TUZ917564 UEK917506:UEV917564 UOG917506:UOR917564 UYC917506:UYN917564 VHY917506:VIJ917564 VRU917506:VSF917564 WBQ917506:WCB917564 WLM917506:WLX917564 WVI917506:WVT917564 A983042:L983100 IW983042:JH983100 SS983042:TD983100 ACO983042:ACZ983100 AMK983042:AMV983100 AWG983042:AWR983100 BGC983042:BGN983100 BPY983042:BQJ983100 BZU983042:CAF983100 CJQ983042:CKB983100 CTM983042:CTX983100 DDI983042:DDT983100 DNE983042:DNP983100 DXA983042:DXL983100 EGW983042:EHH983100 EQS983042:ERD983100 FAO983042:FAZ983100 FKK983042:FKV983100 FUG983042:FUR983100 GEC983042:GEN983100 GNY983042:GOJ983100 GXU983042:GYF983100 HHQ983042:HIB983100 HRM983042:HRX983100 IBI983042:IBT983100 ILE983042:ILP983100 IVA983042:IVL983100 JEW983042:JFH983100 JOS983042:JPD983100 JYO983042:JYZ983100 KIK983042:KIV983100 KSG983042:KSR983100 LCC983042:LCN983100 LLY983042:LMJ983100 LVU983042:LWF983100 MFQ983042:MGB983100 MPM983042:MPX983100 MZI983042:MZT983100 NJE983042:NJP983100 NTA983042:NTL983100 OCW983042:ODH983100 OMS983042:OND983100 OWO983042:OWZ983100 PGK983042:PGV983100 PQG983042:PQR983100 QAC983042:QAN983100 QJY983042:QKJ983100 QTU983042:QUF983100 RDQ983042:REB983100 RNM983042:RNX983100 RXI983042:RXT983100 SHE983042:SHP983100 SRA983042:SRL983100 TAW983042:TBH983100 TKS983042:TLD983100 TUO983042:TUZ983100 UEK983042:UEV983100 UOG983042:UOR983100 UYC983042:UYN983100 VHY983042:VIJ983100 VRU983042:VSF983100 WBQ983042:WCB983100 WLM983042:WLX983100 WVI983042:WVT983100 A62:L85 IW62:JH85 SS62:TD85 ACO62:ACZ85 AMK62:AMV85 AWG62:AWR85 BGC62:BGN85 BPY62:BQJ85 BZU62:CAF85 CJQ62:CKB85 CTM62:CTX85 DDI62:DDT85 DNE62:DNP85 DXA62:DXL85 EGW62:EHH85 EQS62:ERD85 FAO62:FAZ85 FKK62:FKV85 FUG62:FUR85 GEC62:GEN85 GNY62:GOJ85 GXU62:GYF85 HHQ62:HIB85 HRM62:HRX85 IBI62:IBT85 ILE62:ILP85 IVA62:IVL85 JEW62:JFH85 JOS62:JPD85 JYO62:JYZ85 KIK62:KIV85 KSG62:KSR85 LCC62:LCN85 LLY62:LMJ85 LVU62:LWF85 MFQ62:MGB85 MPM62:MPX85 MZI62:MZT85 NJE62:NJP85 NTA62:NTL85 OCW62:ODH85 OMS62:OND85 OWO62:OWZ85 PGK62:PGV85 PQG62:PQR85 QAC62:QAN85 QJY62:QKJ85 QTU62:QUF85 RDQ62:REB85 RNM62:RNX85 RXI62:RXT85 SHE62:SHP85 SRA62:SRL85 TAW62:TBH85 TKS62:TLD85 TUO62:TUZ85 UEK62:UEV85 UOG62:UOR85 UYC62:UYN85 VHY62:VIJ85 VRU62:VSF85 WBQ62:WCB85 WLM62:WLX85 WVI62:WVT85 A65598:L65621 IW65598:JH65621 SS65598:TD65621 ACO65598:ACZ65621 AMK65598:AMV65621 AWG65598:AWR65621 BGC65598:BGN65621 BPY65598:BQJ65621 BZU65598:CAF65621 CJQ65598:CKB65621 CTM65598:CTX65621 DDI65598:DDT65621 DNE65598:DNP65621 DXA65598:DXL65621 EGW65598:EHH65621 EQS65598:ERD65621 FAO65598:FAZ65621 FKK65598:FKV65621 FUG65598:FUR65621 GEC65598:GEN65621 GNY65598:GOJ65621 GXU65598:GYF65621 HHQ65598:HIB65621 HRM65598:HRX65621 IBI65598:IBT65621 ILE65598:ILP65621 IVA65598:IVL65621 JEW65598:JFH65621 JOS65598:JPD65621 JYO65598:JYZ65621 KIK65598:KIV65621 KSG65598:KSR65621 LCC65598:LCN65621 LLY65598:LMJ65621 LVU65598:LWF65621 MFQ65598:MGB65621 MPM65598:MPX65621 MZI65598:MZT65621 NJE65598:NJP65621 NTA65598:NTL65621 OCW65598:ODH65621 OMS65598:OND65621 OWO65598:OWZ65621 PGK65598:PGV65621 PQG65598:PQR65621 QAC65598:QAN65621 QJY65598:QKJ65621 QTU65598:QUF65621 RDQ65598:REB65621 RNM65598:RNX65621 RXI65598:RXT65621 SHE65598:SHP65621 SRA65598:SRL65621 TAW65598:TBH65621 TKS65598:TLD65621 TUO65598:TUZ65621 UEK65598:UEV65621 UOG65598:UOR65621 UYC65598:UYN65621 VHY65598:VIJ65621 VRU65598:VSF65621 WBQ65598:WCB65621 WLM65598:WLX65621 WVI65598:WVT65621 A131134:L131157 IW131134:JH131157 SS131134:TD131157 ACO131134:ACZ131157 AMK131134:AMV131157 AWG131134:AWR131157 BGC131134:BGN131157 BPY131134:BQJ131157 BZU131134:CAF131157 CJQ131134:CKB131157 CTM131134:CTX131157 DDI131134:DDT131157 DNE131134:DNP131157 DXA131134:DXL131157 EGW131134:EHH131157 EQS131134:ERD131157 FAO131134:FAZ131157 FKK131134:FKV131157 FUG131134:FUR131157 GEC131134:GEN131157 GNY131134:GOJ131157 GXU131134:GYF131157 HHQ131134:HIB131157 HRM131134:HRX131157 IBI131134:IBT131157 ILE131134:ILP131157 IVA131134:IVL131157 JEW131134:JFH131157 JOS131134:JPD131157 JYO131134:JYZ131157 KIK131134:KIV131157 KSG131134:KSR131157 LCC131134:LCN131157 LLY131134:LMJ131157 LVU131134:LWF131157 MFQ131134:MGB131157 MPM131134:MPX131157 MZI131134:MZT131157 NJE131134:NJP131157 NTA131134:NTL131157 OCW131134:ODH131157 OMS131134:OND131157 OWO131134:OWZ131157 PGK131134:PGV131157 PQG131134:PQR131157 QAC131134:QAN131157 QJY131134:QKJ131157 QTU131134:QUF131157 RDQ131134:REB131157 RNM131134:RNX131157 RXI131134:RXT131157 SHE131134:SHP131157 SRA131134:SRL131157 TAW131134:TBH131157 TKS131134:TLD131157 TUO131134:TUZ131157 UEK131134:UEV131157 UOG131134:UOR131157 UYC131134:UYN131157 VHY131134:VIJ131157 VRU131134:VSF131157 WBQ131134:WCB131157 WLM131134:WLX131157 WVI131134:WVT131157 A196670:L196693 IW196670:JH196693 SS196670:TD196693 ACO196670:ACZ196693 AMK196670:AMV196693 AWG196670:AWR196693 BGC196670:BGN196693 BPY196670:BQJ196693 BZU196670:CAF196693 CJQ196670:CKB196693 CTM196670:CTX196693 DDI196670:DDT196693 DNE196670:DNP196693 DXA196670:DXL196693 EGW196670:EHH196693 EQS196670:ERD196693 FAO196670:FAZ196693 FKK196670:FKV196693 FUG196670:FUR196693 GEC196670:GEN196693 GNY196670:GOJ196693 GXU196670:GYF196693 HHQ196670:HIB196693 HRM196670:HRX196693 IBI196670:IBT196693 ILE196670:ILP196693 IVA196670:IVL196693 JEW196670:JFH196693 JOS196670:JPD196693 JYO196670:JYZ196693 KIK196670:KIV196693 KSG196670:KSR196693 LCC196670:LCN196693 LLY196670:LMJ196693 LVU196670:LWF196693 MFQ196670:MGB196693 MPM196670:MPX196693 MZI196670:MZT196693 NJE196670:NJP196693 NTA196670:NTL196693 OCW196670:ODH196693 OMS196670:OND196693 OWO196670:OWZ196693 PGK196670:PGV196693 PQG196670:PQR196693 QAC196670:QAN196693 QJY196670:QKJ196693 QTU196670:QUF196693 RDQ196670:REB196693 RNM196670:RNX196693 RXI196670:RXT196693 SHE196670:SHP196693 SRA196670:SRL196693 TAW196670:TBH196693 TKS196670:TLD196693 TUO196670:TUZ196693 UEK196670:UEV196693 UOG196670:UOR196693 UYC196670:UYN196693 VHY196670:VIJ196693 VRU196670:VSF196693 WBQ196670:WCB196693 WLM196670:WLX196693 WVI196670:WVT196693 A262206:L262229 IW262206:JH262229 SS262206:TD262229 ACO262206:ACZ262229 AMK262206:AMV262229 AWG262206:AWR262229 BGC262206:BGN262229 BPY262206:BQJ262229 BZU262206:CAF262229 CJQ262206:CKB262229 CTM262206:CTX262229 DDI262206:DDT262229 DNE262206:DNP262229 DXA262206:DXL262229 EGW262206:EHH262229 EQS262206:ERD262229 FAO262206:FAZ262229 FKK262206:FKV262229 FUG262206:FUR262229 GEC262206:GEN262229 GNY262206:GOJ262229 GXU262206:GYF262229 HHQ262206:HIB262229 HRM262206:HRX262229 IBI262206:IBT262229 ILE262206:ILP262229 IVA262206:IVL262229 JEW262206:JFH262229 JOS262206:JPD262229 JYO262206:JYZ262229 KIK262206:KIV262229 KSG262206:KSR262229 LCC262206:LCN262229 LLY262206:LMJ262229 LVU262206:LWF262229 MFQ262206:MGB262229 MPM262206:MPX262229 MZI262206:MZT262229 NJE262206:NJP262229 NTA262206:NTL262229 OCW262206:ODH262229 OMS262206:OND262229 OWO262206:OWZ262229 PGK262206:PGV262229 PQG262206:PQR262229 QAC262206:QAN262229 QJY262206:QKJ262229 QTU262206:QUF262229 RDQ262206:REB262229 RNM262206:RNX262229 RXI262206:RXT262229 SHE262206:SHP262229 SRA262206:SRL262229 TAW262206:TBH262229 TKS262206:TLD262229 TUO262206:TUZ262229 UEK262206:UEV262229 UOG262206:UOR262229 UYC262206:UYN262229 VHY262206:VIJ262229 VRU262206:VSF262229 WBQ262206:WCB262229 WLM262206:WLX262229 WVI262206:WVT262229 A327742:L327765 IW327742:JH327765 SS327742:TD327765 ACO327742:ACZ327765 AMK327742:AMV327765 AWG327742:AWR327765 BGC327742:BGN327765 BPY327742:BQJ327765 BZU327742:CAF327765 CJQ327742:CKB327765 CTM327742:CTX327765 DDI327742:DDT327765 DNE327742:DNP327765 DXA327742:DXL327765 EGW327742:EHH327765 EQS327742:ERD327765 FAO327742:FAZ327765 FKK327742:FKV327765 FUG327742:FUR327765 GEC327742:GEN327765 GNY327742:GOJ327765 GXU327742:GYF327765 HHQ327742:HIB327765 HRM327742:HRX327765 IBI327742:IBT327765 ILE327742:ILP327765 IVA327742:IVL327765 JEW327742:JFH327765 JOS327742:JPD327765 JYO327742:JYZ327765 KIK327742:KIV327765 KSG327742:KSR327765 LCC327742:LCN327765 LLY327742:LMJ327765 LVU327742:LWF327765 MFQ327742:MGB327765 MPM327742:MPX327765 MZI327742:MZT327765 NJE327742:NJP327765 NTA327742:NTL327765 OCW327742:ODH327765 OMS327742:OND327765 OWO327742:OWZ327765 PGK327742:PGV327765 PQG327742:PQR327765 QAC327742:QAN327765 QJY327742:QKJ327765 QTU327742:QUF327765 RDQ327742:REB327765 RNM327742:RNX327765 RXI327742:RXT327765 SHE327742:SHP327765 SRA327742:SRL327765 TAW327742:TBH327765 TKS327742:TLD327765 TUO327742:TUZ327765 UEK327742:UEV327765 UOG327742:UOR327765 UYC327742:UYN327765 VHY327742:VIJ327765 VRU327742:VSF327765 WBQ327742:WCB327765 WLM327742:WLX327765 WVI327742:WVT327765 A393278:L393301 IW393278:JH393301 SS393278:TD393301 ACO393278:ACZ393301 AMK393278:AMV393301 AWG393278:AWR393301 BGC393278:BGN393301 BPY393278:BQJ393301 BZU393278:CAF393301 CJQ393278:CKB393301 CTM393278:CTX393301 DDI393278:DDT393301 DNE393278:DNP393301 DXA393278:DXL393301 EGW393278:EHH393301 EQS393278:ERD393301 FAO393278:FAZ393301 FKK393278:FKV393301 FUG393278:FUR393301 GEC393278:GEN393301 GNY393278:GOJ393301 GXU393278:GYF393301 HHQ393278:HIB393301 HRM393278:HRX393301 IBI393278:IBT393301 ILE393278:ILP393301 IVA393278:IVL393301 JEW393278:JFH393301 JOS393278:JPD393301 JYO393278:JYZ393301 KIK393278:KIV393301 KSG393278:KSR393301 LCC393278:LCN393301 LLY393278:LMJ393301 LVU393278:LWF393301 MFQ393278:MGB393301 MPM393278:MPX393301 MZI393278:MZT393301 NJE393278:NJP393301 NTA393278:NTL393301 OCW393278:ODH393301 OMS393278:OND393301 OWO393278:OWZ393301 PGK393278:PGV393301 PQG393278:PQR393301 QAC393278:QAN393301 QJY393278:QKJ393301 QTU393278:QUF393301 RDQ393278:REB393301 RNM393278:RNX393301 RXI393278:RXT393301 SHE393278:SHP393301 SRA393278:SRL393301 TAW393278:TBH393301 TKS393278:TLD393301 TUO393278:TUZ393301 UEK393278:UEV393301 UOG393278:UOR393301 UYC393278:UYN393301 VHY393278:VIJ393301 VRU393278:VSF393301 WBQ393278:WCB393301 WLM393278:WLX393301 WVI393278:WVT393301 A458814:L458837 IW458814:JH458837 SS458814:TD458837 ACO458814:ACZ458837 AMK458814:AMV458837 AWG458814:AWR458837 BGC458814:BGN458837 BPY458814:BQJ458837 BZU458814:CAF458837 CJQ458814:CKB458837 CTM458814:CTX458837 DDI458814:DDT458837 DNE458814:DNP458837 DXA458814:DXL458837 EGW458814:EHH458837 EQS458814:ERD458837 FAO458814:FAZ458837 FKK458814:FKV458837 FUG458814:FUR458837 GEC458814:GEN458837 GNY458814:GOJ458837 GXU458814:GYF458837 HHQ458814:HIB458837 HRM458814:HRX458837 IBI458814:IBT458837 ILE458814:ILP458837 IVA458814:IVL458837 JEW458814:JFH458837 JOS458814:JPD458837 JYO458814:JYZ458837 KIK458814:KIV458837 KSG458814:KSR458837 LCC458814:LCN458837 LLY458814:LMJ458837 LVU458814:LWF458837 MFQ458814:MGB458837 MPM458814:MPX458837 MZI458814:MZT458837 NJE458814:NJP458837 NTA458814:NTL458837 OCW458814:ODH458837 OMS458814:OND458837 OWO458814:OWZ458837 PGK458814:PGV458837 PQG458814:PQR458837 QAC458814:QAN458837 QJY458814:QKJ458837 QTU458814:QUF458837 RDQ458814:REB458837 RNM458814:RNX458837 RXI458814:RXT458837 SHE458814:SHP458837 SRA458814:SRL458837 TAW458814:TBH458837 TKS458814:TLD458837 TUO458814:TUZ458837 UEK458814:UEV458837 UOG458814:UOR458837 UYC458814:UYN458837 VHY458814:VIJ458837 VRU458814:VSF458837 WBQ458814:WCB458837 WLM458814:WLX458837 WVI458814:WVT458837 A524350:L524373 IW524350:JH524373 SS524350:TD524373 ACO524350:ACZ524373 AMK524350:AMV524373 AWG524350:AWR524373 BGC524350:BGN524373 BPY524350:BQJ524373 BZU524350:CAF524373 CJQ524350:CKB524373 CTM524350:CTX524373 DDI524350:DDT524373 DNE524350:DNP524373 DXA524350:DXL524373 EGW524350:EHH524373 EQS524350:ERD524373 FAO524350:FAZ524373 FKK524350:FKV524373 FUG524350:FUR524373 GEC524350:GEN524373 GNY524350:GOJ524373 GXU524350:GYF524373 HHQ524350:HIB524373 HRM524350:HRX524373 IBI524350:IBT524373 ILE524350:ILP524373 IVA524350:IVL524373 JEW524350:JFH524373 JOS524350:JPD524373 JYO524350:JYZ524373 KIK524350:KIV524373 KSG524350:KSR524373 LCC524350:LCN524373 LLY524350:LMJ524373 LVU524350:LWF524373 MFQ524350:MGB524373 MPM524350:MPX524373 MZI524350:MZT524373 NJE524350:NJP524373 NTA524350:NTL524373 OCW524350:ODH524373 OMS524350:OND524373 OWO524350:OWZ524373 PGK524350:PGV524373 PQG524350:PQR524373 QAC524350:QAN524373 QJY524350:QKJ524373 QTU524350:QUF524373 RDQ524350:REB524373 RNM524350:RNX524373 RXI524350:RXT524373 SHE524350:SHP524373 SRA524350:SRL524373 TAW524350:TBH524373 TKS524350:TLD524373 TUO524350:TUZ524373 UEK524350:UEV524373 UOG524350:UOR524373 UYC524350:UYN524373 VHY524350:VIJ524373 VRU524350:VSF524373 WBQ524350:WCB524373 WLM524350:WLX524373 WVI524350:WVT524373 A589886:L589909 IW589886:JH589909 SS589886:TD589909 ACO589886:ACZ589909 AMK589886:AMV589909 AWG589886:AWR589909 BGC589886:BGN589909 BPY589886:BQJ589909 BZU589886:CAF589909 CJQ589886:CKB589909 CTM589886:CTX589909 DDI589886:DDT589909 DNE589886:DNP589909 DXA589886:DXL589909 EGW589886:EHH589909 EQS589886:ERD589909 FAO589886:FAZ589909 FKK589886:FKV589909 FUG589886:FUR589909 GEC589886:GEN589909 GNY589886:GOJ589909 GXU589886:GYF589909 HHQ589886:HIB589909 HRM589886:HRX589909 IBI589886:IBT589909 ILE589886:ILP589909 IVA589886:IVL589909 JEW589886:JFH589909 JOS589886:JPD589909 JYO589886:JYZ589909 KIK589886:KIV589909 KSG589886:KSR589909 LCC589886:LCN589909 LLY589886:LMJ589909 LVU589886:LWF589909 MFQ589886:MGB589909 MPM589886:MPX589909 MZI589886:MZT589909 NJE589886:NJP589909 NTA589886:NTL589909 OCW589886:ODH589909 OMS589886:OND589909 OWO589886:OWZ589909 PGK589886:PGV589909 PQG589886:PQR589909 QAC589886:QAN589909 QJY589886:QKJ589909 QTU589886:QUF589909 RDQ589886:REB589909 RNM589886:RNX589909 RXI589886:RXT589909 SHE589886:SHP589909 SRA589886:SRL589909 TAW589886:TBH589909 TKS589886:TLD589909 TUO589886:TUZ589909 UEK589886:UEV589909 UOG589886:UOR589909 UYC589886:UYN589909 VHY589886:VIJ589909 VRU589886:VSF589909 WBQ589886:WCB589909 WLM589886:WLX589909 WVI589886:WVT589909 A655422:L655445 IW655422:JH655445 SS655422:TD655445 ACO655422:ACZ655445 AMK655422:AMV655445 AWG655422:AWR655445 BGC655422:BGN655445 BPY655422:BQJ655445 BZU655422:CAF655445 CJQ655422:CKB655445 CTM655422:CTX655445 DDI655422:DDT655445 DNE655422:DNP655445 DXA655422:DXL655445 EGW655422:EHH655445 EQS655422:ERD655445 FAO655422:FAZ655445 FKK655422:FKV655445 FUG655422:FUR655445 GEC655422:GEN655445 GNY655422:GOJ655445 GXU655422:GYF655445 HHQ655422:HIB655445 HRM655422:HRX655445 IBI655422:IBT655445 ILE655422:ILP655445 IVA655422:IVL655445 JEW655422:JFH655445 JOS655422:JPD655445 JYO655422:JYZ655445 KIK655422:KIV655445 KSG655422:KSR655445 LCC655422:LCN655445 LLY655422:LMJ655445 LVU655422:LWF655445 MFQ655422:MGB655445 MPM655422:MPX655445 MZI655422:MZT655445 NJE655422:NJP655445 NTA655422:NTL655445 OCW655422:ODH655445 OMS655422:OND655445 OWO655422:OWZ655445 PGK655422:PGV655445 PQG655422:PQR655445 QAC655422:QAN655445 QJY655422:QKJ655445 QTU655422:QUF655445 RDQ655422:REB655445 RNM655422:RNX655445 RXI655422:RXT655445 SHE655422:SHP655445 SRA655422:SRL655445 TAW655422:TBH655445 TKS655422:TLD655445 TUO655422:TUZ655445 UEK655422:UEV655445 UOG655422:UOR655445 UYC655422:UYN655445 VHY655422:VIJ655445 VRU655422:VSF655445 WBQ655422:WCB655445 WLM655422:WLX655445 WVI655422:WVT655445 A720958:L720981 IW720958:JH720981 SS720958:TD720981 ACO720958:ACZ720981 AMK720958:AMV720981 AWG720958:AWR720981 BGC720958:BGN720981 BPY720958:BQJ720981 BZU720958:CAF720981 CJQ720958:CKB720981 CTM720958:CTX720981 DDI720958:DDT720981 DNE720958:DNP720981 DXA720958:DXL720981 EGW720958:EHH720981 EQS720958:ERD720981 FAO720958:FAZ720981 FKK720958:FKV720981 FUG720958:FUR720981 GEC720958:GEN720981 GNY720958:GOJ720981 GXU720958:GYF720981 HHQ720958:HIB720981 HRM720958:HRX720981 IBI720958:IBT720981 ILE720958:ILP720981 IVA720958:IVL720981 JEW720958:JFH720981 JOS720958:JPD720981 JYO720958:JYZ720981 KIK720958:KIV720981 KSG720958:KSR720981 LCC720958:LCN720981 LLY720958:LMJ720981 LVU720958:LWF720981 MFQ720958:MGB720981 MPM720958:MPX720981 MZI720958:MZT720981 NJE720958:NJP720981 NTA720958:NTL720981 OCW720958:ODH720981 OMS720958:OND720981 OWO720958:OWZ720981 PGK720958:PGV720981 PQG720958:PQR720981 QAC720958:QAN720981 QJY720958:QKJ720981 QTU720958:QUF720981 RDQ720958:REB720981 RNM720958:RNX720981 RXI720958:RXT720981 SHE720958:SHP720981 SRA720958:SRL720981 TAW720958:TBH720981 TKS720958:TLD720981 TUO720958:TUZ720981 UEK720958:UEV720981 UOG720958:UOR720981 UYC720958:UYN720981 VHY720958:VIJ720981 VRU720958:VSF720981 WBQ720958:WCB720981 WLM720958:WLX720981 WVI720958:WVT720981 A786494:L786517 IW786494:JH786517 SS786494:TD786517 ACO786494:ACZ786517 AMK786494:AMV786517 AWG786494:AWR786517 BGC786494:BGN786517 BPY786494:BQJ786517 BZU786494:CAF786517 CJQ786494:CKB786517 CTM786494:CTX786517 DDI786494:DDT786517 DNE786494:DNP786517 DXA786494:DXL786517 EGW786494:EHH786517 EQS786494:ERD786517 FAO786494:FAZ786517 FKK786494:FKV786517 FUG786494:FUR786517 GEC786494:GEN786517 GNY786494:GOJ786517 GXU786494:GYF786517 HHQ786494:HIB786517 HRM786494:HRX786517 IBI786494:IBT786517 ILE786494:ILP786517 IVA786494:IVL786517 JEW786494:JFH786517 JOS786494:JPD786517 JYO786494:JYZ786517 KIK786494:KIV786517 KSG786494:KSR786517 LCC786494:LCN786517 LLY786494:LMJ786517 LVU786494:LWF786517 MFQ786494:MGB786517 MPM786494:MPX786517 MZI786494:MZT786517 NJE786494:NJP786517 NTA786494:NTL786517 OCW786494:ODH786517 OMS786494:OND786517 OWO786494:OWZ786517 PGK786494:PGV786517 PQG786494:PQR786517 QAC786494:QAN786517 QJY786494:QKJ786517 QTU786494:QUF786517 RDQ786494:REB786517 RNM786494:RNX786517 RXI786494:RXT786517 SHE786494:SHP786517 SRA786494:SRL786517 TAW786494:TBH786517 TKS786494:TLD786517 TUO786494:TUZ786517 UEK786494:UEV786517 UOG786494:UOR786517 UYC786494:UYN786517 VHY786494:VIJ786517 VRU786494:VSF786517 WBQ786494:WCB786517 WLM786494:WLX786517 WVI786494:WVT786517 A852030:L852053 IW852030:JH852053 SS852030:TD852053 ACO852030:ACZ852053 AMK852030:AMV852053 AWG852030:AWR852053 BGC852030:BGN852053 BPY852030:BQJ852053 BZU852030:CAF852053 CJQ852030:CKB852053 CTM852030:CTX852053 DDI852030:DDT852053 DNE852030:DNP852053 DXA852030:DXL852053 EGW852030:EHH852053 EQS852030:ERD852053 FAO852030:FAZ852053 FKK852030:FKV852053 FUG852030:FUR852053 GEC852030:GEN852053 GNY852030:GOJ852053 GXU852030:GYF852053 HHQ852030:HIB852053 HRM852030:HRX852053 IBI852030:IBT852053 ILE852030:ILP852053 IVA852030:IVL852053 JEW852030:JFH852053 JOS852030:JPD852053 JYO852030:JYZ852053 KIK852030:KIV852053 KSG852030:KSR852053 LCC852030:LCN852053 LLY852030:LMJ852053 LVU852030:LWF852053 MFQ852030:MGB852053 MPM852030:MPX852053 MZI852030:MZT852053 NJE852030:NJP852053 NTA852030:NTL852053 OCW852030:ODH852053 OMS852030:OND852053 OWO852030:OWZ852053 PGK852030:PGV852053 PQG852030:PQR852053 QAC852030:QAN852053 QJY852030:QKJ852053 QTU852030:QUF852053 RDQ852030:REB852053 RNM852030:RNX852053 RXI852030:RXT852053 SHE852030:SHP852053 SRA852030:SRL852053 TAW852030:TBH852053 TKS852030:TLD852053 TUO852030:TUZ852053 UEK852030:UEV852053 UOG852030:UOR852053 UYC852030:UYN852053 VHY852030:VIJ852053 VRU852030:VSF852053 WBQ852030:WCB852053 WLM852030:WLX852053 WVI852030:WVT852053 A917566:L917589 IW917566:JH917589 SS917566:TD917589 ACO917566:ACZ917589 AMK917566:AMV917589 AWG917566:AWR917589 BGC917566:BGN917589 BPY917566:BQJ917589 BZU917566:CAF917589 CJQ917566:CKB917589 CTM917566:CTX917589 DDI917566:DDT917589 DNE917566:DNP917589 DXA917566:DXL917589 EGW917566:EHH917589 EQS917566:ERD917589 FAO917566:FAZ917589 FKK917566:FKV917589 FUG917566:FUR917589 GEC917566:GEN917589 GNY917566:GOJ917589 GXU917566:GYF917589 HHQ917566:HIB917589 HRM917566:HRX917589 IBI917566:IBT917589 ILE917566:ILP917589 IVA917566:IVL917589 JEW917566:JFH917589 JOS917566:JPD917589 JYO917566:JYZ917589 KIK917566:KIV917589 KSG917566:KSR917589 LCC917566:LCN917589 LLY917566:LMJ917589 LVU917566:LWF917589 MFQ917566:MGB917589 MPM917566:MPX917589 MZI917566:MZT917589 NJE917566:NJP917589 NTA917566:NTL917589 OCW917566:ODH917589 OMS917566:OND917589 OWO917566:OWZ917589 PGK917566:PGV917589 PQG917566:PQR917589 QAC917566:QAN917589 QJY917566:QKJ917589 QTU917566:QUF917589 RDQ917566:REB917589 RNM917566:RNX917589 RXI917566:RXT917589 SHE917566:SHP917589 SRA917566:SRL917589 TAW917566:TBH917589 TKS917566:TLD917589 TUO917566:TUZ917589 UEK917566:UEV917589 UOG917566:UOR917589 UYC917566:UYN917589 VHY917566:VIJ917589 VRU917566:VSF917589 WBQ917566:WCB917589 WLM917566:WLX917589 WVI917566:WVT917589 A983102:L983125 IW983102:JH983125 SS983102:TD983125 ACO983102:ACZ983125 AMK983102:AMV983125 AWG983102:AWR983125 BGC983102:BGN983125 BPY983102:BQJ983125 BZU983102:CAF983125 CJQ983102:CKB983125 CTM983102:CTX983125 DDI983102:DDT983125 DNE983102:DNP983125 DXA983102:DXL983125 EGW983102:EHH983125 EQS983102:ERD983125 FAO983102:FAZ983125 FKK983102:FKV983125 FUG983102:FUR983125 GEC983102:GEN983125 GNY983102:GOJ983125 GXU983102:GYF983125 HHQ983102:HIB983125 HRM983102:HRX983125 IBI983102:IBT983125 ILE983102:ILP983125 IVA983102:IVL983125 JEW983102:JFH983125 JOS983102:JPD983125 JYO983102:JYZ983125 KIK983102:KIV983125 KSG983102:KSR983125 LCC983102:LCN983125 LLY983102:LMJ983125 LVU983102:LWF983125 MFQ983102:MGB983125 MPM983102:MPX983125 MZI983102:MZT983125 NJE983102:NJP983125 NTA983102:NTL983125 OCW983102:ODH983125 OMS983102:OND983125 OWO983102:OWZ983125 PGK983102:PGV983125 PQG983102:PQR983125 QAC983102:QAN983125 QJY983102:QKJ983125 QTU983102:QUF983125 RDQ983102:REB983125 RNM983102:RNX983125 RXI983102:RXT983125 SHE983102:SHP983125 SRA983102:SRL983125 TAW983102:TBH983125 TKS983102:TLD983125 TUO983102:TUZ983125 UEK983102:UEV983125 UOG983102:UOR983125 UYC983102:UYN983125 VHY983102:VIJ983125 VRU983102:VSF983125 WBQ983102:WCB983125 WLM983102:WLX983125 WVI983102:WVT983125"/>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73"/>
  <sheetViews>
    <sheetView zoomScaleNormal="100" workbookViewId="0">
      <selection sqref="A1:B1"/>
    </sheetView>
  </sheetViews>
  <sheetFormatPr defaultColWidth="15.75" defaultRowHeight="10.5" x14ac:dyDescent="0.4"/>
  <cols>
    <col min="1" max="1" width="23.375" style="42" customWidth="1"/>
    <col min="2" max="3" width="11" style="43" customWidth="1"/>
    <col min="4" max="5" width="11.25" style="42" customWidth="1"/>
    <col min="6" max="7" width="11" style="43" customWidth="1"/>
    <col min="8" max="9" width="11.25" style="42" customWidth="1"/>
    <col min="10" max="11" width="11.25" style="43" customWidth="1"/>
    <col min="12" max="12" width="11.25" style="42" customWidth="1"/>
    <col min="13" max="13" width="9" style="42" customWidth="1"/>
    <col min="14" max="14" width="6.5" style="42" bestFit="1" customWidth="1"/>
    <col min="15" max="16384" width="15.75" style="42"/>
  </cols>
  <sheetData>
    <row r="1" spans="1:12" ht="18.75" x14ac:dyDescent="0.4">
      <c r="A1" s="736" t="str">
        <f>'h24'!A1</f>
        <v>平成24年度</v>
      </c>
      <c r="B1" s="737"/>
      <c r="C1" s="737"/>
      <c r="D1" s="737"/>
      <c r="E1" s="738" t="str">
        <f ca="1">RIGHT(CELL("filename",$A$1),LEN(CELL("filename",$A$1))-FIND("]",CELL("filename",$A$1)))</f>
        <v>３月(上旬)</v>
      </c>
      <c r="F1" s="739" t="s">
        <v>70</v>
      </c>
      <c r="G1" s="740"/>
      <c r="H1" s="740"/>
      <c r="I1" s="741"/>
      <c r="J1" s="740"/>
      <c r="K1" s="740"/>
      <c r="L1" s="741"/>
    </row>
    <row r="2" spans="1:12" x14ac:dyDescent="0.4">
      <c r="A2" s="658"/>
      <c r="B2" s="735" t="s">
        <v>97</v>
      </c>
      <c r="C2" s="733"/>
      <c r="D2" s="733"/>
      <c r="E2" s="734"/>
      <c r="F2" s="735" t="s">
        <v>195</v>
      </c>
      <c r="G2" s="733"/>
      <c r="H2" s="733"/>
      <c r="I2" s="734"/>
      <c r="J2" s="735" t="s">
        <v>194</v>
      </c>
      <c r="K2" s="733"/>
      <c r="L2" s="734"/>
    </row>
    <row r="3" spans="1:12" x14ac:dyDescent="0.4">
      <c r="A3" s="653"/>
      <c r="B3" s="645"/>
      <c r="C3" s="646"/>
      <c r="D3" s="646"/>
      <c r="E3" s="647"/>
      <c r="F3" s="645"/>
      <c r="G3" s="646"/>
      <c r="H3" s="646"/>
      <c r="I3" s="647"/>
      <c r="J3" s="645"/>
      <c r="K3" s="646"/>
      <c r="L3" s="647"/>
    </row>
    <row r="4" spans="1:12" x14ac:dyDescent="0.4">
      <c r="A4" s="653"/>
      <c r="B4" s="659" t="s">
        <v>381</v>
      </c>
      <c r="C4" s="655" t="s">
        <v>380</v>
      </c>
      <c r="D4" s="653" t="s">
        <v>95</v>
      </c>
      <c r="E4" s="653"/>
      <c r="F4" s="649" t="str">
        <f>+B4</f>
        <v>(13'3/1～10)</v>
      </c>
      <c r="G4" s="649" t="str">
        <f>+C4</f>
        <v>(12'3/1～10)</v>
      </c>
      <c r="H4" s="653" t="s">
        <v>95</v>
      </c>
      <c r="I4" s="653"/>
      <c r="J4" s="649" t="str">
        <f>+B4</f>
        <v>(13'3/1～10)</v>
      </c>
      <c r="K4" s="649" t="str">
        <f>+C4</f>
        <v>(12'3/1～10)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92</v>
      </c>
      <c r="B6" s="248">
        <f>+B7+B41</f>
        <v>160318</v>
      </c>
      <c r="C6" s="248">
        <f>+C7+C41</f>
        <v>154179</v>
      </c>
      <c r="D6" s="245">
        <f t="shared" ref="D6:D37" si="0">+B6/C6</f>
        <v>1.0398173551521284</v>
      </c>
      <c r="E6" s="289">
        <f t="shared" ref="E6:E37" si="1">+B6-C6</f>
        <v>6139</v>
      </c>
      <c r="F6" s="248">
        <f>+F7+F41</f>
        <v>202154</v>
      </c>
      <c r="G6" s="248">
        <f>+G7+G41</f>
        <v>213100</v>
      </c>
      <c r="H6" s="245">
        <f t="shared" ref="H6:H37" si="2">+F6/G6</f>
        <v>0.94863444392304086</v>
      </c>
      <c r="I6" s="289">
        <f t="shared" ref="I6:I37" si="3">+F6-G6</f>
        <v>-10946</v>
      </c>
      <c r="J6" s="245">
        <f t="shared" ref="J6:J37" si="4">+B6/F6</f>
        <v>0.79304886373754657</v>
      </c>
      <c r="K6" s="245">
        <f t="shared" ref="K6:K37" si="5">+C6/G6</f>
        <v>0.72350539652745194</v>
      </c>
      <c r="L6" s="283">
        <f t="shared" ref="L6:L37" si="6">+J6-K6</f>
        <v>6.9543467210094634E-2</v>
      </c>
    </row>
    <row r="7" spans="1:12" s="44" customFormat="1" x14ac:dyDescent="0.4">
      <c r="A7" s="249" t="s">
        <v>91</v>
      </c>
      <c r="B7" s="248">
        <f>B8+B18+B38</f>
        <v>68018</v>
      </c>
      <c r="C7" s="248">
        <f>C8+C18+C38</f>
        <v>68692</v>
      </c>
      <c r="D7" s="245">
        <f t="shared" si="0"/>
        <v>0.9901880859488732</v>
      </c>
      <c r="E7" s="289">
        <f t="shared" si="1"/>
        <v>-674</v>
      </c>
      <c r="F7" s="248">
        <f>F8+F18+F38</f>
        <v>83721</v>
      </c>
      <c r="G7" s="248">
        <f>G8+G18+G38</f>
        <v>92892</v>
      </c>
      <c r="H7" s="245">
        <f t="shared" si="2"/>
        <v>0.90127244542048834</v>
      </c>
      <c r="I7" s="289">
        <f t="shared" si="3"/>
        <v>-9171</v>
      </c>
      <c r="J7" s="245">
        <f t="shared" si="4"/>
        <v>0.81243654519176789</v>
      </c>
      <c r="K7" s="245">
        <f t="shared" si="5"/>
        <v>0.73948240968005852</v>
      </c>
      <c r="L7" s="283">
        <f t="shared" si="6"/>
        <v>7.2954135511709373E-2</v>
      </c>
    </row>
    <row r="8" spans="1:12" x14ac:dyDescent="0.4">
      <c r="A8" s="277" t="s">
        <v>190</v>
      </c>
      <c r="B8" s="259">
        <f>SUM(B9:B17)</f>
        <v>43708</v>
      </c>
      <c r="C8" s="259">
        <f>SUM(C9:C17)</f>
        <v>48732</v>
      </c>
      <c r="D8" s="256">
        <f t="shared" si="0"/>
        <v>0.89690552409094637</v>
      </c>
      <c r="E8" s="281">
        <f t="shared" si="1"/>
        <v>-5024</v>
      </c>
      <c r="F8" s="259">
        <f>SUM(F9:F17)</f>
        <v>54787</v>
      </c>
      <c r="G8" s="259">
        <f>SUM(G9:G17)</f>
        <v>66313</v>
      </c>
      <c r="H8" s="256">
        <f t="shared" si="2"/>
        <v>0.82618792695248289</v>
      </c>
      <c r="I8" s="281">
        <f t="shared" si="3"/>
        <v>-11526</v>
      </c>
      <c r="J8" s="256">
        <f t="shared" si="4"/>
        <v>0.7977804953729899</v>
      </c>
      <c r="K8" s="256">
        <f t="shared" si="5"/>
        <v>0.73487853060485875</v>
      </c>
      <c r="L8" s="280">
        <f t="shared" si="6"/>
        <v>6.2901964768131147E-2</v>
      </c>
    </row>
    <row r="9" spans="1:12" x14ac:dyDescent="0.4">
      <c r="A9" s="57" t="s">
        <v>87</v>
      </c>
      <c r="B9" s="88">
        <v>38391</v>
      </c>
      <c r="C9" s="88">
        <v>36616</v>
      </c>
      <c r="D9" s="73">
        <f t="shared" si="0"/>
        <v>1.0484760760323355</v>
      </c>
      <c r="E9" s="81">
        <f t="shared" si="1"/>
        <v>1775</v>
      </c>
      <c r="F9" s="88">
        <v>48427</v>
      </c>
      <c r="G9" s="88">
        <v>51085</v>
      </c>
      <c r="H9" s="73">
        <f t="shared" si="2"/>
        <v>0.94796907115591666</v>
      </c>
      <c r="I9" s="81">
        <f t="shared" si="3"/>
        <v>-2658</v>
      </c>
      <c r="J9" s="73">
        <f t="shared" si="4"/>
        <v>0.7927602370578396</v>
      </c>
      <c r="K9" s="73">
        <f t="shared" si="5"/>
        <v>0.71676617402368603</v>
      </c>
      <c r="L9" s="90">
        <f t="shared" si="6"/>
        <v>7.5994063034153569E-2</v>
      </c>
    </row>
    <row r="10" spans="1:12" x14ac:dyDescent="0.4">
      <c r="A10" s="58" t="s">
        <v>90</v>
      </c>
      <c r="B10" s="56">
        <v>4600</v>
      </c>
      <c r="C10" s="56">
        <v>4294</v>
      </c>
      <c r="D10" s="53">
        <f t="shared" si="0"/>
        <v>1.0712622263623661</v>
      </c>
      <c r="E10" s="54">
        <f t="shared" si="1"/>
        <v>306</v>
      </c>
      <c r="F10" s="56">
        <v>5000</v>
      </c>
      <c r="G10" s="56">
        <v>5000</v>
      </c>
      <c r="H10" s="53">
        <f t="shared" si="2"/>
        <v>1</v>
      </c>
      <c r="I10" s="54">
        <f t="shared" si="3"/>
        <v>0</v>
      </c>
      <c r="J10" s="53">
        <f t="shared" si="4"/>
        <v>0.92</v>
      </c>
      <c r="K10" s="53">
        <f t="shared" si="5"/>
        <v>0.85880000000000001</v>
      </c>
      <c r="L10" s="52">
        <f t="shared" si="6"/>
        <v>6.1200000000000032E-2</v>
      </c>
    </row>
    <row r="11" spans="1:12" x14ac:dyDescent="0.4">
      <c r="A11" s="58" t="s">
        <v>162</v>
      </c>
      <c r="B11" s="96">
        <v>0</v>
      </c>
      <c r="C11" s="56">
        <v>7139</v>
      </c>
      <c r="D11" s="53">
        <f t="shared" si="0"/>
        <v>0</v>
      </c>
      <c r="E11" s="54">
        <f t="shared" si="1"/>
        <v>-7139</v>
      </c>
      <c r="F11" s="96"/>
      <c r="G11" s="56">
        <v>8778</v>
      </c>
      <c r="H11" s="53">
        <f t="shared" si="2"/>
        <v>0</v>
      </c>
      <c r="I11" s="54">
        <f t="shared" si="3"/>
        <v>-8778</v>
      </c>
      <c r="J11" s="53" t="e">
        <f t="shared" si="4"/>
        <v>#DIV/0!</v>
      </c>
      <c r="K11" s="53">
        <f t="shared" si="5"/>
        <v>0.81328320802005016</v>
      </c>
      <c r="L11" s="52" t="e">
        <f t="shared" si="6"/>
        <v>#DIV/0!</v>
      </c>
    </row>
    <row r="12" spans="1:12" x14ac:dyDescent="0.4">
      <c r="A12" s="58" t="s">
        <v>85</v>
      </c>
      <c r="B12" s="92"/>
      <c r="C12" s="56"/>
      <c r="D12" s="53" t="e">
        <f t="shared" si="0"/>
        <v>#DIV/0!</v>
      </c>
      <c r="E12" s="54">
        <f t="shared" si="1"/>
        <v>0</v>
      </c>
      <c r="F12" s="92"/>
      <c r="G12" s="56"/>
      <c r="H12" s="53" t="e">
        <f t="shared" si="2"/>
        <v>#DIV/0!</v>
      </c>
      <c r="I12" s="54">
        <f t="shared" si="3"/>
        <v>0</v>
      </c>
      <c r="J12" s="53" t="e">
        <f t="shared" si="4"/>
        <v>#DIV/0!</v>
      </c>
      <c r="K12" s="53" t="e">
        <f t="shared" si="5"/>
        <v>#DIV/0!</v>
      </c>
      <c r="L12" s="52" t="e">
        <f t="shared" si="6"/>
        <v>#DIV/0!</v>
      </c>
    </row>
    <row r="13" spans="1:12" x14ac:dyDescent="0.4">
      <c r="A13" s="58" t="s">
        <v>86</v>
      </c>
      <c r="B13" s="92"/>
      <c r="C13" s="56"/>
      <c r="D13" s="53" t="e">
        <f t="shared" si="0"/>
        <v>#DIV/0!</v>
      </c>
      <c r="E13" s="54">
        <f t="shared" si="1"/>
        <v>0</v>
      </c>
      <c r="F13" s="92"/>
      <c r="G13" s="56"/>
      <c r="H13" s="53" t="e">
        <f t="shared" si="2"/>
        <v>#DIV/0!</v>
      </c>
      <c r="I13" s="54">
        <f t="shared" si="3"/>
        <v>0</v>
      </c>
      <c r="J13" s="53" t="e">
        <f t="shared" si="4"/>
        <v>#DIV/0!</v>
      </c>
      <c r="K13" s="53" t="e">
        <f t="shared" si="5"/>
        <v>#DIV/0!</v>
      </c>
      <c r="L13" s="52" t="e">
        <f t="shared" si="6"/>
        <v>#DIV/0!</v>
      </c>
    </row>
    <row r="14" spans="1:12" x14ac:dyDescent="0.4">
      <c r="A14" s="64" t="s">
        <v>189</v>
      </c>
      <c r="B14" s="69">
        <v>717</v>
      </c>
      <c r="C14" s="69">
        <v>683</v>
      </c>
      <c r="D14" s="67">
        <f t="shared" si="0"/>
        <v>1.0497803806734993</v>
      </c>
      <c r="E14" s="68">
        <f t="shared" si="1"/>
        <v>34</v>
      </c>
      <c r="F14" s="69">
        <v>1360</v>
      </c>
      <c r="G14" s="69">
        <v>1450</v>
      </c>
      <c r="H14" s="67">
        <f t="shared" si="2"/>
        <v>0.93793103448275861</v>
      </c>
      <c r="I14" s="68">
        <f t="shared" si="3"/>
        <v>-90</v>
      </c>
      <c r="J14" s="67">
        <f t="shared" si="4"/>
        <v>0.52720588235294119</v>
      </c>
      <c r="K14" s="67">
        <f t="shared" si="5"/>
        <v>0.4710344827586207</v>
      </c>
      <c r="L14" s="66">
        <f t="shared" si="6"/>
        <v>5.6171399594320492E-2</v>
      </c>
    </row>
    <row r="15" spans="1:12" x14ac:dyDescent="0.4">
      <c r="A15" s="58" t="s">
        <v>188</v>
      </c>
      <c r="B15" s="92"/>
      <c r="C15" s="92"/>
      <c r="D15" s="53" t="e">
        <f t="shared" si="0"/>
        <v>#DIV/0!</v>
      </c>
      <c r="E15" s="54">
        <f t="shared" si="1"/>
        <v>0</v>
      </c>
      <c r="F15" s="92"/>
      <c r="G15" s="92"/>
      <c r="H15" s="53" t="e">
        <f t="shared" si="2"/>
        <v>#DIV/0!</v>
      </c>
      <c r="I15" s="54">
        <f t="shared" si="3"/>
        <v>0</v>
      </c>
      <c r="J15" s="53" t="e">
        <f t="shared" si="4"/>
        <v>#DIV/0!</v>
      </c>
      <c r="K15" s="53" t="e">
        <f t="shared" si="5"/>
        <v>#DIV/0!</v>
      </c>
      <c r="L15" s="52" t="e">
        <f t="shared" si="6"/>
        <v>#DIV/0!</v>
      </c>
    </row>
    <row r="16" spans="1:12" x14ac:dyDescent="0.4">
      <c r="A16" s="70" t="s">
        <v>187</v>
      </c>
      <c r="B16" s="92"/>
      <c r="C16" s="92"/>
      <c r="D16" s="95" t="e">
        <f t="shared" si="0"/>
        <v>#DIV/0!</v>
      </c>
      <c r="E16" s="54">
        <f t="shared" si="1"/>
        <v>0</v>
      </c>
      <c r="F16" s="92"/>
      <c r="G16" s="92"/>
      <c r="H16" s="73" t="e">
        <f t="shared" si="2"/>
        <v>#DIV/0!</v>
      </c>
      <c r="I16" s="81">
        <f t="shared" si="3"/>
        <v>0</v>
      </c>
      <c r="J16" s="53" t="e">
        <f t="shared" si="4"/>
        <v>#DIV/0!</v>
      </c>
      <c r="K16" s="53" t="e">
        <f t="shared" si="5"/>
        <v>#DIV/0!</v>
      </c>
      <c r="L16" s="52" t="e">
        <f t="shared" si="6"/>
        <v>#DIV/0!</v>
      </c>
    </row>
    <row r="17" spans="1:12" s="45" customFormat="1" x14ac:dyDescent="0.4">
      <c r="A17" s="70" t="s">
        <v>186</v>
      </c>
      <c r="B17" s="91"/>
      <c r="C17" s="91"/>
      <c r="D17" s="67" t="e">
        <f t="shared" si="0"/>
        <v>#DIV/0!</v>
      </c>
      <c r="E17" s="68">
        <f t="shared" si="1"/>
        <v>0</v>
      </c>
      <c r="F17" s="91"/>
      <c r="G17" s="91"/>
      <c r="H17" s="73" t="e">
        <f t="shared" si="2"/>
        <v>#DIV/0!</v>
      </c>
      <c r="I17" s="68">
        <f t="shared" si="3"/>
        <v>0</v>
      </c>
      <c r="J17" s="67" t="e">
        <f t="shared" si="4"/>
        <v>#DIV/0!</v>
      </c>
      <c r="K17" s="67" t="e">
        <f t="shared" si="5"/>
        <v>#DIV/0!</v>
      </c>
      <c r="L17" s="66" t="e">
        <f t="shared" si="6"/>
        <v>#DIV/0!</v>
      </c>
    </row>
    <row r="18" spans="1:12" x14ac:dyDescent="0.4">
      <c r="A18" s="277" t="s">
        <v>185</v>
      </c>
      <c r="B18" s="259">
        <f>SUM(B19:B37)</f>
        <v>23574</v>
      </c>
      <c r="C18" s="259">
        <f>SUM(C19:C37)</f>
        <v>19195</v>
      </c>
      <c r="D18" s="256">
        <f t="shared" si="0"/>
        <v>1.2281323261265955</v>
      </c>
      <c r="E18" s="281">
        <f t="shared" si="1"/>
        <v>4379</v>
      </c>
      <c r="F18" s="259">
        <f>SUM(F19:F37)</f>
        <v>27665</v>
      </c>
      <c r="G18" s="259">
        <f>SUM(G19:G37)</f>
        <v>25310</v>
      </c>
      <c r="H18" s="256">
        <f t="shared" si="2"/>
        <v>1.0930462267878309</v>
      </c>
      <c r="I18" s="281">
        <f t="shared" si="3"/>
        <v>2355</v>
      </c>
      <c r="J18" s="256">
        <f t="shared" si="4"/>
        <v>0.85212362190493407</v>
      </c>
      <c r="K18" s="256">
        <f t="shared" si="5"/>
        <v>0.75839589095219284</v>
      </c>
      <c r="L18" s="280">
        <f t="shared" si="6"/>
        <v>9.3727730952741228E-2</v>
      </c>
    </row>
    <row r="19" spans="1:12" x14ac:dyDescent="0.4">
      <c r="A19" s="57" t="s">
        <v>184</v>
      </c>
      <c r="B19" s="94"/>
      <c r="C19" s="94"/>
      <c r="D19" s="53" t="e">
        <f t="shared" si="0"/>
        <v>#DIV/0!</v>
      </c>
      <c r="E19" s="54">
        <f t="shared" si="1"/>
        <v>0</v>
      </c>
      <c r="F19" s="94"/>
      <c r="G19" s="94"/>
      <c r="H19" s="73" t="e">
        <f t="shared" si="2"/>
        <v>#DIV/0!</v>
      </c>
      <c r="I19" s="54">
        <f t="shared" si="3"/>
        <v>0</v>
      </c>
      <c r="J19" s="53" t="e">
        <f t="shared" si="4"/>
        <v>#DIV/0!</v>
      </c>
      <c r="K19" s="53" t="e">
        <f t="shared" si="5"/>
        <v>#DIV/0!</v>
      </c>
      <c r="L19" s="90" t="e">
        <f t="shared" si="6"/>
        <v>#DIV/0!</v>
      </c>
    </row>
    <row r="20" spans="1:12" x14ac:dyDescent="0.4">
      <c r="A20" s="58" t="s">
        <v>244</v>
      </c>
      <c r="B20" s="56">
        <v>3687</v>
      </c>
      <c r="C20" s="92"/>
      <c r="D20" s="53" t="e">
        <f t="shared" si="0"/>
        <v>#DIV/0!</v>
      </c>
      <c r="E20" s="54">
        <f t="shared" si="1"/>
        <v>3687</v>
      </c>
      <c r="F20" s="56">
        <v>4370</v>
      </c>
      <c r="G20" s="92"/>
      <c r="H20" s="53" t="e">
        <f t="shared" si="2"/>
        <v>#DIV/0!</v>
      </c>
      <c r="I20" s="54">
        <f t="shared" si="3"/>
        <v>4370</v>
      </c>
      <c r="J20" s="67">
        <f t="shared" si="4"/>
        <v>0.84370709382151032</v>
      </c>
      <c r="K20" s="53" t="e">
        <f t="shared" si="5"/>
        <v>#DIV/0!</v>
      </c>
      <c r="L20" s="52" t="e">
        <f t="shared" si="6"/>
        <v>#DIV/0!</v>
      </c>
    </row>
    <row r="21" spans="1:12" x14ac:dyDescent="0.4">
      <c r="A21" s="58" t="s">
        <v>183</v>
      </c>
      <c r="B21" s="56">
        <v>6854</v>
      </c>
      <c r="C21" s="56">
        <v>5711</v>
      </c>
      <c r="D21" s="53">
        <f t="shared" si="0"/>
        <v>1.200140080546314</v>
      </c>
      <c r="E21" s="54">
        <f t="shared" si="1"/>
        <v>1143</v>
      </c>
      <c r="F21" s="56">
        <v>8700</v>
      </c>
      <c r="G21" s="56">
        <v>8725</v>
      </c>
      <c r="H21" s="67">
        <f t="shared" si="2"/>
        <v>0.99713467048710602</v>
      </c>
      <c r="I21" s="54">
        <f t="shared" si="3"/>
        <v>-25</v>
      </c>
      <c r="J21" s="53">
        <f t="shared" si="4"/>
        <v>0.78781609195402302</v>
      </c>
      <c r="K21" s="53">
        <f t="shared" si="5"/>
        <v>0.65455587392550141</v>
      </c>
      <c r="L21" s="52">
        <f t="shared" si="6"/>
        <v>0.13326021802852162</v>
      </c>
    </row>
    <row r="22" spans="1:12" x14ac:dyDescent="0.4">
      <c r="A22" s="58" t="s">
        <v>182</v>
      </c>
      <c r="B22" s="56">
        <v>2526</v>
      </c>
      <c r="C22" s="56">
        <v>1915</v>
      </c>
      <c r="D22" s="53">
        <f t="shared" si="0"/>
        <v>1.3190600522193212</v>
      </c>
      <c r="E22" s="54">
        <f t="shared" si="1"/>
        <v>611</v>
      </c>
      <c r="F22" s="56">
        <v>2940</v>
      </c>
      <c r="G22" s="56">
        <v>2945</v>
      </c>
      <c r="H22" s="53">
        <f t="shared" si="2"/>
        <v>0.99830220713073003</v>
      </c>
      <c r="I22" s="54">
        <f t="shared" si="3"/>
        <v>-5</v>
      </c>
      <c r="J22" s="53">
        <f t="shared" si="4"/>
        <v>0.85918367346938773</v>
      </c>
      <c r="K22" s="53">
        <f t="shared" si="5"/>
        <v>0.65025466893039052</v>
      </c>
      <c r="L22" s="52">
        <f t="shared" si="6"/>
        <v>0.20892900453899721</v>
      </c>
    </row>
    <row r="23" spans="1:12" x14ac:dyDescent="0.4">
      <c r="A23" s="58" t="s">
        <v>181</v>
      </c>
      <c r="B23" s="69">
        <v>1275</v>
      </c>
      <c r="C23" s="69">
        <v>995</v>
      </c>
      <c r="D23" s="53">
        <f t="shared" si="0"/>
        <v>1.2814070351758795</v>
      </c>
      <c r="E23" s="68">
        <f t="shared" si="1"/>
        <v>280</v>
      </c>
      <c r="F23" s="69">
        <v>1450</v>
      </c>
      <c r="G23" s="69">
        <v>1475</v>
      </c>
      <c r="H23" s="67">
        <f t="shared" si="2"/>
        <v>0.98305084745762716</v>
      </c>
      <c r="I23" s="68">
        <f t="shared" si="3"/>
        <v>-25</v>
      </c>
      <c r="J23" s="67">
        <f t="shared" si="4"/>
        <v>0.87931034482758619</v>
      </c>
      <c r="K23" s="53">
        <f t="shared" si="5"/>
        <v>0.6745762711864407</v>
      </c>
      <c r="L23" s="66">
        <f t="shared" si="6"/>
        <v>0.20473407364114549</v>
      </c>
    </row>
    <row r="24" spans="1:12" x14ac:dyDescent="0.4">
      <c r="A24" s="70" t="s">
        <v>180</v>
      </c>
      <c r="B24" s="56"/>
      <c r="C24" s="56"/>
      <c r="D24" s="53" t="e">
        <f t="shared" si="0"/>
        <v>#DIV/0!</v>
      </c>
      <c r="E24" s="54">
        <f t="shared" si="1"/>
        <v>0</v>
      </c>
      <c r="F24" s="56"/>
      <c r="G24" s="56"/>
      <c r="H24" s="53" t="e">
        <f t="shared" si="2"/>
        <v>#DIV/0!</v>
      </c>
      <c r="I24" s="54">
        <f t="shared" si="3"/>
        <v>0</v>
      </c>
      <c r="J24" s="53" t="e">
        <f t="shared" si="4"/>
        <v>#DIV/0!</v>
      </c>
      <c r="K24" s="53" t="e">
        <f t="shared" si="5"/>
        <v>#DIV/0!</v>
      </c>
      <c r="L24" s="52" t="e">
        <f t="shared" si="6"/>
        <v>#DIV/0!</v>
      </c>
    </row>
    <row r="25" spans="1:12" x14ac:dyDescent="0.4">
      <c r="A25" s="70" t="s">
        <v>179</v>
      </c>
      <c r="B25" s="56">
        <v>1227</v>
      </c>
      <c r="C25" s="56">
        <v>1204</v>
      </c>
      <c r="D25" s="53">
        <f t="shared" si="0"/>
        <v>1.0191029900332227</v>
      </c>
      <c r="E25" s="54">
        <f t="shared" si="1"/>
        <v>23</v>
      </c>
      <c r="F25" s="56">
        <v>1475</v>
      </c>
      <c r="G25" s="56">
        <v>1475</v>
      </c>
      <c r="H25" s="53">
        <f t="shared" si="2"/>
        <v>1</v>
      </c>
      <c r="I25" s="54">
        <f t="shared" si="3"/>
        <v>0</v>
      </c>
      <c r="J25" s="53">
        <f t="shared" si="4"/>
        <v>0.831864406779661</v>
      </c>
      <c r="K25" s="53">
        <f t="shared" si="5"/>
        <v>0.81627118644067798</v>
      </c>
      <c r="L25" s="52">
        <f t="shared" si="6"/>
        <v>1.5593220338983027E-2</v>
      </c>
    </row>
    <row r="26" spans="1:12" x14ac:dyDescent="0.4">
      <c r="A26" s="70" t="s">
        <v>178</v>
      </c>
      <c r="B26" s="92"/>
      <c r="C26" s="56">
        <v>419</v>
      </c>
      <c r="D26" s="53">
        <f t="shared" si="0"/>
        <v>0</v>
      </c>
      <c r="E26" s="54">
        <f t="shared" si="1"/>
        <v>-419</v>
      </c>
      <c r="F26" s="92"/>
      <c r="G26" s="56">
        <v>435</v>
      </c>
      <c r="H26" s="53">
        <f t="shared" si="2"/>
        <v>0</v>
      </c>
      <c r="I26" s="54">
        <f t="shared" si="3"/>
        <v>-435</v>
      </c>
      <c r="J26" s="53" t="e">
        <f t="shared" si="4"/>
        <v>#DIV/0!</v>
      </c>
      <c r="K26" s="53">
        <f t="shared" si="5"/>
        <v>0.9632183908045977</v>
      </c>
      <c r="L26" s="52" t="e">
        <f t="shared" si="6"/>
        <v>#DIV/0!</v>
      </c>
    </row>
    <row r="27" spans="1:12" x14ac:dyDescent="0.4">
      <c r="A27" s="58" t="s">
        <v>177</v>
      </c>
      <c r="B27" s="92"/>
      <c r="C27" s="92"/>
      <c r="D27" s="53" t="e">
        <f t="shared" si="0"/>
        <v>#DIV/0!</v>
      </c>
      <c r="E27" s="54">
        <f t="shared" si="1"/>
        <v>0</v>
      </c>
      <c r="F27" s="92"/>
      <c r="G27" s="92"/>
      <c r="H27" s="53" t="e">
        <f t="shared" si="2"/>
        <v>#DIV/0!</v>
      </c>
      <c r="I27" s="54">
        <f t="shared" si="3"/>
        <v>0</v>
      </c>
      <c r="J27" s="53" t="e">
        <f t="shared" si="4"/>
        <v>#DIV/0!</v>
      </c>
      <c r="K27" s="53" t="e">
        <f t="shared" si="5"/>
        <v>#DIV/0!</v>
      </c>
      <c r="L27" s="52" t="e">
        <f t="shared" si="6"/>
        <v>#DIV/0!</v>
      </c>
    </row>
    <row r="28" spans="1:12" x14ac:dyDescent="0.4">
      <c r="A28" s="58" t="s">
        <v>176</v>
      </c>
      <c r="B28" s="94"/>
      <c r="C28" s="88">
        <v>1313</v>
      </c>
      <c r="D28" s="53">
        <f t="shared" si="0"/>
        <v>0</v>
      </c>
      <c r="E28" s="54">
        <f t="shared" si="1"/>
        <v>-1313</v>
      </c>
      <c r="F28" s="94"/>
      <c r="G28" s="88">
        <v>1480</v>
      </c>
      <c r="H28" s="53">
        <f t="shared" si="2"/>
        <v>0</v>
      </c>
      <c r="I28" s="54">
        <f t="shared" si="3"/>
        <v>-1480</v>
      </c>
      <c r="J28" s="53" t="e">
        <f t="shared" si="4"/>
        <v>#DIV/0!</v>
      </c>
      <c r="K28" s="53">
        <f t="shared" si="5"/>
        <v>0.88716216216216215</v>
      </c>
      <c r="L28" s="52" t="e">
        <f t="shared" si="6"/>
        <v>#DIV/0!</v>
      </c>
    </row>
    <row r="29" spans="1:12" x14ac:dyDescent="0.4">
      <c r="A29" s="58" t="s">
        <v>175</v>
      </c>
      <c r="B29" s="93"/>
      <c r="C29" s="112"/>
      <c r="D29" s="53" t="e">
        <f t="shared" si="0"/>
        <v>#DIV/0!</v>
      </c>
      <c r="E29" s="54">
        <f t="shared" si="1"/>
        <v>0</v>
      </c>
      <c r="F29" s="93"/>
      <c r="G29" s="112"/>
      <c r="H29" s="53" t="e">
        <f t="shared" si="2"/>
        <v>#DIV/0!</v>
      </c>
      <c r="I29" s="54">
        <f t="shared" si="3"/>
        <v>0</v>
      </c>
      <c r="J29" s="53" t="e">
        <f t="shared" si="4"/>
        <v>#DIV/0!</v>
      </c>
      <c r="K29" s="53" t="e">
        <f t="shared" si="5"/>
        <v>#DIV/0!</v>
      </c>
      <c r="L29" s="52" t="e">
        <f t="shared" si="6"/>
        <v>#DIV/0!</v>
      </c>
    </row>
    <row r="30" spans="1:12" x14ac:dyDescent="0.4">
      <c r="A30" s="58" t="s">
        <v>174</v>
      </c>
      <c r="B30" s="91"/>
      <c r="C30" s="91"/>
      <c r="D30" s="53" t="e">
        <f t="shared" si="0"/>
        <v>#DIV/0!</v>
      </c>
      <c r="E30" s="68">
        <f t="shared" si="1"/>
        <v>0</v>
      </c>
      <c r="F30" s="91"/>
      <c r="G30" s="91"/>
      <c r="H30" s="67" t="e">
        <f t="shared" si="2"/>
        <v>#DIV/0!</v>
      </c>
      <c r="I30" s="68">
        <f t="shared" si="3"/>
        <v>0</v>
      </c>
      <c r="J30" s="67" t="e">
        <f t="shared" si="4"/>
        <v>#DIV/0!</v>
      </c>
      <c r="K30" s="53" t="e">
        <f t="shared" si="5"/>
        <v>#DIV/0!</v>
      </c>
      <c r="L30" s="66" t="e">
        <f t="shared" si="6"/>
        <v>#DIV/0!</v>
      </c>
    </row>
    <row r="31" spans="1:12" x14ac:dyDescent="0.4">
      <c r="A31" s="70" t="s">
        <v>173</v>
      </c>
      <c r="B31" s="92"/>
      <c r="C31" s="92"/>
      <c r="D31" s="53" t="e">
        <f t="shared" si="0"/>
        <v>#DIV/0!</v>
      </c>
      <c r="E31" s="54">
        <f t="shared" si="1"/>
        <v>0</v>
      </c>
      <c r="F31" s="92"/>
      <c r="G31" s="92"/>
      <c r="H31" s="53" t="e">
        <f t="shared" si="2"/>
        <v>#DIV/0!</v>
      </c>
      <c r="I31" s="54">
        <f t="shared" si="3"/>
        <v>0</v>
      </c>
      <c r="J31" s="53" t="e">
        <f t="shared" si="4"/>
        <v>#DIV/0!</v>
      </c>
      <c r="K31" s="53" t="e">
        <f t="shared" si="5"/>
        <v>#DIV/0!</v>
      </c>
      <c r="L31" s="52" t="e">
        <f t="shared" si="6"/>
        <v>#DIV/0!</v>
      </c>
    </row>
    <row r="32" spans="1:12" x14ac:dyDescent="0.4">
      <c r="A32" s="58" t="s">
        <v>172</v>
      </c>
      <c r="B32" s="56">
        <v>1336</v>
      </c>
      <c r="C32" s="56">
        <v>1256</v>
      </c>
      <c r="D32" s="53">
        <f t="shared" si="0"/>
        <v>1.0636942675159236</v>
      </c>
      <c r="E32" s="54">
        <f t="shared" si="1"/>
        <v>80</v>
      </c>
      <c r="F32" s="56">
        <v>1450</v>
      </c>
      <c r="G32" s="56">
        <v>1480</v>
      </c>
      <c r="H32" s="53">
        <f t="shared" si="2"/>
        <v>0.97972972972972971</v>
      </c>
      <c r="I32" s="54">
        <f t="shared" si="3"/>
        <v>-30</v>
      </c>
      <c r="J32" s="53">
        <f t="shared" si="4"/>
        <v>0.92137931034482756</v>
      </c>
      <c r="K32" s="53">
        <f t="shared" si="5"/>
        <v>0.84864864864864864</v>
      </c>
      <c r="L32" s="52">
        <f t="shared" si="6"/>
        <v>7.2730661696178922E-2</v>
      </c>
    </row>
    <row r="33" spans="1:64" x14ac:dyDescent="0.4">
      <c r="A33" s="70" t="s">
        <v>171</v>
      </c>
      <c r="B33" s="91"/>
      <c r="C33" s="91"/>
      <c r="D33" s="53" t="e">
        <f t="shared" si="0"/>
        <v>#DIV/0!</v>
      </c>
      <c r="E33" s="68">
        <f t="shared" si="1"/>
        <v>0</v>
      </c>
      <c r="F33" s="91"/>
      <c r="G33" s="91"/>
      <c r="H33" s="67" t="e">
        <f t="shared" si="2"/>
        <v>#DIV/0!</v>
      </c>
      <c r="I33" s="68">
        <f t="shared" si="3"/>
        <v>0</v>
      </c>
      <c r="J33" s="67" t="e">
        <f t="shared" si="4"/>
        <v>#DIV/0!</v>
      </c>
      <c r="K33" s="53" t="e">
        <f t="shared" si="5"/>
        <v>#DIV/0!</v>
      </c>
      <c r="L33" s="66" t="e">
        <f t="shared" si="6"/>
        <v>#DIV/0!</v>
      </c>
    </row>
    <row r="34" spans="1:64" x14ac:dyDescent="0.4">
      <c r="A34" s="70" t="s">
        <v>170</v>
      </c>
      <c r="B34" s="69">
        <v>1106</v>
      </c>
      <c r="C34" s="69">
        <v>1249</v>
      </c>
      <c r="D34" s="67">
        <f t="shared" si="0"/>
        <v>0.88550840672538034</v>
      </c>
      <c r="E34" s="68">
        <f t="shared" si="1"/>
        <v>-143</v>
      </c>
      <c r="F34" s="69">
        <v>1450</v>
      </c>
      <c r="G34" s="69">
        <v>1475</v>
      </c>
      <c r="H34" s="67">
        <f t="shared" si="2"/>
        <v>0.98305084745762716</v>
      </c>
      <c r="I34" s="68">
        <f t="shared" si="3"/>
        <v>-25</v>
      </c>
      <c r="J34" s="67">
        <f t="shared" si="4"/>
        <v>0.76275862068965516</v>
      </c>
      <c r="K34" s="67">
        <f t="shared" si="5"/>
        <v>0.84677966101694913</v>
      </c>
      <c r="L34" s="66">
        <f t="shared" si="6"/>
        <v>-8.4021040327293961E-2</v>
      </c>
    </row>
    <row r="35" spans="1:64" x14ac:dyDescent="0.4">
      <c r="A35" s="58" t="s">
        <v>169</v>
      </c>
      <c r="B35" s="92"/>
      <c r="C35" s="92"/>
      <c r="D35" s="53" t="e">
        <f t="shared" si="0"/>
        <v>#DIV/0!</v>
      </c>
      <c r="E35" s="54">
        <f t="shared" si="1"/>
        <v>0</v>
      </c>
      <c r="F35" s="92"/>
      <c r="G35" s="92"/>
      <c r="H35" s="53" t="e">
        <f t="shared" si="2"/>
        <v>#DIV/0!</v>
      </c>
      <c r="I35" s="54">
        <f t="shared" si="3"/>
        <v>0</v>
      </c>
      <c r="J35" s="53" t="e">
        <f t="shared" si="4"/>
        <v>#DIV/0!</v>
      </c>
      <c r="K35" s="53" t="e">
        <f t="shared" si="5"/>
        <v>#DIV/0!</v>
      </c>
      <c r="L35" s="52" t="e">
        <f t="shared" si="6"/>
        <v>#DIV/0!</v>
      </c>
    </row>
    <row r="36" spans="1:64" x14ac:dyDescent="0.4">
      <c r="A36" s="70" t="s">
        <v>89</v>
      </c>
      <c r="B36" s="91"/>
      <c r="C36" s="91"/>
      <c r="D36" s="67" t="e">
        <f t="shared" si="0"/>
        <v>#DIV/0!</v>
      </c>
      <c r="E36" s="68">
        <f t="shared" si="1"/>
        <v>0</v>
      </c>
      <c r="F36" s="91"/>
      <c r="G36" s="91"/>
      <c r="H36" s="67" t="e">
        <f t="shared" si="2"/>
        <v>#DIV/0!</v>
      </c>
      <c r="I36" s="68">
        <f t="shared" si="3"/>
        <v>0</v>
      </c>
      <c r="J36" s="67" t="e">
        <f t="shared" si="4"/>
        <v>#DIV/0!</v>
      </c>
      <c r="K36" s="67" t="e">
        <f t="shared" si="5"/>
        <v>#DIV/0!</v>
      </c>
      <c r="L36" s="66" t="e">
        <f t="shared" si="6"/>
        <v>#DIV/0!</v>
      </c>
    </row>
    <row r="37" spans="1:64" x14ac:dyDescent="0.4">
      <c r="A37" s="51" t="s">
        <v>168</v>
      </c>
      <c r="B37" s="50">
        <v>5563</v>
      </c>
      <c r="C37" s="50">
        <v>5133</v>
      </c>
      <c r="D37" s="67">
        <f t="shared" si="0"/>
        <v>1.0837716734852914</v>
      </c>
      <c r="E37" s="68">
        <f t="shared" si="1"/>
        <v>430</v>
      </c>
      <c r="F37" s="50">
        <v>5830</v>
      </c>
      <c r="G37" s="50">
        <v>5820</v>
      </c>
      <c r="H37" s="67">
        <f t="shared" si="2"/>
        <v>1.0017182130584192</v>
      </c>
      <c r="I37" s="68">
        <f t="shared" si="3"/>
        <v>10</v>
      </c>
      <c r="J37" s="67">
        <f t="shared" si="4"/>
        <v>0.95420240137221268</v>
      </c>
      <c r="K37" s="67">
        <f t="shared" si="5"/>
        <v>0.88195876288659791</v>
      </c>
      <c r="L37" s="66">
        <f t="shared" si="6"/>
        <v>7.224363848561477E-2</v>
      </c>
    </row>
    <row r="38" spans="1:64" x14ac:dyDescent="0.4">
      <c r="A38" s="277" t="s">
        <v>167</v>
      </c>
      <c r="B38" s="259">
        <f>SUM(B39:B40)</f>
        <v>736</v>
      </c>
      <c r="C38" s="259">
        <f>SUM(C39:C40)</f>
        <v>765</v>
      </c>
      <c r="D38" s="256">
        <f t="shared" ref="D38:D69" si="7">+B38/C38</f>
        <v>0.96209150326797388</v>
      </c>
      <c r="E38" s="281">
        <f t="shared" ref="E38:E60" si="8">+B38-C38</f>
        <v>-29</v>
      </c>
      <c r="F38" s="259">
        <f>SUM(F39:F40)</f>
        <v>1269</v>
      </c>
      <c r="G38" s="259">
        <f>SUM(G39:G40)</f>
        <v>1269</v>
      </c>
      <c r="H38" s="256">
        <f t="shared" ref="H38:H63" si="9">+F38/G38</f>
        <v>1</v>
      </c>
      <c r="I38" s="281">
        <f t="shared" ref="I38:I63" si="10">+F38-G38</f>
        <v>0</v>
      </c>
      <c r="J38" s="256">
        <f t="shared" ref="J38:J63" si="11">+B38/F38</f>
        <v>0.57998423955870759</v>
      </c>
      <c r="K38" s="256">
        <f t="shared" ref="K38:K63" si="12">+C38/G38</f>
        <v>0.6028368794326241</v>
      </c>
      <c r="L38" s="280">
        <f t="shared" ref="L38:L63" si="13">+J38-K38</f>
        <v>-2.2852639873916503E-2</v>
      </c>
    </row>
    <row r="39" spans="1:64" x14ac:dyDescent="0.4">
      <c r="A39" s="57" t="s">
        <v>166</v>
      </c>
      <c r="B39" s="88">
        <v>481</v>
      </c>
      <c r="C39" s="88">
        <v>472</v>
      </c>
      <c r="D39" s="73">
        <f t="shared" si="7"/>
        <v>1.0190677966101696</v>
      </c>
      <c r="E39" s="81">
        <f t="shared" si="8"/>
        <v>9</v>
      </c>
      <c r="F39" s="88">
        <v>879</v>
      </c>
      <c r="G39" s="88">
        <v>857</v>
      </c>
      <c r="H39" s="73">
        <f t="shared" si="9"/>
        <v>1.0256709451575263</v>
      </c>
      <c r="I39" s="81">
        <f t="shared" si="10"/>
        <v>22</v>
      </c>
      <c r="J39" s="73">
        <f t="shared" si="11"/>
        <v>0.54721274175199086</v>
      </c>
      <c r="K39" s="73">
        <f t="shared" si="12"/>
        <v>0.55075845974329052</v>
      </c>
      <c r="L39" s="90">
        <f t="shared" si="13"/>
        <v>-3.5457179912996573E-3</v>
      </c>
    </row>
    <row r="40" spans="1:64" x14ac:dyDescent="0.4">
      <c r="A40" s="58" t="s">
        <v>165</v>
      </c>
      <c r="B40" s="56">
        <v>255</v>
      </c>
      <c r="C40" s="56">
        <v>293</v>
      </c>
      <c r="D40" s="53">
        <f t="shared" si="7"/>
        <v>0.87030716723549484</v>
      </c>
      <c r="E40" s="54">
        <f t="shared" si="8"/>
        <v>-38</v>
      </c>
      <c r="F40" s="56">
        <v>390</v>
      </c>
      <c r="G40" s="56">
        <v>412</v>
      </c>
      <c r="H40" s="53">
        <f t="shared" si="9"/>
        <v>0.94660194174757284</v>
      </c>
      <c r="I40" s="54">
        <f t="shared" si="10"/>
        <v>-22</v>
      </c>
      <c r="J40" s="53">
        <f t="shared" si="11"/>
        <v>0.65384615384615385</v>
      </c>
      <c r="K40" s="53">
        <f t="shared" si="12"/>
        <v>0.71116504854368934</v>
      </c>
      <c r="L40" s="52">
        <f t="shared" si="13"/>
        <v>-5.7318894697535483E-2</v>
      </c>
    </row>
    <row r="41" spans="1:64" s="89" customFormat="1" x14ac:dyDescent="0.4">
      <c r="A41" s="249" t="s">
        <v>88</v>
      </c>
      <c r="B41" s="248">
        <f>B42+B65</f>
        <v>92300</v>
      </c>
      <c r="C41" s="248">
        <f>C42+C65</f>
        <v>85487</v>
      </c>
      <c r="D41" s="245">
        <f t="shared" si="7"/>
        <v>1.0796963280966696</v>
      </c>
      <c r="E41" s="289">
        <f t="shared" si="8"/>
        <v>6813</v>
      </c>
      <c r="F41" s="248">
        <f>F42+F65</f>
        <v>118433</v>
      </c>
      <c r="G41" s="248">
        <f>G42+G65</f>
        <v>120208</v>
      </c>
      <c r="H41" s="245">
        <f t="shared" si="9"/>
        <v>0.98523392785837882</v>
      </c>
      <c r="I41" s="289">
        <f t="shared" si="10"/>
        <v>-1775</v>
      </c>
      <c r="J41" s="245">
        <f t="shared" si="11"/>
        <v>0.77934359511284856</v>
      </c>
      <c r="K41" s="245">
        <f t="shared" si="12"/>
        <v>0.71115899108212433</v>
      </c>
      <c r="L41" s="283">
        <f t="shared" si="13"/>
        <v>6.8184604030724238E-2</v>
      </c>
    </row>
    <row r="42" spans="1:64" s="44" customFormat="1" x14ac:dyDescent="0.4">
      <c r="A42" s="277" t="s">
        <v>164</v>
      </c>
      <c r="B42" s="248">
        <f>SUM(B43:B64)</f>
        <v>91000</v>
      </c>
      <c r="C42" s="248">
        <f>SUM(C43:C64)</f>
        <v>84628</v>
      </c>
      <c r="D42" s="245">
        <f t="shared" si="7"/>
        <v>1.0752942288604244</v>
      </c>
      <c r="E42" s="289">
        <f t="shared" si="8"/>
        <v>6372</v>
      </c>
      <c r="F42" s="248">
        <f>SUM(F43:F64)</f>
        <v>116679</v>
      </c>
      <c r="G42" s="248">
        <f>SUM(G43:G64)</f>
        <v>118509</v>
      </c>
      <c r="H42" s="245">
        <f t="shared" si="9"/>
        <v>0.98455813482520316</v>
      </c>
      <c r="I42" s="289">
        <f t="shared" si="10"/>
        <v>-1830</v>
      </c>
      <c r="J42" s="245">
        <f t="shared" si="11"/>
        <v>0.77991755157311937</v>
      </c>
      <c r="K42" s="245">
        <f t="shared" si="12"/>
        <v>0.71410610164628852</v>
      </c>
      <c r="L42" s="283">
        <f t="shared" si="13"/>
        <v>6.5811449926830856E-2</v>
      </c>
    </row>
    <row r="43" spans="1:64" x14ac:dyDescent="0.4">
      <c r="A43" s="58" t="s">
        <v>87</v>
      </c>
      <c r="B43" s="88">
        <v>36538</v>
      </c>
      <c r="C43" s="63">
        <v>36624</v>
      </c>
      <c r="D43" s="60">
        <f t="shared" si="7"/>
        <v>0.99765181301878547</v>
      </c>
      <c r="E43" s="68">
        <f t="shared" si="8"/>
        <v>-86</v>
      </c>
      <c r="F43" s="63">
        <v>44828</v>
      </c>
      <c r="G43" s="56">
        <v>44773</v>
      </c>
      <c r="H43" s="67">
        <f t="shared" si="9"/>
        <v>1.0012284189131844</v>
      </c>
      <c r="I43" s="77">
        <f t="shared" si="10"/>
        <v>55</v>
      </c>
      <c r="J43" s="53">
        <f t="shared" si="11"/>
        <v>0.8150709378067279</v>
      </c>
      <c r="K43" s="53">
        <f t="shared" si="12"/>
        <v>0.81799298684475019</v>
      </c>
      <c r="L43" s="75">
        <f t="shared" si="13"/>
        <v>-2.9220490380222897E-3</v>
      </c>
    </row>
    <row r="44" spans="1:64" x14ac:dyDescent="0.4">
      <c r="A44" s="58" t="s">
        <v>163</v>
      </c>
      <c r="B44" s="56">
        <v>4855</v>
      </c>
      <c r="C44" s="146">
        <v>4730</v>
      </c>
      <c r="D44" s="73">
        <f t="shared" si="7"/>
        <v>1.0264270613107822</v>
      </c>
      <c r="E44" s="68">
        <f t="shared" si="8"/>
        <v>125</v>
      </c>
      <c r="F44" s="56">
        <v>5140</v>
      </c>
      <c r="G44" s="146">
        <v>5140</v>
      </c>
      <c r="H44" s="79">
        <f t="shared" si="9"/>
        <v>1</v>
      </c>
      <c r="I44" s="77">
        <f t="shared" si="10"/>
        <v>0</v>
      </c>
      <c r="J44" s="53">
        <f t="shared" si="11"/>
        <v>0.94455252918287935</v>
      </c>
      <c r="K44" s="53">
        <f t="shared" si="12"/>
        <v>0.92023346303501941</v>
      </c>
      <c r="L44" s="75">
        <f t="shared" si="13"/>
        <v>2.4319066147859947E-2</v>
      </c>
    </row>
    <row r="45" spans="1:64" x14ac:dyDescent="0.4">
      <c r="A45" s="70" t="s">
        <v>162</v>
      </c>
      <c r="B45" s="56">
        <v>6405</v>
      </c>
      <c r="C45" s="146">
        <v>8043</v>
      </c>
      <c r="D45" s="76">
        <f t="shared" si="7"/>
        <v>0.79634464751958223</v>
      </c>
      <c r="E45" s="77">
        <f t="shared" si="8"/>
        <v>-1638</v>
      </c>
      <c r="F45" s="56">
        <v>8428</v>
      </c>
      <c r="G45" s="382">
        <v>12652</v>
      </c>
      <c r="H45" s="79">
        <f t="shared" si="9"/>
        <v>0.66613974075245019</v>
      </c>
      <c r="I45" s="84">
        <f t="shared" si="10"/>
        <v>-4224</v>
      </c>
      <c r="J45" s="76">
        <f t="shared" si="11"/>
        <v>0.75996677740863783</v>
      </c>
      <c r="K45" s="76">
        <f t="shared" si="12"/>
        <v>0.63570976920644962</v>
      </c>
      <c r="L45" s="86">
        <f t="shared" si="13"/>
        <v>0.12425700820218821</v>
      </c>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row>
    <row r="46" spans="1:64" s="85" customFormat="1" x14ac:dyDescent="0.4">
      <c r="A46" s="70" t="s">
        <v>161</v>
      </c>
      <c r="B46" s="56">
        <v>3922</v>
      </c>
      <c r="C46" s="148">
        <v>4455</v>
      </c>
      <c r="D46" s="76">
        <f t="shared" si="7"/>
        <v>0.88035914702581364</v>
      </c>
      <c r="E46" s="77">
        <f t="shared" si="8"/>
        <v>-533</v>
      </c>
      <c r="F46" s="56">
        <v>6020</v>
      </c>
      <c r="G46" s="146">
        <v>6966</v>
      </c>
      <c r="H46" s="79">
        <f t="shared" si="9"/>
        <v>0.86419753086419748</v>
      </c>
      <c r="I46" s="84">
        <f t="shared" si="10"/>
        <v>-946</v>
      </c>
      <c r="J46" s="76">
        <f t="shared" si="11"/>
        <v>0.65149501661129572</v>
      </c>
      <c r="K46" s="87">
        <f t="shared" si="12"/>
        <v>0.63953488372093026</v>
      </c>
      <c r="L46" s="86">
        <f t="shared" si="13"/>
        <v>1.196013289036546E-2</v>
      </c>
    </row>
    <row r="47" spans="1:64" x14ac:dyDescent="0.4">
      <c r="A47" s="58" t="s">
        <v>86</v>
      </c>
      <c r="B47" s="83">
        <v>7487</v>
      </c>
      <c r="C47" s="56">
        <v>6438</v>
      </c>
      <c r="D47" s="78">
        <f t="shared" si="7"/>
        <v>1.1629388008698354</v>
      </c>
      <c r="E47" s="84">
        <f t="shared" si="8"/>
        <v>1049</v>
      </c>
      <c r="F47" s="83">
        <v>8193</v>
      </c>
      <c r="G47" s="56">
        <v>9324</v>
      </c>
      <c r="H47" s="76">
        <f t="shared" si="9"/>
        <v>0.8787001287001287</v>
      </c>
      <c r="I47" s="77">
        <f t="shared" si="10"/>
        <v>-1131</v>
      </c>
      <c r="J47" s="76">
        <f t="shared" si="11"/>
        <v>0.9138288783107531</v>
      </c>
      <c r="K47" s="76">
        <f t="shared" si="12"/>
        <v>0.69047619047619047</v>
      </c>
      <c r="L47" s="75">
        <f t="shared" si="13"/>
        <v>0.22335268783456264</v>
      </c>
    </row>
    <row r="48" spans="1:64" x14ac:dyDescent="0.4">
      <c r="A48" s="58" t="s">
        <v>85</v>
      </c>
      <c r="B48" s="56">
        <v>12568</v>
      </c>
      <c r="C48" s="146">
        <v>10808</v>
      </c>
      <c r="D48" s="78">
        <f t="shared" si="7"/>
        <v>1.1628423390081422</v>
      </c>
      <c r="E48" s="82">
        <f t="shared" si="8"/>
        <v>1760</v>
      </c>
      <c r="F48" s="56">
        <v>17480</v>
      </c>
      <c r="G48" s="144">
        <v>17602</v>
      </c>
      <c r="H48" s="76">
        <f t="shared" si="9"/>
        <v>0.99306896943529144</v>
      </c>
      <c r="I48" s="77">
        <f t="shared" si="10"/>
        <v>-122</v>
      </c>
      <c r="J48" s="78">
        <f t="shared" si="11"/>
        <v>0.71899313501144169</v>
      </c>
      <c r="K48" s="76">
        <f t="shared" si="12"/>
        <v>0.61402113396204971</v>
      </c>
      <c r="L48" s="75">
        <f t="shared" si="13"/>
        <v>0.10497200104939197</v>
      </c>
    </row>
    <row r="49" spans="1:12" x14ac:dyDescent="0.4">
      <c r="A49" s="58" t="s">
        <v>160</v>
      </c>
      <c r="B49" s="56">
        <v>1285</v>
      </c>
      <c r="C49" s="144">
        <v>1005</v>
      </c>
      <c r="D49" s="73">
        <f t="shared" si="7"/>
        <v>1.2786069651741294</v>
      </c>
      <c r="E49" s="68">
        <f t="shared" si="8"/>
        <v>280</v>
      </c>
      <c r="F49" s="56">
        <v>2200</v>
      </c>
      <c r="G49" s="146">
        <v>2430</v>
      </c>
      <c r="H49" s="67">
        <f t="shared" si="9"/>
        <v>0.90534979423868311</v>
      </c>
      <c r="I49" s="77">
        <f t="shared" si="10"/>
        <v>-230</v>
      </c>
      <c r="J49" s="53">
        <f t="shared" si="11"/>
        <v>0.58409090909090911</v>
      </c>
      <c r="K49" s="53">
        <f t="shared" si="12"/>
        <v>0.41358024691358025</v>
      </c>
      <c r="L49" s="75">
        <f t="shared" si="13"/>
        <v>0.17051066217732885</v>
      </c>
    </row>
    <row r="50" spans="1:12" x14ac:dyDescent="0.4">
      <c r="A50" s="58" t="s">
        <v>288</v>
      </c>
      <c r="B50" s="56">
        <v>1604</v>
      </c>
      <c r="C50" s="92"/>
      <c r="D50" s="73" t="e">
        <f t="shared" si="7"/>
        <v>#DIV/0!</v>
      </c>
      <c r="E50" s="81">
        <f t="shared" si="8"/>
        <v>1604</v>
      </c>
      <c r="F50" s="83">
        <v>1760</v>
      </c>
      <c r="G50" s="92"/>
      <c r="H50" s="67" t="e">
        <f t="shared" si="9"/>
        <v>#DIV/0!</v>
      </c>
      <c r="I50" s="54">
        <f t="shared" si="10"/>
        <v>1760</v>
      </c>
      <c r="J50" s="53">
        <f t="shared" si="11"/>
        <v>0.91136363636363638</v>
      </c>
      <c r="K50" s="53" t="e">
        <f t="shared" si="12"/>
        <v>#DIV/0!</v>
      </c>
      <c r="L50" s="52" t="e">
        <f t="shared" si="13"/>
        <v>#DIV/0!</v>
      </c>
    </row>
    <row r="51" spans="1:12" x14ac:dyDescent="0.4">
      <c r="A51" s="58" t="s">
        <v>84</v>
      </c>
      <c r="B51" s="340">
        <v>2162</v>
      </c>
      <c r="C51" s="56">
        <v>2026</v>
      </c>
      <c r="D51" s="78">
        <f t="shared" si="7"/>
        <v>1.0671273445212242</v>
      </c>
      <c r="E51" s="77">
        <f t="shared" si="8"/>
        <v>136</v>
      </c>
      <c r="F51" s="340">
        <v>2700</v>
      </c>
      <c r="G51" s="56">
        <v>2700</v>
      </c>
      <c r="H51" s="67">
        <f t="shared" si="9"/>
        <v>1</v>
      </c>
      <c r="I51" s="54">
        <f t="shared" si="10"/>
        <v>0</v>
      </c>
      <c r="J51" s="53">
        <f t="shared" si="11"/>
        <v>0.80074074074074075</v>
      </c>
      <c r="K51" s="76">
        <f t="shared" si="12"/>
        <v>0.75037037037037035</v>
      </c>
      <c r="L51" s="75">
        <f t="shared" si="13"/>
        <v>5.0370370370370399E-2</v>
      </c>
    </row>
    <row r="52" spans="1:12" x14ac:dyDescent="0.4">
      <c r="A52" s="58" t="s">
        <v>159</v>
      </c>
      <c r="B52" s="56">
        <v>890</v>
      </c>
      <c r="C52" s="88">
        <v>815</v>
      </c>
      <c r="D52" s="73">
        <f t="shared" si="7"/>
        <v>1.0920245398773005</v>
      </c>
      <c r="E52" s="68">
        <f t="shared" si="8"/>
        <v>75</v>
      </c>
      <c r="F52" s="56">
        <v>1260</v>
      </c>
      <c r="G52" s="88">
        <v>1260</v>
      </c>
      <c r="H52" s="67">
        <f t="shared" si="9"/>
        <v>1</v>
      </c>
      <c r="I52" s="54">
        <f t="shared" si="10"/>
        <v>0</v>
      </c>
      <c r="J52" s="53">
        <f t="shared" si="11"/>
        <v>0.70634920634920639</v>
      </c>
      <c r="K52" s="53">
        <f t="shared" si="12"/>
        <v>0.64682539682539686</v>
      </c>
      <c r="L52" s="52">
        <f t="shared" si="13"/>
        <v>5.9523809523809534E-2</v>
      </c>
    </row>
    <row r="53" spans="1:12" x14ac:dyDescent="0.4">
      <c r="A53" s="58" t="s">
        <v>158</v>
      </c>
      <c r="B53" s="69">
        <v>963</v>
      </c>
      <c r="C53" s="88">
        <v>940</v>
      </c>
      <c r="D53" s="78">
        <f t="shared" si="7"/>
        <v>1.024468085106383</v>
      </c>
      <c r="E53" s="77">
        <f t="shared" si="8"/>
        <v>23</v>
      </c>
      <c r="F53" s="69">
        <v>1200</v>
      </c>
      <c r="G53" s="146">
        <v>1256</v>
      </c>
      <c r="H53" s="67">
        <f t="shared" si="9"/>
        <v>0.95541401273885351</v>
      </c>
      <c r="I53" s="54">
        <f t="shared" si="10"/>
        <v>-56</v>
      </c>
      <c r="J53" s="53">
        <f t="shared" si="11"/>
        <v>0.80249999999999999</v>
      </c>
      <c r="K53" s="76">
        <f t="shared" si="12"/>
        <v>0.74840764331210186</v>
      </c>
      <c r="L53" s="75">
        <f t="shared" si="13"/>
        <v>5.4092356687898135E-2</v>
      </c>
    </row>
    <row r="54" spans="1:12" x14ac:dyDescent="0.4">
      <c r="A54" s="58" t="s">
        <v>83</v>
      </c>
      <c r="B54" s="69">
        <v>2365</v>
      </c>
      <c r="C54" s="56">
        <v>2491</v>
      </c>
      <c r="D54" s="73">
        <f t="shared" si="7"/>
        <v>0.94941790445604179</v>
      </c>
      <c r="E54" s="68">
        <f t="shared" si="8"/>
        <v>-126</v>
      </c>
      <c r="F54" s="69">
        <v>2700</v>
      </c>
      <c r="G54" s="56">
        <v>3320</v>
      </c>
      <c r="H54" s="67">
        <f t="shared" si="9"/>
        <v>0.81325301204819278</v>
      </c>
      <c r="I54" s="54">
        <f t="shared" si="10"/>
        <v>-620</v>
      </c>
      <c r="J54" s="53">
        <f t="shared" si="11"/>
        <v>0.87592592592592589</v>
      </c>
      <c r="K54" s="53">
        <f t="shared" si="12"/>
        <v>0.75030120481927709</v>
      </c>
      <c r="L54" s="52">
        <f t="shared" si="13"/>
        <v>0.1256247211066488</v>
      </c>
    </row>
    <row r="55" spans="1:12" x14ac:dyDescent="0.4">
      <c r="A55" s="58" t="s">
        <v>82</v>
      </c>
      <c r="B55" s="56">
        <v>1599</v>
      </c>
      <c r="C55" s="56">
        <v>1447</v>
      </c>
      <c r="D55" s="73">
        <f t="shared" si="7"/>
        <v>1.1050449205252246</v>
      </c>
      <c r="E55" s="54">
        <f t="shared" si="8"/>
        <v>152</v>
      </c>
      <c r="F55" s="56">
        <v>2700</v>
      </c>
      <c r="G55" s="56">
        <v>2699</v>
      </c>
      <c r="H55" s="53">
        <f t="shared" si="9"/>
        <v>1.0003705075954057</v>
      </c>
      <c r="I55" s="54">
        <f t="shared" si="10"/>
        <v>1</v>
      </c>
      <c r="J55" s="53">
        <f t="shared" si="11"/>
        <v>0.59222222222222221</v>
      </c>
      <c r="K55" s="53">
        <f t="shared" si="12"/>
        <v>0.53612449055205635</v>
      </c>
      <c r="L55" s="52">
        <f t="shared" si="13"/>
        <v>5.6097731670165851E-2</v>
      </c>
    </row>
    <row r="56" spans="1:12" x14ac:dyDescent="0.4">
      <c r="A56" s="58" t="s">
        <v>157</v>
      </c>
      <c r="B56" s="56">
        <v>1035</v>
      </c>
      <c r="C56" s="56">
        <v>1043</v>
      </c>
      <c r="D56" s="73">
        <f t="shared" si="7"/>
        <v>0.99232981783317353</v>
      </c>
      <c r="E56" s="54">
        <f t="shared" si="8"/>
        <v>-8</v>
      </c>
      <c r="F56" s="56">
        <v>1260</v>
      </c>
      <c r="G56" s="56">
        <v>1260</v>
      </c>
      <c r="H56" s="53">
        <f t="shared" si="9"/>
        <v>1</v>
      </c>
      <c r="I56" s="54">
        <f t="shared" si="10"/>
        <v>0</v>
      </c>
      <c r="J56" s="53">
        <f t="shared" si="11"/>
        <v>0.8214285714285714</v>
      </c>
      <c r="K56" s="53">
        <f t="shared" si="12"/>
        <v>0.82777777777777772</v>
      </c>
      <c r="L56" s="52">
        <f t="shared" si="13"/>
        <v>-6.3492063492063266E-3</v>
      </c>
    </row>
    <row r="57" spans="1:12" x14ac:dyDescent="0.4">
      <c r="A57" s="70" t="s">
        <v>81</v>
      </c>
      <c r="B57" s="56">
        <v>743</v>
      </c>
      <c r="C57" s="69">
        <v>611</v>
      </c>
      <c r="D57" s="73">
        <f t="shared" si="7"/>
        <v>1.2160392798690671</v>
      </c>
      <c r="E57" s="68">
        <f t="shared" si="8"/>
        <v>132</v>
      </c>
      <c r="F57" s="56">
        <v>1200</v>
      </c>
      <c r="G57" s="69">
        <v>1080</v>
      </c>
      <c r="H57" s="67">
        <f t="shared" si="9"/>
        <v>1.1111111111111112</v>
      </c>
      <c r="I57" s="54">
        <f t="shared" si="10"/>
        <v>120</v>
      </c>
      <c r="J57" s="53">
        <f t="shared" si="11"/>
        <v>0.61916666666666664</v>
      </c>
      <c r="K57" s="67">
        <f t="shared" si="12"/>
        <v>0.56574074074074077</v>
      </c>
      <c r="L57" s="66">
        <f t="shared" si="13"/>
        <v>5.3425925925925877E-2</v>
      </c>
    </row>
    <row r="58" spans="1:12" x14ac:dyDescent="0.4">
      <c r="A58" s="58" t="s">
        <v>80</v>
      </c>
      <c r="B58" s="56">
        <v>752</v>
      </c>
      <c r="C58" s="56">
        <v>541</v>
      </c>
      <c r="D58" s="73">
        <f t="shared" si="7"/>
        <v>1.3900184842883549</v>
      </c>
      <c r="E58" s="54">
        <f t="shared" si="8"/>
        <v>211</v>
      </c>
      <c r="F58" s="56">
        <v>1202</v>
      </c>
      <c r="G58" s="56">
        <v>1200</v>
      </c>
      <c r="H58" s="53">
        <f t="shared" si="9"/>
        <v>1.0016666666666667</v>
      </c>
      <c r="I58" s="54">
        <f t="shared" si="10"/>
        <v>2</v>
      </c>
      <c r="J58" s="53">
        <f t="shared" si="11"/>
        <v>0.62562396006655574</v>
      </c>
      <c r="K58" s="53">
        <f t="shared" si="12"/>
        <v>0.45083333333333331</v>
      </c>
      <c r="L58" s="52">
        <f t="shared" si="13"/>
        <v>0.17479062673322243</v>
      </c>
    </row>
    <row r="59" spans="1:12" x14ac:dyDescent="0.4">
      <c r="A59" s="58" t="s">
        <v>79</v>
      </c>
      <c r="B59" s="69">
        <v>863</v>
      </c>
      <c r="C59" s="69">
        <v>719</v>
      </c>
      <c r="D59" s="53">
        <f t="shared" si="7"/>
        <v>1.200278164116829</v>
      </c>
      <c r="E59" s="68">
        <f t="shared" si="8"/>
        <v>144</v>
      </c>
      <c r="F59" s="69">
        <v>1184</v>
      </c>
      <c r="G59" s="69">
        <v>1195</v>
      </c>
      <c r="H59" s="67">
        <f t="shared" si="9"/>
        <v>0.99079497907949787</v>
      </c>
      <c r="I59" s="68">
        <f t="shared" si="10"/>
        <v>-11</v>
      </c>
      <c r="J59" s="67">
        <f t="shared" si="11"/>
        <v>0.72888513513513509</v>
      </c>
      <c r="K59" s="67">
        <f t="shared" si="12"/>
        <v>0.60167364016736402</v>
      </c>
      <c r="L59" s="66">
        <f t="shared" si="13"/>
        <v>0.12721149496777107</v>
      </c>
    </row>
    <row r="60" spans="1:12" x14ac:dyDescent="0.4">
      <c r="A60" s="58" t="s">
        <v>78</v>
      </c>
      <c r="B60" s="56">
        <v>2110</v>
      </c>
      <c r="C60" s="56">
        <v>1892</v>
      </c>
      <c r="D60" s="53">
        <f t="shared" si="7"/>
        <v>1.1152219873150107</v>
      </c>
      <c r="E60" s="54">
        <f t="shared" si="8"/>
        <v>218</v>
      </c>
      <c r="F60" s="56">
        <v>4136</v>
      </c>
      <c r="G60" s="56">
        <v>3652</v>
      </c>
      <c r="H60" s="53">
        <f t="shared" si="9"/>
        <v>1.1325301204819278</v>
      </c>
      <c r="I60" s="54">
        <f t="shared" si="10"/>
        <v>484</v>
      </c>
      <c r="J60" s="53">
        <f t="shared" si="11"/>
        <v>0.51015473887814311</v>
      </c>
      <c r="K60" s="53">
        <f t="shared" si="12"/>
        <v>0.51807228915662651</v>
      </c>
      <c r="L60" s="52">
        <f t="shared" si="13"/>
        <v>-7.9175502784833984E-3</v>
      </c>
    </row>
    <row r="61" spans="1:12" x14ac:dyDescent="0.4">
      <c r="A61" s="70" t="s">
        <v>377</v>
      </c>
      <c r="B61" s="69"/>
      <c r="C61" s="91"/>
      <c r="D61" s="67" t="e">
        <f t="shared" si="7"/>
        <v>#DIV/0!</v>
      </c>
      <c r="E61" s="68"/>
      <c r="F61" s="69"/>
      <c r="G61" s="91"/>
      <c r="H61" s="67" t="e">
        <f t="shared" si="9"/>
        <v>#DIV/0!</v>
      </c>
      <c r="I61" s="68">
        <f t="shared" si="10"/>
        <v>0</v>
      </c>
      <c r="J61" s="67" t="e">
        <f t="shared" si="11"/>
        <v>#DIV/0!</v>
      </c>
      <c r="K61" s="67" t="e">
        <f t="shared" si="12"/>
        <v>#DIV/0!</v>
      </c>
      <c r="L61" s="66" t="e">
        <f t="shared" si="13"/>
        <v>#DIV/0!</v>
      </c>
    </row>
    <row r="62" spans="1:12" x14ac:dyDescent="0.4">
      <c r="A62" s="70" t="s">
        <v>155</v>
      </c>
      <c r="B62" s="69">
        <v>1553</v>
      </c>
      <c r="C62" s="91"/>
      <c r="D62" s="67" t="e">
        <f t="shared" si="7"/>
        <v>#DIV/0!</v>
      </c>
      <c r="E62" s="68">
        <f t="shared" ref="E62:E69" si="14">+B62-C62</f>
        <v>1553</v>
      </c>
      <c r="F62" s="69">
        <v>1664</v>
      </c>
      <c r="G62" s="91"/>
      <c r="H62" s="67" t="e">
        <f t="shared" si="9"/>
        <v>#DIV/0!</v>
      </c>
      <c r="I62" s="68">
        <f t="shared" si="10"/>
        <v>1664</v>
      </c>
      <c r="J62" s="67">
        <f t="shared" si="11"/>
        <v>0.93329326923076927</v>
      </c>
      <c r="K62" s="67" t="e">
        <f t="shared" si="12"/>
        <v>#DIV/0!</v>
      </c>
      <c r="L62" s="66" t="e">
        <f t="shared" si="13"/>
        <v>#DIV/0!</v>
      </c>
    </row>
    <row r="63" spans="1:12" x14ac:dyDescent="0.4">
      <c r="A63" s="70" t="s">
        <v>339</v>
      </c>
      <c r="B63" s="69">
        <v>1301</v>
      </c>
      <c r="C63" s="91"/>
      <c r="D63" s="67" t="e">
        <f t="shared" si="7"/>
        <v>#DIV/0!</v>
      </c>
      <c r="E63" s="68">
        <f t="shared" si="14"/>
        <v>1301</v>
      </c>
      <c r="F63" s="69">
        <v>1424</v>
      </c>
      <c r="G63" s="91"/>
      <c r="H63" s="67" t="e">
        <f t="shared" si="9"/>
        <v>#DIV/0!</v>
      </c>
      <c r="I63" s="68">
        <f t="shared" si="10"/>
        <v>1424</v>
      </c>
      <c r="J63" s="67">
        <f t="shared" si="11"/>
        <v>0.913623595505618</v>
      </c>
      <c r="K63" s="67" t="e">
        <f t="shared" si="12"/>
        <v>#DIV/0!</v>
      </c>
      <c r="L63" s="66" t="e">
        <f t="shared" si="13"/>
        <v>#DIV/0!</v>
      </c>
    </row>
    <row r="64" spans="1:12" x14ac:dyDescent="0.4">
      <c r="A64" s="51" t="s">
        <v>156</v>
      </c>
      <c r="B64" s="65"/>
      <c r="C64" s="65"/>
      <c r="D64" s="47" t="e">
        <f t="shared" si="7"/>
        <v>#DIV/0!</v>
      </c>
      <c r="E64" s="48">
        <f t="shared" si="14"/>
        <v>0</v>
      </c>
      <c r="F64" s="65"/>
      <c r="G64" s="65"/>
      <c r="H64" s="47"/>
      <c r="I64" s="48"/>
      <c r="J64" s="47"/>
      <c r="K64" s="47" t="e">
        <f t="shared" ref="K64:K69" si="15">+C64/G64</f>
        <v>#DIV/0!</v>
      </c>
      <c r="L64" s="46"/>
    </row>
    <row r="65" spans="1:12" s="45" customFormat="1" x14ac:dyDescent="0.4">
      <c r="A65" s="277" t="s">
        <v>154</v>
      </c>
      <c r="B65" s="259">
        <f>SUM(B66:B69)</f>
        <v>1300</v>
      </c>
      <c r="C65" s="259">
        <f>SUM(C66:C69)</f>
        <v>859</v>
      </c>
      <c r="D65" s="256">
        <f t="shared" si="7"/>
        <v>1.5133876600698486</v>
      </c>
      <c r="E65" s="281">
        <f t="shared" si="14"/>
        <v>441</v>
      </c>
      <c r="F65" s="259">
        <f>SUM(F66:F69)</f>
        <v>1754</v>
      </c>
      <c r="G65" s="259">
        <f>SUM(G66:G69)</f>
        <v>1699</v>
      </c>
      <c r="H65" s="256">
        <f>+F65/G65</f>
        <v>1.0323719835197174</v>
      </c>
      <c r="I65" s="281">
        <f>+F65-G65</f>
        <v>55</v>
      </c>
      <c r="J65" s="256">
        <f>+B65/F65</f>
        <v>0.74116305587229192</v>
      </c>
      <c r="K65" s="256">
        <f t="shared" si="15"/>
        <v>0.50559152442613298</v>
      </c>
      <c r="L65" s="280">
        <f>+J65-K65</f>
        <v>0.23557153144615894</v>
      </c>
    </row>
    <row r="66" spans="1:12" s="45" customFormat="1" x14ac:dyDescent="0.4">
      <c r="A66" s="64" t="s">
        <v>77</v>
      </c>
      <c r="B66" s="63">
        <v>273</v>
      </c>
      <c r="C66" s="63">
        <v>209</v>
      </c>
      <c r="D66" s="60">
        <f t="shared" si="7"/>
        <v>1.3062200956937799</v>
      </c>
      <c r="E66" s="61">
        <f t="shared" si="14"/>
        <v>64</v>
      </c>
      <c r="F66" s="63">
        <v>316</v>
      </c>
      <c r="G66" s="63">
        <v>305</v>
      </c>
      <c r="H66" s="60">
        <f>+F66/G66</f>
        <v>1.0360655737704918</v>
      </c>
      <c r="I66" s="61">
        <f>+F66-G66</f>
        <v>11</v>
      </c>
      <c r="J66" s="60">
        <f>+B66/F66</f>
        <v>0.86392405063291144</v>
      </c>
      <c r="K66" s="60">
        <f t="shared" si="15"/>
        <v>0.68524590163934429</v>
      </c>
      <c r="L66" s="59">
        <f>+J66-K66</f>
        <v>0.17867814899356715</v>
      </c>
    </row>
    <row r="67" spans="1:12" s="45" customFormat="1" x14ac:dyDescent="0.4">
      <c r="A67" s="58" t="s">
        <v>76</v>
      </c>
      <c r="B67" s="56">
        <v>333</v>
      </c>
      <c r="C67" s="56">
        <v>173</v>
      </c>
      <c r="D67" s="53">
        <f t="shared" si="7"/>
        <v>1.9248554913294798</v>
      </c>
      <c r="E67" s="54">
        <f t="shared" si="14"/>
        <v>160</v>
      </c>
      <c r="F67" s="56">
        <v>516</v>
      </c>
      <c r="G67" s="56">
        <v>486</v>
      </c>
      <c r="H67" s="53">
        <f>+F67/G67</f>
        <v>1.0617283950617284</v>
      </c>
      <c r="I67" s="54">
        <f>+F67-G67</f>
        <v>30</v>
      </c>
      <c r="J67" s="53">
        <f>+B67/F67</f>
        <v>0.64534883720930236</v>
      </c>
      <c r="K67" s="53">
        <f t="shared" si="15"/>
        <v>0.3559670781893004</v>
      </c>
      <c r="L67" s="52">
        <f>+J67-K67</f>
        <v>0.28938175902000196</v>
      </c>
    </row>
    <row r="68" spans="1:12" s="45" customFormat="1" x14ac:dyDescent="0.4">
      <c r="A68" s="57" t="s">
        <v>376</v>
      </c>
      <c r="B68" s="56">
        <v>219</v>
      </c>
      <c r="C68" s="56">
        <v>145</v>
      </c>
      <c r="D68" s="53">
        <f t="shared" si="7"/>
        <v>1.5103448275862068</v>
      </c>
      <c r="E68" s="54">
        <f t="shared" si="14"/>
        <v>74</v>
      </c>
      <c r="F68" s="56">
        <v>298</v>
      </c>
      <c r="G68" s="56">
        <v>300</v>
      </c>
      <c r="H68" s="53">
        <f>+F68/G68</f>
        <v>0.99333333333333329</v>
      </c>
      <c r="I68" s="54">
        <f>+F68-G68</f>
        <v>-2</v>
      </c>
      <c r="J68" s="53">
        <f>+B68/F68</f>
        <v>0.7348993288590604</v>
      </c>
      <c r="K68" s="53">
        <f t="shared" si="15"/>
        <v>0.48333333333333334</v>
      </c>
      <c r="L68" s="52">
        <f>+J68-K68</f>
        <v>0.25156599552572706</v>
      </c>
    </row>
    <row r="69" spans="1:12" s="45" customFormat="1" x14ac:dyDescent="0.4">
      <c r="A69" s="51" t="s">
        <v>151</v>
      </c>
      <c r="B69" s="50">
        <v>475</v>
      </c>
      <c r="C69" s="50">
        <v>332</v>
      </c>
      <c r="D69" s="47">
        <f t="shared" si="7"/>
        <v>1.4307228915662651</v>
      </c>
      <c r="E69" s="48">
        <f t="shared" si="14"/>
        <v>143</v>
      </c>
      <c r="F69" s="50">
        <v>624</v>
      </c>
      <c r="G69" s="50">
        <v>608</v>
      </c>
      <c r="H69" s="47">
        <f>+F69/G69</f>
        <v>1.0263157894736843</v>
      </c>
      <c r="I69" s="48">
        <f>+F69-G69</f>
        <v>16</v>
      </c>
      <c r="J69" s="47">
        <f>+B69/F69</f>
        <v>0.76121794871794868</v>
      </c>
      <c r="K69" s="47">
        <f t="shared" si="15"/>
        <v>0.54605263157894735</v>
      </c>
      <c r="L69" s="46">
        <f>+J69-K69</f>
        <v>0.21516531713900133</v>
      </c>
    </row>
    <row r="70" spans="1:12" x14ac:dyDescent="0.4">
      <c r="A70" s="42" t="s">
        <v>143</v>
      </c>
      <c r="C70" s="42"/>
      <c r="E70" s="43"/>
      <c r="G70" s="42"/>
      <c r="I70" s="43"/>
      <c r="K70" s="42"/>
    </row>
    <row r="71" spans="1:12" x14ac:dyDescent="0.4">
      <c r="A71" s="44" t="s">
        <v>142</v>
      </c>
      <c r="C71" s="42"/>
      <c r="E71" s="43"/>
      <c r="G71" s="42"/>
      <c r="I71" s="43"/>
      <c r="K71" s="42"/>
    </row>
    <row r="72" spans="1:12" x14ac:dyDescent="0.4">
      <c r="A72" s="42" t="s">
        <v>141</v>
      </c>
    </row>
    <row r="73" spans="1:12" x14ac:dyDescent="0.4">
      <c r="A73" s="42" t="s">
        <v>196</v>
      </c>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dataValidations count="1">
    <dataValidation allowBlank="1" showInputMessage="1" showErrorMessage="1" sqref="B6:L69 IX6:JH69 ST6:TD69 ACP6:ACZ69 AML6:AMV69 AWH6:AWR69 BGD6:BGN69 BPZ6:BQJ69 BZV6:CAF69 CJR6:CKB69 CTN6:CTX69 DDJ6:DDT69 DNF6:DNP69 DXB6:DXL69 EGX6:EHH69 EQT6:ERD69 FAP6:FAZ69 FKL6:FKV69 FUH6:FUR69 GED6:GEN69 GNZ6:GOJ69 GXV6:GYF69 HHR6:HIB69 HRN6:HRX69 IBJ6:IBT69 ILF6:ILP69 IVB6:IVL69 JEX6:JFH69 JOT6:JPD69 JYP6:JYZ69 KIL6:KIV69 KSH6:KSR69 LCD6:LCN69 LLZ6:LMJ69 LVV6:LWF69 MFR6:MGB69 MPN6:MPX69 MZJ6:MZT69 NJF6:NJP69 NTB6:NTL69 OCX6:ODH69 OMT6:OND69 OWP6:OWZ69 PGL6:PGV69 PQH6:PQR69 QAD6:QAN69 QJZ6:QKJ69 QTV6:QUF69 RDR6:REB69 RNN6:RNX69 RXJ6:RXT69 SHF6:SHP69 SRB6:SRL69 TAX6:TBH69 TKT6:TLD69 TUP6:TUZ69 UEL6:UEV69 UOH6:UOR69 UYD6:UYN69 VHZ6:VIJ69 VRV6:VSF69 WBR6:WCB69 WLN6:WLX69 WVJ6:WVT69 B65542:L65605 IX65542:JH65605 ST65542:TD65605 ACP65542:ACZ65605 AML65542:AMV65605 AWH65542:AWR65605 BGD65542:BGN65605 BPZ65542:BQJ65605 BZV65542:CAF65605 CJR65542:CKB65605 CTN65542:CTX65605 DDJ65542:DDT65605 DNF65542:DNP65605 DXB65542:DXL65605 EGX65542:EHH65605 EQT65542:ERD65605 FAP65542:FAZ65605 FKL65542:FKV65605 FUH65542:FUR65605 GED65542:GEN65605 GNZ65542:GOJ65605 GXV65542:GYF65605 HHR65542:HIB65605 HRN65542:HRX65605 IBJ65542:IBT65605 ILF65542:ILP65605 IVB65542:IVL65605 JEX65542:JFH65605 JOT65542:JPD65605 JYP65542:JYZ65605 KIL65542:KIV65605 KSH65542:KSR65605 LCD65542:LCN65605 LLZ65542:LMJ65605 LVV65542:LWF65605 MFR65542:MGB65605 MPN65542:MPX65605 MZJ65542:MZT65605 NJF65542:NJP65605 NTB65542:NTL65605 OCX65542:ODH65605 OMT65542:OND65605 OWP65542:OWZ65605 PGL65542:PGV65605 PQH65542:PQR65605 QAD65542:QAN65605 QJZ65542:QKJ65605 QTV65542:QUF65605 RDR65542:REB65605 RNN65542:RNX65605 RXJ65542:RXT65605 SHF65542:SHP65605 SRB65542:SRL65605 TAX65542:TBH65605 TKT65542:TLD65605 TUP65542:TUZ65605 UEL65542:UEV65605 UOH65542:UOR65605 UYD65542:UYN65605 VHZ65542:VIJ65605 VRV65542:VSF65605 WBR65542:WCB65605 WLN65542:WLX65605 WVJ65542:WVT65605 B131078:L131141 IX131078:JH131141 ST131078:TD131141 ACP131078:ACZ131141 AML131078:AMV131141 AWH131078:AWR131141 BGD131078:BGN131141 BPZ131078:BQJ131141 BZV131078:CAF131141 CJR131078:CKB131141 CTN131078:CTX131141 DDJ131078:DDT131141 DNF131078:DNP131141 DXB131078:DXL131141 EGX131078:EHH131141 EQT131078:ERD131141 FAP131078:FAZ131141 FKL131078:FKV131141 FUH131078:FUR131141 GED131078:GEN131141 GNZ131078:GOJ131141 GXV131078:GYF131141 HHR131078:HIB131141 HRN131078:HRX131141 IBJ131078:IBT131141 ILF131078:ILP131141 IVB131078:IVL131141 JEX131078:JFH131141 JOT131078:JPD131141 JYP131078:JYZ131141 KIL131078:KIV131141 KSH131078:KSR131141 LCD131078:LCN131141 LLZ131078:LMJ131141 LVV131078:LWF131141 MFR131078:MGB131141 MPN131078:MPX131141 MZJ131078:MZT131141 NJF131078:NJP131141 NTB131078:NTL131141 OCX131078:ODH131141 OMT131078:OND131141 OWP131078:OWZ131141 PGL131078:PGV131141 PQH131078:PQR131141 QAD131078:QAN131141 QJZ131078:QKJ131141 QTV131078:QUF131141 RDR131078:REB131141 RNN131078:RNX131141 RXJ131078:RXT131141 SHF131078:SHP131141 SRB131078:SRL131141 TAX131078:TBH131141 TKT131078:TLD131141 TUP131078:TUZ131141 UEL131078:UEV131141 UOH131078:UOR131141 UYD131078:UYN131141 VHZ131078:VIJ131141 VRV131078:VSF131141 WBR131078:WCB131141 WLN131078:WLX131141 WVJ131078:WVT131141 B196614:L196677 IX196614:JH196677 ST196614:TD196677 ACP196614:ACZ196677 AML196614:AMV196677 AWH196614:AWR196677 BGD196614:BGN196677 BPZ196614:BQJ196677 BZV196614:CAF196677 CJR196614:CKB196677 CTN196614:CTX196677 DDJ196614:DDT196677 DNF196614:DNP196677 DXB196614:DXL196677 EGX196614:EHH196677 EQT196614:ERD196677 FAP196614:FAZ196677 FKL196614:FKV196677 FUH196614:FUR196677 GED196614:GEN196677 GNZ196614:GOJ196677 GXV196614:GYF196677 HHR196614:HIB196677 HRN196614:HRX196677 IBJ196614:IBT196677 ILF196614:ILP196677 IVB196614:IVL196677 JEX196614:JFH196677 JOT196614:JPD196677 JYP196614:JYZ196677 KIL196614:KIV196677 KSH196614:KSR196677 LCD196614:LCN196677 LLZ196614:LMJ196677 LVV196614:LWF196677 MFR196614:MGB196677 MPN196614:MPX196677 MZJ196614:MZT196677 NJF196614:NJP196677 NTB196614:NTL196677 OCX196614:ODH196677 OMT196614:OND196677 OWP196614:OWZ196677 PGL196614:PGV196677 PQH196614:PQR196677 QAD196614:QAN196677 QJZ196614:QKJ196677 QTV196614:QUF196677 RDR196614:REB196677 RNN196614:RNX196677 RXJ196614:RXT196677 SHF196614:SHP196677 SRB196614:SRL196677 TAX196614:TBH196677 TKT196614:TLD196677 TUP196614:TUZ196677 UEL196614:UEV196677 UOH196614:UOR196677 UYD196614:UYN196677 VHZ196614:VIJ196677 VRV196614:VSF196677 WBR196614:WCB196677 WLN196614:WLX196677 WVJ196614:WVT196677 B262150:L262213 IX262150:JH262213 ST262150:TD262213 ACP262150:ACZ262213 AML262150:AMV262213 AWH262150:AWR262213 BGD262150:BGN262213 BPZ262150:BQJ262213 BZV262150:CAF262213 CJR262150:CKB262213 CTN262150:CTX262213 DDJ262150:DDT262213 DNF262150:DNP262213 DXB262150:DXL262213 EGX262150:EHH262213 EQT262150:ERD262213 FAP262150:FAZ262213 FKL262150:FKV262213 FUH262150:FUR262213 GED262150:GEN262213 GNZ262150:GOJ262213 GXV262150:GYF262213 HHR262150:HIB262213 HRN262150:HRX262213 IBJ262150:IBT262213 ILF262150:ILP262213 IVB262150:IVL262213 JEX262150:JFH262213 JOT262150:JPD262213 JYP262150:JYZ262213 KIL262150:KIV262213 KSH262150:KSR262213 LCD262150:LCN262213 LLZ262150:LMJ262213 LVV262150:LWF262213 MFR262150:MGB262213 MPN262150:MPX262213 MZJ262150:MZT262213 NJF262150:NJP262213 NTB262150:NTL262213 OCX262150:ODH262213 OMT262150:OND262213 OWP262150:OWZ262213 PGL262150:PGV262213 PQH262150:PQR262213 QAD262150:QAN262213 QJZ262150:QKJ262213 QTV262150:QUF262213 RDR262150:REB262213 RNN262150:RNX262213 RXJ262150:RXT262213 SHF262150:SHP262213 SRB262150:SRL262213 TAX262150:TBH262213 TKT262150:TLD262213 TUP262150:TUZ262213 UEL262150:UEV262213 UOH262150:UOR262213 UYD262150:UYN262213 VHZ262150:VIJ262213 VRV262150:VSF262213 WBR262150:WCB262213 WLN262150:WLX262213 WVJ262150:WVT262213 B327686:L327749 IX327686:JH327749 ST327686:TD327749 ACP327686:ACZ327749 AML327686:AMV327749 AWH327686:AWR327749 BGD327686:BGN327749 BPZ327686:BQJ327749 BZV327686:CAF327749 CJR327686:CKB327749 CTN327686:CTX327749 DDJ327686:DDT327749 DNF327686:DNP327749 DXB327686:DXL327749 EGX327686:EHH327749 EQT327686:ERD327749 FAP327686:FAZ327749 FKL327686:FKV327749 FUH327686:FUR327749 GED327686:GEN327749 GNZ327686:GOJ327749 GXV327686:GYF327749 HHR327686:HIB327749 HRN327686:HRX327749 IBJ327686:IBT327749 ILF327686:ILP327749 IVB327686:IVL327749 JEX327686:JFH327749 JOT327686:JPD327749 JYP327686:JYZ327749 KIL327686:KIV327749 KSH327686:KSR327749 LCD327686:LCN327749 LLZ327686:LMJ327749 LVV327686:LWF327749 MFR327686:MGB327749 MPN327686:MPX327749 MZJ327686:MZT327749 NJF327686:NJP327749 NTB327686:NTL327749 OCX327686:ODH327749 OMT327686:OND327749 OWP327686:OWZ327749 PGL327686:PGV327749 PQH327686:PQR327749 QAD327686:QAN327749 QJZ327686:QKJ327749 QTV327686:QUF327749 RDR327686:REB327749 RNN327686:RNX327749 RXJ327686:RXT327749 SHF327686:SHP327749 SRB327686:SRL327749 TAX327686:TBH327749 TKT327686:TLD327749 TUP327686:TUZ327749 UEL327686:UEV327749 UOH327686:UOR327749 UYD327686:UYN327749 VHZ327686:VIJ327749 VRV327686:VSF327749 WBR327686:WCB327749 WLN327686:WLX327749 WVJ327686:WVT327749 B393222:L393285 IX393222:JH393285 ST393222:TD393285 ACP393222:ACZ393285 AML393222:AMV393285 AWH393222:AWR393285 BGD393222:BGN393285 BPZ393222:BQJ393285 BZV393222:CAF393285 CJR393222:CKB393285 CTN393222:CTX393285 DDJ393222:DDT393285 DNF393222:DNP393285 DXB393222:DXL393285 EGX393222:EHH393285 EQT393222:ERD393285 FAP393222:FAZ393285 FKL393222:FKV393285 FUH393222:FUR393285 GED393222:GEN393285 GNZ393222:GOJ393285 GXV393222:GYF393285 HHR393222:HIB393285 HRN393222:HRX393285 IBJ393222:IBT393285 ILF393222:ILP393285 IVB393222:IVL393285 JEX393222:JFH393285 JOT393222:JPD393285 JYP393222:JYZ393285 KIL393222:KIV393285 KSH393222:KSR393285 LCD393222:LCN393285 LLZ393222:LMJ393285 LVV393222:LWF393285 MFR393222:MGB393285 MPN393222:MPX393285 MZJ393222:MZT393285 NJF393222:NJP393285 NTB393222:NTL393285 OCX393222:ODH393285 OMT393222:OND393285 OWP393222:OWZ393285 PGL393222:PGV393285 PQH393222:PQR393285 QAD393222:QAN393285 QJZ393222:QKJ393285 QTV393222:QUF393285 RDR393222:REB393285 RNN393222:RNX393285 RXJ393222:RXT393285 SHF393222:SHP393285 SRB393222:SRL393285 TAX393222:TBH393285 TKT393222:TLD393285 TUP393222:TUZ393285 UEL393222:UEV393285 UOH393222:UOR393285 UYD393222:UYN393285 VHZ393222:VIJ393285 VRV393222:VSF393285 WBR393222:WCB393285 WLN393222:WLX393285 WVJ393222:WVT393285 B458758:L458821 IX458758:JH458821 ST458758:TD458821 ACP458758:ACZ458821 AML458758:AMV458821 AWH458758:AWR458821 BGD458758:BGN458821 BPZ458758:BQJ458821 BZV458758:CAF458821 CJR458758:CKB458821 CTN458758:CTX458821 DDJ458758:DDT458821 DNF458758:DNP458821 DXB458758:DXL458821 EGX458758:EHH458821 EQT458758:ERD458821 FAP458758:FAZ458821 FKL458758:FKV458821 FUH458758:FUR458821 GED458758:GEN458821 GNZ458758:GOJ458821 GXV458758:GYF458821 HHR458758:HIB458821 HRN458758:HRX458821 IBJ458758:IBT458821 ILF458758:ILP458821 IVB458758:IVL458821 JEX458758:JFH458821 JOT458758:JPD458821 JYP458758:JYZ458821 KIL458758:KIV458821 KSH458758:KSR458821 LCD458758:LCN458821 LLZ458758:LMJ458821 LVV458758:LWF458821 MFR458758:MGB458821 MPN458758:MPX458821 MZJ458758:MZT458821 NJF458758:NJP458821 NTB458758:NTL458821 OCX458758:ODH458821 OMT458758:OND458821 OWP458758:OWZ458821 PGL458758:PGV458821 PQH458758:PQR458821 QAD458758:QAN458821 QJZ458758:QKJ458821 QTV458758:QUF458821 RDR458758:REB458821 RNN458758:RNX458821 RXJ458758:RXT458821 SHF458758:SHP458821 SRB458758:SRL458821 TAX458758:TBH458821 TKT458758:TLD458821 TUP458758:TUZ458821 UEL458758:UEV458821 UOH458758:UOR458821 UYD458758:UYN458821 VHZ458758:VIJ458821 VRV458758:VSF458821 WBR458758:WCB458821 WLN458758:WLX458821 WVJ458758:WVT458821 B524294:L524357 IX524294:JH524357 ST524294:TD524357 ACP524294:ACZ524357 AML524294:AMV524357 AWH524294:AWR524357 BGD524294:BGN524357 BPZ524294:BQJ524357 BZV524294:CAF524357 CJR524294:CKB524357 CTN524294:CTX524357 DDJ524294:DDT524357 DNF524294:DNP524357 DXB524294:DXL524357 EGX524294:EHH524357 EQT524294:ERD524357 FAP524294:FAZ524357 FKL524294:FKV524357 FUH524294:FUR524357 GED524294:GEN524357 GNZ524294:GOJ524357 GXV524294:GYF524357 HHR524294:HIB524357 HRN524294:HRX524357 IBJ524294:IBT524357 ILF524294:ILP524357 IVB524294:IVL524357 JEX524294:JFH524357 JOT524294:JPD524357 JYP524294:JYZ524357 KIL524294:KIV524357 KSH524294:KSR524357 LCD524294:LCN524357 LLZ524294:LMJ524357 LVV524294:LWF524357 MFR524294:MGB524357 MPN524294:MPX524357 MZJ524294:MZT524357 NJF524294:NJP524357 NTB524294:NTL524357 OCX524294:ODH524357 OMT524294:OND524357 OWP524294:OWZ524357 PGL524294:PGV524357 PQH524294:PQR524357 QAD524294:QAN524357 QJZ524294:QKJ524357 QTV524294:QUF524357 RDR524294:REB524357 RNN524294:RNX524357 RXJ524294:RXT524357 SHF524294:SHP524357 SRB524294:SRL524357 TAX524294:TBH524357 TKT524294:TLD524357 TUP524294:TUZ524357 UEL524294:UEV524357 UOH524294:UOR524357 UYD524294:UYN524357 VHZ524294:VIJ524357 VRV524294:VSF524357 WBR524294:WCB524357 WLN524294:WLX524357 WVJ524294:WVT524357 B589830:L589893 IX589830:JH589893 ST589830:TD589893 ACP589830:ACZ589893 AML589830:AMV589893 AWH589830:AWR589893 BGD589830:BGN589893 BPZ589830:BQJ589893 BZV589830:CAF589893 CJR589830:CKB589893 CTN589830:CTX589893 DDJ589830:DDT589893 DNF589830:DNP589893 DXB589830:DXL589893 EGX589830:EHH589893 EQT589830:ERD589893 FAP589830:FAZ589893 FKL589830:FKV589893 FUH589830:FUR589893 GED589830:GEN589893 GNZ589830:GOJ589893 GXV589830:GYF589893 HHR589830:HIB589893 HRN589830:HRX589893 IBJ589830:IBT589893 ILF589830:ILP589893 IVB589830:IVL589893 JEX589830:JFH589893 JOT589830:JPD589893 JYP589830:JYZ589893 KIL589830:KIV589893 KSH589830:KSR589893 LCD589830:LCN589893 LLZ589830:LMJ589893 LVV589830:LWF589893 MFR589830:MGB589893 MPN589830:MPX589893 MZJ589830:MZT589893 NJF589830:NJP589893 NTB589830:NTL589893 OCX589830:ODH589893 OMT589830:OND589893 OWP589830:OWZ589893 PGL589830:PGV589893 PQH589830:PQR589893 QAD589830:QAN589893 QJZ589830:QKJ589893 QTV589830:QUF589893 RDR589830:REB589893 RNN589830:RNX589893 RXJ589830:RXT589893 SHF589830:SHP589893 SRB589830:SRL589893 TAX589830:TBH589893 TKT589830:TLD589893 TUP589830:TUZ589893 UEL589830:UEV589893 UOH589830:UOR589893 UYD589830:UYN589893 VHZ589830:VIJ589893 VRV589830:VSF589893 WBR589830:WCB589893 WLN589830:WLX589893 WVJ589830:WVT589893 B655366:L655429 IX655366:JH655429 ST655366:TD655429 ACP655366:ACZ655429 AML655366:AMV655429 AWH655366:AWR655429 BGD655366:BGN655429 BPZ655366:BQJ655429 BZV655366:CAF655429 CJR655366:CKB655429 CTN655366:CTX655429 DDJ655366:DDT655429 DNF655366:DNP655429 DXB655366:DXL655429 EGX655366:EHH655429 EQT655366:ERD655429 FAP655366:FAZ655429 FKL655366:FKV655429 FUH655366:FUR655429 GED655366:GEN655429 GNZ655366:GOJ655429 GXV655366:GYF655429 HHR655366:HIB655429 HRN655366:HRX655429 IBJ655366:IBT655429 ILF655366:ILP655429 IVB655366:IVL655429 JEX655366:JFH655429 JOT655366:JPD655429 JYP655366:JYZ655429 KIL655366:KIV655429 KSH655366:KSR655429 LCD655366:LCN655429 LLZ655366:LMJ655429 LVV655366:LWF655429 MFR655366:MGB655429 MPN655366:MPX655429 MZJ655366:MZT655429 NJF655366:NJP655429 NTB655366:NTL655429 OCX655366:ODH655429 OMT655366:OND655429 OWP655366:OWZ655429 PGL655366:PGV655429 PQH655366:PQR655429 QAD655366:QAN655429 QJZ655366:QKJ655429 QTV655366:QUF655429 RDR655366:REB655429 RNN655366:RNX655429 RXJ655366:RXT655429 SHF655366:SHP655429 SRB655366:SRL655429 TAX655366:TBH655429 TKT655366:TLD655429 TUP655366:TUZ655429 UEL655366:UEV655429 UOH655366:UOR655429 UYD655366:UYN655429 VHZ655366:VIJ655429 VRV655366:VSF655429 WBR655366:WCB655429 WLN655366:WLX655429 WVJ655366:WVT655429 B720902:L720965 IX720902:JH720965 ST720902:TD720965 ACP720902:ACZ720965 AML720902:AMV720965 AWH720902:AWR720965 BGD720902:BGN720965 BPZ720902:BQJ720965 BZV720902:CAF720965 CJR720902:CKB720965 CTN720902:CTX720965 DDJ720902:DDT720965 DNF720902:DNP720965 DXB720902:DXL720965 EGX720902:EHH720965 EQT720902:ERD720965 FAP720902:FAZ720965 FKL720902:FKV720965 FUH720902:FUR720965 GED720902:GEN720965 GNZ720902:GOJ720965 GXV720902:GYF720965 HHR720902:HIB720965 HRN720902:HRX720965 IBJ720902:IBT720965 ILF720902:ILP720965 IVB720902:IVL720965 JEX720902:JFH720965 JOT720902:JPD720965 JYP720902:JYZ720965 KIL720902:KIV720965 KSH720902:KSR720965 LCD720902:LCN720965 LLZ720902:LMJ720965 LVV720902:LWF720965 MFR720902:MGB720965 MPN720902:MPX720965 MZJ720902:MZT720965 NJF720902:NJP720965 NTB720902:NTL720965 OCX720902:ODH720965 OMT720902:OND720965 OWP720902:OWZ720965 PGL720902:PGV720965 PQH720902:PQR720965 QAD720902:QAN720965 QJZ720902:QKJ720965 QTV720902:QUF720965 RDR720902:REB720965 RNN720902:RNX720965 RXJ720902:RXT720965 SHF720902:SHP720965 SRB720902:SRL720965 TAX720902:TBH720965 TKT720902:TLD720965 TUP720902:TUZ720965 UEL720902:UEV720965 UOH720902:UOR720965 UYD720902:UYN720965 VHZ720902:VIJ720965 VRV720902:VSF720965 WBR720902:WCB720965 WLN720902:WLX720965 WVJ720902:WVT720965 B786438:L786501 IX786438:JH786501 ST786438:TD786501 ACP786438:ACZ786501 AML786438:AMV786501 AWH786438:AWR786501 BGD786438:BGN786501 BPZ786438:BQJ786501 BZV786438:CAF786501 CJR786438:CKB786501 CTN786438:CTX786501 DDJ786438:DDT786501 DNF786438:DNP786501 DXB786438:DXL786501 EGX786438:EHH786501 EQT786438:ERD786501 FAP786438:FAZ786501 FKL786438:FKV786501 FUH786438:FUR786501 GED786438:GEN786501 GNZ786438:GOJ786501 GXV786438:GYF786501 HHR786438:HIB786501 HRN786438:HRX786501 IBJ786438:IBT786501 ILF786438:ILP786501 IVB786438:IVL786501 JEX786438:JFH786501 JOT786438:JPD786501 JYP786438:JYZ786501 KIL786438:KIV786501 KSH786438:KSR786501 LCD786438:LCN786501 LLZ786438:LMJ786501 LVV786438:LWF786501 MFR786438:MGB786501 MPN786438:MPX786501 MZJ786438:MZT786501 NJF786438:NJP786501 NTB786438:NTL786501 OCX786438:ODH786501 OMT786438:OND786501 OWP786438:OWZ786501 PGL786438:PGV786501 PQH786438:PQR786501 QAD786438:QAN786501 QJZ786438:QKJ786501 QTV786438:QUF786501 RDR786438:REB786501 RNN786438:RNX786501 RXJ786438:RXT786501 SHF786438:SHP786501 SRB786438:SRL786501 TAX786438:TBH786501 TKT786438:TLD786501 TUP786438:TUZ786501 UEL786438:UEV786501 UOH786438:UOR786501 UYD786438:UYN786501 VHZ786438:VIJ786501 VRV786438:VSF786501 WBR786438:WCB786501 WLN786438:WLX786501 WVJ786438:WVT786501 B851974:L852037 IX851974:JH852037 ST851974:TD852037 ACP851974:ACZ852037 AML851974:AMV852037 AWH851974:AWR852037 BGD851974:BGN852037 BPZ851974:BQJ852037 BZV851974:CAF852037 CJR851974:CKB852037 CTN851974:CTX852037 DDJ851974:DDT852037 DNF851974:DNP852037 DXB851974:DXL852037 EGX851974:EHH852037 EQT851974:ERD852037 FAP851974:FAZ852037 FKL851974:FKV852037 FUH851974:FUR852037 GED851974:GEN852037 GNZ851974:GOJ852037 GXV851974:GYF852037 HHR851974:HIB852037 HRN851974:HRX852037 IBJ851974:IBT852037 ILF851974:ILP852037 IVB851974:IVL852037 JEX851974:JFH852037 JOT851974:JPD852037 JYP851974:JYZ852037 KIL851974:KIV852037 KSH851974:KSR852037 LCD851974:LCN852037 LLZ851974:LMJ852037 LVV851974:LWF852037 MFR851974:MGB852037 MPN851974:MPX852037 MZJ851974:MZT852037 NJF851974:NJP852037 NTB851974:NTL852037 OCX851974:ODH852037 OMT851974:OND852037 OWP851974:OWZ852037 PGL851974:PGV852037 PQH851974:PQR852037 QAD851974:QAN852037 QJZ851974:QKJ852037 QTV851974:QUF852037 RDR851974:REB852037 RNN851974:RNX852037 RXJ851974:RXT852037 SHF851974:SHP852037 SRB851974:SRL852037 TAX851974:TBH852037 TKT851974:TLD852037 TUP851974:TUZ852037 UEL851974:UEV852037 UOH851974:UOR852037 UYD851974:UYN852037 VHZ851974:VIJ852037 VRV851974:VSF852037 WBR851974:WCB852037 WLN851974:WLX852037 WVJ851974:WVT852037 B917510:L917573 IX917510:JH917573 ST917510:TD917573 ACP917510:ACZ917573 AML917510:AMV917573 AWH917510:AWR917573 BGD917510:BGN917573 BPZ917510:BQJ917573 BZV917510:CAF917573 CJR917510:CKB917573 CTN917510:CTX917573 DDJ917510:DDT917573 DNF917510:DNP917573 DXB917510:DXL917573 EGX917510:EHH917573 EQT917510:ERD917573 FAP917510:FAZ917573 FKL917510:FKV917573 FUH917510:FUR917573 GED917510:GEN917573 GNZ917510:GOJ917573 GXV917510:GYF917573 HHR917510:HIB917573 HRN917510:HRX917573 IBJ917510:IBT917573 ILF917510:ILP917573 IVB917510:IVL917573 JEX917510:JFH917573 JOT917510:JPD917573 JYP917510:JYZ917573 KIL917510:KIV917573 KSH917510:KSR917573 LCD917510:LCN917573 LLZ917510:LMJ917573 LVV917510:LWF917573 MFR917510:MGB917573 MPN917510:MPX917573 MZJ917510:MZT917573 NJF917510:NJP917573 NTB917510:NTL917573 OCX917510:ODH917573 OMT917510:OND917573 OWP917510:OWZ917573 PGL917510:PGV917573 PQH917510:PQR917573 QAD917510:QAN917573 QJZ917510:QKJ917573 QTV917510:QUF917573 RDR917510:REB917573 RNN917510:RNX917573 RXJ917510:RXT917573 SHF917510:SHP917573 SRB917510:SRL917573 TAX917510:TBH917573 TKT917510:TLD917573 TUP917510:TUZ917573 UEL917510:UEV917573 UOH917510:UOR917573 UYD917510:UYN917573 VHZ917510:VIJ917573 VRV917510:VSF917573 WBR917510:WCB917573 WLN917510:WLX917573 WVJ917510:WVT917573 B983046:L983109 IX983046:JH983109 ST983046:TD983109 ACP983046:ACZ983109 AML983046:AMV983109 AWH983046:AWR983109 BGD983046:BGN983109 BPZ983046:BQJ983109 BZV983046:CAF983109 CJR983046:CKB983109 CTN983046:CTX983109 DDJ983046:DDT983109 DNF983046:DNP983109 DXB983046:DXL983109 EGX983046:EHH983109 EQT983046:ERD983109 FAP983046:FAZ983109 FKL983046:FKV983109 FUH983046:FUR983109 GED983046:GEN983109 GNZ983046:GOJ983109 GXV983046:GYF983109 HHR983046:HIB983109 HRN983046:HRX983109 IBJ983046:IBT983109 ILF983046:ILP983109 IVB983046:IVL983109 JEX983046:JFH983109 JOT983046:JPD983109 JYP983046:JYZ983109 KIL983046:KIV983109 KSH983046:KSR983109 LCD983046:LCN983109 LLZ983046:LMJ983109 LVV983046:LWF983109 MFR983046:MGB983109 MPN983046:MPX983109 MZJ983046:MZT983109 NJF983046:NJP983109 NTB983046:NTL983109 OCX983046:ODH983109 OMT983046:OND983109 OWP983046:OWZ983109 PGL983046:PGV983109 PQH983046:PQR983109 QAD983046:QAN983109 QJZ983046:QKJ983109 QTV983046:QUF983109 RDR983046:REB983109 RNN983046:RNX983109 RXJ983046:RXT983109 SHF983046:SHP983109 SRB983046:SRL983109 TAX983046:TBH983109 TKT983046:TLD983109 TUP983046:TUZ983109 UEL983046:UEV983109 UOH983046:UOR983109 UYD983046:UYN983109 VHZ983046:VIJ983109 VRV983046:VSF983109 WBR983046:WCB983109 WLN983046:WLX983109 WVJ983046:WVT983109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67:A68 IW67:IW68 SS67:SS68 ACO67:ACO68 AMK67:AMK68 AWG67:AWG68 BGC67:BGC68 BPY67:BPY68 BZU67:BZU68 CJQ67:CJQ68 CTM67:CTM68 DDI67:DDI68 DNE67:DNE68 DXA67:DXA68 EGW67:EGW68 EQS67:EQS68 FAO67:FAO68 FKK67:FKK68 FUG67:FUG68 GEC67:GEC68 GNY67:GNY68 GXU67:GXU68 HHQ67:HHQ68 HRM67:HRM68 IBI67:IBI68 ILE67:ILE68 IVA67:IVA68 JEW67:JEW68 JOS67:JOS68 JYO67:JYO68 KIK67:KIK68 KSG67:KSG68 LCC67:LCC68 LLY67:LLY68 LVU67:LVU68 MFQ67:MFQ68 MPM67:MPM68 MZI67:MZI68 NJE67:NJE68 NTA67:NTA68 OCW67:OCW68 OMS67:OMS68 OWO67:OWO68 PGK67:PGK68 PQG67:PQG68 QAC67:QAC68 QJY67:QJY68 QTU67:QTU68 RDQ67:RDQ68 RNM67:RNM68 RXI67:RXI68 SHE67:SHE68 SRA67:SRA68 TAW67:TAW68 TKS67:TKS68 TUO67:TUO68 UEK67:UEK68 UOG67:UOG68 UYC67:UYC68 VHY67:VHY68 VRU67:VRU68 WBQ67:WBQ68 WLM67:WLM68 WVI67:WVI68 A65603:A65604 IW65603:IW65604 SS65603:SS65604 ACO65603:ACO65604 AMK65603:AMK65604 AWG65603:AWG65604 BGC65603:BGC65604 BPY65603:BPY65604 BZU65603:BZU65604 CJQ65603:CJQ65604 CTM65603:CTM65604 DDI65603:DDI65604 DNE65603:DNE65604 DXA65603:DXA65604 EGW65603:EGW65604 EQS65603:EQS65604 FAO65603:FAO65604 FKK65603:FKK65604 FUG65603:FUG65604 GEC65603:GEC65604 GNY65603:GNY65604 GXU65603:GXU65604 HHQ65603:HHQ65604 HRM65603:HRM65604 IBI65603:IBI65604 ILE65603:ILE65604 IVA65603:IVA65604 JEW65603:JEW65604 JOS65603:JOS65604 JYO65603:JYO65604 KIK65603:KIK65604 KSG65603:KSG65604 LCC65603:LCC65604 LLY65603:LLY65604 LVU65603:LVU65604 MFQ65603:MFQ65604 MPM65603:MPM65604 MZI65603:MZI65604 NJE65603:NJE65604 NTA65603:NTA65604 OCW65603:OCW65604 OMS65603:OMS65604 OWO65603:OWO65604 PGK65603:PGK65604 PQG65603:PQG65604 QAC65603:QAC65604 QJY65603:QJY65604 QTU65603:QTU65604 RDQ65603:RDQ65604 RNM65603:RNM65604 RXI65603:RXI65604 SHE65603:SHE65604 SRA65603:SRA65604 TAW65603:TAW65604 TKS65603:TKS65604 TUO65603:TUO65604 UEK65603:UEK65604 UOG65603:UOG65604 UYC65603:UYC65604 VHY65603:VHY65604 VRU65603:VRU65604 WBQ65603:WBQ65604 WLM65603:WLM65604 WVI65603:WVI65604 A131139:A131140 IW131139:IW131140 SS131139:SS131140 ACO131139:ACO131140 AMK131139:AMK131140 AWG131139:AWG131140 BGC131139:BGC131140 BPY131139:BPY131140 BZU131139:BZU131140 CJQ131139:CJQ131140 CTM131139:CTM131140 DDI131139:DDI131140 DNE131139:DNE131140 DXA131139:DXA131140 EGW131139:EGW131140 EQS131139:EQS131140 FAO131139:FAO131140 FKK131139:FKK131140 FUG131139:FUG131140 GEC131139:GEC131140 GNY131139:GNY131140 GXU131139:GXU131140 HHQ131139:HHQ131140 HRM131139:HRM131140 IBI131139:IBI131140 ILE131139:ILE131140 IVA131139:IVA131140 JEW131139:JEW131140 JOS131139:JOS131140 JYO131139:JYO131140 KIK131139:KIK131140 KSG131139:KSG131140 LCC131139:LCC131140 LLY131139:LLY131140 LVU131139:LVU131140 MFQ131139:MFQ131140 MPM131139:MPM131140 MZI131139:MZI131140 NJE131139:NJE131140 NTA131139:NTA131140 OCW131139:OCW131140 OMS131139:OMS131140 OWO131139:OWO131140 PGK131139:PGK131140 PQG131139:PQG131140 QAC131139:QAC131140 QJY131139:QJY131140 QTU131139:QTU131140 RDQ131139:RDQ131140 RNM131139:RNM131140 RXI131139:RXI131140 SHE131139:SHE131140 SRA131139:SRA131140 TAW131139:TAW131140 TKS131139:TKS131140 TUO131139:TUO131140 UEK131139:UEK131140 UOG131139:UOG131140 UYC131139:UYC131140 VHY131139:VHY131140 VRU131139:VRU131140 WBQ131139:WBQ131140 WLM131139:WLM131140 WVI131139:WVI131140 A196675:A196676 IW196675:IW196676 SS196675:SS196676 ACO196675:ACO196676 AMK196675:AMK196676 AWG196675:AWG196676 BGC196675:BGC196676 BPY196675:BPY196676 BZU196675:BZU196676 CJQ196675:CJQ196676 CTM196675:CTM196676 DDI196675:DDI196676 DNE196675:DNE196676 DXA196675:DXA196676 EGW196675:EGW196676 EQS196675:EQS196676 FAO196675:FAO196676 FKK196675:FKK196676 FUG196675:FUG196676 GEC196675:GEC196676 GNY196675:GNY196676 GXU196675:GXU196676 HHQ196675:HHQ196676 HRM196675:HRM196676 IBI196675:IBI196676 ILE196675:ILE196676 IVA196675:IVA196676 JEW196675:JEW196676 JOS196675:JOS196676 JYO196675:JYO196676 KIK196675:KIK196676 KSG196675:KSG196676 LCC196675:LCC196676 LLY196675:LLY196676 LVU196675:LVU196676 MFQ196675:MFQ196676 MPM196675:MPM196676 MZI196675:MZI196676 NJE196675:NJE196676 NTA196675:NTA196676 OCW196675:OCW196676 OMS196675:OMS196676 OWO196675:OWO196676 PGK196675:PGK196676 PQG196675:PQG196676 QAC196675:QAC196676 QJY196675:QJY196676 QTU196675:QTU196676 RDQ196675:RDQ196676 RNM196675:RNM196676 RXI196675:RXI196676 SHE196675:SHE196676 SRA196675:SRA196676 TAW196675:TAW196676 TKS196675:TKS196676 TUO196675:TUO196676 UEK196675:UEK196676 UOG196675:UOG196676 UYC196675:UYC196676 VHY196675:VHY196676 VRU196675:VRU196676 WBQ196675:WBQ196676 WLM196675:WLM196676 WVI196675:WVI196676 A262211:A262212 IW262211:IW262212 SS262211:SS262212 ACO262211:ACO262212 AMK262211:AMK262212 AWG262211:AWG262212 BGC262211:BGC262212 BPY262211:BPY262212 BZU262211:BZU262212 CJQ262211:CJQ262212 CTM262211:CTM262212 DDI262211:DDI262212 DNE262211:DNE262212 DXA262211:DXA262212 EGW262211:EGW262212 EQS262211:EQS262212 FAO262211:FAO262212 FKK262211:FKK262212 FUG262211:FUG262212 GEC262211:GEC262212 GNY262211:GNY262212 GXU262211:GXU262212 HHQ262211:HHQ262212 HRM262211:HRM262212 IBI262211:IBI262212 ILE262211:ILE262212 IVA262211:IVA262212 JEW262211:JEW262212 JOS262211:JOS262212 JYO262211:JYO262212 KIK262211:KIK262212 KSG262211:KSG262212 LCC262211:LCC262212 LLY262211:LLY262212 LVU262211:LVU262212 MFQ262211:MFQ262212 MPM262211:MPM262212 MZI262211:MZI262212 NJE262211:NJE262212 NTA262211:NTA262212 OCW262211:OCW262212 OMS262211:OMS262212 OWO262211:OWO262212 PGK262211:PGK262212 PQG262211:PQG262212 QAC262211:QAC262212 QJY262211:QJY262212 QTU262211:QTU262212 RDQ262211:RDQ262212 RNM262211:RNM262212 RXI262211:RXI262212 SHE262211:SHE262212 SRA262211:SRA262212 TAW262211:TAW262212 TKS262211:TKS262212 TUO262211:TUO262212 UEK262211:UEK262212 UOG262211:UOG262212 UYC262211:UYC262212 VHY262211:VHY262212 VRU262211:VRU262212 WBQ262211:WBQ262212 WLM262211:WLM262212 WVI262211:WVI262212 A327747:A327748 IW327747:IW327748 SS327747:SS327748 ACO327747:ACO327748 AMK327747:AMK327748 AWG327747:AWG327748 BGC327747:BGC327748 BPY327747:BPY327748 BZU327747:BZU327748 CJQ327747:CJQ327748 CTM327747:CTM327748 DDI327747:DDI327748 DNE327747:DNE327748 DXA327747:DXA327748 EGW327747:EGW327748 EQS327747:EQS327748 FAO327747:FAO327748 FKK327747:FKK327748 FUG327747:FUG327748 GEC327747:GEC327748 GNY327747:GNY327748 GXU327747:GXU327748 HHQ327747:HHQ327748 HRM327747:HRM327748 IBI327747:IBI327748 ILE327747:ILE327748 IVA327747:IVA327748 JEW327747:JEW327748 JOS327747:JOS327748 JYO327747:JYO327748 KIK327747:KIK327748 KSG327747:KSG327748 LCC327747:LCC327748 LLY327747:LLY327748 LVU327747:LVU327748 MFQ327747:MFQ327748 MPM327747:MPM327748 MZI327747:MZI327748 NJE327747:NJE327748 NTA327747:NTA327748 OCW327747:OCW327748 OMS327747:OMS327748 OWO327747:OWO327748 PGK327747:PGK327748 PQG327747:PQG327748 QAC327747:QAC327748 QJY327747:QJY327748 QTU327747:QTU327748 RDQ327747:RDQ327748 RNM327747:RNM327748 RXI327747:RXI327748 SHE327747:SHE327748 SRA327747:SRA327748 TAW327747:TAW327748 TKS327747:TKS327748 TUO327747:TUO327748 UEK327747:UEK327748 UOG327747:UOG327748 UYC327747:UYC327748 VHY327747:VHY327748 VRU327747:VRU327748 WBQ327747:WBQ327748 WLM327747:WLM327748 WVI327747:WVI327748 A393283:A393284 IW393283:IW393284 SS393283:SS393284 ACO393283:ACO393284 AMK393283:AMK393284 AWG393283:AWG393284 BGC393283:BGC393284 BPY393283:BPY393284 BZU393283:BZU393284 CJQ393283:CJQ393284 CTM393283:CTM393284 DDI393283:DDI393284 DNE393283:DNE393284 DXA393283:DXA393284 EGW393283:EGW393284 EQS393283:EQS393284 FAO393283:FAO393284 FKK393283:FKK393284 FUG393283:FUG393284 GEC393283:GEC393284 GNY393283:GNY393284 GXU393283:GXU393284 HHQ393283:HHQ393284 HRM393283:HRM393284 IBI393283:IBI393284 ILE393283:ILE393284 IVA393283:IVA393284 JEW393283:JEW393284 JOS393283:JOS393284 JYO393283:JYO393284 KIK393283:KIK393284 KSG393283:KSG393284 LCC393283:LCC393284 LLY393283:LLY393284 LVU393283:LVU393284 MFQ393283:MFQ393284 MPM393283:MPM393284 MZI393283:MZI393284 NJE393283:NJE393284 NTA393283:NTA393284 OCW393283:OCW393284 OMS393283:OMS393284 OWO393283:OWO393284 PGK393283:PGK393284 PQG393283:PQG393284 QAC393283:QAC393284 QJY393283:QJY393284 QTU393283:QTU393284 RDQ393283:RDQ393284 RNM393283:RNM393284 RXI393283:RXI393284 SHE393283:SHE393284 SRA393283:SRA393284 TAW393283:TAW393284 TKS393283:TKS393284 TUO393283:TUO393284 UEK393283:UEK393284 UOG393283:UOG393284 UYC393283:UYC393284 VHY393283:VHY393284 VRU393283:VRU393284 WBQ393283:WBQ393284 WLM393283:WLM393284 WVI393283:WVI393284 A458819:A458820 IW458819:IW458820 SS458819:SS458820 ACO458819:ACO458820 AMK458819:AMK458820 AWG458819:AWG458820 BGC458819:BGC458820 BPY458819:BPY458820 BZU458819:BZU458820 CJQ458819:CJQ458820 CTM458819:CTM458820 DDI458819:DDI458820 DNE458819:DNE458820 DXA458819:DXA458820 EGW458819:EGW458820 EQS458819:EQS458820 FAO458819:FAO458820 FKK458819:FKK458820 FUG458819:FUG458820 GEC458819:GEC458820 GNY458819:GNY458820 GXU458819:GXU458820 HHQ458819:HHQ458820 HRM458819:HRM458820 IBI458819:IBI458820 ILE458819:ILE458820 IVA458819:IVA458820 JEW458819:JEW458820 JOS458819:JOS458820 JYO458819:JYO458820 KIK458819:KIK458820 KSG458819:KSG458820 LCC458819:LCC458820 LLY458819:LLY458820 LVU458819:LVU458820 MFQ458819:MFQ458820 MPM458819:MPM458820 MZI458819:MZI458820 NJE458819:NJE458820 NTA458819:NTA458820 OCW458819:OCW458820 OMS458819:OMS458820 OWO458819:OWO458820 PGK458819:PGK458820 PQG458819:PQG458820 QAC458819:QAC458820 QJY458819:QJY458820 QTU458819:QTU458820 RDQ458819:RDQ458820 RNM458819:RNM458820 RXI458819:RXI458820 SHE458819:SHE458820 SRA458819:SRA458820 TAW458819:TAW458820 TKS458819:TKS458820 TUO458819:TUO458820 UEK458819:UEK458820 UOG458819:UOG458820 UYC458819:UYC458820 VHY458819:VHY458820 VRU458819:VRU458820 WBQ458819:WBQ458820 WLM458819:WLM458820 WVI458819:WVI458820 A524355:A524356 IW524355:IW524356 SS524355:SS524356 ACO524355:ACO524356 AMK524355:AMK524356 AWG524355:AWG524356 BGC524355:BGC524356 BPY524355:BPY524356 BZU524355:BZU524356 CJQ524355:CJQ524356 CTM524355:CTM524356 DDI524355:DDI524356 DNE524355:DNE524356 DXA524355:DXA524356 EGW524355:EGW524356 EQS524355:EQS524356 FAO524355:FAO524356 FKK524355:FKK524356 FUG524355:FUG524356 GEC524355:GEC524356 GNY524355:GNY524356 GXU524355:GXU524356 HHQ524355:HHQ524356 HRM524355:HRM524356 IBI524355:IBI524356 ILE524355:ILE524356 IVA524355:IVA524356 JEW524355:JEW524356 JOS524355:JOS524356 JYO524355:JYO524356 KIK524355:KIK524356 KSG524355:KSG524356 LCC524355:LCC524356 LLY524355:LLY524356 LVU524355:LVU524356 MFQ524355:MFQ524356 MPM524355:MPM524356 MZI524355:MZI524356 NJE524355:NJE524356 NTA524355:NTA524356 OCW524355:OCW524356 OMS524355:OMS524356 OWO524355:OWO524356 PGK524355:PGK524356 PQG524355:PQG524356 QAC524355:QAC524356 QJY524355:QJY524356 QTU524355:QTU524356 RDQ524355:RDQ524356 RNM524355:RNM524356 RXI524355:RXI524356 SHE524355:SHE524356 SRA524355:SRA524356 TAW524355:TAW524356 TKS524355:TKS524356 TUO524355:TUO524356 UEK524355:UEK524356 UOG524355:UOG524356 UYC524355:UYC524356 VHY524355:VHY524356 VRU524355:VRU524356 WBQ524355:WBQ524356 WLM524355:WLM524356 WVI524355:WVI524356 A589891:A589892 IW589891:IW589892 SS589891:SS589892 ACO589891:ACO589892 AMK589891:AMK589892 AWG589891:AWG589892 BGC589891:BGC589892 BPY589891:BPY589892 BZU589891:BZU589892 CJQ589891:CJQ589892 CTM589891:CTM589892 DDI589891:DDI589892 DNE589891:DNE589892 DXA589891:DXA589892 EGW589891:EGW589892 EQS589891:EQS589892 FAO589891:FAO589892 FKK589891:FKK589892 FUG589891:FUG589892 GEC589891:GEC589892 GNY589891:GNY589892 GXU589891:GXU589892 HHQ589891:HHQ589892 HRM589891:HRM589892 IBI589891:IBI589892 ILE589891:ILE589892 IVA589891:IVA589892 JEW589891:JEW589892 JOS589891:JOS589892 JYO589891:JYO589892 KIK589891:KIK589892 KSG589891:KSG589892 LCC589891:LCC589892 LLY589891:LLY589892 LVU589891:LVU589892 MFQ589891:MFQ589892 MPM589891:MPM589892 MZI589891:MZI589892 NJE589891:NJE589892 NTA589891:NTA589892 OCW589891:OCW589892 OMS589891:OMS589892 OWO589891:OWO589892 PGK589891:PGK589892 PQG589891:PQG589892 QAC589891:QAC589892 QJY589891:QJY589892 QTU589891:QTU589892 RDQ589891:RDQ589892 RNM589891:RNM589892 RXI589891:RXI589892 SHE589891:SHE589892 SRA589891:SRA589892 TAW589891:TAW589892 TKS589891:TKS589892 TUO589891:TUO589892 UEK589891:UEK589892 UOG589891:UOG589892 UYC589891:UYC589892 VHY589891:VHY589892 VRU589891:VRU589892 WBQ589891:WBQ589892 WLM589891:WLM589892 WVI589891:WVI589892 A655427:A655428 IW655427:IW655428 SS655427:SS655428 ACO655427:ACO655428 AMK655427:AMK655428 AWG655427:AWG655428 BGC655427:BGC655428 BPY655427:BPY655428 BZU655427:BZU655428 CJQ655427:CJQ655428 CTM655427:CTM655428 DDI655427:DDI655428 DNE655427:DNE655428 DXA655427:DXA655428 EGW655427:EGW655428 EQS655427:EQS655428 FAO655427:FAO655428 FKK655427:FKK655428 FUG655427:FUG655428 GEC655427:GEC655428 GNY655427:GNY655428 GXU655427:GXU655428 HHQ655427:HHQ655428 HRM655427:HRM655428 IBI655427:IBI655428 ILE655427:ILE655428 IVA655427:IVA655428 JEW655427:JEW655428 JOS655427:JOS655428 JYO655427:JYO655428 KIK655427:KIK655428 KSG655427:KSG655428 LCC655427:LCC655428 LLY655427:LLY655428 LVU655427:LVU655428 MFQ655427:MFQ655428 MPM655427:MPM655428 MZI655427:MZI655428 NJE655427:NJE655428 NTA655427:NTA655428 OCW655427:OCW655428 OMS655427:OMS655428 OWO655427:OWO655428 PGK655427:PGK655428 PQG655427:PQG655428 QAC655427:QAC655428 QJY655427:QJY655428 QTU655427:QTU655428 RDQ655427:RDQ655428 RNM655427:RNM655428 RXI655427:RXI655428 SHE655427:SHE655428 SRA655427:SRA655428 TAW655427:TAW655428 TKS655427:TKS655428 TUO655427:TUO655428 UEK655427:UEK655428 UOG655427:UOG655428 UYC655427:UYC655428 VHY655427:VHY655428 VRU655427:VRU655428 WBQ655427:WBQ655428 WLM655427:WLM655428 WVI655427:WVI655428 A720963:A720964 IW720963:IW720964 SS720963:SS720964 ACO720963:ACO720964 AMK720963:AMK720964 AWG720963:AWG720964 BGC720963:BGC720964 BPY720963:BPY720964 BZU720963:BZU720964 CJQ720963:CJQ720964 CTM720963:CTM720964 DDI720963:DDI720964 DNE720963:DNE720964 DXA720963:DXA720964 EGW720963:EGW720964 EQS720963:EQS720964 FAO720963:FAO720964 FKK720963:FKK720964 FUG720963:FUG720964 GEC720963:GEC720964 GNY720963:GNY720964 GXU720963:GXU720964 HHQ720963:HHQ720964 HRM720963:HRM720964 IBI720963:IBI720964 ILE720963:ILE720964 IVA720963:IVA720964 JEW720963:JEW720964 JOS720963:JOS720964 JYO720963:JYO720964 KIK720963:KIK720964 KSG720963:KSG720964 LCC720963:LCC720964 LLY720963:LLY720964 LVU720963:LVU720964 MFQ720963:MFQ720964 MPM720963:MPM720964 MZI720963:MZI720964 NJE720963:NJE720964 NTA720963:NTA720964 OCW720963:OCW720964 OMS720963:OMS720964 OWO720963:OWO720964 PGK720963:PGK720964 PQG720963:PQG720964 QAC720963:QAC720964 QJY720963:QJY720964 QTU720963:QTU720964 RDQ720963:RDQ720964 RNM720963:RNM720964 RXI720963:RXI720964 SHE720963:SHE720964 SRA720963:SRA720964 TAW720963:TAW720964 TKS720963:TKS720964 TUO720963:TUO720964 UEK720963:UEK720964 UOG720963:UOG720964 UYC720963:UYC720964 VHY720963:VHY720964 VRU720963:VRU720964 WBQ720963:WBQ720964 WLM720963:WLM720964 WVI720963:WVI720964 A786499:A786500 IW786499:IW786500 SS786499:SS786500 ACO786499:ACO786500 AMK786499:AMK786500 AWG786499:AWG786500 BGC786499:BGC786500 BPY786499:BPY786500 BZU786499:BZU786500 CJQ786499:CJQ786500 CTM786499:CTM786500 DDI786499:DDI786500 DNE786499:DNE786500 DXA786499:DXA786500 EGW786499:EGW786500 EQS786499:EQS786500 FAO786499:FAO786500 FKK786499:FKK786500 FUG786499:FUG786500 GEC786499:GEC786500 GNY786499:GNY786500 GXU786499:GXU786500 HHQ786499:HHQ786500 HRM786499:HRM786500 IBI786499:IBI786500 ILE786499:ILE786500 IVA786499:IVA786500 JEW786499:JEW786500 JOS786499:JOS786500 JYO786499:JYO786500 KIK786499:KIK786500 KSG786499:KSG786500 LCC786499:LCC786500 LLY786499:LLY786500 LVU786499:LVU786500 MFQ786499:MFQ786500 MPM786499:MPM786500 MZI786499:MZI786500 NJE786499:NJE786500 NTA786499:NTA786500 OCW786499:OCW786500 OMS786499:OMS786500 OWO786499:OWO786500 PGK786499:PGK786500 PQG786499:PQG786500 QAC786499:QAC786500 QJY786499:QJY786500 QTU786499:QTU786500 RDQ786499:RDQ786500 RNM786499:RNM786500 RXI786499:RXI786500 SHE786499:SHE786500 SRA786499:SRA786500 TAW786499:TAW786500 TKS786499:TKS786500 TUO786499:TUO786500 UEK786499:UEK786500 UOG786499:UOG786500 UYC786499:UYC786500 VHY786499:VHY786500 VRU786499:VRU786500 WBQ786499:WBQ786500 WLM786499:WLM786500 WVI786499:WVI786500 A852035:A852036 IW852035:IW852036 SS852035:SS852036 ACO852035:ACO852036 AMK852035:AMK852036 AWG852035:AWG852036 BGC852035:BGC852036 BPY852035:BPY852036 BZU852035:BZU852036 CJQ852035:CJQ852036 CTM852035:CTM852036 DDI852035:DDI852036 DNE852035:DNE852036 DXA852035:DXA852036 EGW852035:EGW852036 EQS852035:EQS852036 FAO852035:FAO852036 FKK852035:FKK852036 FUG852035:FUG852036 GEC852035:GEC852036 GNY852035:GNY852036 GXU852035:GXU852036 HHQ852035:HHQ852036 HRM852035:HRM852036 IBI852035:IBI852036 ILE852035:ILE852036 IVA852035:IVA852036 JEW852035:JEW852036 JOS852035:JOS852036 JYO852035:JYO852036 KIK852035:KIK852036 KSG852035:KSG852036 LCC852035:LCC852036 LLY852035:LLY852036 LVU852035:LVU852036 MFQ852035:MFQ852036 MPM852035:MPM852036 MZI852035:MZI852036 NJE852035:NJE852036 NTA852035:NTA852036 OCW852035:OCW852036 OMS852035:OMS852036 OWO852035:OWO852036 PGK852035:PGK852036 PQG852035:PQG852036 QAC852035:QAC852036 QJY852035:QJY852036 QTU852035:QTU852036 RDQ852035:RDQ852036 RNM852035:RNM852036 RXI852035:RXI852036 SHE852035:SHE852036 SRA852035:SRA852036 TAW852035:TAW852036 TKS852035:TKS852036 TUO852035:TUO852036 UEK852035:UEK852036 UOG852035:UOG852036 UYC852035:UYC852036 VHY852035:VHY852036 VRU852035:VRU852036 WBQ852035:WBQ852036 WLM852035:WLM852036 WVI852035:WVI852036 A917571:A917572 IW917571:IW917572 SS917571:SS917572 ACO917571:ACO917572 AMK917571:AMK917572 AWG917571:AWG917572 BGC917571:BGC917572 BPY917571:BPY917572 BZU917571:BZU917572 CJQ917571:CJQ917572 CTM917571:CTM917572 DDI917571:DDI917572 DNE917571:DNE917572 DXA917571:DXA917572 EGW917571:EGW917572 EQS917571:EQS917572 FAO917571:FAO917572 FKK917571:FKK917572 FUG917571:FUG917572 GEC917571:GEC917572 GNY917571:GNY917572 GXU917571:GXU917572 HHQ917571:HHQ917572 HRM917571:HRM917572 IBI917571:IBI917572 ILE917571:ILE917572 IVA917571:IVA917572 JEW917571:JEW917572 JOS917571:JOS917572 JYO917571:JYO917572 KIK917571:KIK917572 KSG917571:KSG917572 LCC917571:LCC917572 LLY917571:LLY917572 LVU917571:LVU917572 MFQ917571:MFQ917572 MPM917571:MPM917572 MZI917571:MZI917572 NJE917571:NJE917572 NTA917571:NTA917572 OCW917571:OCW917572 OMS917571:OMS917572 OWO917571:OWO917572 PGK917571:PGK917572 PQG917571:PQG917572 QAC917571:QAC917572 QJY917571:QJY917572 QTU917571:QTU917572 RDQ917571:RDQ917572 RNM917571:RNM917572 RXI917571:RXI917572 SHE917571:SHE917572 SRA917571:SRA917572 TAW917571:TAW917572 TKS917571:TKS917572 TUO917571:TUO917572 UEK917571:UEK917572 UOG917571:UOG917572 UYC917571:UYC917572 VHY917571:VHY917572 VRU917571:VRU917572 WBQ917571:WBQ917572 WLM917571:WLM917572 WVI917571:WVI917572 A983107:A983108 IW983107:IW983108 SS983107:SS983108 ACO983107:ACO983108 AMK983107:AMK983108 AWG983107:AWG983108 BGC983107:BGC983108 BPY983107:BPY983108 BZU983107:BZU983108 CJQ983107:CJQ983108 CTM983107:CTM983108 DDI983107:DDI983108 DNE983107:DNE983108 DXA983107:DXA983108 EGW983107:EGW983108 EQS983107:EQS983108 FAO983107:FAO983108 FKK983107:FKK983108 FUG983107:FUG983108 GEC983107:GEC983108 GNY983107:GNY983108 GXU983107:GXU983108 HHQ983107:HHQ983108 HRM983107:HRM983108 IBI983107:IBI983108 ILE983107:ILE983108 IVA983107:IVA983108 JEW983107:JEW983108 JOS983107:JOS983108 JYO983107:JYO983108 KIK983107:KIK983108 KSG983107:KSG983108 LCC983107:LCC983108 LLY983107:LLY983108 LVU983107:LVU983108 MFQ983107:MFQ983108 MPM983107:MPM983108 MZI983107:MZI983108 NJE983107:NJE983108 NTA983107:NTA983108 OCW983107:OCW983108 OMS983107:OMS983108 OWO983107:OWO983108 PGK983107:PGK983108 PQG983107:PQG983108 QAC983107:QAC983108 QJY983107:QJY983108 QTU983107:QTU983108 RDQ983107:RDQ983108 RNM983107:RNM983108 RXI983107:RXI983108 SHE983107:SHE983108 SRA983107:SRA983108 TAW983107:TAW983108 TKS983107:TKS983108 TUO983107:TUO983108 UEK983107:UEK983108 UOG983107:UOG983108 UYC983107:UYC983108 VHY983107:VHY983108 VRU983107:VRU983108 WBQ983107:WBQ983108 WLM983107:WLM983108 WVI983107:WVI983108"/>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3"/>
  <sheetViews>
    <sheetView zoomScaleNormal="100" workbookViewId="0">
      <selection sqref="A1:B1"/>
    </sheetView>
  </sheetViews>
  <sheetFormatPr defaultColWidth="15.75" defaultRowHeight="10.5" x14ac:dyDescent="0.4"/>
  <cols>
    <col min="1" max="1" width="23.375" style="42" customWidth="1"/>
    <col min="2" max="3" width="11" style="98"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３月(中旬)</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s="42" customFormat="1" x14ac:dyDescent="0.4">
      <c r="A4" s="653"/>
      <c r="B4" s="659" t="s">
        <v>383</v>
      </c>
      <c r="C4" s="655" t="s">
        <v>382</v>
      </c>
      <c r="D4" s="653" t="s">
        <v>95</v>
      </c>
      <c r="E4" s="653"/>
      <c r="F4" s="649" t="str">
        <f>+B4</f>
        <v>(13'3/11～20)</v>
      </c>
      <c r="G4" s="649" t="str">
        <f>+C4</f>
        <v>(12'3/11～20)</v>
      </c>
      <c r="H4" s="653" t="s">
        <v>95</v>
      </c>
      <c r="I4" s="653"/>
      <c r="J4" s="649" t="str">
        <f>+B4</f>
        <v>(13'3/11～20)</v>
      </c>
      <c r="K4" s="649" t="str">
        <f>+C4</f>
        <v>(12'3/11～20)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92</v>
      </c>
      <c r="B6" s="292">
        <f>+B7+B41</f>
        <v>146170</v>
      </c>
      <c r="C6" s="292">
        <f>+C7+C41</f>
        <v>158275</v>
      </c>
      <c r="D6" s="297">
        <f t="shared" ref="D6:D37" si="0">+B6/C6</f>
        <v>0.92351919128099824</v>
      </c>
      <c r="E6" s="298">
        <f t="shared" ref="E6:E37" si="1">+B6-C6</f>
        <v>-12105</v>
      </c>
      <c r="F6" s="292">
        <f>+F7+F41</f>
        <v>200980</v>
      </c>
      <c r="G6" s="292">
        <f>+G7+G41</f>
        <v>214686</v>
      </c>
      <c r="H6" s="297">
        <f t="shared" ref="H6:H37" si="2">+F6/G6</f>
        <v>0.93615792366525996</v>
      </c>
      <c r="I6" s="298">
        <f t="shared" ref="I6:I37" si="3">+F6-G6</f>
        <v>-13706</v>
      </c>
      <c r="J6" s="297">
        <f t="shared" ref="J6:J37" si="4">+B6/F6</f>
        <v>0.7272862971439944</v>
      </c>
      <c r="K6" s="297">
        <f t="shared" ref="K6:K37" si="5">+C6/G6</f>
        <v>0.73723950327454979</v>
      </c>
      <c r="L6" s="291">
        <f t="shared" ref="L6:L37" si="6">+J6-K6</f>
        <v>-9.9532061305553921E-3</v>
      </c>
    </row>
    <row r="7" spans="1:12" s="44" customFormat="1" x14ac:dyDescent="0.4">
      <c r="A7" s="249" t="s">
        <v>91</v>
      </c>
      <c r="B7" s="292">
        <f>+B8+B18+B38</f>
        <v>60804</v>
      </c>
      <c r="C7" s="292">
        <f>+C8+C18+C38</f>
        <v>67768</v>
      </c>
      <c r="D7" s="297">
        <f t="shared" si="0"/>
        <v>0.89723763428166692</v>
      </c>
      <c r="E7" s="298">
        <f t="shared" si="1"/>
        <v>-6964</v>
      </c>
      <c r="F7" s="292">
        <f>+F8+F18+F38</f>
        <v>84286</v>
      </c>
      <c r="G7" s="292">
        <f>+G8+G18+G38</f>
        <v>92604</v>
      </c>
      <c r="H7" s="297">
        <f t="shared" si="2"/>
        <v>0.91017666623471993</v>
      </c>
      <c r="I7" s="298">
        <f t="shared" si="3"/>
        <v>-8318</v>
      </c>
      <c r="J7" s="297">
        <f t="shared" si="4"/>
        <v>0.72140094440357827</v>
      </c>
      <c r="K7" s="297">
        <f t="shared" si="5"/>
        <v>0.73180424171742042</v>
      </c>
      <c r="L7" s="291">
        <f t="shared" si="6"/>
        <v>-1.0403297313842153E-2</v>
      </c>
    </row>
    <row r="8" spans="1:12" x14ac:dyDescent="0.4">
      <c r="A8" s="277" t="s">
        <v>190</v>
      </c>
      <c r="B8" s="290">
        <f>SUM(B9:B17)</f>
        <v>38833</v>
      </c>
      <c r="C8" s="290">
        <f>SUM(C9:C17)</f>
        <v>46433</v>
      </c>
      <c r="D8" s="294">
        <f t="shared" si="0"/>
        <v>0.83632330454633563</v>
      </c>
      <c r="E8" s="605">
        <f t="shared" si="1"/>
        <v>-7600</v>
      </c>
      <c r="F8" s="290">
        <f>SUM(F9:F17)</f>
        <v>54765</v>
      </c>
      <c r="G8" s="290">
        <f>SUM(G9:G17)</f>
        <v>65499</v>
      </c>
      <c r="H8" s="294">
        <f t="shared" si="2"/>
        <v>0.83611963541428114</v>
      </c>
      <c r="I8" s="605">
        <f t="shared" si="3"/>
        <v>-10734</v>
      </c>
      <c r="J8" s="294">
        <f t="shared" si="4"/>
        <v>0.70908426915000455</v>
      </c>
      <c r="K8" s="294">
        <f t="shared" si="5"/>
        <v>0.70891158643643415</v>
      </c>
      <c r="L8" s="293">
        <f t="shared" si="6"/>
        <v>1.7268271357040454E-4</v>
      </c>
    </row>
    <row r="9" spans="1:12" x14ac:dyDescent="0.4">
      <c r="A9" s="57" t="s">
        <v>87</v>
      </c>
      <c r="B9" s="139">
        <v>33850</v>
      </c>
      <c r="C9" s="129">
        <v>34844</v>
      </c>
      <c r="D9" s="121">
        <f t="shared" si="0"/>
        <v>0.97147285041901044</v>
      </c>
      <c r="E9" s="125">
        <f t="shared" si="1"/>
        <v>-994</v>
      </c>
      <c r="F9" s="139">
        <v>48541</v>
      </c>
      <c r="G9" s="129">
        <v>50739</v>
      </c>
      <c r="H9" s="121">
        <f t="shared" si="2"/>
        <v>0.95668026567334796</v>
      </c>
      <c r="I9" s="125">
        <f t="shared" si="3"/>
        <v>-2198</v>
      </c>
      <c r="J9" s="121">
        <f t="shared" si="4"/>
        <v>0.69734863311427453</v>
      </c>
      <c r="K9" s="121">
        <f t="shared" si="5"/>
        <v>0.68673012869784589</v>
      </c>
      <c r="L9" s="130">
        <f t="shared" si="6"/>
        <v>1.0618504416428642E-2</v>
      </c>
    </row>
    <row r="10" spans="1:12" x14ac:dyDescent="0.4">
      <c r="A10" s="58" t="s">
        <v>90</v>
      </c>
      <c r="B10" s="139">
        <v>4250</v>
      </c>
      <c r="C10" s="129">
        <v>4063</v>
      </c>
      <c r="D10" s="104">
        <f t="shared" si="0"/>
        <v>1.0460251046025104</v>
      </c>
      <c r="E10" s="105">
        <f t="shared" si="1"/>
        <v>187</v>
      </c>
      <c r="F10" s="139">
        <v>5000</v>
      </c>
      <c r="G10" s="129">
        <v>5000</v>
      </c>
      <c r="H10" s="104">
        <f t="shared" si="2"/>
        <v>1</v>
      </c>
      <c r="I10" s="105">
        <f t="shared" si="3"/>
        <v>0</v>
      </c>
      <c r="J10" s="104">
        <f t="shared" si="4"/>
        <v>0.85</v>
      </c>
      <c r="K10" s="104">
        <f t="shared" si="5"/>
        <v>0.81259999999999999</v>
      </c>
      <c r="L10" s="103">
        <f t="shared" si="6"/>
        <v>3.7399999999999989E-2</v>
      </c>
    </row>
    <row r="11" spans="1:12" s="42" customFormat="1" x14ac:dyDescent="0.4">
      <c r="A11" s="58" t="s">
        <v>162</v>
      </c>
      <c r="B11" s="139">
        <v>0</v>
      </c>
      <c r="C11" s="129">
        <v>6744</v>
      </c>
      <c r="D11" s="104">
        <f t="shared" si="0"/>
        <v>0</v>
      </c>
      <c r="E11" s="105">
        <f t="shared" si="1"/>
        <v>-6744</v>
      </c>
      <c r="F11" s="139">
        <v>0</v>
      </c>
      <c r="G11" s="129">
        <v>8310</v>
      </c>
      <c r="H11" s="104">
        <f t="shared" si="2"/>
        <v>0</v>
      </c>
      <c r="I11" s="105">
        <f t="shared" si="3"/>
        <v>-8310</v>
      </c>
      <c r="J11" s="104" t="e">
        <f t="shared" si="4"/>
        <v>#DIV/0!</v>
      </c>
      <c r="K11" s="104">
        <f t="shared" si="5"/>
        <v>0.8115523465703971</v>
      </c>
      <c r="L11" s="103" t="e">
        <f t="shared" si="6"/>
        <v>#DIV/0!</v>
      </c>
    </row>
    <row r="12" spans="1:12" s="42" customFormat="1" x14ac:dyDescent="0.4">
      <c r="A12" s="58" t="s">
        <v>85</v>
      </c>
      <c r="B12" s="135"/>
      <c r="C12" s="129"/>
      <c r="D12" s="104" t="e">
        <f t="shared" si="0"/>
        <v>#DIV/0!</v>
      </c>
      <c r="E12" s="105">
        <f t="shared" si="1"/>
        <v>0</v>
      </c>
      <c r="F12" s="135"/>
      <c r="G12" s="129"/>
      <c r="H12" s="104" t="e">
        <f t="shared" si="2"/>
        <v>#DIV/0!</v>
      </c>
      <c r="I12" s="105">
        <f t="shared" si="3"/>
        <v>0</v>
      </c>
      <c r="J12" s="104" t="e">
        <f t="shared" si="4"/>
        <v>#DIV/0!</v>
      </c>
      <c r="K12" s="104" t="e">
        <f t="shared" si="5"/>
        <v>#DIV/0!</v>
      </c>
      <c r="L12" s="103" t="e">
        <f t="shared" si="6"/>
        <v>#DIV/0!</v>
      </c>
    </row>
    <row r="13" spans="1:12" s="42" customFormat="1" x14ac:dyDescent="0.4">
      <c r="A13" s="58" t="s">
        <v>86</v>
      </c>
      <c r="B13" s="135"/>
      <c r="C13" s="129"/>
      <c r="D13" s="104" t="e">
        <f t="shared" si="0"/>
        <v>#DIV/0!</v>
      </c>
      <c r="E13" s="105">
        <f t="shared" si="1"/>
        <v>0</v>
      </c>
      <c r="F13" s="135"/>
      <c r="G13" s="129"/>
      <c r="H13" s="104" t="e">
        <f t="shared" si="2"/>
        <v>#DIV/0!</v>
      </c>
      <c r="I13" s="105">
        <f t="shared" si="3"/>
        <v>0</v>
      </c>
      <c r="J13" s="104" t="e">
        <f t="shared" si="4"/>
        <v>#DIV/0!</v>
      </c>
      <c r="K13" s="104" t="e">
        <f t="shared" si="5"/>
        <v>#DIV/0!</v>
      </c>
      <c r="L13" s="103" t="e">
        <f t="shared" si="6"/>
        <v>#DIV/0!</v>
      </c>
    </row>
    <row r="14" spans="1:12" x14ac:dyDescent="0.4">
      <c r="A14" s="64" t="s">
        <v>189</v>
      </c>
      <c r="B14" s="138">
        <v>733</v>
      </c>
      <c r="C14" s="106">
        <v>782</v>
      </c>
      <c r="D14" s="115">
        <f t="shared" si="0"/>
        <v>0.9373401534526854</v>
      </c>
      <c r="E14" s="116">
        <f t="shared" si="1"/>
        <v>-49</v>
      </c>
      <c r="F14" s="138">
        <v>1224</v>
      </c>
      <c r="G14" s="106">
        <v>1450</v>
      </c>
      <c r="H14" s="115">
        <f t="shared" si="2"/>
        <v>0.84413793103448276</v>
      </c>
      <c r="I14" s="116">
        <f t="shared" si="3"/>
        <v>-226</v>
      </c>
      <c r="J14" s="115">
        <f t="shared" si="4"/>
        <v>0.59885620915032678</v>
      </c>
      <c r="K14" s="115">
        <f t="shared" si="5"/>
        <v>0.53931034482758622</v>
      </c>
      <c r="L14" s="114">
        <f t="shared" si="6"/>
        <v>5.954586432274056E-2</v>
      </c>
    </row>
    <row r="15" spans="1:12" x14ac:dyDescent="0.4">
      <c r="A15" s="58" t="s">
        <v>188</v>
      </c>
      <c r="B15" s="132"/>
      <c r="C15" s="132"/>
      <c r="D15" s="104" t="e">
        <f t="shared" si="0"/>
        <v>#DIV/0!</v>
      </c>
      <c r="E15" s="105">
        <f t="shared" si="1"/>
        <v>0</v>
      </c>
      <c r="F15" s="132"/>
      <c r="G15" s="132"/>
      <c r="H15" s="104" t="e">
        <f t="shared" si="2"/>
        <v>#DIV/0!</v>
      </c>
      <c r="I15" s="105">
        <f t="shared" si="3"/>
        <v>0</v>
      </c>
      <c r="J15" s="104" t="e">
        <f t="shared" si="4"/>
        <v>#DIV/0!</v>
      </c>
      <c r="K15" s="104" t="e">
        <f t="shared" si="5"/>
        <v>#DIV/0!</v>
      </c>
      <c r="L15" s="103" t="e">
        <f t="shared" si="6"/>
        <v>#DIV/0!</v>
      </c>
    </row>
    <row r="16" spans="1:12" x14ac:dyDescent="0.4">
      <c r="A16" s="70" t="s">
        <v>187</v>
      </c>
      <c r="B16" s="135"/>
      <c r="C16" s="135"/>
      <c r="D16" s="104" t="e">
        <f t="shared" si="0"/>
        <v>#DIV/0!</v>
      </c>
      <c r="E16" s="105">
        <f t="shared" si="1"/>
        <v>0</v>
      </c>
      <c r="F16" s="135"/>
      <c r="G16" s="135"/>
      <c r="H16" s="121" t="e">
        <f t="shared" si="2"/>
        <v>#DIV/0!</v>
      </c>
      <c r="I16" s="125">
        <f t="shared" si="3"/>
        <v>0</v>
      </c>
      <c r="J16" s="110" t="e">
        <f t="shared" si="4"/>
        <v>#DIV/0!</v>
      </c>
      <c r="K16" s="110" t="e">
        <f t="shared" si="5"/>
        <v>#DIV/0!</v>
      </c>
      <c r="L16" s="114" t="e">
        <f t="shared" si="6"/>
        <v>#DIV/0!</v>
      </c>
    </row>
    <row r="17" spans="1:12" x14ac:dyDescent="0.4">
      <c r="A17" s="70" t="s">
        <v>186</v>
      </c>
      <c r="B17" s="134"/>
      <c r="C17" s="134"/>
      <c r="D17" s="110" t="e">
        <f t="shared" si="0"/>
        <v>#DIV/0!</v>
      </c>
      <c r="E17" s="116">
        <f t="shared" si="1"/>
        <v>0</v>
      </c>
      <c r="F17" s="134"/>
      <c r="G17" s="134"/>
      <c r="H17" s="110" t="e">
        <f t="shared" si="2"/>
        <v>#DIV/0!</v>
      </c>
      <c r="I17" s="111">
        <f t="shared" si="3"/>
        <v>0</v>
      </c>
      <c r="J17" s="115" t="e">
        <f t="shared" si="4"/>
        <v>#DIV/0!</v>
      </c>
      <c r="K17" s="115" t="e">
        <f t="shared" si="5"/>
        <v>#DIV/0!</v>
      </c>
      <c r="L17" s="114" t="e">
        <f t="shared" si="6"/>
        <v>#DIV/0!</v>
      </c>
    </row>
    <row r="18" spans="1:12" x14ac:dyDescent="0.4">
      <c r="A18" s="277" t="s">
        <v>185</v>
      </c>
      <c r="B18" s="290">
        <f>SUM(B19:B37)</f>
        <v>21540</v>
      </c>
      <c r="C18" s="290">
        <f>SUM(C19:C37)</f>
        <v>20791</v>
      </c>
      <c r="D18" s="294">
        <f t="shared" si="0"/>
        <v>1.0360252032129287</v>
      </c>
      <c r="E18" s="605">
        <f t="shared" si="1"/>
        <v>749</v>
      </c>
      <c r="F18" s="290">
        <f>SUM(F19:F37)</f>
        <v>28720</v>
      </c>
      <c r="G18" s="290">
        <f>SUM(G19:G37)</f>
        <v>26215</v>
      </c>
      <c r="H18" s="294">
        <f t="shared" si="2"/>
        <v>1.0955559794011063</v>
      </c>
      <c r="I18" s="605">
        <f t="shared" si="3"/>
        <v>2505</v>
      </c>
      <c r="J18" s="294">
        <f t="shared" si="4"/>
        <v>0.75</v>
      </c>
      <c r="K18" s="294">
        <f t="shared" si="5"/>
        <v>0.79309555597940107</v>
      </c>
      <c r="L18" s="293">
        <f t="shared" si="6"/>
        <v>-4.3095555979401068E-2</v>
      </c>
    </row>
    <row r="19" spans="1:12" x14ac:dyDescent="0.4">
      <c r="A19" s="57" t="s">
        <v>184</v>
      </c>
      <c r="B19" s="132"/>
      <c r="C19" s="135"/>
      <c r="D19" s="121" t="e">
        <f t="shared" si="0"/>
        <v>#DIV/0!</v>
      </c>
      <c r="E19" s="125">
        <f t="shared" si="1"/>
        <v>0</v>
      </c>
      <c r="F19" s="135"/>
      <c r="G19" s="135"/>
      <c r="H19" s="121" t="e">
        <f t="shared" si="2"/>
        <v>#DIV/0!</v>
      </c>
      <c r="I19" s="125">
        <f t="shared" si="3"/>
        <v>0</v>
      </c>
      <c r="J19" s="121" t="e">
        <f t="shared" si="4"/>
        <v>#DIV/0!</v>
      </c>
      <c r="K19" s="121" t="e">
        <f t="shared" si="5"/>
        <v>#DIV/0!</v>
      </c>
      <c r="L19" s="130" t="e">
        <f t="shared" si="6"/>
        <v>#DIV/0!</v>
      </c>
    </row>
    <row r="20" spans="1:12" x14ac:dyDescent="0.4">
      <c r="A20" s="58" t="s">
        <v>244</v>
      </c>
      <c r="B20" s="606">
        <v>3224</v>
      </c>
      <c r="C20" s="129"/>
      <c r="D20" s="104" t="e">
        <f t="shared" si="0"/>
        <v>#DIV/0!</v>
      </c>
      <c r="E20" s="105">
        <f t="shared" si="1"/>
        <v>3224</v>
      </c>
      <c r="F20" s="129">
        <v>4390</v>
      </c>
      <c r="G20" s="129"/>
      <c r="H20" s="104" t="e">
        <f t="shared" si="2"/>
        <v>#DIV/0!</v>
      </c>
      <c r="I20" s="105">
        <f t="shared" si="3"/>
        <v>4390</v>
      </c>
      <c r="J20" s="104">
        <f t="shared" si="4"/>
        <v>0.73439635535307513</v>
      </c>
      <c r="K20" s="104" t="e">
        <f t="shared" si="5"/>
        <v>#DIV/0!</v>
      </c>
      <c r="L20" s="103" t="e">
        <f t="shared" si="6"/>
        <v>#DIV/0!</v>
      </c>
    </row>
    <row r="21" spans="1:12" x14ac:dyDescent="0.4">
      <c r="A21" s="58" t="s">
        <v>183</v>
      </c>
      <c r="B21" s="108">
        <v>6102</v>
      </c>
      <c r="C21" s="129">
        <v>6530</v>
      </c>
      <c r="D21" s="104">
        <f t="shared" si="0"/>
        <v>0.93445635528330784</v>
      </c>
      <c r="E21" s="105">
        <f t="shared" si="1"/>
        <v>-428</v>
      </c>
      <c r="F21" s="129">
        <v>8700</v>
      </c>
      <c r="G21" s="129">
        <v>8575</v>
      </c>
      <c r="H21" s="104">
        <f t="shared" si="2"/>
        <v>1.0145772594752187</v>
      </c>
      <c r="I21" s="105">
        <f t="shared" si="3"/>
        <v>125</v>
      </c>
      <c r="J21" s="104">
        <f t="shared" si="4"/>
        <v>0.70137931034482759</v>
      </c>
      <c r="K21" s="104">
        <f t="shared" si="5"/>
        <v>0.76151603498542275</v>
      </c>
      <c r="L21" s="103">
        <f t="shared" si="6"/>
        <v>-6.0136724640595163E-2</v>
      </c>
    </row>
    <row r="22" spans="1:12" x14ac:dyDescent="0.4">
      <c r="A22" s="58" t="s">
        <v>182</v>
      </c>
      <c r="B22" s="108">
        <v>2579</v>
      </c>
      <c r="C22" s="129">
        <v>2173</v>
      </c>
      <c r="D22" s="104">
        <f t="shared" si="0"/>
        <v>1.1868384721583065</v>
      </c>
      <c r="E22" s="105">
        <f t="shared" si="1"/>
        <v>406</v>
      </c>
      <c r="F22" s="129">
        <v>2950</v>
      </c>
      <c r="G22" s="129">
        <v>2960</v>
      </c>
      <c r="H22" s="104">
        <f t="shared" si="2"/>
        <v>0.9966216216216216</v>
      </c>
      <c r="I22" s="105">
        <f t="shared" si="3"/>
        <v>-10</v>
      </c>
      <c r="J22" s="104">
        <f t="shared" si="4"/>
        <v>0.8742372881355932</v>
      </c>
      <c r="K22" s="104">
        <f t="shared" si="5"/>
        <v>0.73412162162162165</v>
      </c>
      <c r="L22" s="103">
        <f t="shared" si="6"/>
        <v>0.14011566651397156</v>
      </c>
    </row>
    <row r="23" spans="1:12" x14ac:dyDescent="0.4">
      <c r="A23" s="58" t="s">
        <v>181</v>
      </c>
      <c r="B23" s="133">
        <v>1140</v>
      </c>
      <c r="C23" s="129">
        <v>1117</v>
      </c>
      <c r="D23" s="115">
        <f t="shared" si="0"/>
        <v>1.0205908683974934</v>
      </c>
      <c r="E23" s="116">
        <f t="shared" si="1"/>
        <v>23</v>
      </c>
      <c r="F23" s="129">
        <v>1450</v>
      </c>
      <c r="G23" s="129">
        <v>1475</v>
      </c>
      <c r="H23" s="115">
        <f t="shared" si="2"/>
        <v>0.98305084745762716</v>
      </c>
      <c r="I23" s="116">
        <f t="shared" si="3"/>
        <v>-25</v>
      </c>
      <c r="J23" s="115">
        <f t="shared" si="4"/>
        <v>0.78620689655172415</v>
      </c>
      <c r="K23" s="115">
        <f t="shared" si="5"/>
        <v>0.75728813559322039</v>
      </c>
      <c r="L23" s="114">
        <f t="shared" si="6"/>
        <v>2.8918760958503764E-2</v>
      </c>
    </row>
    <row r="24" spans="1:12" s="42" customFormat="1" x14ac:dyDescent="0.4">
      <c r="A24" s="70" t="s">
        <v>180</v>
      </c>
      <c r="B24" s="108"/>
      <c r="C24" s="129"/>
      <c r="D24" s="104" t="e">
        <f t="shared" si="0"/>
        <v>#DIV/0!</v>
      </c>
      <c r="E24" s="105">
        <f t="shared" si="1"/>
        <v>0</v>
      </c>
      <c r="F24" s="129"/>
      <c r="G24" s="129"/>
      <c r="H24" s="104" t="e">
        <f t="shared" si="2"/>
        <v>#DIV/0!</v>
      </c>
      <c r="I24" s="105">
        <f t="shared" si="3"/>
        <v>0</v>
      </c>
      <c r="J24" s="104" t="e">
        <f t="shared" si="4"/>
        <v>#DIV/0!</v>
      </c>
      <c r="K24" s="104" t="e">
        <f t="shared" si="5"/>
        <v>#DIV/0!</v>
      </c>
      <c r="L24" s="103" t="e">
        <f t="shared" si="6"/>
        <v>#DIV/0!</v>
      </c>
    </row>
    <row r="25" spans="1:12" x14ac:dyDescent="0.4">
      <c r="A25" s="70" t="s">
        <v>179</v>
      </c>
      <c r="B25" s="137">
        <v>1157</v>
      </c>
      <c r="C25" s="129">
        <v>1349</v>
      </c>
      <c r="D25" s="104">
        <f t="shared" si="0"/>
        <v>0.85767234988880647</v>
      </c>
      <c r="E25" s="105">
        <f t="shared" si="1"/>
        <v>-192</v>
      </c>
      <c r="F25" s="129">
        <v>1475</v>
      </c>
      <c r="G25" s="129">
        <v>1480</v>
      </c>
      <c r="H25" s="104">
        <f t="shared" si="2"/>
        <v>0.9966216216216216</v>
      </c>
      <c r="I25" s="105">
        <f t="shared" si="3"/>
        <v>-5</v>
      </c>
      <c r="J25" s="104">
        <f t="shared" si="4"/>
        <v>0.78440677966101691</v>
      </c>
      <c r="K25" s="104">
        <f t="shared" si="5"/>
        <v>0.91148648648648645</v>
      </c>
      <c r="L25" s="103">
        <f t="shared" si="6"/>
        <v>-0.12707970682546954</v>
      </c>
    </row>
    <row r="26" spans="1:12" s="42" customFormat="1" x14ac:dyDescent="0.4">
      <c r="A26" s="70" t="s">
        <v>178</v>
      </c>
      <c r="B26" s="136"/>
      <c r="C26" s="108">
        <v>1311</v>
      </c>
      <c r="D26" s="104">
        <f t="shared" si="0"/>
        <v>0</v>
      </c>
      <c r="E26" s="105">
        <f t="shared" si="1"/>
        <v>-1311</v>
      </c>
      <c r="F26" s="132"/>
      <c r="G26" s="108">
        <v>1480</v>
      </c>
      <c r="H26" s="104">
        <f t="shared" si="2"/>
        <v>0</v>
      </c>
      <c r="I26" s="105">
        <f t="shared" si="3"/>
        <v>-1480</v>
      </c>
      <c r="J26" s="104" t="e">
        <f t="shared" si="4"/>
        <v>#DIV/0!</v>
      </c>
      <c r="K26" s="104">
        <f t="shared" si="5"/>
        <v>0.88581081081081081</v>
      </c>
      <c r="L26" s="103" t="e">
        <f t="shared" si="6"/>
        <v>#DIV/0!</v>
      </c>
    </row>
    <row r="27" spans="1:12" x14ac:dyDescent="0.4">
      <c r="A27" s="58" t="s">
        <v>177</v>
      </c>
      <c r="B27" s="132"/>
      <c r="C27" s="135"/>
      <c r="D27" s="104" t="e">
        <f t="shared" si="0"/>
        <v>#DIV/0!</v>
      </c>
      <c r="E27" s="105">
        <f t="shared" si="1"/>
        <v>0</v>
      </c>
      <c r="F27" s="135"/>
      <c r="G27" s="135"/>
      <c r="H27" s="104" t="e">
        <f t="shared" si="2"/>
        <v>#DIV/0!</v>
      </c>
      <c r="I27" s="105">
        <f t="shared" si="3"/>
        <v>0</v>
      </c>
      <c r="J27" s="104" t="e">
        <f t="shared" si="4"/>
        <v>#DIV/0!</v>
      </c>
      <c r="K27" s="104" t="e">
        <f t="shared" si="5"/>
        <v>#DIV/0!</v>
      </c>
      <c r="L27" s="103" t="e">
        <f t="shared" si="6"/>
        <v>#DIV/0!</v>
      </c>
    </row>
    <row r="28" spans="1:12" x14ac:dyDescent="0.4">
      <c r="A28" s="58" t="s">
        <v>176</v>
      </c>
      <c r="B28" s="135"/>
      <c r="C28" s="129">
        <v>1260</v>
      </c>
      <c r="D28" s="104">
        <f t="shared" si="0"/>
        <v>0</v>
      </c>
      <c r="E28" s="105">
        <f t="shared" si="1"/>
        <v>-1260</v>
      </c>
      <c r="F28" s="129"/>
      <c r="G28" s="129">
        <v>1465</v>
      </c>
      <c r="H28" s="104">
        <f t="shared" si="2"/>
        <v>0</v>
      </c>
      <c r="I28" s="105">
        <f t="shared" si="3"/>
        <v>-1465</v>
      </c>
      <c r="J28" s="104" t="e">
        <f t="shared" si="4"/>
        <v>#DIV/0!</v>
      </c>
      <c r="K28" s="104">
        <f t="shared" si="5"/>
        <v>0.86006825938566556</v>
      </c>
      <c r="L28" s="103" t="e">
        <f t="shared" si="6"/>
        <v>#DIV/0!</v>
      </c>
    </row>
    <row r="29" spans="1:12" x14ac:dyDescent="0.4">
      <c r="A29" s="58" t="s">
        <v>175</v>
      </c>
      <c r="B29" s="134"/>
      <c r="C29" s="135"/>
      <c r="D29" s="104" t="e">
        <f t="shared" si="0"/>
        <v>#DIV/0!</v>
      </c>
      <c r="E29" s="105">
        <f t="shared" si="1"/>
        <v>0</v>
      </c>
      <c r="F29" s="135"/>
      <c r="G29" s="135"/>
      <c r="H29" s="104" t="e">
        <f t="shared" si="2"/>
        <v>#DIV/0!</v>
      </c>
      <c r="I29" s="105">
        <f t="shared" si="3"/>
        <v>0</v>
      </c>
      <c r="J29" s="104" t="e">
        <f t="shared" si="4"/>
        <v>#DIV/0!</v>
      </c>
      <c r="K29" s="104" t="e">
        <f t="shared" si="5"/>
        <v>#DIV/0!</v>
      </c>
      <c r="L29" s="103" t="e">
        <f t="shared" si="6"/>
        <v>#DIV/0!</v>
      </c>
    </row>
    <row r="30" spans="1:12" x14ac:dyDescent="0.4">
      <c r="A30" s="58" t="s">
        <v>174</v>
      </c>
      <c r="B30" s="131"/>
      <c r="C30" s="135"/>
      <c r="D30" s="115" t="e">
        <f t="shared" si="0"/>
        <v>#DIV/0!</v>
      </c>
      <c r="E30" s="116">
        <f t="shared" si="1"/>
        <v>0</v>
      </c>
      <c r="F30" s="135"/>
      <c r="G30" s="135"/>
      <c r="H30" s="115" t="e">
        <f t="shared" si="2"/>
        <v>#DIV/0!</v>
      </c>
      <c r="I30" s="116">
        <f t="shared" si="3"/>
        <v>0</v>
      </c>
      <c r="J30" s="115" t="e">
        <f t="shared" si="4"/>
        <v>#DIV/0!</v>
      </c>
      <c r="K30" s="115" t="e">
        <f t="shared" si="5"/>
        <v>#DIV/0!</v>
      </c>
      <c r="L30" s="114" t="e">
        <f t="shared" si="6"/>
        <v>#DIV/0!</v>
      </c>
    </row>
    <row r="31" spans="1:12" x14ac:dyDescent="0.4">
      <c r="A31" s="70" t="s">
        <v>173</v>
      </c>
      <c r="B31" s="132"/>
      <c r="C31" s="135"/>
      <c r="D31" s="104" t="e">
        <f t="shared" si="0"/>
        <v>#DIV/0!</v>
      </c>
      <c r="E31" s="105">
        <f t="shared" si="1"/>
        <v>0</v>
      </c>
      <c r="F31" s="135"/>
      <c r="G31" s="135"/>
      <c r="H31" s="104" t="e">
        <f t="shared" si="2"/>
        <v>#DIV/0!</v>
      </c>
      <c r="I31" s="105">
        <f t="shared" si="3"/>
        <v>0</v>
      </c>
      <c r="J31" s="104" t="e">
        <f t="shared" si="4"/>
        <v>#DIV/0!</v>
      </c>
      <c r="K31" s="104" t="e">
        <f t="shared" si="5"/>
        <v>#DIV/0!</v>
      </c>
      <c r="L31" s="103" t="e">
        <f t="shared" si="6"/>
        <v>#DIV/0!</v>
      </c>
    </row>
    <row r="32" spans="1:12" x14ac:dyDescent="0.4">
      <c r="A32" s="58" t="s">
        <v>172</v>
      </c>
      <c r="B32" s="108">
        <v>1334</v>
      </c>
      <c r="C32" s="129">
        <v>1299</v>
      </c>
      <c r="D32" s="104">
        <f t="shared" si="0"/>
        <v>1.0269438029253273</v>
      </c>
      <c r="E32" s="105">
        <f t="shared" si="1"/>
        <v>35</v>
      </c>
      <c r="F32" s="129">
        <v>1450</v>
      </c>
      <c r="G32" s="129">
        <v>1480</v>
      </c>
      <c r="H32" s="104">
        <f t="shared" si="2"/>
        <v>0.97972972972972971</v>
      </c>
      <c r="I32" s="105">
        <f t="shared" si="3"/>
        <v>-30</v>
      </c>
      <c r="J32" s="104">
        <f t="shared" si="4"/>
        <v>0.92</v>
      </c>
      <c r="K32" s="104">
        <f t="shared" si="5"/>
        <v>0.87770270270270268</v>
      </c>
      <c r="L32" s="103">
        <f t="shared" si="6"/>
        <v>4.2297297297297365E-2</v>
      </c>
    </row>
    <row r="33" spans="1:12" x14ac:dyDescent="0.4">
      <c r="A33" s="70" t="s">
        <v>171</v>
      </c>
      <c r="B33" s="131"/>
      <c r="C33" s="135"/>
      <c r="D33" s="115" t="e">
        <f t="shared" si="0"/>
        <v>#DIV/0!</v>
      </c>
      <c r="E33" s="116">
        <f t="shared" si="1"/>
        <v>0</v>
      </c>
      <c r="F33" s="135"/>
      <c r="G33" s="135"/>
      <c r="H33" s="115" t="e">
        <f t="shared" si="2"/>
        <v>#DIV/0!</v>
      </c>
      <c r="I33" s="116">
        <f t="shared" si="3"/>
        <v>0</v>
      </c>
      <c r="J33" s="115" t="e">
        <f t="shared" si="4"/>
        <v>#DIV/0!</v>
      </c>
      <c r="K33" s="115" t="e">
        <f t="shared" si="5"/>
        <v>#DIV/0!</v>
      </c>
      <c r="L33" s="114" t="e">
        <f t="shared" si="6"/>
        <v>#DIV/0!</v>
      </c>
    </row>
    <row r="34" spans="1:12" x14ac:dyDescent="0.4">
      <c r="A34" s="70" t="s">
        <v>170</v>
      </c>
      <c r="B34" s="133">
        <v>783</v>
      </c>
      <c r="C34" s="106">
        <v>1159</v>
      </c>
      <c r="D34" s="115">
        <f t="shared" si="0"/>
        <v>0.67558239861949954</v>
      </c>
      <c r="E34" s="116">
        <f t="shared" si="1"/>
        <v>-376</v>
      </c>
      <c r="F34" s="106">
        <v>1450</v>
      </c>
      <c r="G34" s="106">
        <v>1480</v>
      </c>
      <c r="H34" s="115">
        <f t="shared" si="2"/>
        <v>0.97972972972972971</v>
      </c>
      <c r="I34" s="116">
        <f t="shared" si="3"/>
        <v>-30</v>
      </c>
      <c r="J34" s="115">
        <f t="shared" si="4"/>
        <v>0.54</v>
      </c>
      <c r="K34" s="115">
        <f t="shared" si="5"/>
        <v>0.78310810810810816</v>
      </c>
      <c r="L34" s="114">
        <f t="shared" si="6"/>
        <v>-0.24310810810810812</v>
      </c>
    </row>
    <row r="35" spans="1:12" x14ac:dyDescent="0.4">
      <c r="A35" s="58" t="s">
        <v>169</v>
      </c>
      <c r="B35" s="132"/>
      <c r="C35" s="132"/>
      <c r="D35" s="104" t="e">
        <f t="shared" si="0"/>
        <v>#DIV/0!</v>
      </c>
      <c r="E35" s="105">
        <f t="shared" si="1"/>
        <v>0</v>
      </c>
      <c r="F35" s="132"/>
      <c r="G35" s="132"/>
      <c r="H35" s="104" t="e">
        <f t="shared" si="2"/>
        <v>#DIV/0!</v>
      </c>
      <c r="I35" s="105">
        <f t="shared" si="3"/>
        <v>0</v>
      </c>
      <c r="J35" s="104" t="e">
        <f t="shared" si="4"/>
        <v>#DIV/0!</v>
      </c>
      <c r="K35" s="104" t="e">
        <f t="shared" si="5"/>
        <v>#DIV/0!</v>
      </c>
      <c r="L35" s="103" t="e">
        <f t="shared" si="6"/>
        <v>#DIV/0!</v>
      </c>
    </row>
    <row r="36" spans="1:12" x14ac:dyDescent="0.4">
      <c r="A36" s="70" t="s">
        <v>89</v>
      </c>
      <c r="B36" s="131"/>
      <c r="C36" s="134"/>
      <c r="D36" s="115" t="e">
        <f t="shared" si="0"/>
        <v>#DIV/0!</v>
      </c>
      <c r="E36" s="116">
        <f t="shared" si="1"/>
        <v>0</v>
      </c>
      <c r="F36" s="134"/>
      <c r="G36" s="134"/>
      <c r="H36" s="115" t="e">
        <f t="shared" si="2"/>
        <v>#DIV/0!</v>
      </c>
      <c r="I36" s="116">
        <f t="shared" si="3"/>
        <v>0</v>
      </c>
      <c r="J36" s="115" t="e">
        <f t="shared" si="4"/>
        <v>#DIV/0!</v>
      </c>
      <c r="K36" s="115" t="e">
        <f t="shared" si="5"/>
        <v>#DIV/0!</v>
      </c>
      <c r="L36" s="114" t="e">
        <f t="shared" si="6"/>
        <v>#DIV/0!</v>
      </c>
    </row>
    <row r="37" spans="1:12" x14ac:dyDescent="0.4">
      <c r="A37" s="51" t="s">
        <v>168</v>
      </c>
      <c r="B37" s="102">
        <v>5221</v>
      </c>
      <c r="C37" s="102">
        <v>4593</v>
      </c>
      <c r="D37" s="115">
        <f t="shared" si="0"/>
        <v>1.1367298062268669</v>
      </c>
      <c r="E37" s="116">
        <f t="shared" si="1"/>
        <v>628</v>
      </c>
      <c r="F37" s="102">
        <v>6855</v>
      </c>
      <c r="G37" s="102">
        <v>5820</v>
      </c>
      <c r="H37" s="115">
        <f t="shared" si="2"/>
        <v>1.1778350515463918</v>
      </c>
      <c r="I37" s="116">
        <f t="shared" si="3"/>
        <v>1035</v>
      </c>
      <c r="J37" s="115">
        <f t="shared" si="4"/>
        <v>0.76163384390955502</v>
      </c>
      <c r="K37" s="115">
        <f t="shared" si="5"/>
        <v>0.78917525773195873</v>
      </c>
      <c r="L37" s="114">
        <f t="shared" si="6"/>
        <v>-2.7541413822403715E-2</v>
      </c>
    </row>
    <row r="38" spans="1:12" x14ac:dyDescent="0.4">
      <c r="A38" s="277" t="s">
        <v>167</v>
      </c>
      <c r="B38" s="290">
        <f>SUM(B39:B40)</f>
        <v>431</v>
      </c>
      <c r="C38" s="290">
        <f>SUM(C39:C40)</f>
        <v>544</v>
      </c>
      <c r="D38" s="294">
        <f t="shared" ref="D38:D69" si="7">+B38/C38</f>
        <v>0.79227941176470584</v>
      </c>
      <c r="E38" s="605">
        <f t="shared" ref="E38:E60" si="8">+B38-C38</f>
        <v>-113</v>
      </c>
      <c r="F38" s="290">
        <f>SUM(F39:F40)</f>
        <v>801</v>
      </c>
      <c r="G38" s="290">
        <f>SUM(G39:G40)</f>
        <v>890</v>
      </c>
      <c r="H38" s="294">
        <f t="shared" ref="H38:H69" si="9">+F38/G38</f>
        <v>0.9</v>
      </c>
      <c r="I38" s="605">
        <f t="shared" ref="I38:I69" si="10">+F38-G38</f>
        <v>-89</v>
      </c>
      <c r="J38" s="294">
        <f t="shared" ref="J38:J69" si="11">+B38/F38</f>
        <v>0.53807740324594255</v>
      </c>
      <c r="K38" s="294">
        <f t="shared" ref="K38:K69" si="12">+C38/G38</f>
        <v>0.61123595505617978</v>
      </c>
      <c r="L38" s="293">
        <f t="shared" ref="L38:L69" si="13">+J38-K38</f>
        <v>-7.3158551810237227E-2</v>
      </c>
    </row>
    <row r="39" spans="1:12" x14ac:dyDescent="0.4">
      <c r="A39" s="57" t="s">
        <v>166</v>
      </c>
      <c r="B39" s="129">
        <v>249</v>
      </c>
      <c r="C39" s="129">
        <v>249</v>
      </c>
      <c r="D39" s="121">
        <f t="shared" si="7"/>
        <v>1</v>
      </c>
      <c r="E39" s="125">
        <f t="shared" si="8"/>
        <v>0</v>
      </c>
      <c r="F39" s="129">
        <v>489</v>
      </c>
      <c r="G39" s="129">
        <v>500</v>
      </c>
      <c r="H39" s="121">
        <f t="shared" si="9"/>
        <v>0.97799999999999998</v>
      </c>
      <c r="I39" s="125">
        <f t="shared" si="10"/>
        <v>-11</v>
      </c>
      <c r="J39" s="121">
        <f t="shared" si="11"/>
        <v>0.50920245398773001</v>
      </c>
      <c r="K39" s="121">
        <f t="shared" si="12"/>
        <v>0.498</v>
      </c>
      <c r="L39" s="130">
        <f t="shared" si="13"/>
        <v>1.120245398773001E-2</v>
      </c>
    </row>
    <row r="40" spans="1:12" x14ac:dyDescent="0.4">
      <c r="A40" s="58" t="s">
        <v>165</v>
      </c>
      <c r="B40" s="129">
        <v>182</v>
      </c>
      <c r="C40" s="129">
        <v>295</v>
      </c>
      <c r="D40" s="104">
        <f t="shared" si="7"/>
        <v>0.61694915254237293</v>
      </c>
      <c r="E40" s="105">
        <f t="shared" si="8"/>
        <v>-113</v>
      </c>
      <c r="F40" s="129">
        <v>312</v>
      </c>
      <c r="G40" s="129">
        <v>390</v>
      </c>
      <c r="H40" s="104">
        <f t="shared" si="9"/>
        <v>0.8</v>
      </c>
      <c r="I40" s="105">
        <f t="shared" si="10"/>
        <v>-78</v>
      </c>
      <c r="J40" s="104">
        <f t="shared" si="11"/>
        <v>0.58333333333333337</v>
      </c>
      <c r="K40" s="104">
        <f t="shared" si="12"/>
        <v>0.75641025641025639</v>
      </c>
      <c r="L40" s="103">
        <f t="shared" si="13"/>
        <v>-0.17307692307692302</v>
      </c>
    </row>
    <row r="41" spans="1:12" s="89" customFormat="1" x14ac:dyDescent="0.4">
      <c r="A41" s="249" t="s">
        <v>88</v>
      </c>
      <c r="B41" s="292">
        <f>B42+B65</f>
        <v>85366</v>
      </c>
      <c r="C41" s="292">
        <f>C42+C65</f>
        <v>90507</v>
      </c>
      <c r="D41" s="297">
        <f t="shared" si="7"/>
        <v>0.94319776370888442</v>
      </c>
      <c r="E41" s="298">
        <f t="shared" si="8"/>
        <v>-5141</v>
      </c>
      <c r="F41" s="292">
        <f>F42+F65</f>
        <v>116694</v>
      </c>
      <c r="G41" s="292">
        <f>G42+G65</f>
        <v>122082</v>
      </c>
      <c r="H41" s="297">
        <f t="shared" si="9"/>
        <v>0.955865729591586</v>
      </c>
      <c r="I41" s="298">
        <f t="shared" si="10"/>
        <v>-5388</v>
      </c>
      <c r="J41" s="297">
        <f t="shared" si="11"/>
        <v>0.73153718271719193</v>
      </c>
      <c r="K41" s="297">
        <f t="shared" si="12"/>
        <v>0.74136236300191671</v>
      </c>
      <c r="L41" s="291">
        <f t="shared" si="13"/>
        <v>-9.8251802847247882E-3</v>
      </c>
    </row>
    <row r="42" spans="1:12" s="89" customFormat="1" x14ac:dyDescent="0.4">
      <c r="A42" s="277" t="s">
        <v>164</v>
      </c>
      <c r="B42" s="292">
        <f>SUM(B43:B64)</f>
        <v>84156</v>
      </c>
      <c r="C42" s="292">
        <f>SUM(C43:C64)</f>
        <v>89245</v>
      </c>
      <c r="D42" s="297">
        <f t="shared" si="7"/>
        <v>0.94297719760210652</v>
      </c>
      <c r="E42" s="298">
        <f t="shared" si="8"/>
        <v>-5089</v>
      </c>
      <c r="F42" s="292">
        <f>SUM(F43:F64)</f>
        <v>114980</v>
      </c>
      <c r="G42" s="292">
        <f>SUM(G43:G64)</f>
        <v>120336</v>
      </c>
      <c r="H42" s="297">
        <f t="shared" si="9"/>
        <v>0.95549129105172181</v>
      </c>
      <c r="I42" s="298">
        <f t="shared" si="10"/>
        <v>-5356</v>
      </c>
      <c r="J42" s="297">
        <f t="shared" si="11"/>
        <v>0.73191859453818053</v>
      </c>
      <c r="K42" s="297">
        <f t="shared" si="12"/>
        <v>0.7416317643930328</v>
      </c>
      <c r="L42" s="291">
        <f t="shared" si="13"/>
        <v>-9.713169854852266E-3</v>
      </c>
    </row>
    <row r="43" spans="1:12" x14ac:dyDescent="0.4">
      <c r="A43" s="58" t="s">
        <v>87</v>
      </c>
      <c r="B43" s="127">
        <f>'３月(上旬～中旬)'!B43-'３月(上旬)'!B43</f>
        <v>35732</v>
      </c>
      <c r="C43" s="127">
        <f>'３月(上旬～中旬)'!C43-'３月(上旬)'!C43</f>
        <v>37128</v>
      </c>
      <c r="D43" s="128">
        <f t="shared" si="7"/>
        <v>0.96240034475328595</v>
      </c>
      <c r="E43" s="116">
        <f t="shared" si="8"/>
        <v>-1396</v>
      </c>
      <c r="F43" s="127">
        <f>'３月(上旬～中旬)'!F43-'３月(上旬)'!F43</f>
        <v>44615</v>
      </c>
      <c r="G43" s="127">
        <f>'３月(上旬～中旬)'!G43-'３月(上旬)'!G43</f>
        <v>46569</v>
      </c>
      <c r="H43" s="115">
        <f t="shared" si="9"/>
        <v>0.95804075672657774</v>
      </c>
      <c r="I43" s="116">
        <f t="shared" si="10"/>
        <v>-1954</v>
      </c>
      <c r="J43" s="115">
        <f t="shared" si="11"/>
        <v>0.80089655945309879</v>
      </c>
      <c r="K43" s="115">
        <f t="shared" si="12"/>
        <v>0.79726856921986733</v>
      </c>
      <c r="L43" s="114">
        <f t="shared" si="13"/>
        <v>3.6279902332314595E-3</v>
      </c>
    </row>
    <row r="44" spans="1:12" x14ac:dyDescent="0.4">
      <c r="A44" s="58" t="s">
        <v>163</v>
      </c>
      <c r="B44" s="120">
        <f>'３月(上旬～中旬)'!B44-'３月(上旬)'!B44</f>
        <v>4115</v>
      </c>
      <c r="C44" s="120">
        <f>'３月(上旬～中旬)'!C44-'３月(上旬)'!C44</f>
        <v>4391</v>
      </c>
      <c r="D44" s="104">
        <f t="shared" si="7"/>
        <v>0.93714415850603505</v>
      </c>
      <c r="E44" s="105">
        <f t="shared" si="8"/>
        <v>-276</v>
      </c>
      <c r="F44" s="120">
        <f>'３月(上旬～中旬)'!F44-'３月(上旬)'!F44</f>
        <v>5140</v>
      </c>
      <c r="G44" s="120">
        <f>'３月(上旬～中旬)'!G44-'３月(上旬)'!G44</f>
        <v>5140</v>
      </c>
      <c r="H44" s="122">
        <f t="shared" si="9"/>
        <v>1</v>
      </c>
      <c r="I44" s="105">
        <f t="shared" si="10"/>
        <v>0</v>
      </c>
      <c r="J44" s="104">
        <f t="shared" si="11"/>
        <v>0.80058365758754868</v>
      </c>
      <c r="K44" s="104">
        <f t="shared" si="12"/>
        <v>0.85428015564202331</v>
      </c>
      <c r="L44" s="103">
        <f t="shared" si="13"/>
        <v>-5.3696498054474628E-2</v>
      </c>
    </row>
    <row r="45" spans="1:12" x14ac:dyDescent="0.4">
      <c r="A45" s="70" t="s">
        <v>162</v>
      </c>
      <c r="B45" s="120">
        <f>'３月(上旬～中旬)'!B45-'３月(上旬)'!B45</f>
        <v>5240</v>
      </c>
      <c r="C45" s="120">
        <f>'３月(上旬～中旬)'!C45-'３月(上旬)'!C45</f>
        <v>8288</v>
      </c>
      <c r="D45" s="119">
        <f t="shared" si="7"/>
        <v>0.63223938223938225</v>
      </c>
      <c r="E45" s="126">
        <f t="shared" si="8"/>
        <v>-3048</v>
      </c>
      <c r="F45" s="120">
        <f>'３月(上旬～中旬)'!F45-'３月(上旬)'!F45</f>
        <v>8150</v>
      </c>
      <c r="G45" s="120">
        <f>'３月(上旬～中旬)'!G45-'３月(上旬)'!G45</f>
        <v>12320</v>
      </c>
      <c r="H45" s="122">
        <f t="shared" si="9"/>
        <v>0.66152597402597402</v>
      </c>
      <c r="I45" s="105">
        <f t="shared" si="10"/>
        <v>-4170</v>
      </c>
      <c r="J45" s="104">
        <f t="shared" si="11"/>
        <v>0.64294478527607357</v>
      </c>
      <c r="K45" s="104">
        <f t="shared" si="12"/>
        <v>0.67272727272727273</v>
      </c>
      <c r="L45" s="103">
        <f t="shared" si="13"/>
        <v>-2.9782487451199158E-2</v>
      </c>
    </row>
    <row r="46" spans="1:12" x14ac:dyDescent="0.4">
      <c r="A46" s="70" t="s">
        <v>161</v>
      </c>
      <c r="B46" s="120">
        <f>'３月(上旬～中旬)'!B46-'３月(上旬)'!B46</f>
        <v>3165</v>
      </c>
      <c r="C46" s="120">
        <f>'３月(上旬～中旬)'!C46-'３月(上旬)'!C46</f>
        <v>4585</v>
      </c>
      <c r="D46" s="119">
        <f t="shared" si="7"/>
        <v>0.69029443838604143</v>
      </c>
      <c r="E46" s="126">
        <f t="shared" si="8"/>
        <v>-1420</v>
      </c>
      <c r="F46" s="120">
        <f>'３月(上旬～中旬)'!F46-'３月(上旬)'!F46</f>
        <v>6020</v>
      </c>
      <c r="G46" s="120">
        <f>'３月(上旬～中旬)'!G46-'３月(上旬)'!G46</f>
        <v>6966</v>
      </c>
      <c r="H46" s="122">
        <f t="shared" si="9"/>
        <v>0.86419753086419748</v>
      </c>
      <c r="I46" s="105">
        <f t="shared" si="10"/>
        <v>-946</v>
      </c>
      <c r="J46" s="104">
        <f t="shared" si="11"/>
        <v>0.52574750830564787</v>
      </c>
      <c r="K46" s="104">
        <f t="shared" si="12"/>
        <v>0.65819695664656908</v>
      </c>
      <c r="L46" s="103">
        <f t="shared" si="13"/>
        <v>-0.13244944834092121</v>
      </c>
    </row>
    <row r="47" spans="1:12" x14ac:dyDescent="0.4">
      <c r="A47" s="58" t="s">
        <v>86</v>
      </c>
      <c r="B47" s="120">
        <f>'３月(上旬～中旬)'!B47-'３月(上旬)'!B47</f>
        <v>5813</v>
      </c>
      <c r="C47" s="120">
        <f>'３月(上旬～中旬)'!C47-'３月(上旬)'!C47</f>
        <v>6203</v>
      </c>
      <c r="D47" s="119">
        <f t="shared" si="7"/>
        <v>0.93712719651781395</v>
      </c>
      <c r="E47" s="116">
        <f t="shared" si="8"/>
        <v>-390</v>
      </c>
      <c r="F47" s="120">
        <f>'３月(上旬～中旬)'!F47-'３月(上旬)'!F47</f>
        <v>8124</v>
      </c>
      <c r="G47" s="120">
        <f>'３月(上旬～中旬)'!G47-'３月(上旬)'!G47</f>
        <v>9174</v>
      </c>
      <c r="H47" s="122">
        <f t="shared" si="9"/>
        <v>0.88554610856769134</v>
      </c>
      <c r="I47" s="105">
        <f t="shared" si="10"/>
        <v>-1050</v>
      </c>
      <c r="J47" s="104">
        <f t="shared" si="11"/>
        <v>0.71553421959625796</v>
      </c>
      <c r="K47" s="104">
        <f t="shared" si="12"/>
        <v>0.67614998909962942</v>
      </c>
      <c r="L47" s="103">
        <f t="shared" si="13"/>
        <v>3.9384230496628536E-2</v>
      </c>
    </row>
    <row r="48" spans="1:12" x14ac:dyDescent="0.4">
      <c r="A48" s="58" t="s">
        <v>85</v>
      </c>
      <c r="B48" s="120">
        <f>'３月(上旬～中旬)'!B48-'３月(上旬)'!B48</f>
        <v>11734</v>
      </c>
      <c r="C48" s="120">
        <f>'３月(上旬～中旬)'!C48-'３月(上旬)'!C48</f>
        <v>13032</v>
      </c>
      <c r="D48" s="119">
        <f t="shared" si="7"/>
        <v>0.90039901780233267</v>
      </c>
      <c r="E48" s="126">
        <f t="shared" si="8"/>
        <v>-1298</v>
      </c>
      <c r="F48" s="120">
        <f>'３月(上旬～中旬)'!F48-'３月(上旬)'!F48</f>
        <v>17779</v>
      </c>
      <c r="G48" s="120">
        <f>'３月(上旬～中旬)'!G48-'３月(上旬)'!G48</f>
        <v>17778</v>
      </c>
      <c r="H48" s="122">
        <f t="shared" si="9"/>
        <v>1.0000562492968839</v>
      </c>
      <c r="I48" s="105">
        <f t="shared" si="10"/>
        <v>1</v>
      </c>
      <c r="J48" s="104">
        <f t="shared" si="11"/>
        <v>0.65999212554136899</v>
      </c>
      <c r="K48" s="104">
        <f t="shared" si="12"/>
        <v>0.73304083698953759</v>
      </c>
      <c r="L48" s="103">
        <f t="shared" si="13"/>
        <v>-7.3048711448168602E-2</v>
      </c>
    </row>
    <row r="49" spans="1:12" x14ac:dyDescent="0.4">
      <c r="A49" s="58" t="s">
        <v>160</v>
      </c>
      <c r="B49" s="120">
        <f>'３月(上旬～中旬)'!B49-'３月(上旬)'!B49</f>
        <v>1370</v>
      </c>
      <c r="C49" s="120">
        <f>'３月(上旬～中旬)'!C49-'３月(上旬)'!C49</f>
        <v>1258</v>
      </c>
      <c r="D49" s="104">
        <f t="shared" si="7"/>
        <v>1.0890302066772655</v>
      </c>
      <c r="E49" s="105">
        <f t="shared" si="8"/>
        <v>112</v>
      </c>
      <c r="F49" s="120">
        <f>'３月(上旬～中旬)'!F49-'３月(上旬)'!F49</f>
        <v>2200</v>
      </c>
      <c r="G49" s="120">
        <f>'３月(上旬～中旬)'!G49-'３月(上旬)'!G49</f>
        <v>2700</v>
      </c>
      <c r="H49" s="104">
        <f t="shared" si="9"/>
        <v>0.81481481481481477</v>
      </c>
      <c r="I49" s="105">
        <f t="shared" si="10"/>
        <v>-500</v>
      </c>
      <c r="J49" s="104">
        <f t="shared" si="11"/>
        <v>0.62272727272727268</v>
      </c>
      <c r="K49" s="104">
        <f t="shared" si="12"/>
        <v>0.46592592592592591</v>
      </c>
      <c r="L49" s="103">
        <f t="shared" si="13"/>
        <v>0.15680134680134677</v>
      </c>
    </row>
    <row r="50" spans="1:12" s="42" customFormat="1" x14ac:dyDescent="0.4">
      <c r="A50" s="58" t="s">
        <v>288</v>
      </c>
      <c r="B50" s="120">
        <f>'３月(上旬～中旬)'!B50-'３月(上旬)'!B50</f>
        <v>1591</v>
      </c>
      <c r="C50" s="108"/>
      <c r="D50" s="121" t="e">
        <f t="shared" si="7"/>
        <v>#DIV/0!</v>
      </c>
      <c r="E50" s="125">
        <f t="shared" si="8"/>
        <v>1591</v>
      </c>
      <c r="F50" s="124"/>
      <c r="G50" s="108"/>
      <c r="H50" s="115" t="e">
        <f t="shared" si="9"/>
        <v>#DIV/0!</v>
      </c>
      <c r="I50" s="105">
        <f t="shared" si="10"/>
        <v>0</v>
      </c>
      <c r="J50" s="104" t="e">
        <f t="shared" si="11"/>
        <v>#DIV/0!</v>
      </c>
      <c r="K50" s="104" t="e">
        <f t="shared" si="12"/>
        <v>#DIV/0!</v>
      </c>
      <c r="L50" s="103" t="e">
        <f t="shared" si="13"/>
        <v>#DIV/0!</v>
      </c>
    </row>
    <row r="51" spans="1:12" x14ac:dyDescent="0.4">
      <c r="A51" s="58" t="s">
        <v>84</v>
      </c>
      <c r="B51" s="120">
        <f>'３月(上旬～中旬)'!B51-'３月(上旬)'!B51</f>
        <v>2092</v>
      </c>
      <c r="C51" s="120">
        <f>'３月(上旬～中旬)'!C51-'３月(上旬)'!C51</f>
        <v>2334</v>
      </c>
      <c r="D51" s="119">
        <f t="shared" si="7"/>
        <v>0.89631533847472156</v>
      </c>
      <c r="E51" s="116">
        <f t="shared" si="8"/>
        <v>-242</v>
      </c>
      <c r="F51" s="120">
        <f>'３月(上旬～中旬)'!F51-'３月(上旬)'!F51</f>
        <v>2700</v>
      </c>
      <c r="G51" s="120">
        <f>'３月(上旬～中旬)'!G51-'３月(上旬)'!G51</f>
        <v>2700</v>
      </c>
      <c r="H51" s="118">
        <f t="shared" si="9"/>
        <v>1</v>
      </c>
      <c r="I51" s="105">
        <f t="shared" si="10"/>
        <v>0</v>
      </c>
      <c r="J51" s="104">
        <f t="shared" si="11"/>
        <v>0.77481481481481485</v>
      </c>
      <c r="K51" s="104">
        <f t="shared" si="12"/>
        <v>0.86444444444444446</v>
      </c>
      <c r="L51" s="103">
        <f t="shared" si="13"/>
        <v>-8.9629629629629615E-2</v>
      </c>
    </row>
    <row r="52" spans="1:12" x14ac:dyDescent="0.4">
      <c r="A52" s="58" t="s">
        <v>159</v>
      </c>
      <c r="B52" s="120">
        <f>'３月(上旬～中旬)'!B52-'３月(上旬)'!B52</f>
        <v>879</v>
      </c>
      <c r="C52" s="120">
        <f>'３月(上旬～中旬)'!C52-'３月(上旬)'!C52</f>
        <v>794</v>
      </c>
      <c r="D52" s="119">
        <f t="shared" si="7"/>
        <v>1.1070528967254407</v>
      </c>
      <c r="E52" s="116">
        <f t="shared" si="8"/>
        <v>85</v>
      </c>
      <c r="F52" s="120">
        <f>'３月(上旬～中旬)'!F52-'３月(上旬)'!F52</f>
        <v>1260</v>
      </c>
      <c r="G52" s="120">
        <f>'３月(上旬～中旬)'!G52-'３月(上旬)'!G52</f>
        <v>1260</v>
      </c>
      <c r="H52" s="123">
        <f t="shared" si="9"/>
        <v>1</v>
      </c>
      <c r="I52" s="105">
        <f t="shared" si="10"/>
        <v>0</v>
      </c>
      <c r="J52" s="104">
        <f t="shared" si="11"/>
        <v>0.69761904761904758</v>
      </c>
      <c r="K52" s="104">
        <f t="shared" si="12"/>
        <v>0.63015873015873014</v>
      </c>
      <c r="L52" s="103">
        <f t="shared" si="13"/>
        <v>6.7460317460317443E-2</v>
      </c>
    </row>
    <row r="53" spans="1:12" x14ac:dyDescent="0.4">
      <c r="A53" s="58" t="s">
        <v>158</v>
      </c>
      <c r="B53" s="120">
        <f>'３月(上旬～中旬)'!B53-'３月(上旬)'!B53</f>
        <v>1070</v>
      </c>
      <c r="C53" s="120">
        <f>'３月(上旬～中旬)'!C53-'３月(上旬)'!C53</f>
        <v>1053</v>
      </c>
      <c r="D53" s="119">
        <f t="shared" si="7"/>
        <v>1.0161443494776827</v>
      </c>
      <c r="E53" s="116">
        <f t="shared" si="8"/>
        <v>17</v>
      </c>
      <c r="F53" s="120">
        <f>'３月(上旬～中旬)'!F53-'３月(上旬)'!F53</f>
        <v>1200</v>
      </c>
      <c r="G53" s="120">
        <f>'３月(上旬～中旬)'!G53-'３月(上旬)'!G53</f>
        <v>1200</v>
      </c>
      <c r="H53" s="118">
        <f t="shared" si="9"/>
        <v>1</v>
      </c>
      <c r="I53" s="105">
        <f t="shared" si="10"/>
        <v>0</v>
      </c>
      <c r="J53" s="104">
        <f t="shared" si="11"/>
        <v>0.89166666666666672</v>
      </c>
      <c r="K53" s="104">
        <f t="shared" si="12"/>
        <v>0.87749999999999995</v>
      </c>
      <c r="L53" s="103">
        <f t="shared" si="13"/>
        <v>1.4166666666666772E-2</v>
      </c>
    </row>
    <row r="54" spans="1:12" x14ac:dyDescent="0.4">
      <c r="A54" s="58" t="s">
        <v>83</v>
      </c>
      <c r="B54" s="120">
        <f>'３月(上旬～中旬)'!B54-'３月(上旬)'!B54</f>
        <v>2046</v>
      </c>
      <c r="C54" s="120">
        <f>'３月(上旬～中旬)'!C54-'３月(上旬)'!C54</f>
        <v>2531</v>
      </c>
      <c r="D54" s="119">
        <f t="shared" si="7"/>
        <v>0.80837613591465829</v>
      </c>
      <c r="E54" s="116">
        <f t="shared" si="8"/>
        <v>-485</v>
      </c>
      <c r="F54" s="120">
        <f>'３月(上旬～中旬)'!F54-'３月(上旬)'!F54</f>
        <v>2700</v>
      </c>
      <c r="G54" s="120">
        <f>'３月(上旬～中旬)'!G54-'３月(上旬)'!G54</f>
        <v>3320</v>
      </c>
      <c r="H54" s="122">
        <f t="shared" si="9"/>
        <v>0.81325301204819278</v>
      </c>
      <c r="I54" s="105">
        <f t="shared" si="10"/>
        <v>-620</v>
      </c>
      <c r="J54" s="104">
        <f t="shared" si="11"/>
        <v>0.75777777777777777</v>
      </c>
      <c r="K54" s="104">
        <f t="shared" si="12"/>
        <v>0.76234939759036147</v>
      </c>
      <c r="L54" s="103">
        <f t="shared" si="13"/>
        <v>-4.5716198125836938E-3</v>
      </c>
    </row>
    <row r="55" spans="1:12" x14ac:dyDescent="0.4">
      <c r="A55" s="58" t="s">
        <v>82</v>
      </c>
      <c r="B55" s="120">
        <f>'３月(上旬～中旬)'!B55-'３月(上旬)'!B55</f>
        <v>1597</v>
      </c>
      <c r="C55" s="120">
        <f>'３月(上旬～中旬)'!C55-'３月(上旬)'!C55</f>
        <v>1806</v>
      </c>
      <c r="D55" s="119">
        <f t="shared" si="7"/>
        <v>0.88427464008859358</v>
      </c>
      <c r="E55" s="105">
        <f t="shared" si="8"/>
        <v>-209</v>
      </c>
      <c r="F55" s="120">
        <f>'３月(上旬～中旬)'!F55-'３月(上旬)'!F55</f>
        <v>2700</v>
      </c>
      <c r="G55" s="120">
        <f>'３月(上旬～中旬)'!G55-'３月(上旬)'!G55</f>
        <v>2695</v>
      </c>
      <c r="H55" s="118">
        <f t="shared" si="9"/>
        <v>1.0018552875695732</v>
      </c>
      <c r="I55" s="105">
        <f t="shared" si="10"/>
        <v>5</v>
      </c>
      <c r="J55" s="104">
        <f t="shared" si="11"/>
        <v>0.5914814814814815</v>
      </c>
      <c r="K55" s="104">
        <f t="shared" si="12"/>
        <v>0.67012987012987013</v>
      </c>
      <c r="L55" s="103">
        <f t="shared" si="13"/>
        <v>-7.8648388648388634E-2</v>
      </c>
    </row>
    <row r="56" spans="1:12" x14ac:dyDescent="0.4">
      <c r="A56" s="58" t="s">
        <v>157</v>
      </c>
      <c r="B56" s="120">
        <f>'３月(上旬～中旬)'!B56-'３月(上旬)'!B56</f>
        <v>911</v>
      </c>
      <c r="C56" s="120">
        <f>'３月(上旬～中旬)'!C56-'３月(上旬)'!C56</f>
        <v>1089</v>
      </c>
      <c r="D56" s="119">
        <f t="shared" si="7"/>
        <v>0.83654729109274562</v>
      </c>
      <c r="E56" s="105">
        <f t="shared" si="8"/>
        <v>-178</v>
      </c>
      <c r="F56" s="120">
        <f>'３月(上旬～中旬)'!F56-'３月(上旬)'!F56</f>
        <v>1260</v>
      </c>
      <c r="G56" s="120">
        <f>'３月(上旬～中旬)'!G56-'３月(上旬)'!G56</f>
        <v>1260</v>
      </c>
      <c r="H56" s="118">
        <f t="shared" si="9"/>
        <v>1</v>
      </c>
      <c r="I56" s="105">
        <f t="shared" si="10"/>
        <v>0</v>
      </c>
      <c r="J56" s="104">
        <f t="shared" si="11"/>
        <v>0.723015873015873</v>
      </c>
      <c r="K56" s="104">
        <f t="shared" si="12"/>
        <v>0.86428571428571432</v>
      </c>
      <c r="L56" s="103">
        <f t="shared" si="13"/>
        <v>-0.14126984126984132</v>
      </c>
    </row>
    <row r="57" spans="1:12" x14ac:dyDescent="0.4">
      <c r="A57" s="70" t="s">
        <v>81</v>
      </c>
      <c r="B57" s="120">
        <f>'３月(上旬～中旬)'!B57-'３月(上旬)'!B57</f>
        <v>588</v>
      </c>
      <c r="C57" s="120">
        <f>'３月(上旬～中旬)'!C57-'３月(上旬)'!C57</f>
        <v>875</v>
      </c>
      <c r="D57" s="119">
        <f t="shared" si="7"/>
        <v>0.67200000000000004</v>
      </c>
      <c r="E57" s="116">
        <f t="shared" si="8"/>
        <v>-287</v>
      </c>
      <c r="F57" s="120">
        <f>'３月(上旬～中旬)'!F57-'３月(上旬)'!F57</f>
        <v>1074</v>
      </c>
      <c r="G57" s="120">
        <f>'３月(上旬～中旬)'!G57-'３月(上旬)'!G57</f>
        <v>1201</v>
      </c>
      <c r="H57" s="122">
        <f t="shared" si="9"/>
        <v>0.89425478767693589</v>
      </c>
      <c r="I57" s="105">
        <f t="shared" si="10"/>
        <v>-127</v>
      </c>
      <c r="J57" s="104">
        <f t="shared" si="11"/>
        <v>0.54748603351955305</v>
      </c>
      <c r="K57" s="115">
        <f t="shared" si="12"/>
        <v>0.72855953372189841</v>
      </c>
      <c r="L57" s="114">
        <f t="shared" si="13"/>
        <v>-0.18107350020234536</v>
      </c>
    </row>
    <row r="58" spans="1:12" x14ac:dyDescent="0.4">
      <c r="A58" s="58" t="s">
        <v>80</v>
      </c>
      <c r="B58" s="120">
        <f>'３月(上旬～中旬)'!B58-'３月(上旬)'!B58</f>
        <v>589</v>
      </c>
      <c r="C58" s="120">
        <f>'３月(上旬～中旬)'!C58-'３月(上旬)'!C58</f>
        <v>734</v>
      </c>
      <c r="D58" s="121">
        <f t="shared" si="7"/>
        <v>0.8024523160762943</v>
      </c>
      <c r="E58" s="105">
        <f t="shared" si="8"/>
        <v>-145</v>
      </c>
      <c r="F58" s="120">
        <f>'３月(上旬～中旬)'!F58-'３月(上旬)'!F58</f>
        <v>1190</v>
      </c>
      <c r="G58" s="120">
        <f>'３月(上旬～中旬)'!G58-'３月(上旬)'!G58</f>
        <v>1196</v>
      </c>
      <c r="H58" s="104">
        <f t="shared" si="9"/>
        <v>0.99498327759197325</v>
      </c>
      <c r="I58" s="105">
        <f t="shared" si="10"/>
        <v>-6</v>
      </c>
      <c r="J58" s="104">
        <f t="shared" si="11"/>
        <v>0.49495798319327733</v>
      </c>
      <c r="K58" s="104">
        <f t="shared" si="12"/>
        <v>0.61371237458193983</v>
      </c>
      <c r="L58" s="103">
        <f t="shared" si="13"/>
        <v>-0.11875439138866251</v>
      </c>
    </row>
    <row r="59" spans="1:12" x14ac:dyDescent="0.4">
      <c r="A59" s="58" t="s">
        <v>79</v>
      </c>
      <c r="B59" s="120">
        <f>'３月(上旬～中旬)'!B59-'３月(上旬)'!B59</f>
        <v>775</v>
      </c>
      <c r="C59" s="120">
        <f>'３月(上旬～中旬)'!C59-'３月(上旬)'!C59</f>
        <v>923</v>
      </c>
      <c r="D59" s="121">
        <f t="shared" si="7"/>
        <v>0.83965330444203679</v>
      </c>
      <c r="E59" s="105">
        <f t="shared" si="8"/>
        <v>-148</v>
      </c>
      <c r="F59" s="120">
        <f>'３月(上旬～中旬)'!F59-'３月(上旬)'!F59</f>
        <v>1198</v>
      </c>
      <c r="G59" s="120">
        <f>'３月(上旬～中旬)'!G59-'３月(上旬)'!G59</f>
        <v>1197</v>
      </c>
      <c r="H59" s="104">
        <f t="shared" si="9"/>
        <v>1.0008354218880535</v>
      </c>
      <c r="I59" s="105">
        <f t="shared" si="10"/>
        <v>1</v>
      </c>
      <c r="J59" s="104">
        <f t="shared" si="11"/>
        <v>0.64691151919866441</v>
      </c>
      <c r="K59" s="104">
        <f t="shared" si="12"/>
        <v>0.77109440267335005</v>
      </c>
      <c r="L59" s="103">
        <f t="shared" si="13"/>
        <v>-0.12418288347468565</v>
      </c>
    </row>
    <row r="60" spans="1:12" x14ac:dyDescent="0.4">
      <c r="A60" s="58" t="s">
        <v>78</v>
      </c>
      <c r="B60" s="120">
        <f>'３月(上旬～中旬)'!B60-'３月(上旬)'!B60</f>
        <v>1858</v>
      </c>
      <c r="C60" s="120">
        <f>'３月(上旬～中旬)'!C60-'３月(上旬)'!C60</f>
        <v>2221</v>
      </c>
      <c r="D60" s="119">
        <f t="shared" si="7"/>
        <v>0.83656010805943271</v>
      </c>
      <c r="E60" s="105">
        <f t="shared" si="8"/>
        <v>-363</v>
      </c>
      <c r="F60" s="120">
        <f>'３月(上旬～中旬)'!F60-'３月(上旬)'!F60</f>
        <v>4150</v>
      </c>
      <c r="G60" s="120">
        <f>'３月(上旬～中旬)'!G60-'３月(上旬)'!G60</f>
        <v>3660</v>
      </c>
      <c r="H60" s="118">
        <f t="shared" si="9"/>
        <v>1.1338797814207651</v>
      </c>
      <c r="I60" s="105">
        <f t="shared" si="10"/>
        <v>490</v>
      </c>
      <c r="J60" s="104">
        <f t="shared" si="11"/>
        <v>0.44771084337349398</v>
      </c>
      <c r="K60" s="104">
        <f t="shared" si="12"/>
        <v>0.60683060109289622</v>
      </c>
      <c r="L60" s="103">
        <f t="shared" si="13"/>
        <v>-0.15911975771940223</v>
      </c>
    </row>
    <row r="61" spans="1:12" s="42" customFormat="1" x14ac:dyDescent="0.4">
      <c r="A61" s="70" t="s">
        <v>377</v>
      </c>
      <c r="B61" s="120">
        <f>'３月(上旬～中旬)'!B61-'３月(上旬)'!B61</f>
        <v>0</v>
      </c>
      <c r="C61" s="91"/>
      <c r="D61" s="119" t="e">
        <f t="shared" si="7"/>
        <v>#DIV/0!</v>
      </c>
      <c r="E61" s="68"/>
      <c r="F61" s="69"/>
      <c r="G61" s="91"/>
      <c r="H61" s="118" t="e">
        <f t="shared" si="9"/>
        <v>#DIV/0!</v>
      </c>
      <c r="I61" s="68">
        <f t="shared" si="10"/>
        <v>0</v>
      </c>
      <c r="J61" s="104" t="e">
        <f t="shared" si="11"/>
        <v>#DIV/0!</v>
      </c>
      <c r="K61" s="67" t="e">
        <f t="shared" si="12"/>
        <v>#DIV/0!</v>
      </c>
      <c r="L61" s="66" t="e">
        <f t="shared" si="13"/>
        <v>#DIV/0!</v>
      </c>
    </row>
    <row r="62" spans="1:12" x14ac:dyDescent="0.4">
      <c r="A62" s="70" t="s">
        <v>155</v>
      </c>
      <c r="B62" s="117">
        <f>'３月(上旬～中旬)'!B62-'３月(上旬)'!B62</f>
        <v>1529</v>
      </c>
      <c r="C62" s="117">
        <f>'３月(上旬～中旬)'!C62-'３月(上旬)'!C62</f>
        <v>0</v>
      </c>
      <c r="D62" s="115" t="e">
        <f t="shared" si="7"/>
        <v>#DIV/0!</v>
      </c>
      <c r="E62" s="116">
        <f t="shared" ref="E62:E69" si="14">+B62-C62</f>
        <v>1529</v>
      </c>
      <c r="F62" s="117">
        <f>'３月(上旬～中旬)'!F62-'３月(上旬)'!F62</f>
        <v>1760</v>
      </c>
      <c r="G62" s="117">
        <f>'３月(上旬～中旬)'!G62-'３月(上旬)'!G62</f>
        <v>0</v>
      </c>
      <c r="H62" s="115" t="e">
        <f t="shared" si="9"/>
        <v>#DIV/0!</v>
      </c>
      <c r="I62" s="116">
        <f t="shared" si="10"/>
        <v>1760</v>
      </c>
      <c r="J62" s="115">
        <f t="shared" si="11"/>
        <v>0.86875000000000002</v>
      </c>
      <c r="K62" s="115" t="e">
        <f t="shared" si="12"/>
        <v>#DIV/0!</v>
      </c>
      <c r="L62" s="114" t="e">
        <f t="shared" si="13"/>
        <v>#DIV/0!</v>
      </c>
    </row>
    <row r="63" spans="1:12" s="42" customFormat="1" x14ac:dyDescent="0.4">
      <c r="A63" s="70" t="s">
        <v>339</v>
      </c>
      <c r="B63" s="117">
        <f>'３月(上旬～中旬)'!B63-'３月(上旬)'!B63</f>
        <v>1462</v>
      </c>
      <c r="C63" s="117">
        <f>'３月(上旬～中旬)'!C63-'３月(上旬)'!C63</f>
        <v>0</v>
      </c>
      <c r="D63" s="115" t="e">
        <f t="shared" si="7"/>
        <v>#DIV/0!</v>
      </c>
      <c r="E63" s="116">
        <f t="shared" si="14"/>
        <v>1462</v>
      </c>
      <c r="F63" s="117">
        <f>'３月(上旬～中旬)'!F63-'３月(上旬)'!F63</f>
        <v>1760</v>
      </c>
      <c r="G63" s="117">
        <f>'３月(上旬～中旬)'!G63-'３月(上旬)'!G63</f>
        <v>0</v>
      </c>
      <c r="H63" s="115" t="e">
        <f t="shared" si="9"/>
        <v>#DIV/0!</v>
      </c>
      <c r="I63" s="116">
        <f t="shared" si="10"/>
        <v>1760</v>
      </c>
      <c r="J63" s="115">
        <f t="shared" si="11"/>
        <v>0.83068181818181819</v>
      </c>
      <c r="K63" s="115" t="e">
        <f t="shared" si="12"/>
        <v>#DIV/0!</v>
      </c>
      <c r="L63" s="114" t="e">
        <f t="shared" si="13"/>
        <v>#DIV/0!</v>
      </c>
    </row>
    <row r="64" spans="1:12" x14ac:dyDescent="0.4">
      <c r="A64" s="51" t="s">
        <v>156</v>
      </c>
      <c r="B64" s="113">
        <f>'３月(上旬～中旬)'!B64-'３月(上旬)'!B64</f>
        <v>0</v>
      </c>
      <c r="C64" s="113">
        <f>'３月(上旬～中旬)'!C64-'３月(上旬)'!C64</f>
        <v>0</v>
      </c>
      <c r="D64" s="100" t="e">
        <f t="shared" si="7"/>
        <v>#DIV/0!</v>
      </c>
      <c r="E64" s="101">
        <f t="shared" si="14"/>
        <v>0</v>
      </c>
      <c r="F64" s="113">
        <f>'３月(上旬～中旬)'!F64-'３月(上旬)'!F64</f>
        <v>0</v>
      </c>
      <c r="G64" s="113">
        <f>'３月(上旬～中旬)'!G64-'３月(上旬)'!G64</f>
        <v>0</v>
      </c>
      <c r="H64" s="100" t="e">
        <f t="shared" si="9"/>
        <v>#DIV/0!</v>
      </c>
      <c r="I64" s="101">
        <f t="shared" si="10"/>
        <v>0</v>
      </c>
      <c r="J64" s="100" t="e">
        <f t="shared" si="11"/>
        <v>#DIV/0!</v>
      </c>
      <c r="K64" s="100" t="e">
        <f t="shared" si="12"/>
        <v>#DIV/0!</v>
      </c>
      <c r="L64" s="99" t="e">
        <f t="shared" si="13"/>
        <v>#DIV/0!</v>
      </c>
    </row>
    <row r="65" spans="1:12" x14ac:dyDescent="0.4">
      <c r="A65" s="277" t="s">
        <v>154</v>
      </c>
      <c r="B65" s="290">
        <f>SUM(B66:B69)</f>
        <v>1210</v>
      </c>
      <c r="C65" s="290">
        <f>SUM(C66:C69)</f>
        <v>1262</v>
      </c>
      <c r="D65" s="294">
        <f t="shared" si="7"/>
        <v>0.95879556259904908</v>
      </c>
      <c r="E65" s="605">
        <f t="shared" si="14"/>
        <v>-52</v>
      </c>
      <c r="F65" s="290">
        <f>SUM(F66:F69)</f>
        <v>1714</v>
      </c>
      <c r="G65" s="290">
        <f>SUM(G66:G69)</f>
        <v>1746</v>
      </c>
      <c r="H65" s="294">
        <f t="shared" si="9"/>
        <v>0.98167239404352802</v>
      </c>
      <c r="I65" s="605">
        <f t="shared" si="10"/>
        <v>-32</v>
      </c>
      <c r="J65" s="294">
        <f t="shared" si="11"/>
        <v>0.70595099183197196</v>
      </c>
      <c r="K65" s="294">
        <f t="shared" si="12"/>
        <v>0.72279495990836196</v>
      </c>
      <c r="L65" s="293">
        <f t="shared" si="13"/>
        <v>-1.6843968076389992E-2</v>
      </c>
    </row>
    <row r="66" spans="1:12" x14ac:dyDescent="0.4">
      <c r="A66" s="64" t="s">
        <v>77</v>
      </c>
      <c r="B66" s="106">
        <v>265</v>
      </c>
      <c r="C66" s="106">
        <v>247</v>
      </c>
      <c r="D66" s="110">
        <f t="shared" si="7"/>
        <v>1.0728744939271255</v>
      </c>
      <c r="E66" s="111">
        <f t="shared" si="14"/>
        <v>18</v>
      </c>
      <c r="F66" s="106">
        <v>302</v>
      </c>
      <c r="G66" s="106">
        <v>303</v>
      </c>
      <c r="H66" s="110">
        <f t="shared" si="9"/>
        <v>0.99669966996699666</v>
      </c>
      <c r="I66" s="111">
        <f t="shared" si="10"/>
        <v>-1</v>
      </c>
      <c r="J66" s="110">
        <f t="shared" si="11"/>
        <v>0.87748344370860931</v>
      </c>
      <c r="K66" s="110">
        <f t="shared" si="12"/>
        <v>0.81518151815181517</v>
      </c>
      <c r="L66" s="109">
        <f t="shared" si="13"/>
        <v>6.2301925556794147E-2</v>
      </c>
    </row>
    <row r="67" spans="1:12" x14ac:dyDescent="0.4">
      <c r="A67" s="58" t="s">
        <v>76</v>
      </c>
      <c r="B67" s="108">
        <v>274</v>
      </c>
      <c r="C67" s="108">
        <v>312</v>
      </c>
      <c r="D67" s="104">
        <f t="shared" si="7"/>
        <v>0.87820512820512819</v>
      </c>
      <c r="E67" s="105">
        <f t="shared" si="14"/>
        <v>-38</v>
      </c>
      <c r="F67" s="108">
        <v>492</v>
      </c>
      <c r="G67" s="108">
        <v>539</v>
      </c>
      <c r="H67" s="104">
        <f t="shared" si="9"/>
        <v>0.91280148423005569</v>
      </c>
      <c r="I67" s="105">
        <f t="shared" si="10"/>
        <v>-47</v>
      </c>
      <c r="J67" s="104">
        <f t="shared" si="11"/>
        <v>0.55691056910569103</v>
      </c>
      <c r="K67" s="104">
        <f t="shared" si="12"/>
        <v>0.57884972170686455</v>
      </c>
      <c r="L67" s="103">
        <f t="shared" si="13"/>
        <v>-2.1939152601173517E-2</v>
      </c>
    </row>
    <row r="68" spans="1:12" x14ac:dyDescent="0.4">
      <c r="A68" s="57" t="s">
        <v>376</v>
      </c>
      <c r="B68" s="106">
        <v>218</v>
      </c>
      <c r="C68" s="106">
        <v>238</v>
      </c>
      <c r="D68" s="104">
        <f t="shared" si="7"/>
        <v>0.91596638655462181</v>
      </c>
      <c r="E68" s="105">
        <f t="shared" si="14"/>
        <v>-20</v>
      </c>
      <c r="F68" s="108">
        <v>310</v>
      </c>
      <c r="G68" s="108">
        <v>304</v>
      </c>
      <c r="H68" s="104">
        <f t="shared" si="9"/>
        <v>1.0197368421052631</v>
      </c>
      <c r="I68" s="105">
        <f t="shared" si="10"/>
        <v>6</v>
      </c>
      <c r="J68" s="104">
        <f t="shared" si="11"/>
        <v>0.70322580645161292</v>
      </c>
      <c r="K68" s="104">
        <f t="shared" si="12"/>
        <v>0.78289473684210531</v>
      </c>
      <c r="L68" s="103">
        <f t="shared" si="13"/>
        <v>-7.9668930390492387E-2</v>
      </c>
    </row>
    <row r="69" spans="1:12" x14ac:dyDescent="0.4">
      <c r="A69" s="51" t="s">
        <v>151</v>
      </c>
      <c r="B69" s="102">
        <v>453</v>
      </c>
      <c r="C69" s="102">
        <v>465</v>
      </c>
      <c r="D69" s="100">
        <f t="shared" si="7"/>
        <v>0.97419354838709682</v>
      </c>
      <c r="E69" s="101">
        <f t="shared" si="14"/>
        <v>-12</v>
      </c>
      <c r="F69" s="102">
        <v>610</v>
      </c>
      <c r="G69" s="102">
        <v>600</v>
      </c>
      <c r="H69" s="100">
        <f t="shared" si="9"/>
        <v>1.0166666666666666</v>
      </c>
      <c r="I69" s="101">
        <f t="shared" si="10"/>
        <v>10</v>
      </c>
      <c r="J69" s="100">
        <f t="shared" si="11"/>
        <v>0.74262295081967211</v>
      </c>
      <c r="K69" s="100">
        <f t="shared" si="12"/>
        <v>0.77500000000000002</v>
      </c>
      <c r="L69" s="99">
        <f t="shared" si="13"/>
        <v>-3.237704918032791E-2</v>
      </c>
    </row>
    <row r="70" spans="1:12" x14ac:dyDescent="0.4">
      <c r="A70" s="42" t="s">
        <v>143</v>
      </c>
      <c r="B70" s="43"/>
      <c r="C70" s="42"/>
      <c r="D70" s="42"/>
      <c r="E70" s="43"/>
      <c r="F70" s="43"/>
      <c r="G70" s="42"/>
      <c r="H70" s="42"/>
      <c r="I70" s="43"/>
      <c r="J70" s="43"/>
      <c r="K70" s="42"/>
      <c r="L70" s="42"/>
    </row>
    <row r="71" spans="1:12" x14ac:dyDescent="0.4">
      <c r="A71" s="44" t="s">
        <v>142</v>
      </c>
      <c r="B71" s="43"/>
      <c r="C71" s="42"/>
      <c r="D71" s="42"/>
      <c r="E71" s="43"/>
      <c r="F71" s="43"/>
      <c r="G71" s="42"/>
      <c r="H71" s="42"/>
      <c r="I71" s="43"/>
      <c r="J71" s="43"/>
      <c r="K71" s="42"/>
      <c r="L71" s="42"/>
    </row>
    <row r="72" spans="1:12" s="42" customFormat="1" x14ac:dyDescent="0.4">
      <c r="A72" s="42" t="s">
        <v>141</v>
      </c>
      <c r="B72" s="43"/>
      <c r="C72" s="43"/>
      <c r="F72" s="43"/>
      <c r="G72" s="43"/>
      <c r="J72" s="43"/>
      <c r="K72" s="43"/>
    </row>
    <row r="73" spans="1:12" x14ac:dyDescent="0.4">
      <c r="A73" s="42" t="s">
        <v>98</v>
      </c>
      <c r="B73" s="43"/>
      <c r="C73" s="43"/>
      <c r="D73" s="42"/>
      <c r="E73" s="42"/>
      <c r="F73" s="43"/>
      <c r="G73" s="43"/>
      <c r="H73" s="42"/>
      <c r="I73" s="42"/>
      <c r="J73" s="43"/>
      <c r="K73" s="43"/>
      <c r="L73" s="42"/>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dataValidations count="1">
    <dataValidation allowBlank="1" showInputMessage="1" showErrorMessage="1" sqref="B2:L73 IX2:JH73 ST2:TD73 ACP2:ACZ73 AML2:AMV73 AWH2:AWR73 BGD2:BGN73 BPZ2:BQJ73 BZV2:CAF73 CJR2:CKB73 CTN2:CTX73 DDJ2:DDT73 DNF2:DNP73 DXB2:DXL73 EGX2:EHH73 EQT2:ERD73 FAP2:FAZ73 FKL2:FKV73 FUH2:FUR73 GED2:GEN73 GNZ2:GOJ73 GXV2:GYF73 HHR2:HIB73 HRN2:HRX73 IBJ2:IBT73 ILF2:ILP73 IVB2:IVL73 JEX2:JFH73 JOT2:JPD73 JYP2:JYZ73 KIL2:KIV73 KSH2:KSR73 LCD2:LCN73 LLZ2:LMJ73 LVV2:LWF73 MFR2:MGB73 MPN2:MPX73 MZJ2:MZT73 NJF2:NJP73 NTB2:NTL73 OCX2:ODH73 OMT2:OND73 OWP2:OWZ73 PGL2:PGV73 PQH2:PQR73 QAD2:QAN73 QJZ2:QKJ73 QTV2:QUF73 RDR2:REB73 RNN2:RNX73 RXJ2:RXT73 SHF2:SHP73 SRB2:SRL73 TAX2:TBH73 TKT2:TLD73 TUP2:TUZ73 UEL2:UEV73 UOH2:UOR73 UYD2:UYN73 VHZ2:VIJ73 VRV2:VSF73 WBR2:WCB73 WLN2:WLX73 WVJ2:WVT73 B65538:L65609 IX65538:JH65609 ST65538:TD65609 ACP65538:ACZ65609 AML65538:AMV65609 AWH65538:AWR65609 BGD65538:BGN65609 BPZ65538:BQJ65609 BZV65538:CAF65609 CJR65538:CKB65609 CTN65538:CTX65609 DDJ65538:DDT65609 DNF65538:DNP65609 DXB65538:DXL65609 EGX65538:EHH65609 EQT65538:ERD65609 FAP65538:FAZ65609 FKL65538:FKV65609 FUH65538:FUR65609 GED65538:GEN65609 GNZ65538:GOJ65609 GXV65538:GYF65609 HHR65538:HIB65609 HRN65538:HRX65609 IBJ65538:IBT65609 ILF65538:ILP65609 IVB65538:IVL65609 JEX65538:JFH65609 JOT65538:JPD65609 JYP65538:JYZ65609 KIL65538:KIV65609 KSH65538:KSR65609 LCD65538:LCN65609 LLZ65538:LMJ65609 LVV65538:LWF65609 MFR65538:MGB65609 MPN65538:MPX65609 MZJ65538:MZT65609 NJF65538:NJP65609 NTB65538:NTL65609 OCX65538:ODH65609 OMT65538:OND65609 OWP65538:OWZ65609 PGL65538:PGV65609 PQH65538:PQR65609 QAD65538:QAN65609 QJZ65538:QKJ65609 QTV65538:QUF65609 RDR65538:REB65609 RNN65538:RNX65609 RXJ65538:RXT65609 SHF65538:SHP65609 SRB65538:SRL65609 TAX65538:TBH65609 TKT65538:TLD65609 TUP65538:TUZ65609 UEL65538:UEV65609 UOH65538:UOR65609 UYD65538:UYN65609 VHZ65538:VIJ65609 VRV65538:VSF65609 WBR65538:WCB65609 WLN65538:WLX65609 WVJ65538:WVT65609 B131074:L131145 IX131074:JH131145 ST131074:TD131145 ACP131074:ACZ131145 AML131074:AMV131145 AWH131074:AWR131145 BGD131074:BGN131145 BPZ131074:BQJ131145 BZV131074:CAF131145 CJR131074:CKB131145 CTN131074:CTX131145 DDJ131074:DDT131145 DNF131074:DNP131145 DXB131074:DXL131145 EGX131074:EHH131145 EQT131074:ERD131145 FAP131074:FAZ131145 FKL131074:FKV131145 FUH131074:FUR131145 GED131074:GEN131145 GNZ131074:GOJ131145 GXV131074:GYF131145 HHR131074:HIB131145 HRN131074:HRX131145 IBJ131074:IBT131145 ILF131074:ILP131145 IVB131074:IVL131145 JEX131074:JFH131145 JOT131074:JPD131145 JYP131074:JYZ131145 KIL131074:KIV131145 KSH131074:KSR131145 LCD131074:LCN131145 LLZ131074:LMJ131145 LVV131074:LWF131145 MFR131074:MGB131145 MPN131074:MPX131145 MZJ131074:MZT131145 NJF131074:NJP131145 NTB131074:NTL131145 OCX131074:ODH131145 OMT131074:OND131145 OWP131074:OWZ131145 PGL131074:PGV131145 PQH131074:PQR131145 QAD131074:QAN131145 QJZ131074:QKJ131145 QTV131074:QUF131145 RDR131074:REB131145 RNN131074:RNX131145 RXJ131074:RXT131145 SHF131074:SHP131145 SRB131074:SRL131145 TAX131074:TBH131145 TKT131074:TLD131145 TUP131074:TUZ131145 UEL131074:UEV131145 UOH131074:UOR131145 UYD131074:UYN131145 VHZ131074:VIJ131145 VRV131074:VSF131145 WBR131074:WCB131145 WLN131074:WLX131145 WVJ131074:WVT131145 B196610:L196681 IX196610:JH196681 ST196610:TD196681 ACP196610:ACZ196681 AML196610:AMV196681 AWH196610:AWR196681 BGD196610:BGN196681 BPZ196610:BQJ196681 BZV196610:CAF196681 CJR196610:CKB196681 CTN196610:CTX196681 DDJ196610:DDT196681 DNF196610:DNP196681 DXB196610:DXL196681 EGX196610:EHH196681 EQT196610:ERD196681 FAP196610:FAZ196681 FKL196610:FKV196681 FUH196610:FUR196681 GED196610:GEN196681 GNZ196610:GOJ196681 GXV196610:GYF196681 HHR196610:HIB196681 HRN196610:HRX196681 IBJ196610:IBT196681 ILF196610:ILP196681 IVB196610:IVL196681 JEX196610:JFH196681 JOT196610:JPD196681 JYP196610:JYZ196681 KIL196610:KIV196681 KSH196610:KSR196681 LCD196610:LCN196681 LLZ196610:LMJ196681 LVV196610:LWF196681 MFR196610:MGB196681 MPN196610:MPX196681 MZJ196610:MZT196681 NJF196610:NJP196681 NTB196610:NTL196681 OCX196610:ODH196681 OMT196610:OND196681 OWP196610:OWZ196681 PGL196610:PGV196681 PQH196610:PQR196681 QAD196610:QAN196681 QJZ196610:QKJ196681 QTV196610:QUF196681 RDR196610:REB196681 RNN196610:RNX196681 RXJ196610:RXT196681 SHF196610:SHP196681 SRB196610:SRL196681 TAX196610:TBH196681 TKT196610:TLD196681 TUP196610:TUZ196681 UEL196610:UEV196681 UOH196610:UOR196681 UYD196610:UYN196681 VHZ196610:VIJ196681 VRV196610:VSF196681 WBR196610:WCB196681 WLN196610:WLX196681 WVJ196610:WVT196681 B262146:L262217 IX262146:JH262217 ST262146:TD262217 ACP262146:ACZ262217 AML262146:AMV262217 AWH262146:AWR262217 BGD262146:BGN262217 BPZ262146:BQJ262217 BZV262146:CAF262217 CJR262146:CKB262217 CTN262146:CTX262217 DDJ262146:DDT262217 DNF262146:DNP262217 DXB262146:DXL262217 EGX262146:EHH262217 EQT262146:ERD262217 FAP262146:FAZ262217 FKL262146:FKV262217 FUH262146:FUR262217 GED262146:GEN262217 GNZ262146:GOJ262217 GXV262146:GYF262217 HHR262146:HIB262217 HRN262146:HRX262217 IBJ262146:IBT262217 ILF262146:ILP262217 IVB262146:IVL262217 JEX262146:JFH262217 JOT262146:JPD262217 JYP262146:JYZ262217 KIL262146:KIV262217 KSH262146:KSR262217 LCD262146:LCN262217 LLZ262146:LMJ262217 LVV262146:LWF262217 MFR262146:MGB262217 MPN262146:MPX262217 MZJ262146:MZT262217 NJF262146:NJP262217 NTB262146:NTL262217 OCX262146:ODH262217 OMT262146:OND262217 OWP262146:OWZ262217 PGL262146:PGV262217 PQH262146:PQR262217 QAD262146:QAN262217 QJZ262146:QKJ262217 QTV262146:QUF262217 RDR262146:REB262217 RNN262146:RNX262217 RXJ262146:RXT262217 SHF262146:SHP262217 SRB262146:SRL262217 TAX262146:TBH262217 TKT262146:TLD262217 TUP262146:TUZ262217 UEL262146:UEV262217 UOH262146:UOR262217 UYD262146:UYN262217 VHZ262146:VIJ262217 VRV262146:VSF262217 WBR262146:WCB262217 WLN262146:WLX262217 WVJ262146:WVT262217 B327682:L327753 IX327682:JH327753 ST327682:TD327753 ACP327682:ACZ327753 AML327682:AMV327753 AWH327682:AWR327753 BGD327682:BGN327753 BPZ327682:BQJ327753 BZV327682:CAF327753 CJR327682:CKB327753 CTN327682:CTX327753 DDJ327682:DDT327753 DNF327682:DNP327753 DXB327682:DXL327753 EGX327682:EHH327753 EQT327682:ERD327753 FAP327682:FAZ327753 FKL327682:FKV327753 FUH327682:FUR327753 GED327682:GEN327753 GNZ327682:GOJ327753 GXV327682:GYF327753 HHR327682:HIB327753 HRN327682:HRX327753 IBJ327682:IBT327753 ILF327682:ILP327753 IVB327682:IVL327753 JEX327682:JFH327753 JOT327682:JPD327753 JYP327682:JYZ327753 KIL327682:KIV327753 KSH327682:KSR327753 LCD327682:LCN327753 LLZ327682:LMJ327753 LVV327682:LWF327753 MFR327682:MGB327753 MPN327682:MPX327753 MZJ327682:MZT327753 NJF327682:NJP327753 NTB327682:NTL327753 OCX327682:ODH327753 OMT327682:OND327753 OWP327682:OWZ327753 PGL327682:PGV327753 PQH327682:PQR327753 QAD327682:QAN327753 QJZ327682:QKJ327753 QTV327682:QUF327753 RDR327682:REB327753 RNN327682:RNX327753 RXJ327682:RXT327753 SHF327682:SHP327753 SRB327682:SRL327753 TAX327682:TBH327753 TKT327682:TLD327753 TUP327682:TUZ327753 UEL327682:UEV327753 UOH327682:UOR327753 UYD327682:UYN327753 VHZ327682:VIJ327753 VRV327682:VSF327753 WBR327682:WCB327753 WLN327682:WLX327753 WVJ327682:WVT327753 B393218:L393289 IX393218:JH393289 ST393218:TD393289 ACP393218:ACZ393289 AML393218:AMV393289 AWH393218:AWR393289 BGD393218:BGN393289 BPZ393218:BQJ393289 BZV393218:CAF393289 CJR393218:CKB393289 CTN393218:CTX393289 DDJ393218:DDT393289 DNF393218:DNP393289 DXB393218:DXL393289 EGX393218:EHH393289 EQT393218:ERD393289 FAP393218:FAZ393289 FKL393218:FKV393289 FUH393218:FUR393289 GED393218:GEN393289 GNZ393218:GOJ393289 GXV393218:GYF393289 HHR393218:HIB393289 HRN393218:HRX393289 IBJ393218:IBT393289 ILF393218:ILP393289 IVB393218:IVL393289 JEX393218:JFH393289 JOT393218:JPD393289 JYP393218:JYZ393289 KIL393218:KIV393289 KSH393218:KSR393289 LCD393218:LCN393289 LLZ393218:LMJ393289 LVV393218:LWF393289 MFR393218:MGB393289 MPN393218:MPX393289 MZJ393218:MZT393289 NJF393218:NJP393289 NTB393218:NTL393289 OCX393218:ODH393289 OMT393218:OND393289 OWP393218:OWZ393289 PGL393218:PGV393289 PQH393218:PQR393289 QAD393218:QAN393289 QJZ393218:QKJ393289 QTV393218:QUF393289 RDR393218:REB393289 RNN393218:RNX393289 RXJ393218:RXT393289 SHF393218:SHP393289 SRB393218:SRL393289 TAX393218:TBH393289 TKT393218:TLD393289 TUP393218:TUZ393289 UEL393218:UEV393289 UOH393218:UOR393289 UYD393218:UYN393289 VHZ393218:VIJ393289 VRV393218:VSF393289 WBR393218:WCB393289 WLN393218:WLX393289 WVJ393218:WVT393289 B458754:L458825 IX458754:JH458825 ST458754:TD458825 ACP458754:ACZ458825 AML458754:AMV458825 AWH458754:AWR458825 BGD458754:BGN458825 BPZ458754:BQJ458825 BZV458754:CAF458825 CJR458754:CKB458825 CTN458754:CTX458825 DDJ458754:DDT458825 DNF458754:DNP458825 DXB458754:DXL458825 EGX458754:EHH458825 EQT458754:ERD458825 FAP458754:FAZ458825 FKL458754:FKV458825 FUH458754:FUR458825 GED458754:GEN458825 GNZ458754:GOJ458825 GXV458754:GYF458825 HHR458754:HIB458825 HRN458754:HRX458825 IBJ458754:IBT458825 ILF458754:ILP458825 IVB458754:IVL458825 JEX458754:JFH458825 JOT458754:JPD458825 JYP458754:JYZ458825 KIL458754:KIV458825 KSH458754:KSR458825 LCD458754:LCN458825 LLZ458754:LMJ458825 LVV458754:LWF458825 MFR458754:MGB458825 MPN458754:MPX458825 MZJ458754:MZT458825 NJF458754:NJP458825 NTB458754:NTL458825 OCX458754:ODH458825 OMT458754:OND458825 OWP458754:OWZ458825 PGL458754:PGV458825 PQH458754:PQR458825 QAD458754:QAN458825 QJZ458754:QKJ458825 QTV458754:QUF458825 RDR458754:REB458825 RNN458754:RNX458825 RXJ458754:RXT458825 SHF458754:SHP458825 SRB458754:SRL458825 TAX458754:TBH458825 TKT458754:TLD458825 TUP458754:TUZ458825 UEL458754:UEV458825 UOH458754:UOR458825 UYD458754:UYN458825 VHZ458754:VIJ458825 VRV458754:VSF458825 WBR458754:WCB458825 WLN458754:WLX458825 WVJ458754:WVT458825 B524290:L524361 IX524290:JH524361 ST524290:TD524361 ACP524290:ACZ524361 AML524290:AMV524361 AWH524290:AWR524361 BGD524290:BGN524361 BPZ524290:BQJ524361 BZV524290:CAF524361 CJR524290:CKB524361 CTN524290:CTX524361 DDJ524290:DDT524361 DNF524290:DNP524361 DXB524290:DXL524361 EGX524290:EHH524361 EQT524290:ERD524361 FAP524290:FAZ524361 FKL524290:FKV524361 FUH524290:FUR524361 GED524290:GEN524361 GNZ524290:GOJ524361 GXV524290:GYF524361 HHR524290:HIB524361 HRN524290:HRX524361 IBJ524290:IBT524361 ILF524290:ILP524361 IVB524290:IVL524361 JEX524290:JFH524361 JOT524290:JPD524361 JYP524290:JYZ524361 KIL524290:KIV524361 KSH524290:KSR524361 LCD524290:LCN524361 LLZ524290:LMJ524361 LVV524290:LWF524361 MFR524290:MGB524361 MPN524290:MPX524361 MZJ524290:MZT524361 NJF524290:NJP524361 NTB524290:NTL524361 OCX524290:ODH524361 OMT524290:OND524361 OWP524290:OWZ524361 PGL524290:PGV524361 PQH524290:PQR524361 QAD524290:QAN524361 QJZ524290:QKJ524361 QTV524290:QUF524361 RDR524290:REB524361 RNN524290:RNX524361 RXJ524290:RXT524361 SHF524290:SHP524361 SRB524290:SRL524361 TAX524290:TBH524361 TKT524290:TLD524361 TUP524290:TUZ524361 UEL524290:UEV524361 UOH524290:UOR524361 UYD524290:UYN524361 VHZ524290:VIJ524361 VRV524290:VSF524361 WBR524290:WCB524361 WLN524290:WLX524361 WVJ524290:WVT524361 B589826:L589897 IX589826:JH589897 ST589826:TD589897 ACP589826:ACZ589897 AML589826:AMV589897 AWH589826:AWR589897 BGD589826:BGN589897 BPZ589826:BQJ589897 BZV589826:CAF589897 CJR589826:CKB589897 CTN589826:CTX589897 DDJ589826:DDT589897 DNF589826:DNP589897 DXB589826:DXL589897 EGX589826:EHH589897 EQT589826:ERD589897 FAP589826:FAZ589897 FKL589826:FKV589897 FUH589826:FUR589897 GED589826:GEN589897 GNZ589826:GOJ589897 GXV589826:GYF589897 HHR589826:HIB589897 HRN589826:HRX589897 IBJ589826:IBT589897 ILF589826:ILP589897 IVB589826:IVL589897 JEX589826:JFH589897 JOT589826:JPD589897 JYP589826:JYZ589897 KIL589826:KIV589897 KSH589826:KSR589897 LCD589826:LCN589897 LLZ589826:LMJ589897 LVV589826:LWF589897 MFR589826:MGB589897 MPN589826:MPX589897 MZJ589826:MZT589897 NJF589826:NJP589897 NTB589826:NTL589897 OCX589826:ODH589897 OMT589826:OND589897 OWP589826:OWZ589897 PGL589826:PGV589897 PQH589826:PQR589897 QAD589826:QAN589897 QJZ589826:QKJ589897 QTV589826:QUF589897 RDR589826:REB589897 RNN589826:RNX589897 RXJ589826:RXT589897 SHF589826:SHP589897 SRB589826:SRL589897 TAX589826:TBH589897 TKT589826:TLD589897 TUP589826:TUZ589897 UEL589826:UEV589897 UOH589826:UOR589897 UYD589826:UYN589897 VHZ589826:VIJ589897 VRV589826:VSF589897 WBR589826:WCB589897 WLN589826:WLX589897 WVJ589826:WVT589897 B655362:L655433 IX655362:JH655433 ST655362:TD655433 ACP655362:ACZ655433 AML655362:AMV655433 AWH655362:AWR655433 BGD655362:BGN655433 BPZ655362:BQJ655433 BZV655362:CAF655433 CJR655362:CKB655433 CTN655362:CTX655433 DDJ655362:DDT655433 DNF655362:DNP655433 DXB655362:DXL655433 EGX655362:EHH655433 EQT655362:ERD655433 FAP655362:FAZ655433 FKL655362:FKV655433 FUH655362:FUR655433 GED655362:GEN655433 GNZ655362:GOJ655433 GXV655362:GYF655433 HHR655362:HIB655433 HRN655362:HRX655433 IBJ655362:IBT655433 ILF655362:ILP655433 IVB655362:IVL655433 JEX655362:JFH655433 JOT655362:JPD655433 JYP655362:JYZ655433 KIL655362:KIV655433 KSH655362:KSR655433 LCD655362:LCN655433 LLZ655362:LMJ655433 LVV655362:LWF655433 MFR655362:MGB655433 MPN655362:MPX655433 MZJ655362:MZT655433 NJF655362:NJP655433 NTB655362:NTL655433 OCX655362:ODH655433 OMT655362:OND655433 OWP655362:OWZ655433 PGL655362:PGV655433 PQH655362:PQR655433 QAD655362:QAN655433 QJZ655362:QKJ655433 QTV655362:QUF655433 RDR655362:REB655433 RNN655362:RNX655433 RXJ655362:RXT655433 SHF655362:SHP655433 SRB655362:SRL655433 TAX655362:TBH655433 TKT655362:TLD655433 TUP655362:TUZ655433 UEL655362:UEV655433 UOH655362:UOR655433 UYD655362:UYN655433 VHZ655362:VIJ655433 VRV655362:VSF655433 WBR655362:WCB655433 WLN655362:WLX655433 WVJ655362:WVT655433 B720898:L720969 IX720898:JH720969 ST720898:TD720969 ACP720898:ACZ720969 AML720898:AMV720969 AWH720898:AWR720969 BGD720898:BGN720969 BPZ720898:BQJ720969 BZV720898:CAF720969 CJR720898:CKB720969 CTN720898:CTX720969 DDJ720898:DDT720969 DNF720898:DNP720969 DXB720898:DXL720969 EGX720898:EHH720969 EQT720898:ERD720969 FAP720898:FAZ720969 FKL720898:FKV720969 FUH720898:FUR720969 GED720898:GEN720969 GNZ720898:GOJ720969 GXV720898:GYF720969 HHR720898:HIB720969 HRN720898:HRX720969 IBJ720898:IBT720969 ILF720898:ILP720969 IVB720898:IVL720969 JEX720898:JFH720969 JOT720898:JPD720969 JYP720898:JYZ720969 KIL720898:KIV720969 KSH720898:KSR720969 LCD720898:LCN720969 LLZ720898:LMJ720969 LVV720898:LWF720969 MFR720898:MGB720969 MPN720898:MPX720969 MZJ720898:MZT720969 NJF720898:NJP720969 NTB720898:NTL720969 OCX720898:ODH720969 OMT720898:OND720969 OWP720898:OWZ720969 PGL720898:PGV720969 PQH720898:PQR720969 QAD720898:QAN720969 QJZ720898:QKJ720969 QTV720898:QUF720969 RDR720898:REB720969 RNN720898:RNX720969 RXJ720898:RXT720969 SHF720898:SHP720969 SRB720898:SRL720969 TAX720898:TBH720969 TKT720898:TLD720969 TUP720898:TUZ720969 UEL720898:UEV720969 UOH720898:UOR720969 UYD720898:UYN720969 VHZ720898:VIJ720969 VRV720898:VSF720969 WBR720898:WCB720969 WLN720898:WLX720969 WVJ720898:WVT720969 B786434:L786505 IX786434:JH786505 ST786434:TD786505 ACP786434:ACZ786505 AML786434:AMV786505 AWH786434:AWR786505 BGD786434:BGN786505 BPZ786434:BQJ786505 BZV786434:CAF786505 CJR786434:CKB786505 CTN786434:CTX786505 DDJ786434:DDT786505 DNF786434:DNP786505 DXB786434:DXL786505 EGX786434:EHH786505 EQT786434:ERD786505 FAP786434:FAZ786505 FKL786434:FKV786505 FUH786434:FUR786505 GED786434:GEN786505 GNZ786434:GOJ786505 GXV786434:GYF786505 HHR786434:HIB786505 HRN786434:HRX786505 IBJ786434:IBT786505 ILF786434:ILP786505 IVB786434:IVL786505 JEX786434:JFH786505 JOT786434:JPD786505 JYP786434:JYZ786505 KIL786434:KIV786505 KSH786434:KSR786505 LCD786434:LCN786505 LLZ786434:LMJ786505 LVV786434:LWF786505 MFR786434:MGB786505 MPN786434:MPX786505 MZJ786434:MZT786505 NJF786434:NJP786505 NTB786434:NTL786505 OCX786434:ODH786505 OMT786434:OND786505 OWP786434:OWZ786505 PGL786434:PGV786505 PQH786434:PQR786505 QAD786434:QAN786505 QJZ786434:QKJ786505 QTV786434:QUF786505 RDR786434:REB786505 RNN786434:RNX786505 RXJ786434:RXT786505 SHF786434:SHP786505 SRB786434:SRL786505 TAX786434:TBH786505 TKT786434:TLD786505 TUP786434:TUZ786505 UEL786434:UEV786505 UOH786434:UOR786505 UYD786434:UYN786505 VHZ786434:VIJ786505 VRV786434:VSF786505 WBR786434:WCB786505 WLN786434:WLX786505 WVJ786434:WVT786505 B851970:L852041 IX851970:JH852041 ST851970:TD852041 ACP851970:ACZ852041 AML851970:AMV852041 AWH851970:AWR852041 BGD851970:BGN852041 BPZ851970:BQJ852041 BZV851970:CAF852041 CJR851970:CKB852041 CTN851970:CTX852041 DDJ851970:DDT852041 DNF851970:DNP852041 DXB851970:DXL852041 EGX851970:EHH852041 EQT851970:ERD852041 FAP851970:FAZ852041 FKL851970:FKV852041 FUH851970:FUR852041 GED851970:GEN852041 GNZ851970:GOJ852041 GXV851970:GYF852041 HHR851970:HIB852041 HRN851970:HRX852041 IBJ851970:IBT852041 ILF851970:ILP852041 IVB851970:IVL852041 JEX851970:JFH852041 JOT851970:JPD852041 JYP851970:JYZ852041 KIL851970:KIV852041 KSH851970:KSR852041 LCD851970:LCN852041 LLZ851970:LMJ852041 LVV851970:LWF852041 MFR851970:MGB852041 MPN851970:MPX852041 MZJ851970:MZT852041 NJF851970:NJP852041 NTB851970:NTL852041 OCX851970:ODH852041 OMT851970:OND852041 OWP851970:OWZ852041 PGL851970:PGV852041 PQH851970:PQR852041 QAD851970:QAN852041 QJZ851970:QKJ852041 QTV851970:QUF852041 RDR851970:REB852041 RNN851970:RNX852041 RXJ851970:RXT852041 SHF851970:SHP852041 SRB851970:SRL852041 TAX851970:TBH852041 TKT851970:TLD852041 TUP851970:TUZ852041 UEL851970:UEV852041 UOH851970:UOR852041 UYD851970:UYN852041 VHZ851970:VIJ852041 VRV851970:VSF852041 WBR851970:WCB852041 WLN851970:WLX852041 WVJ851970:WVT852041 B917506:L917577 IX917506:JH917577 ST917506:TD917577 ACP917506:ACZ917577 AML917506:AMV917577 AWH917506:AWR917577 BGD917506:BGN917577 BPZ917506:BQJ917577 BZV917506:CAF917577 CJR917506:CKB917577 CTN917506:CTX917577 DDJ917506:DDT917577 DNF917506:DNP917577 DXB917506:DXL917577 EGX917506:EHH917577 EQT917506:ERD917577 FAP917506:FAZ917577 FKL917506:FKV917577 FUH917506:FUR917577 GED917506:GEN917577 GNZ917506:GOJ917577 GXV917506:GYF917577 HHR917506:HIB917577 HRN917506:HRX917577 IBJ917506:IBT917577 ILF917506:ILP917577 IVB917506:IVL917577 JEX917506:JFH917577 JOT917506:JPD917577 JYP917506:JYZ917577 KIL917506:KIV917577 KSH917506:KSR917577 LCD917506:LCN917577 LLZ917506:LMJ917577 LVV917506:LWF917577 MFR917506:MGB917577 MPN917506:MPX917577 MZJ917506:MZT917577 NJF917506:NJP917577 NTB917506:NTL917577 OCX917506:ODH917577 OMT917506:OND917577 OWP917506:OWZ917577 PGL917506:PGV917577 PQH917506:PQR917577 QAD917506:QAN917577 QJZ917506:QKJ917577 QTV917506:QUF917577 RDR917506:REB917577 RNN917506:RNX917577 RXJ917506:RXT917577 SHF917506:SHP917577 SRB917506:SRL917577 TAX917506:TBH917577 TKT917506:TLD917577 TUP917506:TUZ917577 UEL917506:UEV917577 UOH917506:UOR917577 UYD917506:UYN917577 VHZ917506:VIJ917577 VRV917506:VSF917577 WBR917506:WCB917577 WLN917506:WLX917577 WVJ917506:WVT917577 B983042:L983113 IX983042:JH983113 ST983042:TD983113 ACP983042:ACZ983113 AML983042:AMV983113 AWH983042:AWR983113 BGD983042:BGN983113 BPZ983042:BQJ983113 BZV983042:CAF983113 CJR983042:CKB983113 CTN983042:CTX983113 DDJ983042:DDT983113 DNF983042:DNP983113 DXB983042:DXL983113 EGX983042:EHH983113 EQT983042:ERD983113 FAP983042:FAZ983113 FKL983042:FKV983113 FUH983042:FUR983113 GED983042:GEN983113 GNZ983042:GOJ983113 GXV983042:GYF983113 HHR983042:HIB983113 HRN983042:HRX983113 IBJ983042:IBT983113 ILF983042:ILP983113 IVB983042:IVL983113 JEX983042:JFH983113 JOT983042:JPD983113 JYP983042:JYZ983113 KIL983042:KIV983113 KSH983042:KSR983113 LCD983042:LCN983113 LLZ983042:LMJ983113 LVV983042:LWF983113 MFR983042:MGB983113 MPN983042:MPX983113 MZJ983042:MZT983113 NJF983042:NJP983113 NTB983042:NTL983113 OCX983042:ODH983113 OMT983042:OND983113 OWP983042:OWZ983113 PGL983042:PGV983113 PQH983042:PQR983113 QAD983042:QAN983113 QJZ983042:QKJ983113 QTV983042:QUF983113 RDR983042:REB983113 RNN983042:RNX983113 RXJ983042:RXT983113 SHF983042:SHP983113 SRB983042:SRL983113 TAX983042:TBH983113 TKT983042:TLD983113 TUP983042:TUZ983113 UEL983042:UEV983113 UOH983042:UOR983113 UYD983042:UYN983113 VHZ983042:VIJ983113 VRV983042:VSF983113 WBR983042:WCB983113 WLN983042:WLX983113 WVJ983042:WVT983113 A2:A60 IW2:IW60 SS2:SS60 ACO2:ACO60 AMK2:AMK60 AWG2:AWG60 BGC2:BGC60 BPY2:BPY60 BZU2:BZU60 CJQ2:CJQ60 CTM2:CTM60 DDI2:DDI60 DNE2:DNE60 DXA2:DXA60 EGW2:EGW60 EQS2:EQS60 FAO2:FAO60 FKK2:FKK60 FUG2:FUG60 GEC2:GEC60 GNY2:GNY60 GXU2:GXU60 HHQ2:HHQ60 HRM2:HRM60 IBI2:IBI60 ILE2:ILE60 IVA2:IVA60 JEW2:JEW60 JOS2:JOS60 JYO2:JYO60 KIK2:KIK60 KSG2:KSG60 LCC2:LCC60 LLY2:LLY60 LVU2:LVU60 MFQ2:MFQ60 MPM2:MPM60 MZI2:MZI60 NJE2:NJE60 NTA2:NTA60 OCW2:OCW60 OMS2:OMS60 OWO2:OWO60 PGK2:PGK60 PQG2:PQG60 QAC2:QAC60 QJY2:QJY60 QTU2:QTU60 RDQ2:RDQ60 RNM2:RNM60 RXI2:RXI60 SHE2:SHE60 SRA2:SRA60 TAW2:TAW60 TKS2:TKS60 TUO2:TUO60 UEK2:UEK60 UOG2:UOG60 UYC2:UYC60 VHY2:VHY60 VRU2:VRU60 WBQ2:WBQ60 WLM2:WLM60 WVI2:WVI60 A65538:A65596 IW65538:IW65596 SS65538:SS65596 ACO65538:ACO65596 AMK65538:AMK65596 AWG65538:AWG65596 BGC65538:BGC65596 BPY65538:BPY65596 BZU65538:BZU65596 CJQ65538:CJQ65596 CTM65538:CTM65596 DDI65538:DDI65596 DNE65538:DNE65596 DXA65538:DXA65596 EGW65538:EGW65596 EQS65538:EQS65596 FAO65538:FAO65596 FKK65538:FKK65596 FUG65538:FUG65596 GEC65538:GEC65596 GNY65538:GNY65596 GXU65538:GXU65596 HHQ65538:HHQ65596 HRM65538:HRM65596 IBI65538:IBI65596 ILE65538:ILE65596 IVA65538:IVA65596 JEW65538:JEW65596 JOS65538:JOS65596 JYO65538:JYO65596 KIK65538:KIK65596 KSG65538:KSG65596 LCC65538:LCC65596 LLY65538:LLY65596 LVU65538:LVU65596 MFQ65538:MFQ65596 MPM65538:MPM65596 MZI65538:MZI65596 NJE65538:NJE65596 NTA65538:NTA65596 OCW65538:OCW65596 OMS65538:OMS65596 OWO65538:OWO65596 PGK65538:PGK65596 PQG65538:PQG65596 QAC65538:QAC65596 QJY65538:QJY65596 QTU65538:QTU65596 RDQ65538:RDQ65596 RNM65538:RNM65596 RXI65538:RXI65596 SHE65538:SHE65596 SRA65538:SRA65596 TAW65538:TAW65596 TKS65538:TKS65596 TUO65538:TUO65596 UEK65538:UEK65596 UOG65538:UOG65596 UYC65538:UYC65596 VHY65538:VHY65596 VRU65538:VRU65596 WBQ65538:WBQ65596 WLM65538:WLM65596 WVI65538:WVI65596 A131074:A131132 IW131074:IW131132 SS131074:SS131132 ACO131074:ACO131132 AMK131074:AMK131132 AWG131074:AWG131132 BGC131074:BGC131132 BPY131074:BPY131132 BZU131074:BZU131132 CJQ131074:CJQ131132 CTM131074:CTM131132 DDI131074:DDI131132 DNE131074:DNE131132 DXA131074:DXA131132 EGW131074:EGW131132 EQS131074:EQS131132 FAO131074:FAO131132 FKK131074:FKK131132 FUG131074:FUG131132 GEC131074:GEC131132 GNY131074:GNY131132 GXU131074:GXU131132 HHQ131074:HHQ131132 HRM131074:HRM131132 IBI131074:IBI131132 ILE131074:ILE131132 IVA131074:IVA131132 JEW131074:JEW131132 JOS131074:JOS131132 JYO131074:JYO131132 KIK131074:KIK131132 KSG131074:KSG131132 LCC131074:LCC131132 LLY131074:LLY131132 LVU131074:LVU131132 MFQ131074:MFQ131132 MPM131074:MPM131132 MZI131074:MZI131132 NJE131074:NJE131132 NTA131074:NTA131132 OCW131074:OCW131132 OMS131074:OMS131132 OWO131074:OWO131132 PGK131074:PGK131132 PQG131074:PQG131132 QAC131074:QAC131132 QJY131074:QJY131132 QTU131074:QTU131132 RDQ131074:RDQ131132 RNM131074:RNM131132 RXI131074:RXI131132 SHE131074:SHE131132 SRA131074:SRA131132 TAW131074:TAW131132 TKS131074:TKS131132 TUO131074:TUO131132 UEK131074:UEK131132 UOG131074:UOG131132 UYC131074:UYC131132 VHY131074:VHY131132 VRU131074:VRU131132 WBQ131074:WBQ131132 WLM131074:WLM131132 WVI131074:WVI131132 A196610:A196668 IW196610:IW196668 SS196610:SS196668 ACO196610:ACO196668 AMK196610:AMK196668 AWG196610:AWG196668 BGC196610:BGC196668 BPY196610:BPY196668 BZU196610:BZU196668 CJQ196610:CJQ196668 CTM196610:CTM196668 DDI196610:DDI196668 DNE196610:DNE196668 DXA196610:DXA196668 EGW196610:EGW196668 EQS196610:EQS196668 FAO196610:FAO196668 FKK196610:FKK196668 FUG196610:FUG196668 GEC196610:GEC196668 GNY196610:GNY196668 GXU196610:GXU196668 HHQ196610:HHQ196668 HRM196610:HRM196668 IBI196610:IBI196668 ILE196610:ILE196668 IVA196610:IVA196668 JEW196610:JEW196668 JOS196610:JOS196668 JYO196610:JYO196668 KIK196610:KIK196668 KSG196610:KSG196668 LCC196610:LCC196668 LLY196610:LLY196668 LVU196610:LVU196668 MFQ196610:MFQ196668 MPM196610:MPM196668 MZI196610:MZI196668 NJE196610:NJE196668 NTA196610:NTA196668 OCW196610:OCW196668 OMS196610:OMS196668 OWO196610:OWO196668 PGK196610:PGK196668 PQG196610:PQG196668 QAC196610:QAC196668 QJY196610:QJY196668 QTU196610:QTU196668 RDQ196610:RDQ196668 RNM196610:RNM196668 RXI196610:RXI196668 SHE196610:SHE196668 SRA196610:SRA196668 TAW196610:TAW196668 TKS196610:TKS196668 TUO196610:TUO196668 UEK196610:UEK196668 UOG196610:UOG196668 UYC196610:UYC196668 VHY196610:VHY196668 VRU196610:VRU196668 WBQ196610:WBQ196668 WLM196610:WLM196668 WVI196610:WVI196668 A262146:A262204 IW262146:IW262204 SS262146:SS262204 ACO262146:ACO262204 AMK262146:AMK262204 AWG262146:AWG262204 BGC262146:BGC262204 BPY262146:BPY262204 BZU262146:BZU262204 CJQ262146:CJQ262204 CTM262146:CTM262204 DDI262146:DDI262204 DNE262146:DNE262204 DXA262146:DXA262204 EGW262146:EGW262204 EQS262146:EQS262204 FAO262146:FAO262204 FKK262146:FKK262204 FUG262146:FUG262204 GEC262146:GEC262204 GNY262146:GNY262204 GXU262146:GXU262204 HHQ262146:HHQ262204 HRM262146:HRM262204 IBI262146:IBI262204 ILE262146:ILE262204 IVA262146:IVA262204 JEW262146:JEW262204 JOS262146:JOS262204 JYO262146:JYO262204 KIK262146:KIK262204 KSG262146:KSG262204 LCC262146:LCC262204 LLY262146:LLY262204 LVU262146:LVU262204 MFQ262146:MFQ262204 MPM262146:MPM262204 MZI262146:MZI262204 NJE262146:NJE262204 NTA262146:NTA262204 OCW262146:OCW262204 OMS262146:OMS262204 OWO262146:OWO262204 PGK262146:PGK262204 PQG262146:PQG262204 QAC262146:QAC262204 QJY262146:QJY262204 QTU262146:QTU262204 RDQ262146:RDQ262204 RNM262146:RNM262204 RXI262146:RXI262204 SHE262146:SHE262204 SRA262146:SRA262204 TAW262146:TAW262204 TKS262146:TKS262204 TUO262146:TUO262204 UEK262146:UEK262204 UOG262146:UOG262204 UYC262146:UYC262204 VHY262146:VHY262204 VRU262146:VRU262204 WBQ262146:WBQ262204 WLM262146:WLM262204 WVI262146:WVI262204 A327682:A327740 IW327682:IW327740 SS327682:SS327740 ACO327682:ACO327740 AMK327682:AMK327740 AWG327682:AWG327740 BGC327682:BGC327740 BPY327682:BPY327740 BZU327682:BZU327740 CJQ327682:CJQ327740 CTM327682:CTM327740 DDI327682:DDI327740 DNE327682:DNE327740 DXA327682:DXA327740 EGW327682:EGW327740 EQS327682:EQS327740 FAO327682:FAO327740 FKK327682:FKK327740 FUG327682:FUG327740 GEC327682:GEC327740 GNY327682:GNY327740 GXU327682:GXU327740 HHQ327682:HHQ327740 HRM327682:HRM327740 IBI327682:IBI327740 ILE327682:ILE327740 IVA327682:IVA327740 JEW327682:JEW327740 JOS327682:JOS327740 JYO327682:JYO327740 KIK327682:KIK327740 KSG327682:KSG327740 LCC327682:LCC327740 LLY327682:LLY327740 LVU327682:LVU327740 MFQ327682:MFQ327740 MPM327682:MPM327740 MZI327682:MZI327740 NJE327682:NJE327740 NTA327682:NTA327740 OCW327682:OCW327740 OMS327682:OMS327740 OWO327682:OWO327740 PGK327682:PGK327740 PQG327682:PQG327740 QAC327682:QAC327740 QJY327682:QJY327740 QTU327682:QTU327740 RDQ327682:RDQ327740 RNM327682:RNM327740 RXI327682:RXI327740 SHE327682:SHE327740 SRA327682:SRA327740 TAW327682:TAW327740 TKS327682:TKS327740 TUO327682:TUO327740 UEK327682:UEK327740 UOG327682:UOG327740 UYC327682:UYC327740 VHY327682:VHY327740 VRU327682:VRU327740 WBQ327682:WBQ327740 WLM327682:WLM327740 WVI327682:WVI327740 A393218:A393276 IW393218:IW393276 SS393218:SS393276 ACO393218:ACO393276 AMK393218:AMK393276 AWG393218:AWG393276 BGC393218:BGC393276 BPY393218:BPY393276 BZU393218:BZU393276 CJQ393218:CJQ393276 CTM393218:CTM393276 DDI393218:DDI393276 DNE393218:DNE393276 DXA393218:DXA393276 EGW393218:EGW393276 EQS393218:EQS393276 FAO393218:FAO393276 FKK393218:FKK393276 FUG393218:FUG393276 GEC393218:GEC393276 GNY393218:GNY393276 GXU393218:GXU393276 HHQ393218:HHQ393276 HRM393218:HRM393276 IBI393218:IBI393276 ILE393218:ILE393276 IVA393218:IVA393276 JEW393218:JEW393276 JOS393218:JOS393276 JYO393218:JYO393276 KIK393218:KIK393276 KSG393218:KSG393276 LCC393218:LCC393276 LLY393218:LLY393276 LVU393218:LVU393276 MFQ393218:MFQ393276 MPM393218:MPM393276 MZI393218:MZI393276 NJE393218:NJE393276 NTA393218:NTA393276 OCW393218:OCW393276 OMS393218:OMS393276 OWO393218:OWO393276 PGK393218:PGK393276 PQG393218:PQG393276 QAC393218:QAC393276 QJY393218:QJY393276 QTU393218:QTU393276 RDQ393218:RDQ393276 RNM393218:RNM393276 RXI393218:RXI393276 SHE393218:SHE393276 SRA393218:SRA393276 TAW393218:TAW393276 TKS393218:TKS393276 TUO393218:TUO393276 UEK393218:UEK393276 UOG393218:UOG393276 UYC393218:UYC393276 VHY393218:VHY393276 VRU393218:VRU393276 WBQ393218:WBQ393276 WLM393218:WLM393276 WVI393218:WVI393276 A458754:A458812 IW458754:IW458812 SS458754:SS458812 ACO458754:ACO458812 AMK458754:AMK458812 AWG458754:AWG458812 BGC458754:BGC458812 BPY458754:BPY458812 BZU458754:BZU458812 CJQ458754:CJQ458812 CTM458754:CTM458812 DDI458754:DDI458812 DNE458754:DNE458812 DXA458754:DXA458812 EGW458754:EGW458812 EQS458754:EQS458812 FAO458754:FAO458812 FKK458754:FKK458812 FUG458754:FUG458812 GEC458754:GEC458812 GNY458754:GNY458812 GXU458754:GXU458812 HHQ458754:HHQ458812 HRM458754:HRM458812 IBI458754:IBI458812 ILE458754:ILE458812 IVA458754:IVA458812 JEW458754:JEW458812 JOS458754:JOS458812 JYO458754:JYO458812 KIK458754:KIK458812 KSG458754:KSG458812 LCC458754:LCC458812 LLY458754:LLY458812 LVU458754:LVU458812 MFQ458754:MFQ458812 MPM458754:MPM458812 MZI458754:MZI458812 NJE458754:NJE458812 NTA458754:NTA458812 OCW458754:OCW458812 OMS458754:OMS458812 OWO458754:OWO458812 PGK458754:PGK458812 PQG458754:PQG458812 QAC458754:QAC458812 QJY458754:QJY458812 QTU458754:QTU458812 RDQ458754:RDQ458812 RNM458754:RNM458812 RXI458754:RXI458812 SHE458754:SHE458812 SRA458754:SRA458812 TAW458754:TAW458812 TKS458754:TKS458812 TUO458754:TUO458812 UEK458754:UEK458812 UOG458754:UOG458812 UYC458754:UYC458812 VHY458754:VHY458812 VRU458754:VRU458812 WBQ458754:WBQ458812 WLM458754:WLM458812 WVI458754:WVI458812 A524290:A524348 IW524290:IW524348 SS524290:SS524348 ACO524290:ACO524348 AMK524290:AMK524348 AWG524290:AWG524348 BGC524290:BGC524348 BPY524290:BPY524348 BZU524290:BZU524348 CJQ524290:CJQ524348 CTM524290:CTM524348 DDI524290:DDI524348 DNE524290:DNE524348 DXA524290:DXA524348 EGW524290:EGW524348 EQS524290:EQS524348 FAO524290:FAO524348 FKK524290:FKK524348 FUG524290:FUG524348 GEC524290:GEC524348 GNY524290:GNY524348 GXU524290:GXU524348 HHQ524290:HHQ524348 HRM524290:HRM524348 IBI524290:IBI524348 ILE524290:ILE524348 IVA524290:IVA524348 JEW524290:JEW524348 JOS524290:JOS524348 JYO524290:JYO524348 KIK524290:KIK524348 KSG524290:KSG524348 LCC524290:LCC524348 LLY524290:LLY524348 LVU524290:LVU524348 MFQ524290:MFQ524348 MPM524290:MPM524348 MZI524290:MZI524348 NJE524290:NJE524348 NTA524290:NTA524348 OCW524290:OCW524348 OMS524290:OMS524348 OWO524290:OWO524348 PGK524290:PGK524348 PQG524290:PQG524348 QAC524290:QAC524348 QJY524290:QJY524348 QTU524290:QTU524348 RDQ524290:RDQ524348 RNM524290:RNM524348 RXI524290:RXI524348 SHE524290:SHE524348 SRA524290:SRA524348 TAW524290:TAW524348 TKS524290:TKS524348 TUO524290:TUO524348 UEK524290:UEK524348 UOG524290:UOG524348 UYC524290:UYC524348 VHY524290:VHY524348 VRU524290:VRU524348 WBQ524290:WBQ524348 WLM524290:WLM524348 WVI524290:WVI524348 A589826:A589884 IW589826:IW589884 SS589826:SS589884 ACO589826:ACO589884 AMK589826:AMK589884 AWG589826:AWG589884 BGC589826:BGC589884 BPY589826:BPY589884 BZU589826:BZU589884 CJQ589826:CJQ589884 CTM589826:CTM589884 DDI589826:DDI589884 DNE589826:DNE589884 DXA589826:DXA589884 EGW589826:EGW589884 EQS589826:EQS589884 FAO589826:FAO589884 FKK589826:FKK589884 FUG589826:FUG589884 GEC589826:GEC589884 GNY589826:GNY589884 GXU589826:GXU589884 HHQ589826:HHQ589884 HRM589826:HRM589884 IBI589826:IBI589884 ILE589826:ILE589884 IVA589826:IVA589884 JEW589826:JEW589884 JOS589826:JOS589884 JYO589826:JYO589884 KIK589826:KIK589884 KSG589826:KSG589884 LCC589826:LCC589884 LLY589826:LLY589884 LVU589826:LVU589884 MFQ589826:MFQ589884 MPM589826:MPM589884 MZI589826:MZI589884 NJE589826:NJE589884 NTA589826:NTA589884 OCW589826:OCW589884 OMS589826:OMS589884 OWO589826:OWO589884 PGK589826:PGK589884 PQG589826:PQG589884 QAC589826:QAC589884 QJY589826:QJY589884 QTU589826:QTU589884 RDQ589826:RDQ589884 RNM589826:RNM589884 RXI589826:RXI589884 SHE589826:SHE589884 SRA589826:SRA589884 TAW589826:TAW589884 TKS589826:TKS589884 TUO589826:TUO589884 UEK589826:UEK589884 UOG589826:UOG589884 UYC589826:UYC589884 VHY589826:VHY589884 VRU589826:VRU589884 WBQ589826:WBQ589884 WLM589826:WLM589884 WVI589826:WVI589884 A655362:A655420 IW655362:IW655420 SS655362:SS655420 ACO655362:ACO655420 AMK655362:AMK655420 AWG655362:AWG655420 BGC655362:BGC655420 BPY655362:BPY655420 BZU655362:BZU655420 CJQ655362:CJQ655420 CTM655362:CTM655420 DDI655362:DDI655420 DNE655362:DNE655420 DXA655362:DXA655420 EGW655362:EGW655420 EQS655362:EQS655420 FAO655362:FAO655420 FKK655362:FKK655420 FUG655362:FUG655420 GEC655362:GEC655420 GNY655362:GNY655420 GXU655362:GXU655420 HHQ655362:HHQ655420 HRM655362:HRM655420 IBI655362:IBI655420 ILE655362:ILE655420 IVA655362:IVA655420 JEW655362:JEW655420 JOS655362:JOS655420 JYO655362:JYO655420 KIK655362:KIK655420 KSG655362:KSG655420 LCC655362:LCC655420 LLY655362:LLY655420 LVU655362:LVU655420 MFQ655362:MFQ655420 MPM655362:MPM655420 MZI655362:MZI655420 NJE655362:NJE655420 NTA655362:NTA655420 OCW655362:OCW655420 OMS655362:OMS655420 OWO655362:OWO655420 PGK655362:PGK655420 PQG655362:PQG655420 QAC655362:QAC655420 QJY655362:QJY655420 QTU655362:QTU655420 RDQ655362:RDQ655420 RNM655362:RNM655420 RXI655362:RXI655420 SHE655362:SHE655420 SRA655362:SRA655420 TAW655362:TAW655420 TKS655362:TKS655420 TUO655362:TUO655420 UEK655362:UEK655420 UOG655362:UOG655420 UYC655362:UYC655420 VHY655362:VHY655420 VRU655362:VRU655420 WBQ655362:WBQ655420 WLM655362:WLM655420 WVI655362:WVI655420 A720898:A720956 IW720898:IW720956 SS720898:SS720956 ACO720898:ACO720956 AMK720898:AMK720956 AWG720898:AWG720956 BGC720898:BGC720956 BPY720898:BPY720956 BZU720898:BZU720956 CJQ720898:CJQ720956 CTM720898:CTM720956 DDI720898:DDI720956 DNE720898:DNE720956 DXA720898:DXA720956 EGW720898:EGW720956 EQS720898:EQS720956 FAO720898:FAO720956 FKK720898:FKK720956 FUG720898:FUG720956 GEC720898:GEC720956 GNY720898:GNY720956 GXU720898:GXU720956 HHQ720898:HHQ720956 HRM720898:HRM720956 IBI720898:IBI720956 ILE720898:ILE720956 IVA720898:IVA720956 JEW720898:JEW720956 JOS720898:JOS720956 JYO720898:JYO720956 KIK720898:KIK720956 KSG720898:KSG720956 LCC720898:LCC720956 LLY720898:LLY720956 LVU720898:LVU720956 MFQ720898:MFQ720956 MPM720898:MPM720956 MZI720898:MZI720956 NJE720898:NJE720956 NTA720898:NTA720956 OCW720898:OCW720956 OMS720898:OMS720956 OWO720898:OWO720956 PGK720898:PGK720956 PQG720898:PQG720956 QAC720898:QAC720956 QJY720898:QJY720956 QTU720898:QTU720956 RDQ720898:RDQ720956 RNM720898:RNM720956 RXI720898:RXI720956 SHE720898:SHE720956 SRA720898:SRA720956 TAW720898:TAW720956 TKS720898:TKS720956 TUO720898:TUO720956 UEK720898:UEK720956 UOG720898:UOG720956 UYC720898:UYC720956 VHY720898:VHY720956 VRU720898:VRU720956 WBQ720898:WBQ720956 WLM720898:WLM720956 WVI720898:WVI720956 A786434:A786492 IW786434:IW786492 SS786434:SS786492 ACO786434:ACO786492 AMK786434:AMK786492 AWG786434:AWG786492 BGC786434:BGC786492 BPY786434:BPY786492 BZU786434:BZU786492 CJQ786434:CJQ786492 CTM786434:CTM786492 DDI786434:DDI786492 DNE786434:DNE786492 DXA786434:DXA786492 EGW786434:EGW786492 EQS786434:EQS786492 FAO786434:FAO786492 FKK786434:FKK786492 FUG786434:FUG786492 GEC786434:GEC786492 GNY786434:GNY786492 GXU786434:GXU786492 HHQ786434:HHQ786492 HRM786434:HRM786492 IBI786434:IBI786492 ILE786434:ILE786492 IVA786434:IVA786492 JEW786434:JEW786492 JOS786434:JOS786492 JYO786434:JYO786492 KIK786434:KIK786492 KSG786434:KSG786492 LCC786434:LCC786492 LLY786434:LLY786492 LVU786434:LVU786492 MFQ786434:MFQ786492 MPM786434:MPM786492 MZI786434:MZI786492 NJE786434:NJE786492 NTA786434:NTA786492 OCW786434:OCW786492 OMS786434:OMS786492 OWO786434:OWO786492 PGK786434:PGK786492 PQG786434:PQG786492 QAC786434:QAC786492 QJY786434:QJY786492 QTU786434:QTU786492 RDQ786434:RDQ786492 RNM786434:RNM786492 RXI786434:RXI786492 SHE786434:SHE786492 SRA786434:SRA786492 TAW786434:TAW786492 TKS786434:TKS786492 TUO786434:TUO786492 UEK786434:UEK786492 UOG786434:UOG786492 UYC786434:UYC786492 VHY786434:VHY786492 VRU786434:VRU786492 WBQ786434:WBQ786492 WLM786434:WLM786492 WVI786434:WVI786492 A851970:A852028 IW851970:IW852028 SS851970:SS852028 ACO851970:ACO852028 AMK851970:AMK852028 AWG851970:AWG852028 BGC851970:BGC852028 BPY851970:BPY852028 BZU851970:BZU852028 CJQ851970:CJQ852028 CTM851970:CTM852028 DDI851970:DDI852028 DNE851970:DNE852028 DXA851970:DXA852028 EGW851970:EGW852028 EQS851970:EQS852028 FAO851970:FAO852028 FKK851970:FKK852028 FUG851970:FUG852028 GEC851970:GEC852028 GNY851970:GNY852028 GXU851970:GXU852028 HHQ851970:HHQ852028 HRM851970:HRM852028 IBI851970:IBI852028 ILE851970:ILE852028 IVA851970:IVA852028 JEW851970:JEW852028 JOS851970:JOS852028 JYO851970:JYO852028 KIK851970:KIK852028 KSG851970:KSG852028 LCC851970:LCC852028 LLY851970:LLY852028 LVU851970:LVU852028 MFQ851970:MFQ852028 MPM851970:MPM852028 MZI851970:MZI852028 NJE851970:NJE852028 NTA851970:NTA852028 OCW851970:OCW852028 OMS851970:OMS852028 OWO851970:OWO852028 PGK851970:PGK852028 PQG851970:PQG852028 QAC851970:QAC852028 QJY851970:QJY852028 QTU851970:QTU852028 RDQ851970:RDQ852028 RNM851970:RNM852028 RXI851970:RXI852028 SHE851970:SHE852028 SRA851970:SRA852028 TAW851970:TAW852028 TKS851970:TKS852028 TUO851970:TUO852028 UEK851970:UEK852028 UOG851970:UOG852028 UYC851970:UYC852028 VHY851970:VHY852028 VRU851970:VRU852028 WBQ851970:WBQ852028 WLM851970:WLM852028 WVI851970:WVI852028 A917506:A917564 IW917506:IW917564 SS917506:SS917564 ACO917506:ACO917564 AMK917506:AMK917564 AWG917506:AWG917564 BGC917506:BGC917564 BPY917506:BPY917564 BZU917506:BZU917564 CJQ917506:CJQ917564 CTM917506:CTM917564 DDI917506:DDI917564 DNE917506:DNE917564 DXA917506:DXA917564 EGW917506:EGW917564 EQS917506:EQS917564 FAO917506:FAO917564 FKK917506:FKK917564 FUG917506:FUG917564 GEC917506:GEC917564 GNY917506:GNY917564 GXU917506:GXU917564 HHQ917506:HHQ917564 HRM917506:HRM917564 IBI917506:IBI917564 ILE917506:ILE917564 IVA917506:IVA917564 JEW917506:JEW917564 JOS917506:JOS917564 JYO917506:JYO917564 KIK917506:KIK917564 KSG917506:KSG917564 LCC917506:LCC917564 LLY917506:LLY917564 LVU917506:LVU917564 MFQ917506:MFQ917564 MPM917506:MPM917564 MZI917506:MZI917564 NJE917506:NJE917564 NTA917506:NTA917564 OCW917506:OCW917564 OMS917506:OMS917564 OWO917506:OWO917564 PGK917506:PGK917564 PQG917506:PQG917564 QAC917506:QAC917564 QJY917506:QJY917564 QTU917506:QTU917564 RDQ917506:RDQ917564 RNM917506:RNM917564 RXI917506:RXI917564 SHE917506:SHE917564 SRA917506:SRA917564 TAW917506:TAW917564 TKS917506:TKS917564 TUO917506:TUO917564 UEK917506:UEK917564 UOG917506:UOG917564 UYC917506:UYC917564 VHY917506:VHY917564 VRU917506:VRU917564 WBQ917506:WBQ917564 WLM917506:WLM917564 WVI917506:WVI917564 A983042:A983100 IW983042:IW983100 SS983042:SS983100 ACO983042:ACO983100 AMK983042:AMK983100 AWG983042:AWG983100 BGC983042:BGC983100 BPY983042:BPY983100 BZU983042:BZU983100 CJQ983042:CJQ983100 CTM983042:CTM983100 DDI983042:DDI983100 DNE983042:DNE983100 DXA983042:DXA983100 EGW983042:EGW983100 EQS983042:EQS983100 FAO983042:FAO983100 FKK983042:FKK983100 FUG983042:FUG983100 GEC983042:GEC983100 GNY983042:GNY983100 GXU983042:GXU983100 HHQ983042:HHQ983100 HRM983042:HRM983100 IBI983042:IBI983100 ILE983042:ILE983100 IVA983042:IVA983100 JEW983042:JEW983100 JOS983042:JOS983100 JYO983042:JYO983100 KIK983042:KIK983100 KSG983042:KSG983100 LCC983042:LCC983100 LLY983042:LLY983100 LVU983042:LVU983100 MFQ983042:MFQ983100 MPM983042:MPM983100 MZI983042:MZI983100 NJE983042:NJE983100 NTA983042:NTA983100 OCW983042:OCW983100 OMS983042:OMS983100 OWO983042:OWO983100 PGK983042:PGK983100 PQG983042:PQG983100 QAC983042:QAC983100 QJY983042:QJY983100 QTU983042:QTU983100 RDQ983042:RDQ983100 RNM983042:RNM983100 RXI983042:RXI983100 SHE983042:SHE983100 SRA983042:SRA983100 TAW983042:TAW983100 TKS983042:TKS983100 TUO983042:TUO983100 UEK983042:UEK983100 UOG983042:UOG983100 UYC983042:UYC983100 VHY983042:VHY983100 VRU983042:VRU983100 WBQ983042:WBQ983100 WLM983042:WLM983100 WVI983042:WVI983100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64:A73 IW64:IW73 SS64:SS73 ACO64:ACO73 AMK64:AMK73 AWG64:AWG73 BGC64:BGC73 BPY64:BPY73 BZU64:BZU73 CJQ64:CJQ73 CTM64:CTM73 DDI64:DDI73 DNE64:DNE73 DXA64:DXA73 EGW64:EGW73 EQS64:EQS73 FAO64:FAO73 FKK64:FKK73 FUG64:FUG73 GEC64:GEC73 GNY64:GNY73 GXU64:GXU73 HHQ64:HHQ73 HRM64:HRM73 IBI64:IBI73 ILE64:ILE73 IVA64:IVA73 JEW64:JEW73 JOS64:JOS73 JYO64:JYO73 KIK64:KIK73 KSG64:KSG73 LCC64:LCC73 LLY64:LLY73 LVU64:LVU73 MFQ64:MFQ73 MPM64:MPM73 MZI64:MZI73 NJE64:NJE73 NTA64:NTA73 OCW64:OCW73 OMS64:OMS73 OWO64:OWO73 PGK64:PGK73 PQG64:PQG73 QAC64:QAC73 QJY64:QJY73 QTU64:QTU73 RDQ64:RDQ73 RNM64:RNM73 RXI64:RXI73 SHE64:SHE73 SRA64:SRA73 TAW64:TAW73 TKS64:TKS73 TUO64:TUO73 UEK64:UEK73 UOG64:UOG73 UYC64:UYC73 VHY64:VHY73 VRU64:VRU73 WBQ64:WBQ73 WLM64:WLM73 WVI64:WVI73 A65600:A65609 IW65600:IW65609 SS65600:SS65609 ACO65600:ACO65609 AMK65600:AMK65609 AWG65600:AWG65609 BGC65600:BGC65609 BPY65600:BPY65609 BZU65600:BZU65609 CJQ65600:CJQ65609 CTM65600:CTM65609 DDI65600:DDI65609 DNE65600:DNE65609 DXA65600:DXA65609 EGW65600:EGW65609 EQS65600:EQS65609 FAO65600:FAO65609 FKK65600:FKK65609 FUG65600:FUG65609 GEC65600:GEC65609 GNY65600:GNY65609 GXU65600:GXU65609 HHQ65600:HHQ65609 HRM65600:HRM65609 IBI65600:IBI65609 ILE65600:ILE65609 IVA65600:IVA65609 JEW65600:JEW65609 JOS65600:JOS65609 JYO65600:JYO65609 KIK65600:KIK65609 KSG65600:KSG65609 LCC65600:LCC65609 LLY65600:LLY65609 LVU65600:LVU65609 MFQ65600:MFQ65609 MPM65600:MPM65609 MZI65600:MZI65609 NJE65600:NJE65609 NTA65600:NTA65609 OCW65600:OCW65609 OMS65600:OMS65609 OWO65600:OWO65609 PGK65600:PGK65609 PQG65600:PQG65609 QAC65600:QAC65609 QJY65600:QJY65609 QTU65600:QTU65609 RDQ65600:RDQ65609 RNM65600:RNM65609 RXI65600:RXI65609 SHE65600:SHE65609 SRA65600:SRA65609 TAW65600:TAW65609 TKS65600:TKS65609 TUO65600:TUO65609 UEK65600:UEK65609 UOG65600:UOG65609 UYC65600:UYC65609 VHY65600:VHY65609 VRU65600:VRU65609 WBQ65600:WBQ65609 WLM65600:WLM65609 WVI65600:WVI65609 A131136:A131145 IW131136:IW131145 SS131136:SS131145 ACO131136:ACO131145 AMK131136:AMK131145 AWG131136:AWG131145 BGC131136:BGC131145 BPY131136:BPY131145 BZU131136:BZU131145 CJQ131136:CJQ131145 CTM131136:CTM131145 DDI131136:DDI131145 DNE131136:DNE131145 DXA131136:DXA131145 EGW131136:EGW131145 EQS131136:EQS131145 FAO131136:FAO131145 FKK131136:FKK131145 FUG131136:FUG131145 GEC131136:GEC131145 GNY131136:GNY131145 GXU131136:GXU131145 HHQ131136:HHQ131145 HRM131136:HRM131145 IBI131136:IBI131145 ILE131136:ILE131145 IVA131136:IVA131145 JEW131136:JEW131145 JOS131136:JOS131145 JYO131136:JYO131145 KIK131136:KIK131145 KSG131136:KSG131145 LCC131136:LCC131145 LLY131136:LLY131145 LVU131136:LVU131145 MFQ131136:MFQ131145 MPM131136:MPM131145 MZI131136:MZI131145 NJE131136:NJE131145 NTA131136:NTA131145 OCW131136:OCW131145 OMS131136:OMS131145 OWO131136:OWO131145 PGK131136:PGK131145 PQG131136:PQG131145 QAC131136:QAC131145 QJY131136:QJY131145 QTU131136:QTU131145 RDQ131136:RDQ131145 RNM131136:RNM131145 RXI131136:RXI131145 SHE131136:SHE131145 SRA131136:SRA131145 TAW131136:TAW131145 TKS131136:TKS131145 TUO131136:TUO131145 UEK131136:UEK131145 UOG131136:UOG131145 UYC131136:UYC131145 VHY131136:VHY131145 VRU131136:VRU131145 WBQ131136:WBQ131145 WLM131136:WLM131145 WVI131136:WVI131145 A196672:A196681 IW196672:IW196681 SS196672:SS196681 ACO196672:ACO196681 AMK196672:AMK196681 AWG196672:AWG196681 BGC196672:BGC196681 BPY196672:BPY196681 BZU196672:BZU196681 CJQ196672:CJQ196681 CTM196672:CTM196681 DDI196672:DDI196681 DNE196672:DNE196681 DXA196672:DXA196681 EGW196672:EGW196681 EQS196672:EQS196681 FAO196672:FAO196681 FKK196672:FKK196681 FUG196672:FUG196681 GEC196672:GEC196681 GNY196672:GNY196681 GXU196672:GXU196681 HHQ196672:HHQ196681 HRM196672:HRM196681 IBI196672:IBI196681 ILE196672:ILE196681 IVA196672:IVA196681 JEW196672:JEW196681 JOS196672:JOS196681 JYO196672:JYO196681 KIK196672:KIK196681 KSG196672:KSG196681 LCC196672:LCC196681 LLY196672:LLY196681 LVU196672:LVU196681 MFQ196672:MFQ196681 MPM196672:MPM196681 MZI196672:MZI196681 NJE196672:NJE196681 NTA196672:NTA196681 OCW196672:OCW196681 OMS196672:OMS196681 OWO196672:OWO196681 PGK196672:PGK196681 PQG196672:PQG196681 QAC196672:QAC196681 QJY196672:QJY196681 QTU196672:QTU196681 RDQ196672:RDQ196681 RNM196672:RNM196681 RXI196672:RXI196681 SHE196672:SHE196681 SRA196672:SRA196681 TAW196672:TAW196681 TKS196672:TKS196681 TUO196672:TUO196681 UEK196672:UEK196681 UOG196672:UOG196681 UYC196672:UYC196681 VHY196672:VHY196681 VRU196672:VRU196681 WBQ196672:WBQ196681 WLM196672:WLM196681 WVI196672:WVI196681 A262208:A262217 IW262208:IW262217 SS262208:SS262217 ACO262208:ACO262217 AMK262208:AMK262217 AWG262208:AWG262217 BGC262208:BGC262217 BPY262208:BPY262217 BZU262208:BZU262217 CJQ262208:CJQ262217 CTM262208:CTM262217 DDI262208:DDI262217 DNE262208:DNE262217 DXA262208:DXA262217 EGW262208:EGW262217 EQS262208:EQS262217 FAO262208:FAO262217 FKK262208:FKK262217 FUG262208:FUG262217 GEC262208:GEC262217 GNY262208:GNY262217 GXU262208:GXU262217 HHQ262208:HHQ262217 HRM262208:HRM262217 IBI262208:IBI262217 ILE262208:ILE262217 IVA262208:IVA262217 JEW262208:JEW262217 JOS262208:JOS262217 JYO262208:JYO262217 KIK262208:KIK262217 KSG262208:KSG262217 LCC262208:LCC262217 LLY262208:LLY262217 LVU262208:LVU262217 MFQ262208:MFQ262217 MPM262208:MPM262217 MZI262208:MZI262217 NJE262208:NJE262217 NTA262208:NTA262217 OCW262208:OCW262217 OMS262208:OMS262217 OWO262208:OWO262217 PGK262208:PGK262217 PQG262208:PQG262217 QAC262208:QAC262217 QJY262208:QJY262217 QTU262208:QTU262217 RDQ262208:RDQ262217 RNM262208:RNM262217 RXI262208:RXI262217 SHE262208:SHE262217 SRA262208:SRA262217 TAW262208:TAW262217 TKS262208:TKS262217 TUO262208:TUO262217 UEK262208:UEK262217 UOG262208:UOG262217 UYC262208:UYC262217 VHY262208:VHY262217 VRU262208:VRU262217 WBQ262208:WBQ262217 WLM262208:WLM262217 WVI262208:WVI262217 A327744:A327753 IW327744:IW327753 SS327744:SS327753 ACO327744:ACO327753 AMK327744:AMK327753 AWG327744:AWG327753 BGC327744:BGC327753 BPY327744:BPY327753 BZU327744:BZU327753 CJQ327744:CJQ327753 CTM327744:CTM327753 DDI327744:DDI327753 DNE327744:DNE327753 DXA327744:DXA327753 EGW327744:EGW327753 EQS327744:EQS327753 FAO327744:FAO327753 FKK327744:FKK327753 FUG327744:FUG327753 GEC327744:GEC327753 GNY327744:GNY327753 GXU327744:GXU327753 HHQ327744:HHQ327753 HRM327744:HRM327753 IBI327744:IBI327753 ILE327744:ILE327753 IVA327744:IVA327753 JEW327744:JEW327753 JOS327744:JOS327753 JYO327744:JYO327753 KIK327744:KIK327753 KSG327744:KSG327753 LCC327744:LCC327753 LLY327744:LLY327753 LVU327744:LVU327753 MFQ327744:MFQ327753 MPM327744:MPM327753 MZI327744:MZI327753 NJE327744:NJE327753 NTA327744:NTA327753 OCW327744:OCW327753 OMS327744:OMS327753 OWO327744:OWO327753 PGK327744:PGK327753 PQG327744:PQG327753 QAC327744:QAC327753 QJY327744:QJY327753 QTU327744:QTU327753 RDQ327744:RDQ327753 RNM327744:RNM327753 RXI327744:RXI327753 SHE327744:SHE327753 SRA327744:SRA327753 TAW327744:TAW327753 TKS327744:TKS327753 TUO327744:TUO327753 UEK327744:UEK327753 UOG327744:UOG327753 UYC327744:UYC327753 VHY327744:VHY327753 VRU327744:VRU327753 WBQ327744:WBQ327753 WLM327744:WLM327753 WVI327744:WVI327753 A393280:A393289 IW393280:IW393289 SS393280:SS393289 ACO393280:ACO393289 AMK393280:AMK393289 AWG393280:AWG393289 BGC393280:BGC393289 BPY393280:BPY393289 BZU393280:BZU393289 CJQ393280:CJQ393289 CTM393280:CTM393289 DDI393280:DDI393289 DNE393280:DNE393289 DXA393280:DXA393289 EGW393280:EGW393289 EQS393280:EQS393289 FAO393280:FAO393289 FKK393280:FKK393289 FUG393280:FUG393289 GEC393280:GEC393289 GNY393280:GNY393289 GXU393280:GXU393289 HHQ393280:HHQ393289 HRM393280:HRM393289 IBI393280:IBI393289 ILE393280:ILE393289 IVA393280:IVA393289 JEW393280:JEW393289 JOS393280:JOS393289 JYO393280:JYO393289 KIK393280:KIK393289 KSG393280:KSG393289 LCC393280:LCC393289 LLY393280:LLY393289 LVU393280:LVU393289 MFQ393280:MFQ393289 MPM393280:MPM393289 MZI393280:MZI393289 NJE393280:NJE393289 NTA393280:NTA393289 OCW393280:OCW393289 OMS393280:OMS393289 OWO393280:OWO393289 PGK393280:PGK393289 PQG393280:PQG393289 QAC393280:QAC393289 QJY393280:QJY393289 QTU393280:QTU393289 RDQ393280:RDQ393289 RNM393280:RNM393289 RXI393280:RXI393289 SHE393280:SHE393289 SRA393280:SRA393289 TAW393280:TAW393289 TKS393280:TKS393289 TUO393280:TUO393289 UEK393280:UEK393289 UOG393280:UOG393289 UYC393280:UYC393289 VHY393280:VHY393289 VRU393280:VRU393289 WBQ393280:WBQ393289 WLM393280:WLM393289 WVI393280:WVI393289 A458816:A458825 IW458816:IW458825 SS458816:SS458825 ACO458816:ACO458825 AMK458816:AMK458825 AWG458816:AWG458825 BGC458816:BGC458825 BPY458816:BPY458825 BZU458816:BZU458825 CJQ458816:CJQ458825 CTM458816:CTM458825 DDI458816:DDI458825 DNE458816:DNE458825 DXA458816:DXA458825 EGW458816:EGW458825 EQS458816:EQS458825 FAO458816:FAO458825 FKK458816:FKK458825 FUG458816:FUG458825 GEC458816:GEC458825 GNY458816:GNY458825 GXU458816:GXU458825 HHQ458816:HHQ458825 HRM458816:HRM458825 IBI458816:IBI458825 ILE458816:ILE458825 IVA458816:IVA458825 JEW458816:JEW458825 JOS458816:JOS458825 JYO458816:JYO458825 KIK458816:KIK458825 KSG458816:KSG458825 LCC458816:LCC458825 LLY458816:LLY458825 LVU458816:LVU458825 MFQ458816:MFQ458825 MPM458816:MPM458825 MZI458816:MZI458825 NJE458816:NJE458825 NTA458816:NTA458825 OCW458816:OCW458825 OMS458816:OMS458825 OWO458816:OWO458825 PGK458816:PGK458825 PQG458816:PQG458825 QAC458816:QAC458825 QJY458816:QJY458825 QTU458816:QTU458825 RDQ458816:RDQ458825 RNM458816:RNM458825 RXI458816:RXI458825 SHE458816:SHE458825 SRA458816:SRA458825 TAW458816:TAW458825 TKS458816:TKS458825 TUO458816:TUO458825 UEK458816:UEK458825 UOG458816:UOG458825 UYC458816:UYC458825 VHY458816:VHY458825 VRU458816:VRU458825 WBQ458816:WBQ458825 WLM458816:WLM458825 WVI458816:WVI458825 A524352:A524361 IW524352:IW524361 SS524352:SS524361 ACO524352:ACO524361 AMK524352:AMK524361 AWG524352:AWG524361 BGC524352:BGC524361 BPY524352:BPY524361 BZU524352:BZU524361 CJQ524352:CJQ524361 CTM524352:CTM524361 DDI524352:DDI524361 DNE524352:DNE524361 DXA524352:DXA524361 EGW524352:EGW524361 EQS524352:EQS524361 FAO524352:FAO524361 FKK524352:FKK524361 FUG524352:FUG524361 GEC524352:GEC524361 GNY524352:GNY524361 GXU524352:GXU524361 HHQ524352:HHQ524361 HRM524352:HRM524361 IBI524352:IBI524361 ILE524352:ILE524361 IVA524352:IVA524361 JEW524352:JEW524361 JOS524352:JOS524361 JYO524352:JYO524361 KIK524352:KIK524361 KSG524352:KSG524361 LCC524352:LCC524361 LLY524352:LLY524361 LVU524352:LVU524361 MFQ524352:MFQ524361 MPM524352:MPM524361 MZI524352:MZI524361 NJE524352:NJE524361 NTA524352:NTA524361 OCW524352:OCW524361 OMS524352:OMS524361 OWO524352:OWO524361 PGK524352:PGK524361 PQG524352:PQG524361 QAC524352:QAC524361 QJY524352:QJY524361 QTU524352:QTU524361 RDQ524352:RDQ524361 RNM524352:RNM524361 RXI524352:RXI524361 SHE524352:SHE524361 SRA524352:SRA524361 TAW524352:TAW524361 TKS524352:TKS524361 TUO524352:TUO524361 UEK524352:UEK524361 UOG524352:UOG524361 UYC524352:UYC524361 VHY524352:VHY524361 VRU524352:VRU524361 WBQ524352:WBQ524361 WLM524352:WLM524361 WVI524352:WVI524361 A589888:A589897 IW589888:IW589897 SS589888:SS589897 ACO589888:ACO589897 AMK589888:AMK589897 AWG589888:AWG589897 BGC589888:BGC589897 BPY589888:BPY589897 BZU589888:BZU589897 CJQ589888:CJQ589897 CTM589888:CTM589897 DDI589888:DDI589897 DNE589888:DNE589897 DXA589888:DXA589897 EGW589888:EGW589897 EQS589888:EQS589897 FAO589888:FAO589897 FKK589888:FKK589897 FUG589888:FUG589897 GEC589888:GEC589897 GNY589888:GNY589897 GXU589888:GXU589897 HHQ589888:HHQ589897 HRM589888:HRM589897 IBI589888:IBI589897 ILE589888:ILE589897 IVA589888:IVA589897 JEW589888:JEW589897 JOS589888:JOS589897 JYO589888:JYO589897 KIK589888:KIK589897 KSG589888:KSG589897 LCC589888:LCC589897 LLY589888:LLY589897 LVU589888:LVU589897 MFQ589888:MFQ589897 MPM589888:MPM589897 MZI589888:MZI589897 NJE589888:NJE589897 NTA589888:NTA589897 OCW589888:OCW589897 OMS589888:OMS589897 OWO589888:OWO589897 PGK589888:PGK589897 PQG589888:PQG589897 QAC589888:QAC589897 QJY589888:QJY589897 QTU589888:QTU589897 RDQ589888:RDQ589897 RNM589888:RNM589897 RXI589888:RXI589897 SHE589888:SHE589897 SRA589888:SRA589897 TAW589888:TAW589897 TKS589888:TKS589897 TUO589888:TUO589897 UEK589888:UEK589897 UOG589888:UOG589897 UYC589888:UYC589897 VHY589888:VHY589897 VRU589888:VRU589897 WBQ589888:WBQ589897 WLM589888:WLM589897 WVI589888:WVI589897 A655424:A655433 IW655424:IW655433 SS655424:SS655433 ACO655424:ACO655433 AMK655424:AMK655433 AWG655424:AWG655433 BGC655424:BGC655433 BPY655424:BPY655433 BZU655424:BZU655433 CJQ655424:CJQ655433 CTM655424:CTM655433 DDI655424:DDI655433 DNE655424:DNE655433 DXA655424:DXA655433 EGW655424:EGW655433 EQS655424:EQS655433 FAO655424:FAO655433 FKK655424:FKK655433 FUG655424:FUG655433 GEC655424:GEC655433 GNY655424:GNY655433 GXU655424:GXU655433 HHQ655424:HHQ655433 HRM655424:HRM655433 IBI655424:IBI655433 ILE655424:ILE655433 IVA655424:IVA655433 JEW655424:JEW655433 JOS655424:JOS655433 JYO655424:JYO655433 KIK655424:KIK655433 KSG655424:KSG655433 LCC655424:LCC655433 LLY655424:LLY655433 LVU655424:LVU655433 MFQ655424:MFQ655433 MPM655424:MPM655433 MZI655424:MZI655433 NJE655424:NJE655433 NTA655424:NTA655433 OCW655424:OCW655433 OMS655424:OMS655433 OWO655424:OWO655433 PGK655424:PGK655433 PQG655424:PQG655433 QAC655424:QAC655433 QJY655424:QJY655433 QTU655424:QTU655433 RDQ655424:RDQ655433 RNM655424:RNM655433 RXI655424:RXI655433 SHE655424:SHE655433 SRA655424:SRA655433 TAW655424:TAW655433 TKS655424:TKS655433 TUO655424:TUO655433 UEK655424:UEK655433 UOG655424:UOG655433 UYC655424:UYC655433 VHY655424:VHY655433 VRU655424:VRU655433 WBQ655424:WBQ655433 WLM655424:WLM655433 WVI655424:WVI655433 A720960:A720969 IW720960:IW720969 SS720960:SS720969 ACO720960:ACO720969 AMK720960:AMK720969 AWG720960:AWG720969 BGC720960:BGC720969 BPY720960:BPY720969 BZU720960:BZU720969 CJQ720960:CJQ720969 CTM720960:CTM720969 DDI720960:DDI720969 DNE720960:DNE720969 DXA720960:DXA720969 EGW720960:EGW720969 EQS720960:EQS720969 FAO720960:FAO720969 FKK720960:FKK720969 FUG720960:FUG720969 GEC720960:GEC720969 GNY720960:GNY720969 GXU720960:GXU720969 HHQ720960:HHQ720969 HRM720960:HRM720969 IBI720960:IBI720969 ILE720960:ILE720969 IVA720960:IVA720969 JEW720960:JEW720969 JOS720960:JOS720969 JYO720960:JYO720969 KIK720960:KIK720969 KSG720960:KSG720969 LCC720960:LCC720969 LLY720960:LLY720969 LVU720960:LVU720969 MFQ720960:MFQ720969 MPM720960:MPM720969 MZI720960:MZI720969 NJE720960:NJE720969 NTA720960:NTA720969 OCW720960:OCW720969 OMS720960:OMS720969 OWO720960:OWO720969 PGK720960:PGK720969 PQG720960:PQG720969 QAC720960:QAC720969 QJY720960:QJY720969 QTU720960:QTU720969 RDQ720960:RDQ720969 RNM720960:RNM720969 RXI720960:RXI720969 SHE720960:SHE720969 SRA720960:SRA720969 TAW720960:TAW720969 TKS720960:TKS720969 TUO720960:TUO720969 UEK720960:UEK720969 UOG720960:UOG720969 UYC720960:UYC720969 VHY720960:VHY720969 VRU720960:VRU720969 WBQ720960:WBQ720969 WLM720960:WLM720969 WVI720960:WVI720969 A786496:A786505 IW786496:IW786505 SS786496:SS786505 ACO786496:ACO786505 AMK786496:AMK786505 AWG786496:AWG786505 BGC786496:BGC786505 BPY786496:BPY786505 BZU786496:BZU786505 CJQ786496:CJQ786505 CTM786496:CTM786505 DDI786496:DDI786505 DNE786496:DNE786505 DXA786496:DXA786505 EGW786496:EGW786505 EQS786496:EQS786505 FAO786496:FAO786505 FKK786496:FKK786505 FUG786496:FUG786505 GEC786496:GEC786505 GNY786496:GNY786505 GXU786496:GXU786505 HHQ786496:HHQ786505 HRM786496:HRM786505 IBI786496:IBI786505 ILE786496:ILE786505 IVA786496:IVA786505 JEW786496:JEW786505 JOS786496:JOS786505 JYO786496:JYO786505 KIK786496:KIK786505 KSG786496:KSG786505 LCC786496:LCC786505 LLY786496:LLY786505 LVU786496:LVU786505 MFQ786496:MFQ786505 MPM786496:MPM786505 MZI786496:MZI786505 NJE786496:NJE786505 NTA786496:NTA786505 OCW786496:OCW786505 OMS786496:OMS786505 OWO786496:OWO786505 PGK786496:PGK786505 PQG786496:PQG786505 QAC786496:QAC786505 QJY786496:QJY786505 QTU786496:QTU786505 RDQ786496:RDQ786505 RNM786496:RNM786505 RXI786496:RXI786505 SHE786496:SHE786505 SRA786496:SRA786505 TAW786496:TAW786505 TKS786496:TKS786505 TUO786496:TUO786505 UEK786496:UEK786505 UOG786496:UOG786505 UYC786496:UYC786505 VHY786496:VHY786505 VRU786496:VRU786505 WBQ786496:WBQ786505 WLM786496:WLM786505 WVI786496:WVI786505 A852032:A852041 IW852032:IW852041 SS852032:SS852041 ACO852032:ACO852041 AMK852032:AMK852041 AWG852032:AWG852041 BGC852032:BGC852041 BPY852032:BPY852041 BZU852032:BZU852041 CJQ852032:CJQ852041 CTM852032:CTM852041 DDI852032:DDI852041 DNE852032:DNE852041 DXA852032:DXA852041 EGW852032:EGW852041 EQS852032:EQS852041 FAO852032:FAO852041 FKK852032:FKK852041 FUG852032:FUG852041 GEC852032:GEC852041 GNY852032:GNY852041 GXU852032:GXU852041 HHQ852032:HHQ852041 HRM852032:HRM852041 IBI852032:IBI852041 ILE852032:ILE852041 IVA852032:IVA852041 JEW852032:JEW852041 JOS852032:JOS852041 JYO852032:JYO852041 KIK852032:KIK852041 KSG852032:KSG852041 LCC852032:LCC852041 LLY852032:LLY852041 LVU852032:LVU852041 MFQ852032:MFQ852041 MPM852032:MPM852041 MZI852032:MZI852041 NJE852032:NJE852041 NTA852032:NTA852041 OCW852032:OCW852041 OMS852032:OMS852041 OWO852032:OWO852041 PGK852032:PGK852041 PQG852032:PQG852041 QAC852032:QAC852041 QJY852032:QJY852041 QTU852032:QTU852041 RDQ852032:RDQ852041 RNM852032:RNM852041 RXI852032:RXI852041 SHE852032:SHE852041 SRA852032:SRA852041 TAW852032:TAW852041 TKS852032:TKS852041 TUO852032:TUO852041 UEK852032:UEK852041 UOG852032:UOG852041 UYC852032:UYC852041 VHY852032:VHY852041 VRU852032:VRU852041 WBQ852032:WBQ852041 WLM852032:WLM852041 WVI852032:WVI852041 A917568:A917577 IW917568:IW917577 SS917568:SS917577 ACO917568:ACO917577 AMK917568:AMK917577 AWG917568:AWG917577 BGC917568:BGC917577 BPY917568:BPY917577 BZU917568:BZU917577 CJQ917568:CJQ917577 CTM917568:CTM917577 DDI917568:DDI917577 DNE917568:DNE917577 DXA917568:DXA917577 EGW917568:EGW917577 EQS917568:EQS917577 FAO917568:FAO917577 FKK917568:FKK917577 FUG917568:FUG917577 GEC917568:GEC917577 GNY917568:GNY917577 GXU917568:GXU917577 HHQ917568:HHQ917577 HRM917568:HRM917577 IBI917568:IBI917577 ILE917568:ILE917577 IVA917568:IVA917577 JEW917568:JEW917577 JOS917568:JOS917577 JYO917568:JYO917577 KIK917568:KIK917577 KSG917568:KSG917577 LCC917568:LCC917577 LLY917568:LLY917577 LVU917568:LVU917577 MFQ917568:MFQ917577 MPM917568:MPM917577 MZI917568:MZI917577 NJE917568:NJE917577 NTA917568:NTA917577 OCW917568:OCW917577 OMS917568:OMS917577 OWO917568:OWO917577 PGK917568:PGK917577 PQG917568:PQG917577 QAC917568:QAC917577 QJY917568:QJY917577 QTU917568:QTU917577 RDQ917568:RDQ917577 RNM917568:RNM917577 RXI917568:RXI917577 SHE917568:SHE917577 SRA917568:SRA917577 TAW917568:TAW917577 TKS917568:TKS917577 TUO917568:TUO917577 UEK917568:UEK917577 UOG917568:UOG917577 UYC917568:UYC917577 VHY917568:VHY917577 VRU917568:VRU917577 WBQ917568:WBQ917577 WLM917568:WLM917577 WVI917568:WVI917577 A983104:A983113 IW983104:IW983113 SS983104:SS983113 ACO983104:ACO983113 AMK983104:AMK983113 AWG983104:AWG983113 BGC983104:BGC983113 BPY983104:BPY983113 BZU983104:BZU983113 CJQ983104:CJQ983113 CTM983104:CTM983113 DDI983104:DDI983113 DNE983104:DNE983113 DXA983104:DXA983113 EGW983104:EGW983113 EQS983104:EQS983113 FAO983104:FAO983113 FKK983104:FKK983113 FUG983104:FUG983113 GEC983104:GEC983113 GNY983104:GNY983113 GXU983104:GXU983113 HHQ983104:HHQ983113 HRM983104:HRM983113 IBI983104:IBI983113 ILE983104:ILE983113 IVA983104:IVA983113 JEW983104:JEW983113 JOS983104:JOS983113 JYO983104:JYO983113 KIK983104:KIK983113 KSG983104:KSG983113 LCC983104:LCC983113 LLY983104:LLY983113 LVU983104:LVU983113 MFQ983104:MFQ983113 MPM983104:MPM983113 MZI983104:MZI983113 NJE983104:NJE983113 NTA983104:NTA983113 OCW983104:OCW983113 OMS983104:OMS983113 OWO983104:OWO983113 PGK983104:PGK983113 PQG983104:PQG983113 QAC983104:QAC983113 QJY983104:QJY983113 QTU983104:QTU983113 RDQ983104:RDQ983113 RNM983104:RNM983113 RXI983104:RXI983113 SHE983104:SHE983113 SRA983104:SRA983113 TAW983104:TAW983113 TKS983104:TKS983113 TUO983104:TUO983113 UEK983104:UEK983113 UOG983104:UOG983113 UYC983104:UYC983113 VHY983104:VHY983113 VRU983104:VRU983113 WBQ983104:WBQ983113 WLM983104:WLM983113 WVI983104:WVI983113"/>
  </dataValidations>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3"/>
  <sheetViews>
    <sheetView zoomScaleNormal="100" workbookViewId="0">
      <selection sqref="A1:B1"/>
    </sheetView>
  </sheetViews>
  <sheetFormatPr defaultColWidth="15.75" defaultRowHeight="10.5" x14ac:dyDescent="0.4"/>
  <cols>
    <col min="1" max="1" width="23.375" style="42" customWidth="1"/>
    <col min="2" max="2" width="11" style="98" customWidth="1"/>
    <col min="3" max="3" width="11" style="43"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３月(上旬～中旬)</v>
      </c>
      <c r="F1" s="739" t="s">
        <v>70</v>
      </c>
      <c r="G1" s="740"/>
      <c r="H1" s="740"/>
      <c r="I1" s="741"/>
      <c r="J1" s="740"/>
      <c r="K1" s="740"/>
      <c r="L1" s="741"/>
    </row>
    <row r="2" spans="1:12" s="42" customFormat="1" x14ac:dyDescent="0.4">
      <c r="A2" s="658"/>
      <c r="B2" s="735" t="s">
        <v>97</v>
      </c>
      <c r="C2" s="733"/>
      <c r="D2" s="733"/>
      <c r="E2" s="734"/>
      <c r="F2" s="735" t="s">
        <v>195</v>
      </c>
      <c r="G2" s="733"/>
      <c r="H2" s="733"/>
      <c r="I2" s="734"/>
      <c r="J2" s="735" t="s">
        <v>194</v>
      </c>
      <c r="K2" s="733"/>
      <c r="L2" s="734"/>
    </row>
    <row r="3" spans="1:12" s="42" customFormat="1" x14ac:dyDescent="0.4">
      <c r="A3" s="653"/>
      <c r="B3" s="645"/>
      <c r="C3" s="646"/>
      <c r="D3" s="646"/>
      <c r="E3" s="647"/>
      <c r="F3" s="645"/>
      <c r="G3" s="646"/>
      <c r="H3" s="646"/>
      <c r="I3" s="647"/>
      <c r="J3" s="645"/>
      <c r="K3" s="646"/>
      <c r="L3" s="647"/>
    </row>
    <row r="4" spans="1:12" s="42" customFormat="1" x14ac:dyDescent="0.4">
      <c r="A4" s="653"/>
      <c r="B4" s="659" t="s">
        <v>385</v>
      </c>
      <c r="C4" s="655" t="s">
        <v>384</v>
      </c>
      <c r="D4" s="653" t="s">
        <v>95</v>
      </c>
      <c r="E4" s="653"/>
      <c r="F4" s="649" t="str">
        <f>+B4</f>
        <v>(13'3/1～20)</v>
      </c>
      <c r="G4" s="649" t="str">
        <f>+C4</f>
        <v>(12'3/1～20)</v>
      </c>
      <c r="H4" s="653" t="s">
        <v>95</v>
      </c>
      <c r="I4" s="653"/>
      <c r="J4" s="649" t="str">
        <f>+B4</f>
        <v>(13'3/1～20)</v>
      </c>
      <c r="K4" s="649" t="str">
        <f>+C4</f>
        <v>(12'3/1～20)</v>
      </c>
      <c r="L4" s="657" t="s">
        <v>93</v>
      </c>
    </row>
    <row r="5" spans="1:12" s="97" customFormat="1" x14ac:dyDescent="0.4">
      <c r="A5" s="653"/>
      <c r="B5" s="659"/>
      <c r="C5" s="656"/>
      <c r="D5" s="277" t="s">
        <v>94</v>
      </c>
      <c r="E5" s="277" t="s">
        <v>93</v>
      </c>
      <c r="F5" s="649"/>
      <c r="G5" s="649"/>
      <c r="H5" s="277" t="s">
        <v>94</v>
      </c>
      <c r="I5" s="277" t="s">
        <v>93</v>
      </c>
      <c r="J5" s="649"/>
      <c r="K5" s="649"/>
      <c r="L5" s="658"/>
    </row>
    <row r="6" spans="1:12" s="44" customFormat="1" x14ac:dyDescent="0.4">
      <c r="A6" s="249" t="s">
        <v>92</v>
      </c>
      <c r="B6" s="248">
        <f>+B7+B41</f>
        <v>306488</v>
      </c>
      <c r="C6" s="248">
        <f>+C7+C41</f>
        <v>312454</v>
      </c>
      <c r="D6" s="245">
        <f t="shared" ref="D6:D37" si="0">+B6/C6</f>
        <v>0.98090598936163398</v>
      </c>
      <c r="E6" s="289">
        <f t="shared" ref="E6:E37" si="1">+B6-C6</f>
        <v>-5966</v>
      </c>
      <c r="F6" s="248">
        <f>+F7+F41</f>
        <v>404894</v>
      </c>
      <c r="G6" s="248">
        <f>+G7+G41</f>
        <v>427786</v>
      </c>
      <c r="H6" s="245">
        <f t="shared" ref="H6:H37" si="2">+F6/G6</f>
        <v>0.94648726232275016</v>
      </c>
      <c r="I6" s="289">
        <f t="shared" ref="I6:I37" si="3">+F6-G6</f>
        <v>-22892</v>
      </c>
      <c r="J6" s="245">
        <f t="shared" ref="J6:J37" si="4">+B6/F6</f>
        <v>0.75695861138964771</v>
      </c>
      <c r="K6" s="245">
        <f t="shared" ref="K6:K37" si="5">+C6/G6</f>
        <v>0.73039790923499137</v>
      </c>
      <c r="L6" s="283">
        <f t="shared" ref="L6:L37" si="6">+J6-K6</f>
        <v>2.6560702154656335E-2</v>
      </c>
    </row>
    <row r="7" spans="1:12" s="44" customFormat="1" x14ac:dyDescent="0.4">
      <c r="A7" s="249" t="s">
        <v>91</v>
      </c>
      <c r="B7" s="248">
        <f>+B8+B18+B38</f>
        <v>128822</v>
      </c>
      <c r="C7" s="248">
        <f>+C8+C18+C38</f>
        <v>136460</v>
      </c>
      <c r="D7" s="245">
        <f t="shared" si="0"/>
        <v>0.9440275538619376</v>
      </c>
      <c r="E7" s="289">
        <f t="shared" si="1"/>
        <v>-7638</v>
      </c>
      <c r="F7" s="248">
        <f>+F8+F18+F38</f>
        <v>168007</v>
      </c>
      <c r="G7" s="248">
        <f>+G8+G18+G38</f>
        <v>185496</v>
      </c>
      <c r="H7" s="245">
        <f t="shared" si="2"/>
        <v>0.90571764350713757</v>
      </c>
      <c r="I7" s="289">
        <f t="shared" si="3"/>
        <v>-17489</v>
      </c>
      <c r="J7" s="245">
        <f t="shared" si="4"/>
        <v>0.7667656704780158</v>
      </c>
      <c r="K7" s="245">
        <f t="shared" si="5"/>
        <v>0.73564928623797821</v>
      </c>
      <c r="L7" s="283">
        <f t="shared" si="6"/>
        <v>3.1116384240037598E-2</v>
      </c>
    </row>
    <row r="8" spans="1:12" x14ac:dyDescent="0.4">
      <c r="A8" s="277" t="s">
        <v>190</v>
      </c>
      <c r="B8" s="259">
        <f>SUM(B9:B17)</f>
        <v>82541</v>
      </c>
      <c r="C8" s="259">
        <f>SUM(C9:C17)</f>
        <v>95165</v>
      </c>
      <c r="D8" s="256">
        <f t="shared" si="0"/>
        <v>0.86734618819944309</v>
      </c>
      <c r="E8" s="281">
        <f t="shared" si="1"/>
        <v>-12624</v>
      </c>
      <c r="F8" s="259">
        <f>SUM(F9:F17)</f>
        <v>109552</v>
      </c>
      <c r="G8" s="259">
        <f>SUM(G9:G17)</f>
        <v>131812</v>
      </c>
      <c r="H8" s="256">
        <f t="shared" si="2"/>
        <v>0.831123114739174</v>
      </c>
      <c r="I8" s="281">
        <f t="shared" si="3"/>
        <v>-22260</v>
      </c>
      <c r="J8" s="256">
        <f t="shared" si="4"/>
        <v>0.75344128815539657</v>
      </c>
      <c r="K8" s="256">
        <f t="shared" si="5"/>
        <v>0.72197523745941194</v>
      </c>
      <c r="L8" s="280">
        <f t="shared" si="6"/>
        <v>3.1466050695984626E-2</v>
      </c>
    </row>
    <row r="9" spans="1:12" x14ac:dyDescent="0.4">
      <c r="A9" s="57" t="s">
        <v>87</v>
      </c>
      <c r="B9" s="80">
        <f>'３月(上旬)'!B9+'３月(中旬)'!B9</f>
        <v>72241</v>
      </c>
      <c r="C9" s="80">
        <f>'３月(上旬)'!C9+'３月(中旬)'!C9</f>
        <v>71460</v>
      </c>
      <c r="D9" s="73">
        <f t="shared" si="0"/>
        <v>1.0109291911558913</v>
      </c>
      <c r="E9" s="81">
        <f t="shared" si="1"/>
        <v>781</v>
      </c>
      <c r="F9" s="80">
        <f>'３月(上旬)'!F9+'３月(中旬)'!F9</f>
        <v>96968</v>
      </c>
      <c r="G9" s="80">
        <f>'３月(上旬)'!G9+'３月(中旬)'!G9</f>
        <v>101824</v>
      </c>
      <c r="H9" s="73">
        <f t="shared" si="2"/>
        <v>0.95230986800754247</v>
      </c>
      <c r="I9" s="81">
        <f t="shared" si="3"/>
        <v>-4856</v>
      </c>
      <c r="J9" s="73">
        <f t="shared" si="4"/>
        <v>0.74499834997112446</v>
      </c>
      <c r="K9" s="73">
        <f t="shared" si="5"/>
        <v>0.70179918290383403</v>
      </c>
      <c r="L9" s="90">
        <f t="shared" si="6"/>
        <v>4.3199167067290434E-2</v>
      </c>
    </row>
    <row r="10" spans="1:12" x14ac:dyDescent="0.4">
      <c r="A10" s="58" t="s">
        <v>90</v>
      </c>
      <c r="B10" s="80">
        <f>'３月(上旬)'!B10+'３月(中旬)'!B10</f>
        <v>8850</v>
      </c>
      <c r="C10" s="80">
        <f>'３月(上旬)'!C10+'３月(中旬)'!C10</f>
        <v>8357</v>
      </c>
      <c r="D10" s="53">
        <f t="shared" si="0"/>
        <v>1.0589924614095967</v>
      </c>
      <c r="E10" s="54">
        <f t="shared" si="1"/>
        <v>493</v>
      </c>
      <c r="F10" s="80">
        <f>'３月(上旬)'!F10+'３月(中旬)'!F10</f>
        <v>10000</v>
      </c>
      <c r="G10" s="80">
        <f>'３月(上旬)'!G10+'３月(中旬)'!G10</f>
        <v>10000</v>
      </c>
      <c r="H10" s="53">
        <f t="shared" si="2"/>
        <v>1</v>
      </c>
      <c r="I10" s="54">
        <f t="shared" si="3"/>
        <v>0</v>
      </c>
      <c r="J10" s="53">
        <f t="shared" si="4"/>
        <v>0.88500000000000001</v>
      </c>
      <c r="K10" s="53">
        <f t="shared" si="5"/>
        <v>0.8357</v>
      </c>
      <c r="L10" s="52">
        <f t="shared" si="6"/>
        <v>4.930000000000001E-2</v>
      </c>
    </row>
    <row r="11" spans="1:12" x14ac:dyDescent="0.4">
      <c r="A11" s="58" t="s">
        <v>162</v>
      </c>
      <c r="B11" s="80">
        <f>'３月(上旬)'!B11+'３月(中旬)'!B11</f>
        <v>0</v>
      </c>
      <c r="C11" s="80">
        <f>'３月(上旬)'!C11+'３月(中旬)'!C11</f>
        <v>13883</v>
      </c>
      <c r="D11" s="53">
        <f t="shared" si="0"/>
        <v>0</v>
      </c>
      <c r="E11" s="54">
        <f t="shared" si="1"/>
        <v>-13883</v>
      </c>
      <c r="F11" s="80">
        <f>'３月(上旬)'!F11+'３月(中旬)'!F11</f>
        <v>0</v>
      </c>
      <c r="G11" s="80">
        <f>'３月(上旬)'!G11+'３月(中旬)'!G11</f>
        <v>17088</v>
      </c>
      <c r="H11" s="53">
        <f t="shared" si="2"/>
        <v>0</v>
      </c>
      <c r="I11" s="54">
        <f t="shared" si="3"/>
        <v>-17088</v>
      </c>
      <c r="J11" s="53" t="e">
        <f t="shared" si="4"/>
        <v>#DIV/0!</v>
      </c>
      <c r="K11" s="53">
        <f t="shared" si="5"/>
        <v>0.81244147940074907</v>
      </c>
      <c r="L11" s="52" t="e">
        <f t="shared" si="6"/>
        <v>#DIV/0!</v>
      </c>
    </row>
    <row r="12" spans="1:12" x14ac:dyDescent="0.4">
      <c r="A12" s="58" t="s">
        <v>85</v>
      </c>
      <c r="B12" s="80">
        <f>'３月(上旬)'!B12+'３月(中旬)'!B12</f>
        <v>0</v>
      </c>
      <c r="C12" s="80">
        <f>'３月(上旬)'!C12+'３月(中旬)'!C12</f>
        <v>0</v>
      </c>
      <c r="D12" s="53" t="e">
        <f t="shared" si="0"/>
        <v>#DIV/0!</v>
      </c>
      <c r="E12" s="54">
        <f t="shared" si="1"/>
        <v>0</v>
      </c>
      <c r="F12" s="80">
        <f>'３月(上旬)'!F12+'３月(中旬)'!F12</f>
        <v>0</v>
      </c>
      <c r="G12" s="80">
        <f>'３月(上旬)'!G12+'３月(中旬)'!G12</f>
        <v>0</v>
      </c>
      <c r="H12" s="53" t="e">
        <f t="shared" si="2"/>
        <v>#DIV/0!</v>
      </c>
      <c r="I12" s="54">
        <f t="shared" si="3"/>
        <v>0</v>
      </c>
      <c r="J12" s="53" t="e">
        <f t="shared" si="4"/>
        <v>#DIV/0!</v>
      </c>
      <c r="K12" s="53" t="e">
        <f t="shared" si="5"/>
        <v>#DIV/0!</v>
      </c>
      <c r="L12" s="52" t="e">
        <f t="shared" si="6"/>
        <v>#DIV/0!</v>
      </c>
    </row>
    <row r="13" spans="1:12" x14ac:dyDescent="0.4">
      <c r="A13" s="58" t="s">
        <v>86</v>
      </c>
      <c r="B13" s="80">
        <f>'３月(上旬)'!B13+'３月(中旬)'!B13</f>
        <v>0</v>
      </c>
      <c r="C13" s="80">
        <f>'３月(上旬)'!C13+'３月(中旬)'!C13</f>
        <v>0</v>
      </c>
      <c r="D13" s="53" t="e">
        <f t="shared" si="0"/>
        <v>#DIV/0!</v>
      </c>
      <c r="E13" s="54">
        <f t="shared" si="1"/>
        <v>0</v>
      </c>
      <c r="F13" s="80">
        <f>'３月(上旬)'!F13+'３月(中旬)'!F13</f>
        <v>0</v>
      </c>
      <c r="G13" s="80">
        <f>'３月(上旬)'!G13+'３月(中旬)'!G13</f>
        <v>0</v>
      </c>
      <c r="H13" s="53" t="e">
        <f t="shared" si="2"/>
        <v>#DIV/0!</v>
      </c>
      <c r="I13" s="54">
        <f t="shared" si="3"/>
        <v>0</v>
      </c>
      <c r="J13" s="53" t="e">
        <f t="shared" si="4"/>
        <v>#DIV/0!</v>
      </c>
      <c r="K13" s="53" t="e">
        <f t="shared" si="5"/>
        <v>#DIV/0!</v>
      </c>
      <c r="L13" s="52" t="e">
        <f t="shared" si="6"/>
        <v>#DIV/0!</v>
      </c>
    </row>
    <row r="14" spans="1:12" x14ac:dyDescent="0.4">
      <c r="A14" s="64" t="s">
        <v>189</v>
      </c>
      <c r="B14" s="107">
        <f>'３月(上旬)'!B14+'３月(中旬)'!B14</f>
        <v>1450</v>
      </c>
      <c r="C14" s="107">
        <f>'３月(上旬)'!C14+'３月(中旬)'!C14</f>
        <v>1465</v>
      </c>
      <c r="D14" s="67">
        <f t="shared" si="0"/>
        <v>0.98976109215017061</v>
      </c>
      <c r="E14" s="68">
        <f t="shared" si="1"/>
        <v>-15</v>
      </c>
      <c r="F14" s="107">
        <f>'３月(上旬)'!F14+'３月(中旬)'!F14</f>
        <v>2584</v>
      </c>
      <c r="G14" s="107">
        <f>'３月(上旬)'!G14+'３月(中旬)'!G14</f>
        <v>2900</v>
      </c>
      <c r="H14" s="67">
        <f t="shared" si="2"/>
        <v>0.89103448275862074</v>
      </c>
      <c r="I14" s="68">
        <f t="shared" si="3"/>
        <v>-316</v>
      </c>
      <c r="J14" s="67">
        <f t="shared" si="4"/>
        <v>0.56114551083591335</v>
      </c>
      <c r="K14" s="67">
        <f t="shared" si="5"/>
        <v>0.5051724137931034</v>
      </c>
      <c r="L14" s="66">
        <f t="shared" si="6"/>
        <v>5.5973097042809949E-2</v>
      </c>
    </row>
    <row r="15" spans="1:12" x14ac:dyDescent="0.4">
      <c r="A15" s="58" t="s">
        <v>188</v>
      </c>
      <c r="B15" s="55">
        <f>'３月(上旬)'!B15+'３月(中旬)'!B15</f>
        <v>0</v>
      </c>
      <c r="C15" s="55">
        <f>'３月(上旬)'!C15+'３月(中旬)'!C15</f>
        <v>0</v>
      </c>
      <c r="D15" s="53" t="e">
        <f t="shared" si="0"/>
        <v>#DIV/0!</v>
      </c>
      <c r="E15" s="54">
        <f t="shared" si="1"/>
        <v>0</v>
      </c>
      <c r="F15" s="55">
        <f>'３月(上旬)'!F15+'３月(中旬)'!F15</f>
        <v>0</v>
      </c>
      <c r="G15" s="55">
        <f>'３月(上旬)'!G15+'３月(中旬)'!G15</f>
        <v>0</v>
      </c>
      <c r="H15" s="53" t="e">
        <f t="shared" si="2"/>
        <v>#DIV/0!</v>
      </c>
      <c r="I15" s="54">
        <f t="shared" si="3"/>
        <v>0</v>
      </c>
      <c r="J15" s="53" t="e">
        <f t="shared" si="4"/>
        <v>#DIV/0!</v>
      </c>
      <c r="K15" s="53" t="e">
        <f t="shared" si="5"/>
        <v>#DIV/0!</v>
      </c>
      <c r="L15" s="52" t="e">
        <f t="shared" si="6"/>
        <v>#DIV/0!</v>
      </c>
    </row>
    <row r="16" spans="1:12" x14ac:dyDescent="0.4">
      <c r="A16" s="70" t="s">
        <v>187</v>
      </c>
      <c r="B16" s="80">
        <f>'３月(上旬)'!B16+'３月(中旬)'!B16</f>
        <v>0</v>
      </c>
      <c r="C16" s="80">
        <f>'３月(上旬)'!C16+'３月(中旬)'!C16</f>
        <v>0</v>
      </c>
      <c r="D16" s="53" t="e">
        <f t="shared" si="0"/>
        <v>#DIV/0!</v>
      </c>
      <c r="E16" s="54">
        <f t="shared" si="1"/>
        <v>0</v>
      </c>
      <c r="F16" s="80">
        <f>'３月(上旬)'!F16+'３月(中旬)'!F16</f>
        <v>0</v>
      </c>
      <c r="G16" s="80">
        <f>'３月(上旬)'!G16+'３月(中旬)'!G16</f>
        <v>0</v>
      </c>
      <c r="H16" s="53" t="e">
        <f t="shared" si="2"/>
        <v>#DIV/0!</v>
      </c>
      <c r="I16" s="54">
        <f t="shared" si="3"/>
        <v>0</v>
      </c>
      <c r="J16" s="53" t="e">
        <f t="shared" si="4"/>
        <v>#DIV/0!</v>
      </c>
      <c r="K16" s="53" t="e">
        <f t="shared" si="5"/>
        <v>#DIV/0!</v>
      </c>
      <c r="L16" s="52" t="e">
        <f t="shared" si="6"/>
        <v>#DIV/0!</v>
      </c>
    </row>
    <row r="17" spans="1:12" x14ac:dyDescent="0.4">
      <c r="A17" s="70" t="s">
        <v>186</v>
      </c>
      <c r="B17" s="72">
        <f>'３月(上旬)'!B17+'３月(中旬)'!B17</f>
        <v>0</v>
      </c>
      <c r="C17" s="72">
        <f>'３月(上旬)'!C17+'３月(中旬)'!C17</f>
        <v>0</v>
      </c>
      <c r="D17" s="67" t="e">
        <f t="shared" si="0"/>
        <v>#DIV/0!</v>
      </c>
      <c r="E17" s="68">
        <f t="shared" si="1"/>
        <v>0</v>
      </c>
      <c r="F17" s="72">
        <f>'３月(上旬)'!F17+'３月(中旬)'!F17</f>
        <v>0</v>
      </c>
      <c r="G17" s="72">
        <f>'３月(上旬)'!G17+'３月(中旬)'!G17</f>
        <v>0</v>
      </c>
      <c r="H17" s="67" t="e">
        <f t="shared" si="2"/>
        <v>#DIV/0!</v>
      </c>
      <c r="I17" s="68">
        <f t="shared" si="3"/>
        <v>0</v>
      </c>
      <c r="J17" s="95" t="e">
        <f t="shared" si="4"/>
        <v>#DIV/0!</v>
      </c>
      <c r="K17" s="53" t="e">
        <f t="shared" si="5"/>
        <v>#DIV/0!</v>
      </c>
      <c r="L17" s="52" t="e">
        <f t="shared" si="6"/>
        <v>#DIV/0!</v>
      </c>
    </row>
    <row r="18" spans="1:12" x14ac:dyDescent="0.4">
      <c r="A18" s="277" t="s">
        <v>185</v>
      </c>
      <c r="B18" s="259">
        <f>SUM(B19:B37)</f>
        <v>45114</v>
      </c>
      <c r="C18" s="259">
        <f>SUM(C19:C37)</f>
        <v>39986</v>
      </c>
      <c r="D18" s="256">
        <f t="shared" si="0"/>
        <v>1.1282448857099985</v>
      </c>
      <c r="E18" s="281">
        <f t="shared" si="1"/>
        <v>5128</v>
      </c>
      <c r="F18" s="259">
        <f>SUM(F19:F37)</f>
        <v>56385</v>
      </c>
      <c r="G18" s="259">
        <f>SUM(G19:G37)</f>
        <v>51525</v>
      </c>
      <c r="H18" s="256">
        <f t="shared" si="2"/>
        <v>1.0943231441048036</v>
      </c>
      <c r="I18" s="281">
        <f t="shared" si="3"/>
        <v>4860</v>
      </c>
      <c r="J18" s="256">
        <f t="shared" si="4"/>
        <v>0.80010641127959559</v>
      </c>
      <c r="K18" s="256">
        <f t="shared" si="5"/>
        <v>0.7760504609412906</v>
      </c>
      <c r="L18" s="280">
        <f t="shared" si="6"/>
        <v>2.4055950338304988E-2</v>
      </c>
    </row>
    <row r="19" spans="1:12" x14ac:dyDescent="0.4">
      <c r="A19" s="57" t="s">
        <v>184</v>
      </c>
      <c r="B19" s="80">
        <f>'３月(上旬)'!B19+'３月(中旬)'!B19</f>
        <v>0</v>
      </c>
      <c r="C19" s="80">
        <f>'３月(上旬)'!C19+'３月(中旬)'!C19</f>
        <v>0</v>
      </c>
      <c r="D19" s="73" t="e">
        <f t="shared" si="0"/>
        <v>#DIV/0!</v>
      </c>
      <c r="E19" s="81">
        <f t="shared" si="1"/>
        <v>0</v>
      </c>
      <c r="F19" s="80">
        <f>'３月(上旬)'!F19+'３月(中旬)'!F19</f>
        <v>0</v>
      </c>
      <c r="G19" s="80">
        <f>'３月(上旬)'!G19+'３月(中旬)'!G19</f>
        <v>0</v>
      </c>
      <c r="H19" s="73" t="e">
        <f t="shared" si="2"/>
        <v>#DIV/0!</v>
      </c>
      <c r="I19" s="81">
        <f t="shared" si="3"/>
        <v>0</v>
      </c>
      <c r="J19" s="73" t="e">
        <f t="shared" si="4"/>
        <v>#DIV/0!</v>
      </c>
      <c r="K19" s="73" t="e">
        <f t="shared" si="5"/>
        <v>#DIV/0!</v>
      </c>
      <c r="L19" s="90" t="e">
        <f t="shared" si="6"/>
        <v>#DIV/0!</v>
      </c>
    </row>
    <row r="20" spans="1:12" x14ac:dyDescent="0.4">
      <c r="A20" s="58" t="s">
        <v>244</v>
      </c>
      <c r="B20" s="80">
        <f>'３月(上旬)'!B20+'３月(中旬)'!B20</f>
        <v>6911</v>
      </c>
      <c r="C20" s="80">
        <f>'３月(上旬)'!C20+'３月(中旬)'!C20</f>
        <v>0</v>
      </c>
      <c r="D20" s="53" t="e">
        <f t="shared" si="0"/>
        <v>#DIV/0!</v>
      </c>
      <c r="E20" s="54">
        <f t="shared" si="1"/>
        <v>6911</v>
      </c>
      <c r="F20" s="80">
        <f>'３月(上旬)'!F20+'３月(中旬)'!F20</f>
        <v>8760</v>
      </c>
      <c r="G20" s="80">
        <f>'３月(上旬)'!G20+'３月(中旬)'!G20</f>
        <v>0</v>
      </c>
      <c r="H20" s="53" t="e">
        <f t="shared" si="2"/>
        <v>#DIV/0!</v>
      </c>
      <c r="I20" s="54">
        <f t="shared" si="3"/>
        <v>8760</v>
      </c>
      <c r="J20" s="53">
        <f t="shared" si="4"/>
        <v>0.78892694063926938</v>
      </c>
      <c r="K20" s="53" t="e">
        <f t="shared" si="5"/>
        <v>#DIV/0!</v>
      </c>
      <c r="L20" s="52" t="e">
        <f t="shared" si="6"/>
        <v>#DIV/0!</v>
      </c>
    </row>
    <row r="21" spans="1:12" x14ac:dyDescent="0.4">
      <c r="A21" s="58" t="s">
        <v>183</v>
      </c>
      <c r="B21" s="80">
        <f>'３月(上旬)'!B21+'３月(中旬)'!B21</f>
        <v>12956</v>
      </c>
      <c r="C21" s="80">
        <f>'３月(上旬)'!C21+'３月(中旬)'!C21</f>
        <v>12241</v>
      </c>
      <c r="D21" s="53">
        <f t="shared" si="0"/>
        <v>1.0584102605996242</v>
      </c>
      <c r="E21" s="54">
        <f t="shared" si="1"/>
        <v>715</v>
      </c>
      <c r="F21" s="80">
        <f>'３月(上旬)'!F21+'３月(中旬)'!F21</f>
        <v>17400</v>
      </c>
      <c r="G21" s="80">
        <f>'３月(上旬)'!G21+'３月(中旬)'!G21</f>
        <v>17300</v>
      </c>
      <c r="H21" s="53">
        <f t="shared" si="2"/>
        <v>1.0057803468208093</v>
      </c>
      <c r="I21" s="54">
        <f t="shared" si="3"/>
        <v>100</v>
      </c>
      <c r="J21" s="53">
        <f t="shared" si="4"/>
        <v>0.74459770114942525</v>
      </c>
      <c r="K21" s="53">
        <f t="shared" si="5"/>
        <v>0.70757225433526016</v>
      </c>
      <c r="L21" s="52">
        <f t="shared" si="6"/>
        <v>3.7025446814165086E-2</v>
      </c>
    </row>
    <row r="22" spans="1:12" x14ac:dyDescent="0.4">
      <c r="A22" s="58" t="s">
        <v>182</v>
      </c>
      <c r="B22" s="80">
        <f>'３月(上旬)'!B22+'３月(中旬)'!B22</f>
        <v>5105</v>
      </c>
      <c r="C22" s="80">
        <f>'３月(上旬)'!C22+'３月(中旬)'!C22</f>
        <v>4088</v>
      </c>
      <c r="D22" s="53">
        <f t="shared" si="0"/>
        <v>1.2487769080234834</v>
      </c>
      <c r="E22" s="54">
        <f t="shared" si="1"/>
        <v>1017</v>
      </c>
      <c r="F22" s="80">
        <f>'３月(上旬)'!F22+'３月(中旬)'!F22</f>
        <v>5890</v>
      </c>
      <c r="G22" s="80">
        <f>'３月(上旬)'!G22+'３月(中旬)'!G22</f>
        <v>5905</v>
      </c>
      <c r="H22" s="53">
        <f t="shared" si="2"/>
        <v>0.99745977984758682</v>
      </c>
      <c r="I22" s="54">
        <f t="shared" si="3"/>
        <v>-15</v>
      </c>
      <c r="J22" s="53">
        <f t="shared" si="4"/>
        <v>0.86672325976230902</v>
      </c>
      <c r="K22" s="53">
        <f t="shared" si="5"/>
        <v>0.69229466553767993</v>
      </c>
      <c r="L22" s="52">
        <f t="shared" si="6"/>
        <v>0.17442859422462909</v>
      </c>
    </row>
    <row r="23" spans="1:12" x14ac:dyDescent="0.4">
      <c r="A23" s="58" t="s">
        <v>181</v>
      </c>
      <c r="B23" s="80">
        <f>'３月(上旬)'!B23+'３月(中旬)'!B23</f>
        <v>2415</v>
      </c>
      <c r="C23" s="80">
        <f>'３月(上旬)'!C23+'３月(中旬)'!C23</f>
        <v>2112</v>
      </c>
      <c r="D23" s="67">
        <f t="shared" si="0"/>
        <v>1.1434659090909092</v>
      </c>
      <c r="E23" s="68">
        <f t="shared" si="1"/>
        <v>303</v>
      </c>
      <c r="F23" s="80">
        <f>'３月(上旬)'!F23+'３月(中旬)'!F23</f>
        <v>2900</v>
      </c>
      <c r="G23" s="80">
        <f>'３月(上旬)'!G23+'３月(中旬)'!G23</f>
        <v>2950</v>
      </c>
      <c r="H23" s="67">
        <f t="shared" si="2"/>
        <v>0.98305084745762716</v>
      </c>
      <c r="I23" s="68">
        <f t="shared" si="3"/>
        <v>-50</v>
      </c>
      <c r="J23" s="67">
        <f t="shared" si="4"/>
        <v>0.83275862068965523</v>
      </c>
      <c r="K23" s="67">
        <f t="shared" si="5"/>
        <v>0.71593220338983055</v>
      </c>
      <c r="L23" s="66">
        <f t="shared" si="6"/>
        <v>0.11682641729982468</v>
      </c>
    </row>
    <row r="24" spans="1:12" x14ac:dyDescent="0.4">
      <c r="A24" s="70" t="s">
        <v>180</v>
      </c>
      <c r="B24" s="80">
        <f>'３月(上旬)'!B24+'３月(中旬)'!B24</f>
        <v>0</v>
      </c>
      <c r="C24" s="80">
        <f>'３月(上旬)'!C24+'３月(中旬)'!C24</f>
        <v>0</v>
      </c>
      <c r="D24" s="53" t="e">
        <f t="shared" si="0"/>
        <v>#DIV/0!</v>
      </c>
      <c r="E24" s="54">
        <f t="shared" si="1"/>
        <v>0</v>
      </c>
      <c r="F24" s="80">
        <f>'３月(上旬)'!F24+'３月(中旬)'!F24</f>
        <v>0</v>
      </c>
      <c r="G24" s="80">
        <f>'３月(上旬)'!G24+'３月(中旬)'!G24</f>
        <v>0</v>
      </c>
      <c r="H24" s="53" t="e">
        <f t="shared" si="2"/>
        <v>#DIV/0!</v>
      </c>
      <c r="I24" s="54">
        <f t="shared" si="3"/>
        <v>0</v>
      </c>
      <c r="J24" s="53" t="e">
        <f t="shared" si="4"/>
        <v>#DIV/0!</v>
      </c>
      <c r="K24" s="53" t="e">
        <f t="shared" si="5"/>
        <v>#DIV/0!</v>
      </c>
      <c r="L24" s="52" t="e">
        <f t="shared" si="6"/>
        <v>#DIV/0!</v>
      </c>
    </row>
    <row r="25" spans="1:12" x14ac:dyDescent="0.4">
      <c r="A25" s="70" t="s">
        <v>179</v>
      </c>
      <c r="B25" s="80">
        <f>'３月(上旬)'!B25+'３月(中旬)'!B25</f>
        <v>2384</v>
      </c>
      <c r="C25" s="80">
        <f>'３月(上旬)'!C25+'３月(中旬)'!C25</f>
        <v>2553</v>
      </c>
      <c r="D25" s="53">
        <f t="shared" si="0"/>
        <v>0.93380336858597723</v>
      </c>
      <c r="E25" s="54">
        <f t="shared" si="1"/>
        <v>-169</v>
      </c>
      <c r="F25" s="80">
        <f>'３月(上旬)'!F25+'３月(中旬)'!F25</f>
        <v>2950</v>
      </c>
      <c r="G25" s="80">
        <f>'３月(上旬)'!G25+'３月(中旬)'!G25</f>
        <v>2955</v>
      </c>
      <c r="H25" s="53">
        <f t="shared" si="2"/>
        <v>0.99830795262267347</v>
      </c>
      <c r="I25" s="54">
        <f t="shared" si="3"/>
        <v>-5</v>
      </c>
      <c r="J25" s="53">
        <f t="shared" si="4"/>
        <v>0.80813559322033901</v>
      </c>
      <c r="K25" s="53">
        <f t="shared" si="5"/>
        <v>0.86395939086294415</v>
      </c>
      <c r="L25" s="52">
        <f t="shared" si="6"/>
        <v>-5.5823797642605144E-2</v>
      </c>
    </row>
    <row r="26" spans="1:12" s="42" customFormat="1" x14ac:dyDescent="0.4">
      <c r="A26" s="70" t="s">
        <v>178</v>
      </c>
      <c r="B26" s="80">
        <f>'３月(上旬)'!B26+'３月(中旬)'!B26</f>
        <v>0</v>
      </c>
      <c r="C26" s="80">
        <f>'３月(上旬)'!C26+'３月(中旬)'!C26</f>
        <v>1730</v>
      </c>
      <c r="D26" s="53">
        <f t="shared" si="0"/>
        <v>0</v>
      </c>
      <c r="E26" s="54">
        <f t="shared" si="1"/>
        <v>-1730</v>
      </c>
      <c r="F26" s="80">
        <f>'３月(上旬)'!F26+'３月(中旬)'!F26</f>
        <v>0</v>
      </c>
      <c r="G26" s="80">
        <f>'３月(上旬)'!G26+'３月(中旬)'!G26</f>
        <v>1915</v>
      </c>
      <c r="H26" s="53">
        <f t="shared" si="2"/>
        <v>0</v>
      </c>
      <c r="I26" s="54">
        <f t="shared" si="3"/>
        <v>-1915</v>
      </c>
      <c r="J26" s="53" t="e">
        <f t="shared" si="4"/>
        <v>#DIV/0!</v>
      </c>
      <c r="K26" s="53">
        <f t="shared" si="5"/>
        <v>0.90339425587467359</v>
      </c>
      <c r="L26" s="52" t="e">
        <f t="shared" si="6"/>
        <v>#DIV/0!</v>
      </c>
    </row>
    <row r="27" spans="1:12" s="42" customFormat="1" x14ac:dyDescent="0.4">
      <c r="A27" s="58" t="s">
        <v>177</v>
      </c>
      <c r="B27" s="80">
        <f>'３月(上旬)'!B27+'３月(中旬)'!B27</f>
        <v>0</v>
      </c>
      <c r="C27" s="80">
        <f>'３月(上旬)'!C27+'３月(中旬)'!C27</f>
        <v>0</v>
      </c>
      <c r="D27" s="53" t="e">
        <f t="shared" si="0"/>
        <v>#DIV/0!</v>
      </c>
      <c r="E27" s="54">
        <f t="shared" si="1"/>
        <v>0</v>
      </c>
      <c r="F27" s="80">
        <f>'３月(上旬)'!F27+'３月(中旬)'!F27</f>
        <v>0</v>
      </c>
      <c r="G27" s="80">
        <f>'３月(上旬)'!G27+'３月(中旬)'!G27</f>
        <v>0</v>
      </c>
      <c r="H27" s="53" t="e">
        <f t="shared" si="2"/>
        <v>#DIV/0!</v>
      </c>
      <c r="I27" s="54">
        <f t="shared" si="3"/>
        <v>0</v>
      </c>
      <c r="J27" s="53" t="e">
        <f t="shared" si="4"/>
        <v>#DIV/0!</v>
      </c>
      <c r="K27" s="53" t="e">
        <f t="shared" si="5"/>
        <v>#DIV/0!</v>
      </c>
      <c r="L27" s="52" t="e">
        <f t="shared" si="6"/>
        <v>#DIV/0!</v>
      </c>
    </row>
    <row r="28" spans="1:12" s="42" customFormat="1" x14ac:dyDescent="0.4">
      <c r="A28" s="58" t="s">
        <v>176</v>
      </c>
      <c r="B28" s="80">
        <f>'３月(上旬)'!B28+'３月(中旬)'!B28</f>
        <v>0</v>
      </c>
      <c r="C28" s="80">
        <f>'３月(上旬)'!C28+'３月(中旬)'!C28</f>
        <v>2573</v>
      </c>
      <c r="D28" s="53">
        <f t="shared" si="0"/>
        <v>0</v>
      </c>
      <c r="E28" s="54">
        <f t="shared" si="1"/>
        <v>-2573</v>
      </c>
      <c r="F28" s="80">
        <f>'３月(上旬)'!F28+'３月(中旬)'!F28</f>
        <v>0</v>
      </c>
      <c r="G28" s="80">
        <f>'３月(上旬)'!G28+'３月(中旬)'!G28</f>
        <v>2945</v>
      </c>
      <c r="H28" s="53">
        <f t="shared" si="2"/>
        <v>0</v>
      </c>
      <c r="I28" s="54">
        <f t="shared" si="3"/>
        <v>-2945</v>
      </c>
      <c r="J28" s="53" t="e">
        <f t="shared" si="4"/>
        <v>#DIV/0!</v>
      </c>
      <c r="K28" s="53">
        <f t="shared" si="5"/>
        <v>0.87368421052631584</v>
      </c>
      <c r="L28" s="52" t="e">
        <f t="shared" si="6"/>
        <v>#DIV/0!</v>
      </c>
    </row>
    <row r="29" spans="1:12" s="42" customFormat="1" x14ac:dyDescent="0.4">
      <c r="A29" s="58" t="s">
        <v>175</v>
      </c>
      <c r="B29" s="80">
        <f>'３月(上旬)'!B29+'３月(中旬)'!B29</f>
        <v>0</v>
      </c>
      <c r="C29" s="80">
        <f>'３月(上旬)'!C29+'３月(中旬)'!C29</f>
        <v>0</v>
      </c>
      <c r="D29" s="53" t="e">
        <f t="shared" si="0"/>
        <v>#DIV/0!</v>
      </c>
      <c r="E29" s="54">
        <f t="shared" si="1"/>
        <v>0</v>
      </c>
      <c r="F29" s="80">
        <f>'３月(上旬)'!F29+'３月(中旬)'!F29</f>
        <v>0</v>
      </c>
      <c r="G29" s="80">
        <f>'３月(上旬)'!G29+'３月(中旬)'!G29</f>
        <v>0</v>
      </c>
      <c r="H29" s="53" t="e">
        <f t="shared" si="2"/>
        <v>#DIV/0!</v>
      </c>
      <c r="I29" s="54">
        <f t="shared" si="3"/>
        <v>0</v>
      </c>
      <c r="J29" s="53" t="e">
        <f t="shared" si="4"/>
        <v>#DIV/0!</v>
      </c>
      <c r="K29" s="53" t="e">
        <f t="shared" si="5"/>
        <v>#DIV/0!</v>
      </c>
      <c r="L29" s="52" t="e">
        <f t="shared" si="6"/>
        <v>#DIV/0!</v>
      </c>
    </row>
    <row r="30" spans="1:12" s="42" customFormat="1" x14ac:dyDescent="0.4">
      <c r="A30" s="58" t="s">
        <v>174</v>
      </c>
      <c r="B30" s="80">
        <f>'３月(上旬)'!B30+'３月(中旬)'!B30</f>
        <v>0</v>
      </c>
      <c r="C30" s="80">
        <f>'３月(上旬)'!C30+'３月(中旬)'!C30</f>
        <v>0</v>
      </c>
      <c r="D30" s="67" t="e">
        <f t="shared" si="0"/>
        <v>#DIV/0!</v>
      </c>
      <c r="E30" s="68">
        <f t="shared" si="1"/>
        <v>0</v>
      </c>
      <c r="F30" s="80">
        <f>'３月(上旬)'!F30+'３月(中旬)'!F30</f>
        <v>0</v>
      </c>
      <c r="G30" s="80">
        <f>'３月(上旬)'!G30+'３月(中旬)'!G30</f>
        <v>0</v>
      </c>
      <c r="H30" s="67" t="e">
        <f t="shared" si="2"/>
        <v>#DIV/0!</v>
      </c>
      <c r="I30" s="68">
        <f t="shared" si="3"/>
        <v>0</v>
      </c>
      <c r="J30" s="67" t="e">
        <f t="shared" si="4"/>
        <v>#DIV/0!</v>
      </c>
      <c r="K30" s="67" t="e">
        <f t="shared" si="5"/>
        <v>#DIV/0!</v>
      </c>
      <c r="L30" s="66" t="e">
        <f t="shared" si="6"/>
        <v>#DIV/0!</v>
      </c>
    </row>
    <row r="31" spans="1:12" s="42" customFormat="1" x14ac:dyDescent="0.4">
      <c r="A31" s="70" t="s">
        <v>173</v>
      </c>
      <c r="B31" s="80">
        <f>'３月(上旬)'!B31+'３月(中旬)'!B31</f>
        <v>0</v>
      </c>
      <c r="C31" s="80">
        <f>'３月(上旬)'!C31+'３月(中旬)'!C31</f>
        <v>0</v>
      </c>
      <c r="D31" s="53" t="e">
        <f t="shared" si="0"/>
        <v>#DIV/0!</v>
      </c>
      <c r="E31" s="54">
        <f t="shared" si="1"/>
        <v>0</v>
      </c>
      <c r="F31" s="80">
        <f>'３月(上旬)'!F31+'３月(中旬)'!F31</f>
        <v>0</v>
      </c>
      <c r="G31" s="80">
        <f>'３月(上旬)'!G31+'３月(中旬)'!G31</f>
        <v>0</v>
      </c>
      <c r="H31" s="53" t="e">
        <f t="shared" si="2"/>
        <v>#DIV/0!</v>
      </c>
      <c r="I31" s="54">
        <f t="shared" si="3"/>
        <v>0</v>
      </c>
      <c r="J31" s="53" t="e">
        <f t="shared" si="4"/>
        <v>#DIV/0!</v>
      </c>
      <c r="K31" s="53" t="e">
        <f t="shared" si="5"/>
        <v>#DIV/0!</v>
      </c>
      <c r="L31" s="52" t="e">
        <f t="shared" si="6"/>
        <v>#DIV/0!</v>
      </c>
    </row>
    <row r="32" spans="1:12" s="42" customFormat="1" x14ac:dyDescent="0.4">
      <c r="A32" s="58" t="s">
        <v>172</v>
      </c>
      <c r="B32" s="80">
        <f>'３月(上旬)'!B32+'３月(中旬)'!B32</f>
        <v>2670</v>
      </c>
      <c r="C32" s="80">
        <f>'３月(上旬)'!C32+'３月(中旬)'!C32</f>
        <v>2555</v>
      </c>
      <c r="D32" s="53">
        <f t="shared" si="0"/>
        <v>1.0450097847358122</v>
      </c>
      <c r="E32" s="54">
        <f t="shared" si="1"/>
        <v>115</v>
      </c>
      <c r="F32" s="80">
        <f>'３月(上旬)'!F32+'３月(中旬)'!F32</f>
        <v>2900</v>
      </c>
      <c r="G32" s="80">
        <f>'３月(上旬)'!G32+'３月(中旬)'!G32</f>
        <v>2960</v>
      </c>
      <c r="H32" s="53">
        <f t="shared" si="2"/>
        <v>0.97972972972972971</v>
      </c>
      <c r="I32" s="54">
        <f t="shared" si="3"/>
        <v>-60</v>
      </c>
      <c r="J32" s="53">
        <f t="shared" si="4"/>
        <v>0.92068965517241375</v>
      </c>
      <c r="K32" s="53">
        <f t="shared" si="5"/>
        <v>0.86317567567567566</v>
      </c>
      <c r="L32" s="52">
        <f t="shared" si="6"/>
        <v>5.7513979496738088E-2</v>
      </c>
    </row>
    <row r="33" spans="1:12" s="42" customFormat="1" x14ac:dyDescent="0.4">
      <c r="A33" s="70" t="s">
        <v>171</v>
      </c>
      <c r="B33" s="80">
        <f>'３月(上旬)'!B33+'３月(中旬)'!B33</f>
        <v>0</v>
      </c>
      <c r="C33" s="80">
        <f>'３月(上旬)'!C33+'３月(中旬)'!C33</f>
        <v>0</v>
      </c>
      <c r="D33" s="67" t="e">
        <f t="shared" si="0"/>
        <v>#DIV/0!</v>
      </c>
      <c r="E33" s="68">
        <f t="shared" si="1"/>
        <v>0</v>
      </c>
      <c r="F33" s="80">
        <f>'３月(上旬)'!F33+'３月(中旬)'!F33</f>
        <v>0</v>
      </c>
      <c r="G33" s="80">
        <f>'３月(上旬)'!G33+'３月(中旬)'!G33</f>
        <v>0</v>
      </c>
      <c r="H33" s="67" t="e">
        <f t="shared" si="2"/>
        <v>#DIV/0!</v>
      </c>
      <c r="I33" s="68">
        <f t="shared" si="3"/>
        <v>0</v>
      </c>
      <c r="J33" s="67" t="e">
        <f t="shared" si="4"/>
        <v>#DIV/0!</v>
      </c>
      <c r="K33" s="67" t="e">
        <f t="shared" si="5"/>
        <v>#DIV/0!</v>
      </c>
      <c r="L33" s="66" t="e">
        <f t="shared" si="6"/>
        <v>#DIV/0!</v>
      </c>
    </row>
    <row r="34" spans="1:12" s="42" customFormat="1" x14ac:dyDescent="0.4">
      <c r="A34" s="70" t="s">
        <v>170</v>
      </c>
      <c r="B34" s="107">
        <f>'３月(上旬)'!B34+'３月(中旬)'!B34</f>
        <v>1889</v>
      </c>
      <c r="C34" s="107">
        <f>'３月(上旬)'!C34+'３月(中旬)'!C34</f>
        <v>2408</v>
      </c>
      <c r="D34" s="67">
        <f t="shared" si="0"/>
        <v>0.78446843853820603</v>
      </c>
      <c r="E34" s="68">
        <f t="shared" si="1"/>
        <v>-519</v>
      </c>
      <c r="F34" s="107">
        <f>'３月(上旬)'!F34+'３月(中旬)'!F34</f>
        <v>2900</v>
      </c>
      <c r="G34" s="107">
        <f>'３月(上旬)'!G34+'３月(中旬)'!G34</f>
        <v>2955</v>
      </c>
      <c r="H34" s="67">
        <f t="shared" si="2"/>
        <v>0.9813874788494078</v>
      </c>
      <c r="I34" s="68">
        <f t="shared" si="3"/>
        <v>-55</v>
      </c>
      <c r="J34" s="67">
        <f t="shared" si="4"/>
        <v>0.65137931034482754</v>
      </c>
      <c r="K34" s="67">
        <f t="shared" si="5"/>
        <v>0.8148900169204738</v>
      </c>
      <c r="L34" s="66">
        <f t="shared" si="6"/>
        <v>-0.16351070657564626</v>
      </c>
    </row>
    <row r="35" spans="1:12" s="42" customFormat="1" x14ac:dyDescent="0.4">
      <c r="A35" s="58" t="s">
        <v>169</v>
      </c>
      <c r="B35" s="55">
        <f>'３月(上旬)'!B35+'３月(中旬)'!B35</f>
        <v>0</v>
      </c>
      <c r="C35" s="55">
        <f>'３月(上旬)'!C35+'３月(中旬)'!C35</f>
        <v>0</v>
      </c>
      <c r="D35" s="53" t="e">
        <f t="shared" si="0"/>
        <v>#DIV/0!</v>
      </c>
      <c r="E35" s="54">
        <f t="shared" si="1"/>
        <v>0</v>
      </c>
      <c r="F35" s="55">
        <f>'３月(上旬)'!F35+'３月(中旬)'!F35</f>
        <v>0</v>
      </c>
      <c r="G35" s="55">
        <f>'３月(上旬)'!G35+'３月(中旬)'!G35</f>
        <v>0</v>
      </c>
      <c r="H35" s="53" t="e">
        <f t="shared" si="2"/>
        <v>#DIV/0!</v>
      </c>
      <c r="I35" s="54">
        <f t="shared" si="3"/>
        <v>0</v>
      </c>
      <c r="J35" s="53" t="e">
        <f t="shared" si="4"/>
        <v>#DIV/0!</v>
      </c>
      <c r="K35" s="53" t="e">
        <f t="shared" si="5"/>
        <v>#DIV/0!</v>
      </c>
      <c r="L35" s="52" t="e">
        <f t="shared" si="6"/>
        <v>#DIV/0!</v>
      </c>
    </row>
    <row r="36" spans="1:12" s="42" customFormat="1" x14ac:dyDescent="0.4">
      <c r="A36" s="70" t="s">
        <v>89</v>
      </c>
      <c r="B36" s="107">
        <f>'３月(上旬)'!B36+'３月(中旬)'!B36</f>
        <v>0</v>
      </c>
      <c r="C36" s="107">
        <f>'３月(上旬)'!C36+'３月(中旬)'!C36</f>
        <v>0</v>
      </c>
      <c r="D36" s="67" t="e">
        <f t="shared" si="0"/>
        <v>#DIV/0!</v>
      </c>
      <c r="E36" s="68">
        <f t="shared" si="1"/>
        <v>0</v>
      </c>
      <c r="F36" s="107">
        <f>'３月(上旬)'!F36+'３月(中旬)'!F36</f>
        <v>0</v>
      </c>
      <c r="G36" s="107">
        <f>'３月(上旬)'!G36+'３月(中旬)'!G36</f>
        <v>0</v>
      </c>
      <c r="H36" s="67" t="e">
        <f t="shared" si="2"/>
        <v>#DIV/0!</v>
      </c>
      <c r="I36" s="68">
        <f t="shared" si="3"/>
        <v>0</v>
      </c>
      <c r="J36" s="67" t="e">
        <f t="shared" si="4"/>
        <v>#DIV/0!</v>
      </c>
      <c r="K36" s="67" t="e">
        <f t="shared" si="5"/>
        <v>#DIV/0!</v>
      </c>
      <c r="L36" s="66" t="e">
        <f t="shared" si="6"/>
        <v>#DIV/0!</v>
      </c>
    </row>
    <row r="37" spans="1:12" s="42" customFormat="1" x14ac:dyDescent="0.4">
      <c r="A37" s="51" t="s">
        <v>168</v>
      </c>
      <c r="B37" s="49">
        <f>'３月(上旬)'!B37+'３月(中旬)'!B37</f>
        <v>10784</v>
      </c>
      <c r="C37" s="49">
        <f>'３月(上旬)'!C37+'３月(中旬)'!C37</f>
        <v>9726</v>
      </c>
      <c r="D37" s="47">
        <f t="shared" si="0"/>
        <v>1.1087805881143327</v>
      </c>
      <c r="E37" s="48">
        <f t="shared" si="1"/>
        <v>1058</v>
      </c>
      <c r="F37" s="49">
        <f>'３月(上旬)'!F37+'３月(中旬)'!F37</f>
        <v>12685</v>
      </c>
      <c r="G37" s="55">
        <f>'３月(上旬)'!G37+'３月(中旬)'!G37</f>
        <v>11640</v>
      </c>
      <c r="H37" s="53">
        <f t="shared" si="2"/>
        <v>1.0897766323024054</v>
      </c>
      <c r="I37" s="54">
        <f t="shared" si="3"/>
        <v>1045</v>
      </c>
      <c r="J37" s="53">
        <f t="shared" si="4"/>
        <v>0.85013795821836813</v>
      </c>
      <c r="K37" s="53">
        <f t="shared" si="5"/>
        <v>0.83556701030927838</v>
      </c>
      <c r="L37" s="52">
        <f t="shared" si="6"/>
        <v>1.4570947909089749E-2</v>
      </c>
    </row>
    <row r="38" spans="1:12" x14ac:dyDescent="0.4">
      <c r="A38" s="277" t="s">
        <v>167</v>
      </c>
      <c r="B38" s="259">
        <f>SUM(B39:B40)</f>
        <v>1167</v>
      </c>
      <c r="C38" s="259">
        <f>SUM(C39:C40)</f>
        <v>1309</v>
      </c>
      <c r="D38" s="256">
        <f t="shared" ref="D38:D69" si="7">+B38/C38</f>
        <v>0.89152024446142097</v>
      </c>
      <c r="E38" s="281">
        <f t="shared" ref="E38:E60" si="8">+B38-C38</f>
        <v>-142</v>
      </c>
      <c r="F38" s="259">
        <f>SUM(F39:F40)</f>
        <v>2070</v>
      </c>
      <c r="G38" s="259">
        <f>SUM(G39:G40)</f>
        <v>2159</v>
      </c>
      <c r="H38" s="256">
        <f t="shared" ref="H38:H69" si="9">+F38/G38</f>
        <v>0.95877721167207042</v>
      </c>
      <c r="I38" s="281">
        <f t="shared" ref="I38:I69" si="10">+F38-G38</f>
        <v>-89</v>
      </c>
      <c r="J38" s="256">
        <f t="shared" ref="J38:J69" si="11">+B38/F38</f>
        <v>0.56376811594202902</v>
      </c>
      <c r="K38" s="256">
        <f t="shared" ref="K38:K69" si="12">+C38/G38</f>
        <v>0.60629921259842523</v>
      </c>
      <c r="L38" s="280">
        <f t="shared" ref="L38:L69" si="13">+J38-K38</f>
        <v>-4.2531096656396206E-2</v>
      </c>
    </row>
    <row r="39" spans="1:12" x14ac:dyDescent="0.4">
      <c r="A39" s="57" t="s">
        <v>166</v>
      </c>
      <c r="B39" s="80">
        <f>'３月(上旬)'!B39+'３月(中旬)'!B39</f>
        <v>730</v>
      </c>
      <c r="C39" s="80">
        <f>'３月(上旬)'!C39+'３月(中旬)'!C39</f>
        <v>721</v>
      </c>
      <c r="D39" s="73">
        <f t="shared" si="7"/>
        <v>1.0124826629680999</v>
      </c>
      <c r="E39" s="81">
        <f t="shared" si="8"/>
        <v>9</v>
      </c>
      <c r="F39" s="80">
        <f>'３月(上旬)'!F39+'３月(中旬)'!F39</f>
        <v>1368</v>
      </c>
      <c r="G39" s="80">
        <f>'３月(上旬)'!G39+'３月(中旬)'!G39</f>
        <v>1357</v>
      </c>
      <c r="H39" s="73">
        <f t="shared" si="9"/>
        <v>1.0081061164333087</v>
      </c>
      <c r="I39" s="81">
        <f t="shared" si="10"/>
        <v>11</v>
      </c>
      <c r="J39" s="73">
        <f t="shared" si="11"/>
        <v>0.533625730994152</v>
      </c>
      <c r="K39" s="73">
        <f t="shared" si="12"/>
        <v>0.53131908621960211</v>
      </c>
      <c r="L39" s="90">
        <f t="shared" si="13"/>
        <v>2.306644774549893E-3</v>
      </c>
    </row>
    <row r="40" spans="1:12" x14ac:dyDescent="0.4">
      <c r="A40" s="58" t="s">
        <v>165</v>
      </c>
      <c r="B40" s="80">
        <f>'３月(上旬)'!B40+'３月(中旬)'!B40</f>
        <v>437</v>
      </c>
      <c r="C40" s="80">
        <f>'３月(上旬)'!C40+'３月(中旬)'!C40</f>
        <v>588</v>
      </c>
      <c r="D40" s="53">
        <f t="shared" si="7"/>
        <v>0.74319727891156462</v>
      </c>
      <c r="E40" s="54">
        <f t="shared" si="8"/>
        <v>-151</v>
      </c>
      <c r="F40" s="80">
        <f>'３月(上旬)'!F40+'３月(中旬)'!F40</f>
        <v>702</v>
      </c>
      <c r="G40" s="80">
        <f>'３月(上旬)'!G40+'３月(中旬)'!G40</f>
        <v>802</v>
      </c>
      <c r="H40" s="53">
        <f t="shared" si="9"/>
        <v>0.87531172069825436</v>
      </c>
      <c r="I40" s="54">
        <f t="shared" si="10"/>
        <v>-100</v>
      </c>
      <c r="J40" s="53">
        <f t="shared" si="11"/>
        <v>0.62250712250712248</v>
      </c>
      <c r="K40" s="53">
        <f t="shared" si="12"/>
        <v>0.73316708229426431</v>
      </c>
      <c r="L40" s="52">
        <f t="shared" si="13"/>
        <v>-0.11065995978714183</v>
      </c>
    </row>
    <row r="41" spans="1:12" s="89" customFormat="1" x14ac:dyDescent="0.4">
      <c r="A41" s="249" t="s">
        <v>88</v>
      </c>
      <c r="B41" s="248">
        <f>B42+B65</f>
        <v>177666</v>
      </c>
      <c r="C41" s="248">
        <f>C42+C65</f>
        <v>175994</v>
      </c>
      <c r="D41" s="245">
        <f t="shared" si="7"/>
        <v>1.0095003238746776</v>
      </c>
      <c r="E41" s="289">
        <f t="shared" si="8"/>
        <v>1672</v>
      </c>
      <c r="F41" s="248">
        <f>F42+F65</f>
        <v>236887</v>
      </c>
      <c r="G41" s="248">
        <f>G42+G65</f>
        <v>242290</v>
      </c>
      <c r="H41" s="245">
        <f t="shared" si="9"/>
        <v>0.97770027652812741</v>
      </c>
      <c r="I41" s="289">
        <f t="shared" si="10"/>
        <v>-5403</v>
      </c>
      <c r="J41" s="245">
        <f t="shared" si="11"/>
        <v>0.75000316606652118</v>
      </c>
      <c r="K41" s="245">
        <f t="shared" si="12"/>
        <v>0.7263774815303975</v>
      </c>
      <c r="L41" s="283">
        <f t="shared" si="13"/>
        <v>2.3625684536123681E-2</v>
      </c>
    </row>
    <row r="42" spans="1:12" s="89" customFormat="1" x14ac:dyDescent="0.4">
      <c r="A42" s="277" t="s">
        <v>164</v>
      </c>
      <c r="B42" s="248">
        <f>SUM(B43:B64)</f>
        <v>175156</v>
      </c>
      <c r="C42" s="248">
        <f>SUM(C43:C64)</f>
        <v>173873</v>
      </c>
      <c r="D42" s="245">
        <f t="shared" si="7"/>
        <v>1.0073789490030078</v>
      </c>
      <c r="E42" s="289">
        <f t="shared" si="8"/>
        <v>1283</v>
      </c>
      <c r="F42" s="248">
        <f>SUM(F43:F64)</f>
        <v>233419</v>
      </c>
      <c r="G42" s="248">
        <f>SUM(G43:G64)</f>
        <v>238845</v>
      </c>
      <c r="H42" s="245">
        <f t="shared" si="9"/>
        <v>0.97728233791789654</v>
      </c>
      <c r="I42" s="289">
        <f t="shared" si="10"/>
        <v>-5426</v>
      </c>
      <c r="J42" s="245">
        <f t="shared" si="11"/>
        <v>0.75039306997288135</v>
      </c>
      <c r="K42" s="245">
        <f t="shared" si="12"/>
        <v>0.72797420921518141</v>
      </c>
      <c r="L42" s="283">
        <f t="shared" si="13"/>
        <v>2.2418860757699943E-2</v>
      </c>
    </row>
    <row r="43" spans="1:12" x14ac:dyDescent="0.4">
      <c r="A43" s="58" t="s">
        <v>87</v>
      </c>
      <c r="B43" s="63">
        <v>72270</v>
      </c>
      <c r="C43" s="63">
        <v>73752</v>
      </c>
      <c r="D43" s="60">
        <f t="shared" si="7"/>
        <v>0.97990562967783923</v>
      </c>
      <c r="E43" s="68">
        <f t="shared" si="8"/>
        <v>-1482</v>
      </c>
      <c r="F43" s="63">
        <v>89443</v>
      </c>
      <c r="G43" s="63">
        <v>91342</v>
      </c>
      <c r="H43" s="67">
        <f t="shared" si="9"/>
        <v>0.97921000197061592</v>
      </c>
      <c r="I43" s="54">
        <f t="shared" si="10"/>
        <v>-1899</v>
      </c>
      <c r="J43" s="53">
        <f t="shared" si="11"/>
        <v>0.80800062609706735</v>
      </c>
      <c r="K43" s="53">
        <f t="shared" si="12"/>
        <v>0.80742703247137138</v>
      </c>
      <c r="L43" s="52">
        <f t="shared" si="13"/>
        <v>5.7359362569597838E-4</v>
      </c>
    </row>
    <row r="44" spans="1:12" x14ac:dyDescent="0.4">
      <c r="A44" s="58" t="s">
        <v>163</v>
      </c>
      <c r="B44" s="56">
        <v>8970</v>
      </c>
      <c r="C44" s="56">
        <v>9121</v>
      </c>
      <c r="D44" s="73">
        <f t="shared" si="7"/>
        <v>0.98344479771954829</v>
      </c>
      <c r="E44" s="68">
        <f t="shared" si="8"/>
        <v>-151</v>
      </c>
      <c r="F44" s="56">
        <v>10280</v>
      </c>
      <c r="G44" s="56">
        <v>10280</v>
      </c>
      <c r="H44" s="67">
        <f t="shared" si="9"/>
        <v>1</v>
      </c>
      <c r="I44" s="54">
        <f t="shared" si="10"/>
        <v>0</v>
      </c>
      <c r="J44" s="53">
        <f t="shared" si="11"/>
        <v>0.87256809338521402</v>
      </c>
      <c r="K44" s="53">
        <f t="shared" si="12"/>
        <v>0.88725680933852136</v>
      </c>
      <c r="L44" s="52">
        <f t="shared" si="13"/>
        <v>-1.4688715953307341E-2</v>
      </c>
    </row>
    <row r="45" spans="1:12" x14ac:dyDescent="0.4">
      <c r="A45" s="70" t="s">
        <v>162</v>
      </c>
      <c r="B45" s="56">
        <v>11645</v>
      </c>
      <c r="C45" s="56">
        <v>16331</v>
      </c>
      <c r="D45" s="73">
        <f t="shared" si="7"/>
        <v>0.71306104953768901</v>
      </c>
      <c r="E45" s="68">
        <f t="shared" si="8"/>
        <v>-4686</v>
      </c>
      <c r="F45" s="56">
        <v>16578</v>
      </c>
      <c r="G45" s="56">
        <v>24972</v>
      </c>
      <c r="H45" s="67">
        <f t="shared" si="9"/>
        <v>0.66386352715040842</v>
      </c>
      <c r="I45" s="54">
        <f t="shared" si="10"/>
        <v>-8394</v>
      </c>
      <c r="J45" s="53">
        <f t="shared" si="11"/>
        <v>0.70243696465194838</v>
      </c>
      <c r="K45" s="53">
        <f t="shared" si="12"/>
        <v>0.6539724491430402</v>
      </c>
      <c r="L45" s="52">
        <f t="shared" si="13"/>
        <v>4.8464515508908179E-2</v>
      </c>
    </row>
    <row r="46" spans="1:12" x14ac:dyDescent="0.4">
      <c r="A46" s="70" t="s">
        <v>161</v>
      </c>
      <c r="B46" s="56">
        <v>7087</v>
      </c>
      <c r="C46" s="56">
        <v>9040</v>
      </c>
      <c r="D46" s="73">
        <f t="shared" si="7"/>
        <v>0.78396017699115039</v>
      </c>
      <c r="E46" s="68">
        <f t="shared" si="8"/>
        <v>-1953</v>
      </c>
      <c r="F46" s="56">
        <v>12040</v>
      </c>
      <c r="G46" s="56">
        <v>13932</v>
      </c>
      <c r="H46" s="67">
        <f t="shared" si="9"/>
        <v>0.86419753086419748</v>
      </c>
      <c r="I46" s="54">
        <f t="shared" si="10"/>
        <v>-1892</v>
      </c>
      <c r="J46" s="53">
        <f t="shared" si="11"/>
        <v>0.58862126245847179</v>
      </c>
      <c r="K46" s="53">
        <f t="shared" si="12"/>
        <v>0.64886592018374967</v>
      </c>
      <c r="L46" s="52">
        <f t="shared" si="13"/>
        <v>-6.0244657725277873E-2</v>
      </c>
    </row>
    <row r="47" spans="1:12" x14ac:dyDescent="0.4">
      <c r="A47" s="58" t="s">
        <v>86</v>
      </c>
      <c r="B47" s="56">
        <v>13300</v>
      </c>
      <c r="C47" s="56">
        <v>12641</v>
      </c>
      <c r="D47" s="73">
        <f t="shared" si="7"/>
        <v>1.0521319515861087</v>
      </c>
      <c r="E47" s="68">
        <f t="shared" si="8"/>
        <v>659</v>
      </c>
      <c r="F47" s="56">
        <v>16317</v>
      </c>
      <c r="G47" s="56">
        <v>18498</v>
      </c>
      <c r="H47" s="67">
        <f t="shared" si="9"/>
        <v>0.88209536166072011</v>
      </c>
      <c r="I47" s="54">
        <f t="shared" si="10"/>
        <v>-2181</v>
      </c>
      <c r="J47" s="53">
        <f t="shared" si="11"/>
        <v>0.81510081510081511</v>
      </c>
      <c r="K47" s="53">
        <f t="shared" si="12"/>
        <v>0.68337117526219049</v>
      </c>
      <c r="L47" s="52">
        <f t="shared" si="13"/>
        <v>0.13172963983862462</v>
      </c>
    </row>
    <row r="48" spans="1:12" x14ac:dyDescent="0.4">
      <c r="A48" s="58" t="s">
        <v>85</v>
      </c>
      <c r="B48" s="56">
        <v>24302</v>
      </c>
      <c r="C48" s="56">
        <v>23840</v>
      </c>
      <c r="D48" s="73">
        <f t="shared" si="7"/>
        <v>1.0193791946308726</v>
      </c>
      <c r="E48" s="68">
        <f t="shared" si="8"/>
        <v>462</v>
      </c>
      <c r="F48" s="56">
        <v>35259</v>
      </c>
      <c r="G48" s="56">
        <v>35380</v>
      </c>
      <c r="H48" s="67">
        <f t="shared" si="9"/>
        <v>0.99657998869417752</v>
      </c>
      <c r="I48" s="54">
        <f t="shared" si="10"/>
        <v>-121</v>
      </c>
      <c r="J48" s="53">
        <f t="shared" si="11"/>
        <v>0.68924246291726932</v>
      </c>
      <c r="K48" s="53">
        <f t="shared" si="12"/>
        <v>0.67382702091577162</v>
      </c>
      <c r="L48" s="52">
        <f t="shared" si="13"/>
        <v>1.5415442001497692E-2</v>
      </c>
    </row>
    <row r="49" spans="1:12" x14ac:dyDescent="0.4">
      <c r="A49" s="58" t="s">
        <v>160</v>
      </c>
      <c r="B49" s="56">
        <v>2655</v>
      </c>
      <c r="C49" s="56">
        <v>2263</v>
      </c>
      <c r="D49" s="73">
        <f t="shared" si="7"/>
        <v>1.1732213875386655</v>
      </c>
      <c r="E49" s="68">
        <f t="shared" si="8"/>
        <v>392</v>
      </c>
      <c r="F49" s="56">
        <v>4400</v>
      </c>
      <c r="G49" s="56">
        <v>5130</v>
      </c>
      <c r="H49" s="67">
        <f t="shared" si="9"/>
        <v>0.85769980506822607</v>
      </c>
      <c r="I49" s="54">
        <f t="shared" si="10"/>
        <v>-730</v>
      </c>
      <c r="J49" s="53">
        <f t="shared" si="11"/>
        <v>0.60340909090909089</v>
      </c>
      <c r="K49" s="53">
        <f t="shared" si="12"/>
        <v>0.44113060428849904</v>
      </c>
      <c r="L49" s="52">
        <f t="shared" si="13"/>
        <v>0.16227848662059186</v>
      </c>
    </row>
    <row r="50" spans="1:12" s="42" customFormat="1" x14ac:dyDescent="0.4">
      <c r="A50" s="58" t="s">
        <v>288</v>
      </c>
      <c r="B50" s="56">
        <v>3195</v>
      </c>
      <c r="C50" s="56"/>
      <c r="D50" s="73" t="e">
        <f t="shared" si="7"/>
        <v>#DIV/0!</v>
      </c>
      <c r="E50" s="81">
        <f t="shared" si="8"/>
        <v>3195</v>
      </c>
      <c r="F50" s="83">
        <v>3520</v>
      </c>
      <c r="G50" s="56"/>
      <c r="H50" s="67" t="e">
        <f t="shared" si="9"/>
        <v>#DIV/0!</v>
      </c>
      <c r="I50" s="54">
        <f t="shared" si="10"/>
        <v>3520</v>
      </c>
      <c r="J50" s="53">
        <f t="shared" si="11"/>
        <v>0.90767045454545459</v>
      </c>
      <c r="K50" s="53" t="e">
        <f t="shared" si="12"/>
        <v>#DIV/0!</v>
      </c>
      <c r="L50" s="52" t="e">
        <f t="shared" si="13"/>
        <v>#DIV/0!</v>
      </c>
    </row>
    <row r="51" spans="1:12" x14ac:dyDescent="0.4">
      <c r="A51" s="58" t="s">
        <v>84</v>
      </c>
      <c r="B51" s="56">
        <v>4254</v>
      </c>
      <c r="C51" s="56">
        <v>4360</v>
      </c>
      <c r="D51" s="73">
        <f t="shared" si="7"/>
        <v>0.97568807339449537</v>
      </c>
      <c r="E51" s="68">
        <f t="shared" si="8"/>
        <v>-106</v>
      </c>
      <c r="F51" s="56">
        <v>5400</v>
      </c>
      <c r="G51" s="56">
        <v>5400</v>
      </c>
      <c r="H51" s="67">
        <f t="shared" si="9"/>
        <v>1</v>
      </c>
      <c r="I51" s="54">
        <f t="shared" si="10"/>
        <v>0</v>
      </c>
      <c r="J51" s="53">
        <f t="shared" si="11"/>
        <v>0.7877777777777778</v>
      </c>
      <c r="K51" s="53">
        <f t="shared" si="12"/>
        <v>0.80740740740740746</v>
      </c>
      <c r="L51" s="52">
        <f t="shared" si="13"/>
        <v>-1.9629629629629664E-2</v>
      </c>
    </row>
    <row r="52" spans="1:12" s="42" customFormat="1" x14ac:dyDescent="0.4">
      <c r="A52" s="58" t="s">
        <v>159</v>
      </c>
      <c r="B52" s="56">
        <v>1769</v>
      </c>
      <c r="C52" s="56">
        <v>1609</v>
      </c>
      <c r="D52" s="73">
        <f t="shared" si="7"/>
        <v>1.0994406463642015</v>
      </c>
      <c r="E52" s="68">
        <f t="shared" si="8"/>
        <v>160</v>
      </c>
      <c r="F52" s="56">
        <v>2520</v>
      </c>
      <c r="G52" s="56">
        <v>2520</v>
      </c>
      <c r="H52" s="67">
        <f t="shared" si="9"/>
        <v>1</v>
      </c>
      <c r="I52" s="54">
        <f t="shared" si="10"/>
        <v>0</v>
      </c>
      <c r="J52" s="53">
        <f t="shared" si="11"/>
        <v>0.70198412698412693</v>
      </c>
      <c r="K52" s="53">
        <f t="shared" si="12"/>
        <v>0.63849206349206344</v>
      </c>
      <c r="L52" s="52">
        <f t="shared" si="13"/>
        <v>6.3492063492063489E-2</v>
      </c>
    </row>
    <row r="53" spans="1:12" x14ac:dyDescent="0.4">
      <c r="A53" s="58" t="s">
        <v>158</v>
      </c>
      <c r="B53" s="56">
        <v>2033</v>
      </c>
      <c r="C53" s="88">
        <v>1993</v>
      </c>
      <c r="D53" s="73">
        <f t="shared" si="7"/>
        <v>1.0200702458605118</v>
      </c>
      <c r="E53" s="68">
        <f t="shared" si="8"/>
        <v>40</v>
      </c>
      <c r="F53" s="56">
        <v>2400</v>
      </c>
      <c r="G53" s="88">
        <v>2456</v>
      </c>
      <c r="H53" s="67">
        <f t="shared" si="9"/>
        <v>0.9771986970684039</v>
      </c>
      <c r="I53" s="54">
        <f t="shared" si="10"/>
        <v>-56</v>
      </c>
      <c r="J53" s="53">
        <f t="shared" si="11"/>
        <v>0.8470833333333333</v>
      </c>
      <c r="K53" s="53">
        <f t="shared" si="12"/>
        <v>0.81148208469055372</v>
      </c>
      <c r="L53" s="52">
        <f t="shared" si="13"/>
        <v>3.5601248642779582E-2</v>
      </c>
    </row>
    <row r="54" spans="1:12" x14ac:dyDescent="0.4">
      <c r="A54" s="58" t="s">
        <v>83</v>
      </c>
      <c r="B54" s="56">
        <v>4411</v>
      </c>
      <c r="C54" s="88">
        <v>5022</v>
      </c>
      <c r="D54" s="73">
        <f t="shared" si="7"/>
        <v>0.87833532457188368</v>
      </c>
      <c r="E54" s="68">
        <f t="shared" si="8"/>
        <v>-611</v>
      </c>
      <c r="F54" s="56">
        <v>5400</v>
      </c>
      <c r="G54" s="88">
        <v>6640</v>
      </c>
      <c r="H54" s="67">
        <f t="shared" si="9"/>
        <v>0.81325301204819278</v>
      </c>
      <c r="I54" s="54">
        <f t="shared" si="10"/>
        <v>-1240</v>
      </c>
      <c r="J54" s="53">
        <f t="shared" si="11"/>
        <v>0.81685185185185183</v>
      </c>
      <c r="K54" s="53">
        <f t="shared" si="12"/>
        <v>0.75632530120481922</v>
      </c>
      <c r="L54" s="52">
        <f t="shared" si="13"/>
        <v>6.0526550647032606E-2</v>
      </c>
    </row>
    <row r="55" spans="1:12" x14ac:dyDescent="0.4">
      <c r="A55" s="58" t="s">
        <v>82</v>
      </c>
      <c r="B55" s="56">
        <v>3196</v>
      </c>
      <c r="C55" s="56">
        <v>3253</v>
      </c>
      <c r="D55" s="73">
        <f t="shared" si="7"/>
        <v>0.98247771288041807</v>
      </c>
      <c r="E55" s="54">
        <f t="shared" si="8"/>
        <v>-57</v>
      </c>
      <c r="F55" s="56">
        <v>5400</v>
      </c>
      <c r="G55" s="56">
        <v>5394</v>
      </c>
      <c r="H55" s="53">
        <f t="shared" si="9"/>
        <v>1.0011123470522802</v>
      </c>
      <c r="I55" s="54">
        <f t="shared" si="10"/>
        <v>6</v>
      </c>
      <c r="J55" s="53">
        <f t="shared" si="11"/>
        <v>0.59185185185185185</v>
      </c>
      <c r="K55" s="53">
        <f t="shared" si="12"/>
        <v>0.6030774935113089</v>
      </c>
      <c r="L55" s="52">
        <f t="shared" si="13"/>
        <v>-1.1225641659457053E-2</v>
      </c>
    </row>
    <row r="56" spans="1:12" x14ac:dyDescent="0.4">
      <c r="A56" s="58" t="s">
        <v>157</v>
      </c>
      <c r="B56" s="56">
        <v>1946</v>
      </c>
      <c r="C56" s="56">
        <v>2132</v>
      </c>
      <c r="D56" s="73">
        <f t="shared" si="7"/>
        <v>0.91275797373358347</v>
      </c>
      <c r="E56" s="54">
        <f t="shared" si="8"/>
        <v>-186</v>
      </c>
      <c r="F56" s="56">
        <v>2520</v>
      </c>
      <c r="G56" s="56">
        <v>2520</v>
      </c>
      <c r="H56" s="53">
        <f t="shared" si="9"/>
        <v>1</v>
      </c>
      <c r="I56" s="54">
        <f t="shared" si="10"/>
        <v>0</v>
      </c>
      <c r="J56" s="53">
        <f t="shared" si="11"/>
        <v>0.77222222222222225</v>
      </c>
      <c r="K56" s="53">
        <f t="shared" si="12"/>
        <v>0.84603174603174602</v>
      </c>
      <c r="L56" s="52">
        <f t="shared" si="13"/>
        <v>-7.3809523809523769E-2</v>
      </c>
    </row>
    <row r="57" spans="1:12" x14ac:dyDescent="0.4">
      <c r="A57" s="70" t="s">
        <v>81</v>
      </c>
      <c r="B57" s="56">
        <v>1331</v>
      </c>
      <c r="C57" s="56">
        <v>1486</v>
      </c>
      <c r="D57" s="73">
        <f t="shared" si="7"/>
        <v>0.89569313593539701</v>
      </c>
      <c r="E57" s="68">
        <f t="shared" si="8"/>
        <v>-155</v>
      </c>
      <c r="F57" s="56">
        <v>2274</v>
      </c>
      <c r="G57" s="56">
        <v>2281</v>
      </c>
      <c r="H57" s="67">
        <f t="shared" si="9"/>
        <v>0.99693117053923719</v>
      </c>
      <c r="I57" s="54">
        <f t="shared" si="10"/>
        <v>-7</v>
      </c>
      <c r="J57" s="53">
        <f t="shared" si="11"/>
        <v>0.58531222515391379</v>
      </c>
      <c r="K57" s="67">
        <f t="shared" si="12"/>
        <v>0.65146865409907939</v>
      </c>
      <c r="L57" s="66">
        <f t="shared" si="13"/>
        <v>-6.6156428945165602E-2</v>
      </c>
    </row>
    <row r="58" spans="1:12" x14ac:dyDescent="0.4">
      <c r="A58" s="58" t="s">
        <v>80</v>
      </c>
      <c r="B58" s="56">
        <v>1341</v>
      </c>
      <c r="C58" s="56">
        <v>1275</v>
      </c>
      <c r="D58" s="73">
        <f t="shared" si="7"/>
        <v>1.0517647058823529</v>
      </c>
      <c r="E58" s="54">
        <f t="shared" si="8"/>
        <v>66</v>
      </c>
      <c r="F58" s="56">
        <v>2392</v>
      </c>
      <c r="G58" s="56">
        <v>2396</v>
      </c>
      <c r="H58" s="53">
        <f t="shared" si="9"/>
        <v>0.998330550918197</v>
      </c>
      <c r="I58" s="54">
        <f t="shared" si="10"/>
        <v>-4</v>
      </c>
      <c r="J58" s="53">
        <f t="shared" si="11"/>
        <v>0.56061872909698995</v>
      </c>
      <c r="K58" s="53">
        <f t="shared" si="12"/>
        <v>0.53213689482470783</v>
      </c>
      <c r="L58" s="52">
        <f t="shared" si="13"/>
        <v>2.8481834272282125E-2</v>
      </c>
    </row>
    <row r="59" spans="1:12" x14ac:dyDescent="0.4">
      <c r="A59" s="58" t="s">
        <v>79</v>
      </c>
      <c r="B59" s="56">
        <v>1638</v>
      </c>
      <c r="C59" s="56">
        <v>1642</v>
      </c>
      <c r="D59" s="73">
        <f t="shared" si="7"/>
        <v>0.997563946406821</v>
      </c>
      <c r="E59" s="54">
        <f t="shared" si="8"/>
        <v>-4</v>
      </c>
      <c r="F59" s="56">
        <v>2382</v>
      </c>
      <c r="G59" s="56">
        <v>2392</v>
      </c>
      <c r="H59" s="53">
        <f t="shared" si="9"/>
        <v>0.99581939799331098</v>
      </c>
      <c r="I59" s="54">
        <f t="shared" si="10"/>
        <v>-10</v>
      </c>
      <c r="J59" s="53">
        <f t="shared" si="11"/>
        <v>0.68765743073047858</v>
      </c>
      <c r="K59" s="53">
        <f t="shared" si="12"/>
        <v>0.6864548494983278</v>
      </c>
      <c r="L59" s="52">
        <f t="shared" si="13"/>
        <v>1.2025812321507789E-3</v>
      </c>
    </row>
    <row r="60" spans="1:12" x14ac:dyDescent="0.4">
      <c r="A60" s="58" t="s">
        <v>78</v>
      </c>
      <c r="B60" s="56">
        <v>3968</v>
      </c>
      <c r="C60" s="56">
        <v>4113</v>
      </c>
      <c r="D60" s="73">
        <f t="shared" si="7"/>
        <v>0.96474592754680277</v>
      </c>
      <c r="E60" s="54">
        <f t="shared" si="8"/>
        <v>-145</v>
      </c>
      <c r="F60" s="56">
        <v>8286</v>
      </c>
      <c r="G60" s="56">
        <v>7312</v>
      </c>
      <c r="H60" s="53">
        <f t="shared" si="9"/>
        <v>1.1332056892778994</v>
      </c>
      <c r="I60" s="54">
        <f t="shared" si="10"/>
        <v>974</v>
      </c>
      <c r="J60" s="53">
        <f t="shared" si="11"/>
        <v>0.47888003861935796</v>
      </c>
      <c r="K60" s="53">
        <f t="shared" si="12"/>
        <v>0.5625</v>
      </c>
      <c r="L60" s="52">
        <f t="shared" si="13"/>
        <v>-8.3619961380642038E-2</v>
      </c>
    </row>
    <row r="61" spans="1:12" s="42" customFormat="1" x14ac:dyDescent="0.4">
      <c r="A61" s="70" t="s">
        <v>377</v>
      </c>
      <c r="B61" s="69"/>
      <c r="C61" s="91"/>
      <c r="D61" s="67" t="e">
        <f t="shared" si="7"/>
        <v>#DIV/0!</v>
      </c>
      <c r="E61" s="68"/>
      <c r="F61" s="69"/>
      <c r="G61" s="91"/>
      <c r="H61" s="67" t="e">
        <f t="shared" si="9"/>
        <v>#DIV/0!</v>
      </c>
      <c r="I61" s="68">
        <f t="shared" si="10"/>
        <v>0</v>
      </c>
      <c r="J61" s="67" t="e">
        <f t="shared" si="11"/>
        <v>#DIV/0!</v>
      </c>
      <c r="K61" s="67" t="e">
        <f t="shared" si="12"/>
        <v>#DIV/0!</v>
      </c>
      <c r="L61" s="66" t="e">
        <f t="shared" si="13"/>
        <v>#DIV/0!</v>
      </c>
    </row>
    <row r="62" spans="1:12" s="42" customFormat="1" x14ac:dyDescent="0.4">
      <c r="A62" s="70" t="s">
        <v>155</v>
      </c>
      <c r="B62" s="69">
        <v>3082</v>
      </c>
      <c r="C62" s="69"/>
      <c r="D62" s="67" t="e">
        <f t="shared" si="7"/>
        <v>#DIV/0!</v>
      </c>
      <c r="E62" s="68">
        <f t="shared" ref="E62:E69" si="14">+B62-C62</f>
        <v>3082</v>
      </c>
      <c r="F62" s="69">
        <v>3424</v>
      </c>
      <c r="G62" s="69"/>
      <c r="H62" s="67" t="e">
        <f t="shared" si="9"/>
        <v>#DIV/0!</v>
      </c>
      <c r="I62" s="68">
        <f t="shared" si="10"/>
        <v>3424</v>
      </c>
      <c r="J62" s="67">
        <f t="shared" si="11"/>
        <v>0.90011682242990654</v>
      </c>
      <c r="K62" s="67" t="e">
        <f t="shared" si="12"/>
        <v>#DIV/0!</v>
      </c>
      <c r="L62" s="66" t="e">
        <f t="shared" si="13"/>
        <v>#DIV/0!</v>
      </c>
    </row>
    <row r="63" spans="1:12" s="42" customFormat="1" x14ac:dyDescent="0.4">
      <c r="A63" s="70" t="s">
        <v>339</v>
      </c>
      <c r="B63" s="69">
        <v>2763</v>
      </c>
      <c r="C63" s="91"/>
      <c r="D63" s="67" t="e">
        <f t="shared" si="7"/>
        <v>#DIV/0!</v>
      </c>
      <c r="E63" s="68">
        <f t="shared" si="14"/>
        <v>2763</v>
      </c>
      <c r="F63" s="69">
        <v>3184</v>
      </c>
      <c r="G63" s="91"/>
      <c r="H63" s="67" t="e">
        <f t="shared" si="9"/>
        <v>#DIV/0!</v>
      </c>
      <c r="I63" s="68">
        <f t="shared" si="10"/>
        <v>3184</v>
      </c>
      <c r="J63" s="67">
        <f t="shared" si="11"/>
        <v>0.86777638190954776</v>
      </c>
      <c r="K63" s="67" t="e">
        <f t="shared" si="12"/>
        <v>#DIV/0!</v>
      </c>
      <c r="L63" s="66" t="e">
        <f t="shared" si="13"/>
        <v>#DIV/0!</v>
      </c>
    </row>
    <row r="64" spans="1:12" s="42" customFormat="1" x14ac:dyDescent="0.4">
      <c r="A64" s="51" t="s">
        <v>156</v>
      </c>
      <c r="B64" s="65"/>
      <c r="C64" s="65"/>
      <c r="D64" s="47" t="e">
        <f t="shared" si="7"/>
        <v>#DIV/0!</v>
      </c>
      <c r="E64" s="48">
        <f t="shared" si="14"/>
        <v>0</v>
      </c>
      <c r="F64" s="65"/>
      <c r="G64" s="65"/>
      <c r="H64" s="47" t="e">
        <f t="shared" si="9"/>
        <v>#DIV/0!</v>
      </c>
      <c r="I64" s="48">
        <f t="shared" si="10"/>
        <v>0</v>
      </c>
      <c r="J64" s="47" t="e">
        <f t="shared" si="11"/>
        <v>#DIV/0!</v>
      </c>
      <c r="K64" s="47" t="e">
        <f t="shared" si="12"/>
        <v>#DIV/0!</v>
      </c>
      <c r="L64" s="46" t="e">
        <f t="shared" si="13"/>
        <v>#DIV/0!</v>
      </c>
    </row>
    <row r="65" spans="1:12" x14ac:dyDescent="0.4">
      <c r="A65" s="277" t="s">
        <v>154</v>
      </c>
      <c r="B65" s="259">
        <f>SUM(B66:B69)</f>
        <v>2510</v>
      </c>
      <c r="C65" s="259">
        <f>SUM(C66:C69)</f>
        <v>2121</v>
      </c>
      <c r="D65" s="256">
        <f t="shared" si="7"/>
        <v>1.1834040546911835</v>
      </c>
      <c r="E65" s="281">
        <f t="shared" si="14"/>
        <v>389</v>
      </c>
      <c r="F65" s="259">
        <f>SUM(F66:F69)</f>
        <v>3468</v>
      </c>
      <c r="G65" s="259">
        <f>SUM(G66:G69)</f>
        <v>3445</v>
      </c>
      <c r="H65" s="256">
        <f t="shared" si="9"/>
        <v>1.0066763425253991</v>
      </c>
      <c r="I65" s="281">
        <f t="shared" si="10"/>
        <v>23</v>
      </c>
      <c r="J65" s="256">
        <f t="shared" si="11"/>
        <v>0.72376009227220295</v>
      </c>
      <c r="K65" s="256">
        <f t="shared" si="12"/>
        <v>0.61567489114658924</v>
      </c>
      <c r="L65" s="280">
        <f t="shared" si="13"/>
        <v>0.10808520112561371</v>
      </c>
    </row>
    <row r="66" spans="1:12" x14ac:dyDescent="0.4">
      <c r="A66" s="64" t="s">
        <v>77</v>
      </c>
      <c r="B66" s="107">
        <f>'３月(上旬)'!B66+'３月(中旬)'!B66</f>
        <v>538</v>
      </c>
      <c r="C66" s="107">
        <f>'３月(上旬)'!C66+'３月(中旬)'!C66</f>
        <v>456</v>
      </c>
      <c r="D66" s="95">
        <f t="shared" si="7"/>
        <v>1.1798245614035088</v>
      </c>
      <c r="E66" s="140">
        <f t="shared" si="14"/>
        <v>82</v>
      </c>
      <c r="F66" s="107">
        <f>'３月(上旬)'!F66+'３月(中旬)'!F66</f>
        <v>618</v>
      </c>
      <c r="G66" s="107">
        <f>'３月(上旬)'!G66+'３月(中旬)'!G66</f>
        <v>608</v>
      </c>
      <c r="H66" s="73">
        <f t="shared" si="9"/>
        <v>1.0164473684210527</v>
      </c>
      <c r="I66" s="81">
        <f t="shared" si="10"/>
        <v>10</v>
      </c>
      <c r="J66" s="73">
        <f t="shared" si="11"/>
        <v>0.87055016181229772</v>
      </c>
      <c r="K66" s="73">
        <f t="shared" si="12"/>
        <v>0.75</v>
      </c>
      <c r="L66" s="90">
        <f t="shared" si="13"/>
        <v>0.12055016181229772</v>
      </c>
    </row>
    <row r="67" spans="1:12" x14ac:dyDescent="0.4">
      <c r="A67" s="58" t="s">
        <v>76</v>
      </c>
      <c r="B67" s="55">
        <f>'３月(上旬)'!B67+'３月(中旬)'!B67</f>
        <v>607</v>
      </c>
      <c r="C67" s="55">
        <f>'３月(上旬)'!C67+'３月(中旬)'!C67</f>
        <v>485</v>
      </c>
      <c r="D67" s="53">
        <f t="shared" si="7"/>
        <v>1.2515463917525773</v>
      </c>
      <c r="E67" s="54">
        <f t="shared" si="14"/>
        <v>122</v>
      </c>
      <c r="F67" s="55">
        <f>'３月(上旬)'!F67+'３月(中旬)'!F67</f>
        <v>1008</v>
      </c>
      <c r="G67" s="55">
        <f>'３月(上旬)'!G67+'３月(中旬)'!G67</f>
        <v>1025</v>
      </c>
      <c r="H67" s="73">
        <f t="shared" si="9"/>
        <v>0.98341463414634145</v>
      </c>
      <c r="I67" s="81">
        <f t="shared" si="10"/>
        <v>-17</v>
      </c>
      <c r="J67" s="73">
        <f t="shared" si="11"/>
        <v>0.60218253968253965</v>
      </c>
      <c r="K67" s="73">
        <f t="shared" si="12"/>
        <v>0.47317073170731705</v>
      </c>
      <c r="L67" s="90">
        <f t="shared" si="13"/>
        <v>0.1290118079752226</v>
      </c>
    </row>
    <row r="68" spans="1:12" x14ac:dyDescent="0.4">
      <c r="A68" s="57" t="s">
        <v>376</v>
      </c>
      <c r="B68" s="107">
        <f>'３月(上旬)'!B68+'３月(中旬)'!B68</f>
        <v>437</v>
      </c>
      <c r="C68" s="107">
        <f>'３月(上旬)'!C68+'３月(中旬)'!C68</f>
        <v>383</v>
      </c>
      <c r="D68" s="73">
        <f t="shared" si="7"/>
        <v>1.1409921671018277</v>
      </c>
      <c r="E68" s="81">
        <f t="shared" si="14"/>
        <v>54</v>
      </c>
      <c r="F68" s="107">
        <f>'３月(上旬)'!F68+'３月(中旬)'!F68</f>
        <v>608</v>
      </c>
      <c r="G68" s="107">
        <f>'３月(上旬)'!G68+'３月(中旬)'!G68</f>
        <v>604</v>
      </c>
      <c r="H68" s="73">
        <f t="shared" si="9"/>
        <v>1.0066225165562914</v>
      </c>
      <c r="I68" s="81">
        <f t="shared" si="10"/>
        <v>4</v>
      </c>
      <c r="J68" s="73">
        <f t="shared" si="11"/>
        <v>0.71875</v>
      </c>
      <c r="K68" s="73">
        <f t="shared" si="12"/>
        <v>0.63410596026490063</v>
      </c>
      <c r="L68" s="90">
        <f t="shared" si="13"/>
        <v>8.4644039735099375E-2</v>
      </c>
    </row>
    <row r="69" spans="1:12" x14ac:dyDescent="0.4">
      <c r="A69" s="51" t="s">
        <v>151</v>
      </c>
      <c r="B69" s="49">
        <f>'３月(上旬)'!B69+'３月(中旬)'!B69</f>
        <v>928</v>
      </c>
      <c r="C69" s="49">
        <f>'３月(上旬)'!C69+'３月(中旬)'!C69</f>
        <v>797</v>
      </c>
      <c r="D69" s="47">
        <f t="shared" si="7"/>
        <v>1.164366373902133</v>
      </c>
      <c r="E69" s="48">
        <f t="shared" si="14"/>
        <v>131</v>
      </c>
      <c r="F69" s="49">
        <f>'３月(上旬)'!F69+'３月(中旬)'!F69</f>
        <v>1234</v>
      </c>
      <c r="G69" s="49">
        <f>'３月(上旬)'!G69+'３月(中旬)'!G69</f>
        <v>1208</v>
      </c>
      <c r="H69" s="47">
        <f t="shared" si="9"/>
        <v>1.0215231788079471</v>
      </c>
      <c r="I69" s="48">
        <f t="shared" si="10"/>
        <v>26</v>
      </c>
      <c r="J69" s="47">
        <f t="shared" si="11"/>
        <v>0.75202593192868716</v>
      </c>
      <c r="K69" s="47">
        <f t="shared" si="12"/>
        <v>0.65976821192052981</v>
      </c>
      <c r="L69" s="46">
        <f t="shared" si="13"/>
        <v>9.2257720008157351E-2</v>
      </c>
    </row>
    <row r="70" spans="1:12" x14ac:dyDescent="0.4">
      <c r="A70" s="42" t="s">
        <v>143</v>
      </c>
      <c r="B70" s="43"/>
      <c r="C70" s="42"/>
      <c r="D70" s="42"/>
      <c r="E70" s="43"/>
      <c r="F70" s="43"/>
      <c r="G70" s="42"/>
      <c r="H70" s="42"/>
      <c r="I70" s="43"/>
      <c r="J70" s="43"/>
      <c r="K70" s="42"/>
      <c r="L70" s="42"/>
    </row>
    <row r="71" spans="1:12" x14ac:dyDescent="0.4">
      <c r="A71" s="44" t="s">
        <v>142</v>
      </c>
      <c r="B71" s="43"/>
      <c r="C71" s="42"/>
      <c r="D71" s="42"/>
      <c r="E71" s="43"/>
      <c r="F71" s="43"/>
      <c r="G71" s="42"/>
      <c r="H71" s="42"/>
      <c r="I71" s="43"/>
      <c r="J71" s="43"/>
      <c r="K71" s="42"/>
      <c r="L71" s="42"/>
    </row>
    <row r="72" spans="1:12" s="42" customFormat="1" x14ac:dyDescent="0.4">
      <c r="A72" s="42" t="s">
        <v>141</v>
      </c>
      <c r="B72" s="43"/>
      <c r="C72" s="43"/>
      <c r="F72" s="43"/>
      <c r="G72" s="43"/>
      <c r="J72" s="43"/>
      <c r="K72" s="43"/>
    </row>
    <row r="73" spans="1:12" x14ac:dyDescent="0.4">
      <c r="A73" s="42" t="s">
        <v>98</v>
      </c>
      <c r="B73" s="43"/>
      <c r="D73" s="42"/>
      <c r="E73" s="42"/>
      <c r="F73" s="43"/>
      <c r="G73" s="43"/>
      <c r="H73" s="42"/>
      <c r="I73" s="42"/>
      <c r="J73" s="43"/>
      <c r="K73" s="43"/>
      <c r="L73" s="42"/>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B61:L61 IX61:JH61 ST61:TD61 ACP61:ACZ61 AML61:AMV61 AWH61:AWR61 BGD61:BGN61 BPZ61:BQJ61 BZV61:CAF61 CJR61:CKB61 CTN61:CTX61 DDJ61:DDT61 DNF61:DNP61 DXB61:DXL61 EGX61:EHH61 EQT61:ERD61 FAP61:FAZ61 FKL61:FKV61 FUH61:FUR61 GED61:GEN61 GNZ61:GOJ61 GXV61:GYF61 HHR61:HIB61 HRN61:HRX61 IBJ61:IBT61 ILF61:ILP61 IVB61:IVL61 JEX61:JFH61 JOT61:JPD61 JYP61:JYZ61 KIL61:KIV61 KSH61:KSR61 LCD61:LCN61 LLZ61:LMJ61 LVV61:LWF61 MFR61:MGB61 MPN61:MPX61 MZJ61:MZT61 NJF61:NJP61 NTB61:NTL61 OCX61:ODH61 OMT61:OND61 OWP61:OWZ61 PGL61:PGV61 PQH61:PQR61 QAD61:QAN61 QJZ61:QKJ61 QTV61:QUF61 RDR61:REB61 RNN61:RNX61 RXJ61:RXT61 SHF61:SHP61 SRB61:SRL61 TAX61:TBH61 TKT61:TLD61 TUP61:TUZ61 UEL61:UEV61 UOH61:UOR61 UYD61:UYN61 VHZ61:VIJ61 VRV61:VSF61 WBR61:WCB61 WLN61:WLX61 WVJ61:WVT61 B65597:L65597 IX65597:JH65597 ST65597:TD65597 ACP65597:ACZ65597 AML65597:AMV65597 AWH65597:AWR65597 BGD65597:BGN65597 BPZ65597:BQJ65597 BZV65597:CAF65597 CJR65597:CKB65597 CTN65597:CTX65597 DDJ65597:DDT65597 DNF65597:DNP65597 DXB65597:DXL65597 EGX65597:EHH65597 EQT65597:ERD65597 FAP65597:FAZ65597 FKL65597:FKV65597 FUH65597:FUR65597 GED65597:GEN65597 GNZ65597:GOJ65597 GXV65597:GYF65597 HHR65597:HIB65597 HRN65597:HRX65597 IBJ65597:IBT65597 ILF65597:ILP65597 IVB65597:IVL65597 JEX65597:JFH65597 JOT65597:JPD65597 JYP65597:JYZ65597 KIL65597:KIV65597 KSH65597:KSR65597 LCD65597:LCN65597 LLZ65597:LMJ65597 LVV65597:LWF65597 MFR65597:MGB65597 MPN65597:MPX65597 MZJ65597:MZT65597 NJF65597:NJP65597 NTB65597:NTL65597 OCX65597:ODH65597 OMT65597:OND65597 OWP65597:OWZ65597 PGL65597:PGV65597 PQH65597:PQR65597 QAD65597:QAN65597 QJZ65597:QKJ65597 QTV65597:QUF65597 RDR65597:REB65597 RNN65597:RNX65597 RXJ65597:RXT65597 SHF65597:SHP65597 SRB65597:SRL65597 TAX65597:TBH65597 TKT65597:TLD65597 TUP65597:TUZ65597 UEL65597:UEV65597 UOH65597:UOR65597 UYD65597:UYN65597 VHZ65597:VIJ65597 VRV65597:VSF65597 WBR65597:WCB65597 WLN65597:WLX65597 WVJ65597:WVT65597 B131133:L131133 IX131133:JH131133 ST131133:TD131133 ACP131133:ACZ131133 AML131133:AMV131133 AWH131133:AWR131133 BGD131133:BGN131133 BPZ131133:BQJ131133 BZV131133:CAF131133 CJR131133:CKB131133 CTN131133:CTX131133 DDJ131133:DDT131133 DNF131133:DNP131133 DXB131133:DXL131133 EGX131133:EHH131133 EQT131133:ERD131133 FAP131133:FAZ131133 FKL131133:FKV131133 FUH131133:FUR131133 GED131133:GEN131133 GNZ131133:GOJ131133 GXV131133:GYF131133 HHR131133:HIB131133 HRN131133:HRX131133 IBJ131133:IBT131133 ILF131133:ILP131133 IVB131133:IVL131133 JEX131133:JFH131133 JOT131133:JPD131133 JYP131133:JYZ131133 KIL131133:KIV131133 KSH131133:KSR131133 LCD131133:LCN131133 LLZ131133:LMJ131133 LVV131133:LWF131133 MFR131133:MGB131133 MPN131133:MPX131133 MZJ131133:MZT131133 NJF131133:NJP131133 NTB131133:NTL131133 OCX131133:ODH131133 OMT131133:OND131133 OWP131133:OWZ131133 PGL131133:PGV131133 PQH131133:PQR131133 QAD131133:QAN131133 QJZ131133:QKJ131133 QTV131133:QUF131133 RDR131133:REB131133 RNN131133:RNX131133 RXJ131133:RXT131133 SHF131133:SHP131133 SRB131133:SRL131133 TAX131133:TBH131133 TKT131133:TLD131133 TUP131133:TUZ131133 UEL131133:UEV131133 UOH131133:UOR131133 UYD131133:UYN131133 VHZ131133:VIJ131133 VRV131133:VSF131133 WBR131133:WCB131133 WLN131133:WLX131133 WVJ131133:WVT131133 B196669:L196669 IX196669:JH196669 ST196669:TD196669 ACP196669:ACZ196669 AML196669:AMV196669 AWH196669:AWR196669 BGD196669:BGN196669 BPZ196669:BQJ196669 BZV196669:CAF196669 CJR196669:CKB196669 CTN196669:CTX196669 DDJ196669:DDT196669 DNF196669:DNP196669 DXB196669:DXL196669 EGX196669:EHH196669 EQT196669:ERD196669 FAP196669:FAZ196669 FKL196669:FKV196669 FUH196669:FUR196669 GED196669:GEN196669 GNZ196669:GOJ196669 GXV196669:GYF196669 HHR196669:HIB196669 HRN196669:HRX196669 IBJ196669:IBT196669 ILF196669:ILP196669 IVB196669:IVL196669 JEX196669:JFH196669 JOT196669:JPD196669 JYP196669:JYZ196669 KIL196669:KIV196669 KSH196669:KSR196669 LCD196669:LCN196669 LLZ196669:LMJ196669 LVV196669:LWF196669 MFR196669:MGB196669 MPN196669:MPX196669 MZJ196669:MZT196669 NJF196669:NJP196669 NTB196669:NTL196669 OCX196669:ODH196669 OMT196669:OND196669 OWP196669:OWZ196669 PGL196669:PGV196669 PQH196669:PQR196669 QAD196669:QAN196669 QJZ196669:QKJ196669 QTV196669:QUF196669 RDR196669:REB196669 RNN196669:RNX196669 RXJ196669:RXT196669 SHF196669:SHP196669 SRB196669:SRL196669 TAX196669:TBH196669 TKT196669:TLD196669 TUP196669:TUZ196669 UEL196669:UEV196669 UOH196669:UOR196669 UYD196669:UYN196669 VHZ196669:VIJ196669 VRV196669:VSF196669 WBR196669:WCB196669 WLN196669:WLX196669 WVJ196669:WVT196669 B262205:L262205 IX262205:JH262205 ST262205:TD262205 ACP262205:ACZ262205 AML262205:AMV262205 AWH262205:AWR262205 BGD262205:BGN262205 BPZ262205:BQJ262205 BZV262205:CAF262205 CJR262205:CKB262205 CTN262205:CTX262205 DDJ262205:DDT262205 DNF262205:DNP262205 DXB262205:DXL262205 EGX262205:EHH262205 EQT262205:ERD262205 FAP262205:FAZ262205 FKL262205:FKV262205 FUH262205:FUR262205 GED262205:GEN262205 GNZ262205:GOJ262205 GXV262205:GYF262205 HHR262205:HIB262205 HRN262205:HRX262205 IBJ262205:IBT262205 ILF262205:ILP262205 IVB262205:IVL262205 JEX262205:JFH262205 JOT262205:JPD262205 JYP262205:JYZ262205 KIL262205:KIV262205 KSH262205:KSR262205 LCD262205:LCN262205 LLZ262205:LMJ262205 LVV262205:LWF262205 MFR262205:MGB262205 MPN262205:MPX262205 MZJ262205:MZT262205 NJF262205:NJP262205 NTB262205:NTL262205 OCX262205:ODH262205 OMT262205:OND262205 OWP262205:OWZ262205 PGL262205:PGV262205 PQH262205:PQR262205 QAD262205:QAN262205 QJZ262205:QKJ262205 QTV262205:QUF262205 RDR262205:REB262205 RNN262205:RNX262205 RXJ262205:RXT262205 SHF262205:SHP262205 SRB262205:SRL262205 TAX262205:TBH262205 TKT262205:TLD262205 TUP262205:TUZ262205 UEL262205:UEV262205 UOH262205:UOR262205 UYD262205:UYN262205 VHZ262205:VIJ262205 VRV262205:VSF262205 WBR262205:WCB262205 WLN262205:WLX262205 WVJ262205:WVT262205 B327741:L327741 IX327741:JH327741 ST327741:TD327741 ACP327741:ACZ327741 AML327741:AMV327741 AWH327741:AWR327741 BGD327741:BGN327741 BPZ327741:BQJ327741 BZV327741:CAF327741 CJR327741:CKB327741 CTN327741:CTX327741 DDJ327741:DDT327741 DNF327741:DNP327741 DXB327741:DXL327741 EGX327741:EHH327741 EQT327741:ERD327741 FAP327741:FAZ327741 FKL327741:FKV327741 FUH327741:FUR327741 GED327741:GEN327741 GNZ327741:GOJ327741 GXV327741:GYF327741 HHR327741:HIB327741 HRN327741:HRX327741 IBJ327741:IBT327741 ILF327741:ILP327741 IVB327741:IVL327741 JEX327741:JFH327741 JOT327741:JPD327741 JYP327741:JYZ327741 KIL327741:KIV327741 KSH327741:KSR327741 LCD327741:LCN327741 LLZ327741:LMJ327741 LVV327741:LWF327741 MFR327741:MGB327741 MPN327741:MPX327741 MZJ327741:MZT327741 NJF327741:NJP327741 NTB327741:NTL327741 OCX327741:ODH327741 OMT327741:OND327741 OWP327741:OWZ327741 PGL327741:PGV327741 PQH327741:PQR327741 QAD327741:QAN327741 QJZ327741:QKJ327741 QTV327741:QUF327741 RDR327741:REB327741 RNN327741:RNX327741 RXJ327741:RXT327741 SHF327741:SHP327741 SRB327741:SRL327741 TAX327741:TBH327741 TKT327741:TLD327741 TUP327741:TUZ327741 UEL327741:UEV327741 UOH327741:UOR327741 UYD327741:UYN327741 VHZ327741:VIJ327741 VRV327741:VSF327741 WBR327741:WCB327741 WLN327741:WLX327741 WVJ327741:WVT327741 B393277:L393277 IX393277:JH393277 ST393277:TD393277 ACP393277:ACZ393277 AML393277:AMV393277 AWH393277:AWR393277 BGD393277:BGN393277 BPZ393277:BQJ393277 BZV393277:CAF393277 CJR393277:CKB393277 CTN393277:CTX393277 DDJ393277:DDT393277 DNF393277:DNP393277 DXB393277:DXL393277 EGX393277:EHH393277 EQT393277:ERD393277 FAP393277:FAZ393277 FKL393277:FKV393277 FUH393277:FUR393277 GED393277:GEN393277 GNZ393277:GOJ393277 GXV393277:GYF393277 HHR393277:HIB393277 HRN393277:HRX393277 IBJ393277:IBT393277 ILF393277:ILP393277 IVB393277:IVL393277 JEX393277:JFH393277 JOT393277:JPD393277 JYP393277:JYZ393277 KIL393277:KIV393277 KSH393277:KSR393277 LCD393277:LCN393277 LLZ393277:LMJ393277 LVV393277:LWF393277 MFR393277:MGB393277 MPN393277:MPX393277 MZJ393277:MZT393277 NJF393277:NJP393277 NTB393277:NTL393277 OCX393277:ODH393277 OMT393277:OND393277 OWP393277:OWZ393277 PGL393277:PGV393277 PQH393277:PQR393277 QAD393277:QAN393277 QJZ393277:QKJ393277 QTV393277:QUF393277 RDR393277:REB393277 RNN393277:RNX393277 RXJ393277:RXT393277 SHF393277:SHP393277 SRB393277:SRL393277 TAX393277:TBH393277 TKT393277:TLD393277 TUP393277:TUZ393277 UEL393277:UEV393277 UOH393277:UOR393277 UYD393277:UYN393277 VHZ393277:VIJ393277 VRV393277:VSF393277 WBR393277:WCB393277 WLN393277:WLX393277 WVJ393277:WVT393277 B458813:L458813 IX458813:JH458813 ST458813:TD458813 ACP458813:ACZ458813 AML458813:AMV458813 AWH458813:AWR458813 BGD458813:BGN458813 BPZ458813:BQJ458813 BZV458813:CAF458813 CJR458813:CKB458813 CTN458813:CTX458813 DDJ458813:DDT458813 DNF458813:DNP458813 DXB458813:DXL458813 EGX458813:EHH458813 EQT458813:ERD458813 FAP458813:FAZ458813 FKL458813:FKV458813 FUH458813:FUR458813 GED458813:GEN458813 GNZ458813:GOJ458813 GXV458813:GYF458813 HHR458813:HIB458813 HRN458813:HRX458813 IBJ458813:IBT458813 ILF458813:ILP458813 IVB458813:IVL458813 JEX458813:JFH458813 JOT458813:JPD458813 JYP458813:JYZ458813 KIL458813:KIV458813 KSH458813:KSR458813 LCD458813:LCN458813 LLZ458813:LMJ458813 LVV458813:LWF458813 MFR458813:MGB458813 MPN458813:MPX458813 MZJ458813:MZT458813 NJF458813:NJP458813 NTB458813:NTL458813 OCX458813:ODH458813 OMT458813:OND458813 OWP458813:OWZ458813 PGL458813:PGV458813 PQH458813:PQR458813 QAD458813:QAN458813 QJZ458813:QKJ458813 QTV458813:QUF458813 RDR458813:REB458813 RNN458813:RNX458813 RXJ458813:RXT458813 SHF458813:SHP458813 SRB458813:SRL458813 TAX458813:TBH458813 TKT458813:TLD458813 TUP458813:TUZ458813 UEL458813:UEV458813 UOH458813:UOR458813 UYD458813:UYN458813 VHZ458813:VIJ458813 VRV458813:VSF458813 WBR458813:WCB458813 WLN458813:WLX458813 WVJ458813:WVT458813 B524349:L524349 IX524349:JH524349 ST524349:TD524349 ACP524349:ACZ524349 AML524349:AMV524349 AWH524349:AWR524349 BGD524349:BGN524349 BPZ524349:BQJ524349 BZV524349:CAF524349 CJR524349:CKB524349 CTN524349:CTX524349 DDJ524349:DDT524349 DNF524349:DNP524349 DXB524349:DXL524349 EGX524349:EHH524349 EQT524349:ERD524349 FAP524349:FAZ524349 FKL524349:FKV524349 FUH524349:FUR524349 GED524349:GEN524349 GNZ524349:GOJ524349 GXV524349:GYF524349 HHR524349:HIB524349 HRN524349:HRX524349 IBJ524349:IBT524349 ILF524349:ILP524349 IVB524349:IVL524349 JEX524349:JFH524349 JOT524349:JPD524349 JYP524349:JYZ524349 KIL524349:KIV524349 KSH524349:KSR524349 LCD524349:LCN524349 LLZ524349:LMJ524349 LVV524349:LWF524349 MFR524349:MGB524349 MPN524349:MPX524349 MZJ524349:MZT524349 NJF524349:NJP524349 NTB524349:NTL524349 OCX524349:ODH524349 OMT524349:OND524349 OWP524349:OWZ524349 PGL524349:PGV524349 PQH524349:PQR524349 QAD524349:QAN524349 QJZ524349:QKJ524349 QTV524349:QUF524349 RDR524349:REB524349 RNN524349:RNX524349 RXJ524349:RXT524349 SHF524349:SHP524349 SRB524349:SRL524349 TAX524349:TBH524349 TKT524349:TLD524349 TUP524349:TUZ524349 UEL524349:UEV524349 UOH524349:UOR524349 UYD524349:UYN524349 VHZ524349:VIJ524349 VRV524349:VSF524349 WBR524349:WCB524349 WLN524349:WLX524349 WVJ524349:WVT524349 B589885:L589885 IX589885:JH589885 ST589885:TD589885 ACP589885:ACZ589885 AML589885:AMV589885 AWH589885:AWR589885 BGD589885:BGN589885 BPZ589885:BQJ589885 BZV589885:CAF589885 CJR589885:CKB589885 CTN589885:CTX589885 DDJ589885:DDT589885 DNF589885:DNP589885 DXB589885:DXL589885 EGX589885:EHH589885 EQT589885:ERD589885 FAP589885:FAZ589885 FKL589885:FKV589885 FUH589885:FUR589885 GED589885:GEN589885 GNZ589885:GOJ589885 GXV589885:GYF589885 HHR589885:HIB589885 HRN589885:HRX589885 IBJ589885:IBT589885 ILF589885:ILP589885 IVB589885:IVL589885 JEX589885:JFH589885 JOT589885:JPD589885 JYP589885:JYZ589885 KIL589885:KIV589885 KSH589885:KSR589885 LCD589885:LCN589885 LLZ589885:LMJ589885 LVV589885:LWF589885 MFR589885:MGB589885 MPN589885:MPX589885 MZJ589885:MZT589885 NJF589885:NJP589885 NTB589885:NTL589885 OCX589885:ODH589885 OMT589885:OND589885 OWP589885:OWZ589885 PGL589885:PGV589885 PQH589885:PQR589885 QAD589885:QAN589885 QJZ589885:QKJ589885 QTV589885:QUF589885 RDR589885:REB589885 RNN589885:RNX589885 RXJ589885:RXT589885 SHF589885:SHP589885 SRB589885:SRL589885 TAX589885:TBH589885 TKT589885:TLD589885 TUP589885:TUZ589885 UEL589885:UEV589885 UOH589885:UOR589885 UYD589885:UYN589885 VHZ589885:VIJ589885 VRV589885:VSF589885 WBR589885:WCB589885 WLN589885:WLX589885 WVJ589885:WVT589885 B655421:L655421 IX655421:JH655421 ST655421:TD655421 ACP655421:ACZ655421 AML655421:AMV655421 AWH655421:AWR655421 BGD655421:BGN655421 BPZ655421:BQJ655421 BZV655421:CAF655421 CJR655421:CKB655421 CTN655421:CTX655421 DDJ655421:DDT655421 DNF655421:DNP655421 DXB655421:DXL655421 EGX655421:EHH655421 EQT655421:ERD655421 FAP655421:FAZ655421 FKL655421:FKV655421 FUH655421:FUR655421 GED655421:GEN655421 GNZ655421:GOJ655421 GXV655421:GYF655421 HHR655421:HIB655421 HRN655421:HRX655421 IBJ655421:IBT655421 ILF655421:ILP655421 IVB655421:IVL655421 JEX655421:JFH655421 JOT655421:JPD655421 JYP655421:JYZ655421 KIL655421:KIV655421 KSH655421:KSR655421 LCD655421:LCN655421 LLZ655421:LMJ655421 LVV655421:LWF655421 MFR655421:MGB655421 MPN655421:MPX655421 MZJ655421:MZT655421 NJF655421:NJP655421 NTB655421:NTL655421 OCX655421:ODH655421 OMT655421:OND655421 OWP655421:OWZ655421 PGL655421:PGV655421 PQH655421:PQR655421 QAD655421:QAN655421 QJZ655421:QKJ655421 QTV655421:QUF655421 RDR655421:REB655421 RNN655421:RNX655421 RXJ655421:RXT655421 SHF655421:SHP655421 SRB655421:SRL655421 TAX655421:TBH655421 TKT655421:TLD655421 TUP655421:TUZ655421 UEL655421:UEV655421 UOH655421:UOR655421 UYD655421:UYN655421 VHZ655421:VIJ655421 VRV655421:VSF655421 WBR655421:WCB655421 WLN655421:WLX655421 WVJ655421:WVT655421 B720957:L720957 IX720957:JH720957 ST720957:TD720957 ACP720957:ACZ720957 AML720957:AMV720957 AWH720957:AWR720957 BGD720957:BGN720957 BPZ720957:BQJ720957 BZV720957:CAF720957 CJR720957:CKB720957 CTN720957:CTX720957 DDJ720957:DDT720957 DNF720957:DNP720957 DXB720957:DXL720957 EGX720957:EHH720957 EQT720957:ERD720957 FAP720957:FAZ720957 FKL720957:FKV720957 FUH720957:FUR720957 GED720957:GEN720957 GNZ720957:GOJ720957 GXV720957:GYF720957 HHR720957:HIB720957 HRN720957:HRX720957 IBJ720957:IBT720957 ILF720957:ILP720957 IVB720957:IVL720957 JEX720957:JFH720957 JOT720957:JPD720957 JYP720957:JYZ720957 KIL720957:KIV720957 KSH720957:KSR720957 LCD720957:LCN720957 LLZ720957:LMJ720957 LVV720957:LWF720957 MFR720957:MGB720957 MPN720957:MPX720957 MZJ720957:MZT720957 NJF720957:NJP720957 NTB720957:NTL720957 OCX720957:ODH720957 OMT720957:OND720957 OWP720957:OWZ720957 PGL720957:PGV720957 PQH720957:PQR720957 QAD720957:QAN720957 QJZ720957:QKJ720957 QTV720957:QUF720957 RDR720957:REB720957 RNN720957:RNX720957 RXJ720957:RXT720957 SHF720957:SHP720957 SRB720957:SRL720957 TAX720957:TBH720957 TKT720957:TLD720957 TUP720957:TUZ720957 UEL720957:UEV720957 UOH720957:UOR720957 UYD720957:UYN720957 VHZ720957:VIJ720957 VRV720957:VSF720957 WBR720957:WCB720957 WLN720957:WLX720957 WVJ720957:WVT720957 B786493:L786493 IX786493:JH786493 ST786493:TD786493 ACP786493:ACZ786493 AML786493:AMV786493 AWH786493:AWR786493 BGD786493:BGN786493 BPZ786493:BQJ786493 BZV786493:CAF786493 CJR786493:CKB786493 CTN786493:CTX786493 DDJ786493:DDT786493 DNF786493:DNP786493 DXB786493:DXL786493 EGX786493:EHH786493 EQT786493:ERD786493 FAP786493:FAZ786493 FKL786493:FKV786493 FUH786493:FUR786493 GED786493:GEN786493 GNZ786493:GOJ786493 GXV786493:GYF786493 HHR786493:HIB786493 HRN786493:HRX786493 IBJ786493:IBT786493 ILF786493:ILP786493 IVB786493:IVL786493 JEX786493:JFH786493 JOT786493:JPD786493 JYP786493:JYZ786493 KIL786493:KIV786493 KSH786493:KSR786493 LCD786493:LCN786493 LLZ786493:LMJ786493 LVV786493:LWF786493 MFR786493:MGB786493 MPN786493:MPX786493 MZJ786493:MZT786493 NJF786493:NJP786493 NTB786493:NTL786493 OCX786493:ODH786493 OMT786493:OND786493 OWP786493:OWZ786493 PGL786493:PGV786493 PQH786493:PQR786493 QAD786493:QAN786493 QJZ786493:QKJ786493 QTV786493:QUF786493 RDR786493:REB786493 RNN786493:RNX786493 RXJ786493:RXT786493 SHF786493:SHP786493 SRB786493:SRL786493 TAX786493:TBH786493 TKT786493:TLD786493 TUP786493:TUZ786493 UEL786493:UEV786493 UOH786493:UOR786493 UYD786493:UYN786493 VHZ786493:VIJ786493 VRV786493:VSF786493 WBR786493:WCB786493 WLN786493:WLX786493 WVJ786493:WVT786493 B852029:L852029 IX852029:JH852029 ST852029:TD852029 ACP852029:ACZ852029 AML852029:AMV852029 AWH852029:AWR852029 BGD852029:BGN852029 BPZ852029:BQJ852029 BZV852029:CAF852029 CJR852029:CKB852029 CTN852029:CTX852029 DDJ852029:DDT852029 DNF852029:DNP852029 DXB852029:DXL852029 EGX852029:EHH852029 EQT852029:ERD852029 FAP852029:FAZ852029 FKL852029:FKV852029 FUH852029:FUR852029 GED852029:GEN852029 GNZ852029:GOJ852029 GXV852029:GYF852029 HHR852029:HIB852029 HRN852029:HRX852029 IBJ852029:IBT852029 ILF852029:ILP852029 IVB852029:IVL852029 JEX852029:JFH852029 JOT852029:JPD852029 JYP852029:JYZ852029 KIL852029:KIV852029 KSH852029:KSR852029 LCD852029:LCN852029 LLZ852029:LMJ852029 LVV852029:LWF852029 MFR852029:MGB852029 MPN852029:MPX852029 MZJ852029:MZT852029 NJF852029:NJP852029 NTB852029:NTL852029 OCX852029:ODH852029 OMT852029:OND852029 OWP852029:OWZ852029 PGL852029:PGV852029 PQH852029:PQR852029 QAD852029:QAN852029 QJZ852029:QKJ852029 QTV852029:QUF852029 RDR852029:REB852029 RNN852029:RNX852029 RXJ852029:RXT852029 SHF852029:SHP852029 SRB852029:SRL852029 TAX852029:TBH852029 TKT852029:TLD852029 TUP852029:TUZ852029 UEL852029:UEV852029 UOH852029:UOR852029 UYD852029:UYN852029 VHZ852029:VIJ852029 VRV852029:VSF852029 WBR852029:WCB852029 WLN852029:WLX852029 WVJ852029:WVT852029 B917565:L917565 IX917565:JH917565 ST917565:TD917565 ACP917565:ACZ917565 AML917565:AMV917565 AWH917565:AWR917565 BGD917565:BGN917565 BPZ917565:BQJ917565 BZV917565:CAF917565 CJR917565:CKB917565 CTN917565:CTX917565 DDJ917565:DDT917565 DNF917565:DNP917565 DXB917565:DXL917565 EGX917565:EHH917565 EQT917565:ERD917565 FAP917565:FAZ917565 FKL917565:FKV917565 FUH917565:FUR917565 GED917565:GEN917565 GNZ917565:GOJ917565 GXV917565:GYF917565 HHR917565:HIB917565 HRN917565:HRX917565 IBJ917565:IBT917565 ILF917565:ILP917565 IVB917565:IVL917565 JEX917565:JFH917565 JOT917565:JPD917565 JYP917565:JYZ917565 KIL917565:KIV917565 KSH917565:KSR917565 LCD917565:LCN917565 LLZ917565:LMJ917565 LVV917565:LWF917565 MFR917565:MGB917565 MPN917565:MPX917565 MZJ917565:MZT917565 NJF917565:NJP917565 NTB917565:NTL917565 OCX917565:ODH917565 OMT917565:OND917565 OWP917565:OWZ917565 PGL917565:PGV917565 PQH917565:PQR917565 QAD917565:QAN917565 QJZ917565:QKJ917565 QTV917565:QUF917565 RDR917565:REB917565 RNN917565:RNX917565 RXJ917565:RXT917565 SHF917565:SHP917565 SRB917565:SRL917565 TAX917565:TBH917565 TKT917565:TLD917565 TUP917565:TUZ917565 UEL917565:UEV917565 UOH917565:UOR917565 UYD917565:UYN917565 VHZ917565:VIJ917565 VRV917565:VSF917565 WBR917565:WCB917565 WLN917565:WLX917565 WVJ917565:WVT917565 B983101:L983101 IX983101:JH983101 ST983101:TD983101 ACP983101:ACZ983101 AML983101:AMV983101 AWH983101:AWR983101 BGD983101:BGN983101 BPZ983101:BQJ983101 BZV983101:CAF983101 CJR983101:CKB983101 CTN983101:CTX983101 DDJ983101:DDT983101 DNF983101:DNP983101 DXB983101:DXL983101 EGX983101:EHH983101 EQT983101:ERD983101 FAP983101:FAZ983101 FKL983101:FKV983101 FUH983101:FUR983101 GED983101:GEN983101 GNZ983101:GOJ983101 GXV983101:GYF983101 HHR983101:HIB983101 HRN983101:HRX983101 IBJ983101:IBT983101 ILF983101:ILP983101 IVB983101:IVL983101 JEX983101:JFH983101 JOT983101:JPD983101 JYP983101:JYZ983101 KIL983101:KIV983101 KSH983101:KSR983101 LCD983101:LCN983101 LLZ983101:LMJ983101 LVV983101:LWF983101 MFR983101:MGB983101 MPN983101:MPX983101 MZJ983101:MZT983101 NJF983101:NJP983101 NTB983101:NTL983101 OCX983101:ODH983101 OMT983101:OND983101 OWP983101:OWZ983101 PGL983101:PGV983101 PQH983101:PQR983101 QAD983101:QAN983101 QJZ983101:QKJ983101 QTV983101:QUF983101 RDR983101:REB983101 RNN983101:RNX983101 RXJ983101:RXT983101 SHF983101:SHP983101 SRB983101:SRL983101 TAX983101:TBH983101 TKT983101:TLD983101 TUP983101:TUZ983101 UEL983101:UEV983101 UOH983101:UOR983101 UYD983101:UYN983101 VHZ983101:VIJ983101 VRV983101:VSF983101 WBR983101:WCB983101 WLN983101:WLX983101 WVJ983101:WVT983101 B63:L63 IX63:JH63 ST63:TD63 ACP63:ACZ63 AML63:AMV63 AWH63:AWR63 BGD63:BGN63 BPZ63:BQJ63 BZV63:CAF63 CJR63:CKB63 CTN63:CTX63 DDJ63:DDT63 DNF63:DNP63 DXB63:DXL63 EGX63:EHH63 EQT63:ERD63 FAP63:FAZ63 FKL63:FKV63 FUH63:FUR63 GED63:GEN63 GNZ63:GOJ63 GXV63:GYF63 HHR63:HIB63 HRN63:HRX63 IBJ63:IBT63 ILF63:ILP63 IVB63:IVL63 JEX63:JFH63 JOT63:JPD63 JYP63:JYZ63 KIL63:KIV63 KSH63:KSR63 LCD63:LCN63 LLZ63:LMJ63 LVV63:LWF63 MFR63:MGB63 MPN63:MPX63 MZJ63:MZT63 NJF63:NJP63 NTB63:NTL63 OCX63:ODH63 OMT63:OND63 OWP63:OWZ63 PGL63:PGV63 PQH63:PQR63 QAD63:QAN63 QJZ63:QKJ63 QTV63:QUF63 RDR63:REB63 RNN63:RNX63 RXJ63:RXT63 SHF63:SHP63 SRB63:SRL63 TAX63:TBH63 TKT63:TLD63 TUP63:TUZ63 UEL63:UEV63 UOH63:UOR63 UYD63:UYN63 VHZ63:VIJ63 VRV63:VSF63 WBR63:WCB63 WLN63:WLX63 WVJ63:WVT63 B65599:L65599 IX65599:JH65599 ST65599:TD65599 ACP65599:ACZ65599 AML65599:AMV65599 AWH65599:AWR65599 BGD65599:BGN65599 BPZ65599:BQJ65599 BZV65599:CAF65599 CJR65599:CKB65599 CTN65599:CTX65599 DDJ65599:DDT65599 DNF65599:DNP65599 DXB65599:DXL65599 EGX65599:EHH65599 EQT65599:ERD65599 FAP65599:FAZ65599 FKL65599:FKV65599 FUH65599:FUR65599 GED65599:GEN65599 GNZ65599:GOJ65599 GXV65599:GYF65599 HHR65599:HIB65599 HRN65599:HRX65599 IBJ65599:IBT65599 ILF65599:ILP65599 IVB65599:IVL65599 JEX65599:JFH65599 JOT65599:JPD65599 JYP65599:JYZ65599 KIL65599:KIV65599 KSH65599:KSR65599 LCD65599:LCN65599 LLZ65599:LMJ65599 LVV65599:LWF65599 MFR65599:MGB65599 MPN65599:MPX65599 MZJ65599:MZT65599 NJF65599:NJP65599 NTB65599:NTL65599 OCX65599:ODH65599 OMT65599:OND65599 OWP65599:OWZ65599 PGL65599:PGV65599 PQH65599:PQR65599 QAD65599:QAN65599 QJZ65599:QKJ65599 QTV65599:QUF65599 RDR65599:REB65599 RNN65599:RNX65599 RXJ65599:RXT65599 SHF65599:SHP65599 SRB65599:SRL65599 TAX65599:TBH65599 TKT65599:TLD65599 TUP65599:TUZ65599 UEL65599:UEV65599 UOH65599:UOR65599 UYD65599:UYN65599 VHZ65599:VIJ65599 VRV65599:VSF65599 WBR65599:WCB65599 WLN65599:WLX65599 WVJ65599:WVT65599 B131135:L131135 IX131135:JH131135 ST131135:TD131135 ACP131135:ACZ131135 AML131135:AMV131135 AWH131135:AWR131135 BGD131135:BGN131135 BPZ131135:BQJ131135 BZV131135:CAF131135 CJR131135:CKB131135 CTN131135:CTX131135 DDJ131135:DDT131135 DNF131135:DNP131135 DXB131135:DXL131135 EGX131135:EHH131135 EQT131135:ERD131135 FAP131135:FAZ131135 FKL131135:FKV131135 FUH131135:FUR131135 GED131135:GEN131135 GNZ131135:GOJ131135 GXV131135:GYF131135 HHR131135:HIB131135 HRN131135:HRX131135 IBJ131135:IBT131135 ILF131135:ILP131135 IVB131135:IVL131135 JEX131135:JFH131135 JOT131135:JPD131135 JYP131135:JYZ131135 KIL131135:KIV131135 KSH131135:KSR131135 LCD131135:LCN131135 LLZ131135:LMJ131135 LVV131135:LWF131135 MFR131135:MGB131135 MPN131135:MPX131135 MZJ131135:MZT131135 NJF131135:NJP131135 NTB131135:NTL131135 OCX131135:ODH131135 OMT131135:OND131135 OWP131135:OWZ131135 PGL131135:PGV131135 PQH131135:PQR131135 QAD131135:QAN131135 QJZ131135:QKJ131135 QTV131135:QUF131135 RDR131135:REB131135 RNN131135:RNX131135 RXJ131135:RXT131135 SHF131135:SHP131135 SRB131135:SRL131135 TAX131135:TBH131135 TKT131135:TLD131135 TUP131135:TUZ131135 UEL131135:UEV131135 UOH131135:UOR131135 UYD131135:UYN131135 VHZ131135:VIJ131135 VRV131135:VSF131135 WBR131135:WCB131135 WLN131135:WLX131135 WVJ131135:WVT131135 B196671:L196671 IX196671:JH196671 ST196671:TD196671 ACP196671:ACZ196671 AML196671:AMV196671 AWH196671:AWR196671 BGD196671:BGN196671 BPZ196671:BQJ196671 BZV196671:CAF196671 CJR196671:CKB196671 CTN196671:CTX196671 DDJ196671:DDT196671 DNF196671:DNP196671 DXB196671:DXL196671 EGX196671:EHH196671 EQT196671:ERD196671 FAP196671:FAZ196671 FKL196671:FKV196671 FUH196671:FUR196671 GED196671:GEN196671 GNZ196671:GOJ196671 GXV196671:GYF196671 HHR196671:HIB196671 HRN196671:HRX196671 IBJ196671:IBT196671 ILF196671:ILP196671 IVB196671:IVL196671 JEX196671:JFH196671 JOT196671:JPD196671 JYP196671:JYZ196671 KIL196671:KIV196671 KSH196671:KSR196671 LCD196671:LCN196671 LLZ196671:LMJ196671 LVV196671:LWF196671 MFR196671:MGB196671 MPN196671:MPX196671 MZJ196671:MZT196671 NJF196671:NJP196671 NTB196671:NTL196671 OCX196671:ODH196671 OMT196671:OND196671 OWP196671:OWZ196671 PGL196671:PGV196671 PQH196671:PQR196671 QAD196671:QAN196671 QJZ196671:QKJ196671 QTV196671:QUF196671 RDR196671:REB196671 RNN196671:RNX196671 RXJ196671:RXT196671 SHF196671:SHP196671 SRB196671:SRL196671 TAX196671:TBH196671 TKT196671:TLD196671 TUP196671:TUZ196671 UEL196671:UEV196671 UOH196671:UOR196671 UYD196671:UYN196671 VHZ196671:VIJ196671 VRV196671:VSF196671 WBR196671:WCB196671 WLN196671:WLX196671 WVJ196671:WVT196671 B262207:L262207 IX262207:JH262207 ST262207:TD262207 ACP262207:ACZ262207 AML262207:AMV262207 AWH262207:AWR262207 BGD262207:BGN262207 BPZ262207:BQJ262207 BZV262207:CAF262207 CJR262207:CKB262207 CTN262207:CTX262207 DDJ262207:DDT262207 DNF262207:DNP262207 DXB262207:DXL262207 EGX262207:EHH262207 EQT262207:ERD262207 FAP262207:FAZ262207 FKL262207:FKV262207 FUH262207:FUR262207 GED262207:GEN262207 GNZ262207:GOJ262207 GXV262207:GYF262207 HHR262207:HIB262207 HRN262207:HRX262207 IBJ262207:IBT262207 ILF262207:ILP262207 IVB262207:IVL262207 JEX262207:JFH262207 JOT262207:JPD262207 JYP262207:JYZ262207 KIL262207:KIV262207 KSH262207:KSR262207 LCD262207:LCN262207 LLZ262207:LMJ262207 LVV262207:LWF262207 MFR262207:MGB262207 MPN262207:MPX262207 MZJ262207:MZT262207 NJF262207:NJP262207 NTB262207:NTL262207 OCX262207:ODH262207 OMT262207:OND262207 OWP262207:OWZ262207 PGL262207:PGV262207 PQH262207:PQR262207 QAD262207:QAN262207 QJZ262207:QKJ262207 QTV262207:QUF262207 RDR262207:REB262207 RNN262207:RNX262207 RXJ262207:RXT262207 SHF262207:SHP262207 SRB262207:SRL262207 TAX262207:TBH262207 TKT262207:TLD262207 TUP262207:TUZ262207 UEL262207:UEV262207 UOH262207:UOR262207 UYD262207:UYN262207 VHZ262207:VIJ262207 VRV262207:VSF262207 WBR262207:WCB262207 WLN262207:WLX262207 WVJ262207:WVT262207 B327743:L327743 IX327743:JH327743 ST327743:TD327743 ACP327743:ACZ327743 AML327743:AMV327743 AWH327743:AWR327743 BGD327743:BGN327743 BPZ327743:BQJ327743 BZV327743:CAF327743 CJR327743:CKB327743 CTN327743:CTX327743 DDJ327743:DDT327743 DNF327743:DNP327743 DXB327743:DXL327743 EGX327743:EHH327743 EQT327743:ERD327743 FAP327743:FAZ327743 FKL327743:FKV327743 FUH327743:FUR327743 GED327743:GEN327743 GNZ327743:GOJ327743 GXV327743:GYF327743 HHR327743:HIB327743 HRN327743:HRX327743 IBJ327743:IBT327743 ILF327743:ILP327743 IVB327743:IVL327743 JEX327743:JFH327743 JOT327743:JPD327743 JYP327743:JYZ327743 KIL327743:KIV327743 KSH327743:KSR327743 LCD327743:LCN327743 LLZ327743:LMJ327743 LVV327743:LWF327743 MFR327743:MGB327743 MPN327743:MPX327743 MZJ327743:MZT327743 NJF327743:NJP327743 NTB327743:NTL327743 OCX327743:ODH327743 OMT327743:OND327743 OWP327743:OWZ327743 PGL327743:PGV327743 PQH327743:PQR327743 QAD327743:QAN327743 QJZ327743:QKJ327743 QTV327743:QUF327743 RDR327743:REB327743 RNN327743:RNX327743 RXJ327743:RXT327743 SHF327743:SHP327743 SRB327743:SRL327743 TAX327743:TBH327743 TKT327743:TLD327743 TUP327743:TUZ327743 UEL327743:UEV327743 UOH327743:UOR327743 UYD327743:UYN327743 VHZ327743:VIJ327743 VRV327743:VSF327743 WBR327743:WCB327743 WLN327743:WLX327743 WVJ327743:WVT327743 B393279:L393279 IX393279:JH393279 ST393279:TD393279 ACP393279:ACZ393279 AML393279:AMV393279 AWH393279:AWR393279 BGD393279:BGN393279 BPZ393279:BQJ393279 BZV393279:CAF393279 CJR393279:CKB393279 CTN393279:CTX393279 DDJ393279:DDT393279 DNF393279:DNP393279 DXB393279:DXL393279 EGX393279:EHH393279 EQT393279:ERD393279 FAP393279:FAZ393279 FKL393279:FKV393279 FUH393279:FUR393279 GED393279:GEN393279 GNZ393279:GOJ393279 GXV393279:GYF393279 HHR393279:HIB393279 HRN393279:HRX393279 IBJ393279:IBT393279 ILF393279:ILP393279 IVB393279:IVL393279 JEX393279:JFH393279 JOT393279:JPD393279 JYP393279:JYZ393279 KIL393279:KIV393279 KSH393279:KSR393279 LCD393279:LCN393279 LLZ393279:LMJ393279 LVV393279:LWF393279 MFR393279:MGB393279 MPN393279:MPX393279 MZJ393279:MZT393279 NJF393279:NJP393279 NTB393279:NTL393279 OCX393279:ODH393279 OMT393279:OND393279 OWP393279:OWZ393279 PGL393279:PGV393279 PQH393279:PQR393279 QAD393279:QAN393279 QJZ393279:QKJ393279 QTV393279:QUF393279 RDR393279:REB393279 RNN393279:RNX393279 RXJ393279:RXT393279 SHF393279:SHP393279 SRB393279:SRL393279 TAX393279:TBH393279 TKT393279:TLD393279 TUP393279:TUZ393279 UEL393279:UEV393279 UOH393279:UOR393279 UYD393279:UYN393279 VHZ393279:VIJ393279 VRV393279:VSF393279 WBR393279:WCB393279 WLN393279:WLX393279 WVJ393279:WVT393279 B458815:L458815 IX458815:JH458815 ST458815:TD458815 ACP458815:ACZ458815 AML458815:AMV458815 AWH458815:AWR458815 BGD458815:BGN458815 BPZ458815:BQJ458815 BZV458815:CAF458815 CJR458815:CKB458815 CTN458815:CTX458815 DDJ458815:DDT458815 DNF458815:DNP458815 DXB458815:DXL458815 EGX458815:EHH458815 EQT458815:ERD458815 FAP458815:FAZ458815 FKL458815:FKV458815 FUH458815:FUR458815 GED458815:GEN458815 GNZ458815:GOJ458815 GXV458815:GYF458815 HHR458815:HIB458815 HRN458815:HRX458815 IBJ458815:IBT458815 ILF458815:ILP458815 IVB458815:IVL458815 JEX458815:JFH458815 JOT458815:JPD458815 JYP458815:JYZ458815 KIL458815:KIV458815 KSH458815:KSR458815 LCD458815:LCN458815 LLZ458815:LMJ458815 LVV458815:LWF458815 MFR458815:MGB458815 MPN458815:MPX458815 MZJ458815:MZT458815 NJF458815:NJP458815 NTB458815:NTL458815 OCX458815:ODH458815 OMT458815:OND458815 OWP458815:OWZ458815 PGL458815:PGV458815 PQH458815:PQR458815 QAD458815:QAN458815 QJZ458815:QKJ458815 QTV458815:QUF458815 RDR458815:REB458815 RNN458815:RNX458815 RXJ458815:RXT458815 SHF458815:SHP458815 SRB458815:SRL458815 TAX458815:TBH458815 TKT458815:TLD458815 TUP458815:TUZ458815 UEL458815:UEV458815 UOH458815:UOR458815 UYD458815:UYN458815 VHZ458815:VIJ458815 VRV458815:VSF458815 WBR458815:WCB458815 WLN458815:WLX458815 WVJ458815:WVT458815 B524351:L524351 IX524351:JH524351 ST524351:TD524351 ACP524351:ACZ524351 AML524351:AMV524351 AWH524351:AWR524351 BGD524351:BGN524351 BPZ524351:BQJ524351 BZV524351:CAF524351 CJR524351:CKB524351 CTN524351:CTX524351 DDJ524351:DDT524351 DNF524351:DNP524351 DXB524351:DXL524351 EGX524351:EHH524351 EQT524351:ERD524351 FAP524351:FAZ524351 FKL524351:FKV524351 FUH524351:FUR524351 GED524351:GEN524351 GNZ524351:GOJ524351 GXV524351:GYF524351 HHR524351:HIB524351 HRN524351:HRX524351 IBJ524351:IBT524351 ILF524351:ILP524351 IVB524351:IVL524351 JEX524351:JFH524351 JOT524351:JPD524351 JYP524351:JYZ524351 KIL524351:KIV524351 KSH524351:KSR524351 LCD524351:LCN524351 LLZ524351:LMJ524351 LVV524351:LWF524351 MFR524351:MGB524351 MPN524351:MPX524351 MZJ524351:MZT524351 NJF524351:NJP524351 NTB524351:NTL524351 OCX524351:ODH524351 OMT524351:OND524351 OWP524351:OWZ524351 PGL524351:PGV524351 PQH524351:PQR524351 QAD524351:QAN524351 QJZ524351:QKJ524351 QTV524351:QUF524351 RDR524351:REB524351 RNN524351:RNX524351 RXJ524351:RXT524351 SHF524351:SHP524351 SRB524351:SRL524351 TAX524351:TBH524351 TKT524351:TLD524351 TUP524351:TUZ524351 UEL524351:UEV524351 UOH524351:UOR524351 UYD524351:UYN524351 VHZ524351:VIJ524351 VRV524351:VSF524351 WBR524351:WCB524351 WLN524351:WLX524351 WVJ524351:WVT524351 B589887:L589887 IX589887:JH589887 ST589887:TD589887 ACP589887:ACZ589887 AML589887:AMV589887 AWH589887:AWR589887 BGD589887:BGN589887 BPZ589887:BQJ589887 BZV589887:CAF589887 CJR589887:CKB589887 CTN589887:CTX589887 DDJ589887:DDT589887 DNF589887:DNP589887 DXB589887:DXL589887 EGX589887:EHH589887 EQT589887:ERD589887 FAP589887:FAZ589887 FKL589887:FKV589887 FUH589887:FUR589887 GED589887:GEN589887 GNZ589887:GOJ589887 GXV589887:GYF589887 HHR589887:HIB589887 HRN589887:HRX589887 IBJ589887:IBT589887 ILF589887:ILP589887 IVB589887:IVL589887 JEX589887:JFH589887 JOT589887:JPD589887 JYP589887:JYZ589887 KIL589887:KIV589887 KSH589887:KSR589887 LCD589887:LCN589887 LLZ589887:LMJ589887 LVV589887:LWF589887 MFR589887:MGB589887 MPN589887:MPX589887 MZJ589887:MZT589887 NJF589887:NJP589887 NTB589887:NTL589887 OCX589887:ODH589887 OMT589887:OND589887 OWP589887:OWZ589887 PGL589887:PGV589887 PQH589887:PQR589887 QAD589887:QAN589887 QJZ589887:QKJ589887 QTV589887:QUF589887 RDR589887:REB589887 RNN589887:RNX589887 RXJ589887:RXT589887 SHF589887:SHP589887 SRB589887:SRL589887 TAX589887:TBH589887 TKT589887:TLD589887 TUP589887:TUZ589887 UEL589887:UEV589887 UOH589887:UOR589887 UYD589887:UYN589887 VHZ589887:VIJ589887 VRV589887:VSF589887 WBR589887:WCB589887 WLN589887:WLX589887 WVJ589887:WVT589887 B655423:L655423 IX655423:JH655423 ST655423:TD655423 ACP655423:ACZ655423 AML655423:AMV655423 AWH655423:AWR655423 BGD655423:BGN655423 BPZ655423:BQJ655423 BZV655423:CAF655423 CJR655423:CKB655423 CTN655423:CTX655423 DDJ655423:DDT655423 DNF655423:DNP655423 DXB655423:DXL655423 EGX655423:EHH655423 EQT655423:ERD655423 FAP655423:FAZ655423 FKL655423:FKV655423 FUH655423:FUR655423 GED655423:GEN655423 GNZ655423:GOJ655423 GXV655423:GYF655423 HHR655423:HIB655423 HRN655423:HRX655423 IBJ655423:IBT655423 ILF655423:ILP655423 IVB655423:IVL655423 JEX655423:JFH655423 JOT655423:JPD655423 JYP655423:JYZ655423 KIL655423:KIV655423 KSH655423:KSR655423 LCD655423:LCN655423 LLZ655423:LMJ655423 LVV655423:LWF655423 MFR655423:MGB655423 MPN655423:MPX655423 MZJ655423:MZT655423 NJF655423:NJP655423 NTB655423:NTL655423 OCX655423:ODH655423 OMT655423:OND655423 OWP655423:OWZ655423 PGL655423:PGV655423 PQH655423:PQR655423 QAD655423:QAN655423 QJZ655423:QKJ655423 QTV655423:QUF655423 RDR655423:REB655423 RNN655423:RNX655423 RXJ655423:RXT655423 SHF655423:SHP655423 SRB655423:SRL655423 TAX655423:TBH655423 TKT655423:TLD655423 TUP655423:TUZ655423 UEL655423:UEV655423 UOH655423:UOR655423 UYD655423:UYN655423 VHZ655423:VIJ655423 VRV655423:VSF655423 WBR655423:WCB655423 WLN655423:WLX655423 WVJ655423:WVT655423 B720959:L720959 IX720959:JH720959 ST720959:TD720959 ACP720959:ACZ720959 AML720959:AMV720959 AWH720959:AWR720959 BGD720959:BGN720959 BPZ720959:BQJ720959 BZV720959:CAF720959 CJR720959:CKB720959 CTN720959:CTX720959 DDJ720959:DDT720959 DNF720959:DNP720959 DXB720959:DXL720959 EGX720959:EHH720959 EQT720959:ERD720959 FAP720959:FAZ720959 FKL720959:FKV720959 FUH720959:FUR720959 GED720959:GEN720959 GNZ720959:GOJ720959 GXV720959:GYF720959 HHR720959:HIB720959 HRN720959:HRX720959 IBJ720959:IBT720959 ILF720959:ILP720959 IVB720959:IVL720959 JEX720959:JFH720959 JOT720959:JPD720959 JYP720959:JYZ720959 KIL720959:KIV720959 KSH720959:KSR720959 LCD720959:LCN720959 LLZ720959:LMJ720959 LVV720959:LWF720959 MFR720959:MGB720959 MPN720959:MPX720959 MZJ720959:MZT720959 NJF720959:NJP720959 NTB720959:NTL720959 OCX720959:ODH720959 OMT720959:OND720959 OWP720959:OWZ720959 PGL720959:PGV720959 PQH720959:PQR720959 QAD720959:QAN720959 QJZ720959:QKJ720959 QTV720959:QUF720959 RDR720959:REB720959 RNN720959:RNX720959 RXJ720959:RXT720959 SHF720959:SHP720959 SRB720959:SRL720959 TAX720959:TBH720959 TKT720959:TLD720959 TUP720959:TUZ720959 UEL720959:UEV720959 UOH720959:UOR720959 UYD720959:UYN720959 VHZ720959:VIJ720959 VRV720959:VSF720959 WBR720959:WCB720959 WLN720959:WLX720959 WVJ720959:WVT720959 B786495:L786495 IX786495:JH786495 ST786495:TD786495 ACP786495:ACZ786495 AML786495:AMV786495 AWH786495:AWR786495 BGD786495:BGN786495 BPZ786495:BQJ786495 BZV786495:CAF786495 CJR786495:CKB786495 CTN786495:CTX786495 DDJ786495:DDT786495 DNF786495:DNP786495 DXB786495:DXL786495 EGX786495:EHH786495 EQT786495:ERD786495 FAP786495:FAZ786495 FKL786495:FKV786495 FUH786495:FUR786495 GED786495:GEN786495 GNZ786495:GOJ786495 GXV786495:GYF786495 HHR786495:HIB786495 HRN786495:HRX786495 IBJ786495:IBT786495 ILF786495:ILP786495 IVB786495:IVL786495 JEX786495:JFH786495 JOT786495:JPD786495 JYP786495:JYZ786495 KIL786495:KIV786495 KSH786495:KSR786495 LCD786495:LCN786495 LLZ786495:LMJ786495 LVV786495:LWF786495 MFR786495:MGB786495 MPN786495:MPX786495 MZJ786495:MZT786495 NJF786495:NJP786495 NTB786495:NTL786495 OCX786495:ODH786495 OMT786495:OND786495 OWP786495:OWZ786495 PGL786495:PGV786495 PQH786495:PQR786495 QAD786495:QAN786495 QJZ786495:QKJ786495 QTV786495:QUF786495 RDR786495:REB786495 RNN786495:RNX786495 RXJ786495:RXT786495 SHF786495:SHP786495 SRB786495:SRL786495 TAX786495:TBH786495 TKT786495:TLD786495 TUP786495:TUZ786495 UEL786495:UEV786495 UOH786495:UOR786495 UYD786495:UYN786495 VHZ786495:VIJ786495 VRV786495:VSF786495 WBR786495:WCB786495 WLN786495:WLX786495 WVJ786495:WVT786495 B852031:L852031 IX852031:JH852031 ST852031:TD852031 ACP852031:ACZ852031 AML852031:AMV852031 AWH852031:AWR852031 BGD852031:BGN852031 BPZ852031:BQJ852031 BZV852031:CAF852031 CJR852031:CKB852031 CTN852031:CTX852031 DDJ852031:DDT852031 DNF852031:DNP852031 DXB852031:DXL852031 EGX852031:EHH852031 EQT852031:ERD852031 FAP852031:FAZ852031 FKL852031:FKV852031 FUH852031:FUR852031 GED852031:GEN852031 GNZ852031:GOJ852031 GXV852031:GYF852031 HHR852031:HIB852031 HRN852031:HRX852031 IBJ852031:IBT852031 ILF852031:ILP852031 IVB852031:IVL852031 JEX852031:JFH852031 JOT852031:JPD852031 JYP852031:JYZ852031 KIL852031:KIV852031 KSH852031:KSR852031 LCD852031:LCN852031 LLZ852031:LMJ852031 LVV852031:LWF852031 MFR852031:MGB852031 MPN852031:MPX852031 MZJ852031:MZT852031 NJF852031:NJP852031 NTB852031:NTL852031 OCX852031:ODH852031 OMT852031:OND852031 OWP852031:OWZ852031 PGL852031:PGV852031 PQH852031:PQR852031 QAD852031:QAN852031 QJZ852031:QKJ852031 QTV852031:QUF852031 RDR852031:REB852031 RNN852031:RNX852031 RXJ852031:RXT852031 SHF852031:SHP852031 SRB852031:SRL852031 TAX852031:TBH852031 TKT852031:TLD852031 TUP852031:TUZ852031 UEL852031:UEV852031 UOH852031:UOR852031 UYD852031:UYN852031 VHZ852031:VIJ852031 VRV852031:VSF852031 WBR852031:WCB852031 WLN852031:WLX852031 WVJ852031:WVT852031 B917567:L917567 IX917567:JH917567 ST917567:TD917567 ACP917567:ACZ917567 AML917567:AMV917567 AWH917567:AWR917567 BGD917567:BGN917567 BPZ917567:BQJ917567 BZV917567:CAF917567 CJR917567:CKB917567 CTN917567:CTX917567 DDJ917567:DDT917567 DNF917567:DNP917567 DXB917567:DXL917567 EGX917567:EHH917567 EQT917567:ERD917567 FAP917567:FAZ917567 FKL917567:FKV917567 FUH917567:FUR917567 GED917567:GEN917567 GNZ917567:GOJ917567 GXV917567:GYF917567 HHR917567:HIB917567 HRN917567:HRX917567 IBJ917567:IBT917567 ILF917567:ILP917567 IVB917567:IVL917567 JEX917567:JFH917567 JOT917567:JPD917567 JYP917567:JYZ917567 KIL917567:KIV917567 KSH917567:KSR917567 LCD917567:LCN917567 LLZ917567:LMJ917567 LVV917567:LWF917567 MFR917567:MGB917567 MPN917567:MPX917567 MZJ917567:MZT917567 NJF917567:NJP917567 NTB917567:NTL917567 OCX917567:ODH917567 OMT917567:OND917567 OWP917567:OWZ917567 PGL917567:PGV917567 PQH917567:PQR917567 QAD917567:QAN917567 QJZ917567:QKJ917567 QTV917567:QUF917567 RDR917567:REB917567 RNN917567:RNX917567 RXJ917567:RXT917567 SHF917567:SHP917567 SRB917567:SRL917567 TAX917567:TBH917567 TKT917567:TLD917567 TUP917567:TUZ917567 UEL917567:UEV917567 UOH917567:UOR917567 UYD917567:UYN917567 VHZ917567:VIJ917567 VRV917567:VSF917567 WBR917567:WCB917567 WLN917567:WLX917567 WVJ917567:WVT917567 B983103:L983103 IX983103:JH983103 ST983103:TD983103 ACP983103:ACZ983103 AML983103:AMV983103 AWH983103:AWR983103 BGD983103:BGN983103 BPZ983103:BQJ983103 BZV983103:CAF983103 CJR983103:CKB983103 CTN983103:CTX983103 DDJ983103:DDT983103 DNF983103:DNP983103 DXB983103:DXL983103 EGX983103:EHH983103 EQT983103:ERD983103 FAP983103:FAZ983103 FKL983103:FKV983103 FUH983103:FUR983103 GED983103:GEN983103 GNZ983103:GOJ983103 GXV983103:GYF983103 HHR983103:HIB983103 HRN983103:HRX983103 IBJ983103:IBT983103 ILF983103:ILP983103 IVB983103:IVL983103 JEX983103:JFH983103 JOT983103:JPD983103 JYP983103:JYZ983103 KIL983103:KIV983103 KSH983103:KSR983103 LCD983103:LCN983103 LLZ983103:LMJ983103 LVV983103:LWF983103 MFR983103:MGB983103 MPN983103:MPX983103 MZJ983103:MZT983103 NJF983103:NJP983103 NTB983103:NTL983103 OCX983103:ODH983103 OMT983103:OND983103 OWP983103:OWZ983103 PGL983103:PGV983103 PQH983103:PQR983103 QAD983103:QAN983103 QJZ983103:QKJ983103 QTV983103:QUF983103 RDR983103:REB983103 RNN983103:RNX983103 RXJ983103:RXT983103 SHF983103:SHP983103 SRB983103:SRL983103 TAX983103:TBH983103 TKT983103:TLD983103 TUP983103:TUZ983103 UEL983103:UEV983103 UOH983103:UOR983103 UYD983103:UYN983103 VHZ983103:VIJ983103 VRV983103:VSF983103 WBR983103:WCB983103 WLN983103:WLX983103 WVJ983103:WVT983103 A2:G5 IW2:JC5 SS2:SY5 ACO2:ACU5 AMK2:AMQ5 AWG2:AWM5 BGC2:BGI5 BPY2:BQE5 BZU2:CAA5 CJQ2:CJW5 CTM2:CTS5 DDI2:DDO5 DNE2:DNK5 DXA2:DXG5 EGW2:EHC5 EQS2:EQY5 FAO2:FAU5 FKK2:FKQ5 FUG2:FUM5 GEC2:GEI5 GNY2:GOE5 GXU2:GYA5 HHQ2:HHW5 HRM2:HRS5 IBI2:IBO5 ILE2:ILK5 IVA2:IVG5 JEW2:JFC5 JOS2:JOY5 JYO2:JYU5 KIK2:KIQ5 KSG2:KSM5 LCC2:LCI5 LLY2:LME5 LVU2:LWA5 MFQ2:MFW5 MPM2:MPS5 MZI2:MZO5 NJE2:NJK5 NTA2:NTG5 OCW2:ODC5 OMS2:OMY5 OWO2:OWU5 PGK2:PGQ5 PQG2:PQM5 QAC2:QAI5 QJY2:QKE5 QTU2:QUA5 RDQ2:RDW5 RNM2:RNS5 RXI2:RXO5 SHE2:SHK5 SRA2:SRG5 TAW2:TBC5 TKS2:TKY5 TUO2:TUU5 UEK2:UEQ5 UOG2:UOM5 UYC2:UYI5 VHY2:VIE5 VRU2:VSA5 WBQ2:WBW5 WLM2:WLS5 WVI2:WVO5 A65538:G65541 IW65538:JC65541 SS65538:SY65541 ACO65538:ACU65541 AMK65538:AMQ65541 AWG65538:AWM65541 BGC65538:BGI65541 BPY65538:BQE65541 BZU65538:CAA65541 CJQ65538:CJW65541 CTM65538:CTS65541 DDI65538:DDO65541 DNE65538:DNK65541 DXA65538:DXG65541 EGW65538:EHC65541 EQS65538:EQY65541 FAO65538:FAU65541 FKK65538:FKQ65541 FUG65538:FUM65541 GEC65538:GEI65541 GNY65538:GOE65541 GXU65538:GYA65541 HHQ65538:HHW65541 HRM65538:HRS65541 IBI65538:IBO65541 ILE65538:ILK65541 IVA65538:IVG65541 JEW65538:JFC65541 JOS65538:JOY65541 JYO65538:JYU65541 KIK65538:KIQ65541 KSG65538:KSM65541 LCC65538:LCI65541 LLY65538:LME65541 LVU65538:LWA65541 MFQ65538:MFW65541 MPM65538:MPS65541 MZI65538:MZO65541 NJE65538:NJK65541 NTA65538:NTG65541 OCW65538:ODC65541 OMS65538:OMY65541 OWO65538:OWU65541 PGK65538:PGQ65541 PQG65538:PQM65541 QAC65538:QAI65541 QJY65538:QKE65541 QTU65538:QUA65541 RDQ65538:RDW65541 RNM65538:RNS65541 RXI65538:RXO65541 SHE65538:SHK65541 SRA65538:SRG65541 TAW65538:TBC65541 TKS65538:TKY65541 TUO65538:TUU65541 UEK65538:UEQ65541 UOG65538:UOM65541 UYC65538:UYI65541 VHY65538:VIE65541 VRU65538:VSA65541 WBQ65538:WBW65541 WLM65538:WLS65541 WVI65538:WVO65541 A131074:G131077 IW131074:JC131077 SS131074:SY131077 ACO131074:ACU131077 AMK131074:AMQ131077 AWG131074:AWM131077 BGC131074:BGI131077 BPY131074:BQE131077 BZU131074:CAA131077 CJQ131074:CJW131077 CTM131074:CTS131077 DDI131074:DDO131077 DNE131074:DNK131077 DXA131074:DXG131077 EGW131074:EHC131077 EQS131074:EQY131077 FAO131074:FAU131077 FKK131074:FKQ131077 FUG131074:FUM131077 GEC131074:GEI131077 GNY131074:GOE131077 GXU131074:GYA131077 HHQ131074:HHW131077 HRM131074:HRS131077 IBI131074:IBO131077 ILE131074:ILK131077 IVA131074:IVG131077 JEW131074:JFC131077 JOS131074:JOY131077 JYO131074:JYU131077 KIK131074:KIQ131077 KSG131074:KSM131077 LCC131074:LCI131077 LLY131074:LME131077 LVU131074:LWA131077 MFQ131074:MFW131077 MPM131074:MPS131077 MZI131074:MZO131077 NJE131074:NJK131077 NTA131074:NTG131077 OCW131074:ODC131077 OMS131074:OMY131077 OWO131074:OWU131077 PGK131074:PGQ131077 PQG131074:PQM131077 QAC131074:QAI131077 QJY131074:QKE131077 QTU131074:QUA131077 RDQ131074:RDW131077 RNM131074:RNS131077 RXI131074:RXO131077 SHE131074:SHK131077 SRA131074:SRG131077 TAW131074:TBC131077 TKS131074:TKY131077 TUO131074:TUU131077 UEK131074:UEQ131077 UOG131074:UOM131077 UYC131074:UYI131077 VHY131074:VIE131077 VRU131074:VSA131077 WBQ131074:WBW131077 WLM131074:WLS131077 WVI131074:WVO131077 A196610:G196613 IW196610:JC196613 SS196610:SY196613 ACO196610:ACU196613 AMK196610:AMQ196613 AWG196610:AWM196613 BGC196610:BGI196613 BPY196610:BQE196613 BZU196610:CAA196613 CJQ196610:CJW196613 CTM196610:CTS196613 DDI196610:DDO196613 DNE196610:DNK196613 DXA196610:DXG196613 EGW196610:EHC196613 EQS196610:EQY196613 FAO196610:FAU196613 FKK196610:FKQ196613 FUG196610:FUM196613 GEC196610:GEI196613 GNY196610:GOE196613 GXU196610:GYA196613 HHQ196610:HHW196613 HRM196610:HRS196613 IBI196610:IBO196613 ILE196610:ILK196613 IVA196610:IVG196613 JEW196610:JFC196613 JOS196610:JOY196613 JYO196610:JYU196613 KIK196610:KIQ196613 KSG196610:KSM196613 LCC196610:LCI196613 LLY196610:LME196613 LVU196610:LWA196613 MFQ196610:MFW196613 MPM196610:MPS196613 MZI196610:MZO196613 NJE196610:NJK196613 NTA196610:NTG196613 OCW196610:ODC196613 OMS196610:OMY196613 OWO196610:OWU196613 PGK196610:PGQ196613 PQG196610:PQM196613 QAC196610:QAI196613 QJY196610:QKE196613 QTU196610:QUA196613 RDQ196610:RDW196613 RNM196610:RNS196613 RXI196610:RXO196613 SHE196610:SHK196613 SRA196610:SRG196613 TAW196610:TBC196613 TKS196610:TKY196613 TUO196610:TUU196613 UEK196610:UEQ196613 UOG196610:UOM196613 UYC196610:UYI196613 VHY196610:VIE196613 VRU196610:VSA196613 WBQ196610:WBW196613 WLM196610:WLS196613 WVI196610:WVO196613 A262146:G262149 IW262146:JC262149 SS262146:SY262149 ACO262146:ACU262149 AMK262146:AMQ262149 AWG262146:AWM262149 BGC262146:BGI262149 BPY262146:BQE262149 BZU262146:CAA262149 CJQ262146:CJW262149 CTM262146:CTS262149 DDI262146:DDO262149 DNE262146:DNK262149 DXA262146:DXG262149 EGW262146:EHC262149 EQS262146:EQY262149 FAO262146:FAU262149 FKK262146:FKQ262149 FUG262146:FUM262149 GEC262146:GEI262149 GNY262146:GOE262149 GXU262146:GYA262149 HHQ262146:HHW262149 HRM262146:HRS262149 IBI262146:IBO262149 ILE262146:ILK262149 IVA262146:IVG262149 JEW262146:JFC262149 JOS262146:JOY262149 JYO262146:JYU262149 KIK262146:KIQ262149 KSG262146:KSM262149 LCC262146:LCI262149 LLY262146:LME262149 LVU262146:LWA262149 MFQ262146:MFW262149 MPM262146:MPS262149 MZI262146:MZO262149 NJE262146:NJK262149 NTA262146:NTG262149 OCW262146:ODC262149 OMS262146:OMY262149 OWO262146:OWU262149 PGK262146:PGQ262149 PQG262146:PQM262149 QAC262146:QAI262149 QJY262146:QKE262149 QTU262146:QUA262149 RDQ262146:RDW262149 RNM262146:RNS262149 RXI262146:RXO262149 SHE262146:SHK262149 SRA262146:SRG262149 TAW262146:TBC262149 TKS262146:TKY262149 TUO262146:TUU262149 UEK262146:UEQ262149 UOG262146:UOM262149 UYC262146:UYI262149 VHY262146:VIE262149 VRU262146:VSA262149 WBQ262146:WBW262149 WLM262146:WLS262149 WVI262146:WVO262149 A327682:G327685 IW327682:JC327685 SS327682:SY327685 ACO327682:ACU327685 AMK327682:AMQ327685 AWG327682:AWM327685 BGC327682:BGI327685 BPY327682:BQE327685 BZU327682:CAA327685 CJQ327682:CJW327685 CTM327682:CTS327685 DDI327682:DDO327685 DNE327682:DNK327685 DXA327682:DXG327685 EGW327682:EHC327685 EQS327682:EQY327685 FAO327682:FAU327685 FKK327682:FKQ327685 FUG327682:FUM327685 GEC327682:GEI327685 GNY327682:GOE327685 GXU327682:GYA327685 HHQ327682:HHW327685 HRM327682:HRS327685 IBI327682:IBO327685 ILE327682:ILK327685 IVA327682:IVG327685 JEW327682:JFC327685 JOS327682:JOY327685 JYO327682:JYU327685 KIK327682:KIQ327685 KSG327682:KSM327685 LCC327682:LCI327685 LLY327682:LME327685 LVU327682:LWA327685 MFQ327682:MFW327685 MPM327682:MPS327685 MZI327682:MZO327685 NJE327682:NJK327685 NTA327682:NTG327685 OCW327682:ODC327685 OMS327682:OMY327685 OWO327682:OWU327685 PGK327682:PGQ327685 PQG327682:PQM327685 QAC327682:QAI327685 QJY327682:QKE327685 QTU327682:QUA327685 RDQ327682:RDW327685 RNM327682:RNS327685 RXI327682:RXO327685 SHE327682:SHK327685 SRA327682:SRG327685 TAW327682:TBC327685 TKS327682:TKY327685 TUO327682:TUU327685 UEK327682:UEQ327685 UOG327682:UOM327685 UYC327682:UYI327685 VHY327682:VIE327685 VRU327682:VSA327685 WBQ327682:WBW327685 WLM327682:WLS327685 WVI327682:WVO327685 A393218:G393221 IW393218:JC393221 SS393218:SY393221 ACO393218:ACU393221 AMK393218:AMQ393221 AWG393218:AWM393221 BGC393218:BGI393221 BPY393218:BQE393221 BZU393218:CAA393221 CJQ393218:CJW393221 CTM393218:CTS393221 DDI393218:DDO393221 DNE393218:DNK393221 DXA393218:DXG393221 EGW393218:EHC393221 EQS393218:EQY393221 FAO393218:FAU393221 FKK393218:FKQ393221 FUG393218:FUM393221 GEC393218:GEI393221 GNY393218:GOE393221 GXU393218:GYA393221 HHQ393218:HHW393221 HRM393218:HRS393221 IBI393218:IBO393221 ILE393218:ILK393221 IVA393218:IVG393221 JEW393218:JFC393221 JOS393218:JOY393221 JYO393218:JYU393221 KIK393218:KIQ393221 KSG393218:KSM393221 LCC393218:LCI393221 LLY393218:LME393221 LVU393218:LWA393221 MFQ393218:MFW393221 MPM393218:MPS393221 MZI393218:MZO393221 NJE393218:NJK393221 NTA393218:NTG393221 OCW393218:ODC393221 OMS393218:OMY393221 OWO393218:OWU393221 PGK393218:PGQ393221 PQG393218:PQM393221 QAC393218:QAI393221 QJY393218:QKE393221 QTU393218:QUA393221 RDQ393218:RDW393221 RNM393218:RNS393221 RXI393218:RXO393221 SHE393218:SHK393221 SRA393218:SRG393221 TAW393218:TBC393221 TKS393218:TKY393221 TUO393218:TUU393221 UEK393218:UEQ393221 UOG393218:UOM393221 UYC393218:UYI393221 VHY393218:VIE393221 VRU393218:VSA393221 WBQ393218:WBW393221 WLM393218:WLS393221 WVI393218:WVO393221 A458754:G458757 IW458754:JC458757 SS458754:SY458757 ACO458754:ACU458757 AMK458754:AMQ458757 AWG458754:AWM458757 BGC458754:BGI458757 BPY458754:BQE458757 BZU458754:CAA458757 CJQ458754:CJW458757 CTM458754:CTS458757 DDI458754:DDO458757 DNE458754:DNK458757 DXA458754:DXG458757 EGW458754:EHC458757 EQS458754:EQY458757 FAO458754:FAU458757 FKK458754:FKQ458757 FUG458754:FUM458757 GEC458754:GEI458757 GNY458754:GOE458757 GXU458754:GYA458757 HHQ458754:HHW458757 HRM458754:HRS458757 IBI458754:IBO458757 ILE458754:ILK458757 IVA458754:IVG458757 JEW458754:JFC458757 JOS458754:JOY458757 JYO458754:JYU458757 KIK458754:KIQ458757 KSG458754:KSM458757 LCC458754:LCI458757 LLY458754:LME458757 LVU458754:LWA458757 MFQ458754:MFW458757 MPM458754:MPS458757 MZI458754:MZO458757 NJE458754:NJK458757 NTA458754:NTG458757 OCW458754:ODC458757 OMS458754:OMY458757 OWO458754:OWU458757 PGK458754:PGQ458757 PQG458754:PQM458757 QAC458754:QAI458757 QJY458754:QKE458757 QTU458754:QUA458757 RDQ458754:RDW458757 RNM458754:RNS458757 RXI458754:RXO458757 SHE458754:SHK458757 SRA458754:SRG458757 TAW458754:TBC458757 TKS458754:TKY458757 TUO458754:TUU458757 UEK458754:UEQ458757 UOG458754:UOM458757 UYC458754:UYI458757 VHY458754:VIE458757 VRU458754:VSA458757 WBQ458754:WBW458757 WLM458754:WLS458757 WVI458754:WVO458757 A524290:G524293 IW524290:JC524293 SS524290:SY524293 ACO524290:ACU524293 AMK524290:AMQ524293 AWG524290:AWM524293 BGC524290:BGI524293 BPY524290:BQE524293 BZU524290:CAA524293 CJQ524290:CJW524293 CTM524290:CTS524293 DDI524290:DDO524293 DNE524290:DNK524293 DXA524290:DXG524293 EGW524290:EHC524293 EQS524290:EQY524293 FAO524290:FAU524293 FKK524290:FKQ524293 FUG524290:FUM524293 GEC524290:GEI524293 GNY524290:GOE524293 GXU524290:GYA524293 HHQ524290:HHW524293 HRM524290:HRS524293 IBI524290:IBO524293 ILE524290:ILK524293 IVA524290:IVG524293 JEW524290:JFC524293 JOS524290:JOY524293 JYO524290:JYU524293 KIK524290:KIQ524293 KSG524290:KSM524293 LCC524290:LCI524293 LLY524290:LME524293 LVU524290:LWA524293 MFQ524290:MFW524293 MPM524290:MPS524293 MZI524290:MZO524293 NJE524290:NJK524293 NTA524290:NTG524293 OCW524290:ODC524293 OMS524290:OMY524293 OWO524290:OWU524293 PGK524290:PGQ524293 PQG524290:PQM524293 QAC524290:QAI524293 QJY524290:QKE524293 QTU524290:QUA524293 RDQ524290:RDW524293 RNM524290:RNS524293 RXI524290:RXO524293 SHE524290:SHK524293 SRA524290:SRG524293 TAW524290:TBC524293 TKS524290:TKY524293 TUO524290:TUU524293 UEK524290:UEQ524293 UOG524290:UOM524293 UYC524290:UYI524293 VHY524290:VIE524293 VRU524290:VSA524293 WBQ524290:WBW524293 WLM524290:WLS524293 WVI524290:WVO524293 A589826:G589829 IW589826:JC589829 SS589826:SY589829 ACO589826:ACU589829 AMK589826:AMQ589829 AWG589826:AWM589829 BGC589826:BGI589829 BPY589826:BQE589829 BZU589826:CAA589829 CJQ589826:CJW589829 CTM589826:CTS589829 DDI589826:DDO589829 DNE589826:DNK589829 DXA589826:DXG589829 EGW589826:EHC589829 EQS589826:EQY589829 FAO589826:FAU589829 FKK589826:FKQ589829 FUG589826:FUM589829 GEC589826:GEI589829 GNY589826:GOE589829 GXU589826:GYA589829 HHQ589826:HHW589829 HRM589826:HRS589829 IBI589826:IBO589829 ILE589826:ILK589829 IVA589826:IVG589829 JEW589826:JFC589829 JOS589826:JOY589829 JYO589826:JYU589829 KIK589826:KIQ589829 KSG589826:KSM589829 LCC589826:LCI589829 LLY589826:LME589829 LVU589826:LWA589829 MFQ589826:MFW589829 MPM589826:MPS589829 MZI589826:MZO589829 NJE589826:NJK589829 NTA589826:NTG589829 OCW589826:ODC589829 OMS589826:OMY589829 OWO589826:OWU589829 PGK589826:PGQ589829 PQG589826:PQM589829 QAC589826:QAI589829 QJY589826:QKE589829 QTU589826:QUA589829 RDQ589826:RDW589829 RNM589826:RNS589829 RXI589826:RXO589829 SHE589826:SHK589829 SRA589826:SRG589829 TAW589826:TBC589829 TKS589826:TKY589829 TUO589826:TUU589829 UEK589826:UEQ589829 UOG589826:UOM589829 UYC589826:UYI589829 VHY589826:VIE589829 VRU589826:VSA589829 WBQ589826:WBW589829 WLM589826:WLS589829 WVI589826:WVO589829 A655362:G655365 IW655362:JC655365 SS655362:SY655365 ACO655362:ACU655365 AMK655362:AMQ655365 AWG655362:AWM655365 BGC655362:BGI655365 BPY655362:BQE655365 BZU655362:CAA655365 CJQ655362:CJW655365 CTM655362:CTS655365 DDI655362:DDO655365 DNE655362:DNK655365 DXA655362:DXG655365 EGW655362:EHC655365 EQS655362:EQY655365 FAO655362:FAU655365 FKK655362:FKQ655365 FUG655362:FUM655365 GEC655362:GEI655365 GNY655362:GOE655365 GXU655362:GYA655365 HHQ655362:HHW655365 HRM655362:HRS655365 IBI655362:IBO655365 ILE655362:ILK655365 IVA655362:IVG655365 JEW655362:JFC655365 JOS655362:JOY655365 JYO655362:JYU655365 KIK655362:KIQ655365 KSG655362:KSM655365 LCC655362:LCI655365 LLY655362:LME655365 LVU655362:LWA655365 MFQ655362:MFW655365 MPM655362:MPS655365 MZI655362:MZO655365 NJE655362:NJK655365 NTA655362:NTG655365 OCW655362:ODC655365 OMS655362:OMY655365 OWO655362:OWU655365 PGK655362:PGQ655365 PQG655362:PQM655365 QAC655362:QAI655365 QJY655362:QKE655365 QTU655362:QUA655365 RDQ655362:RDW655365 RNM655362:RNS655365 RXI655362:RXO655365 SHE655362:SHK655365 SRA655362:SRG655365 TAW655362:TBC655365 TKS655362:TKY655365 TUO655362:TUU655365 UEK655362:UEQ655365 UOG655362:UOM655365 UYC655362:UYI655365 VHY655362:VIE655365 VRU655362:VSA655365 WBQ655362:WBW655365 WLM655362:WLS655365 WVI655362:WVO655365 A720898:G720901 IW720898:JC720901 SS720898:SY720901 ACO720898:ACU720901 AMK720898:AMQ720901 AWG720898:AWM720901 BGC720898:BGI720901 BPY720898:BQE720901 BZU720898:CAA720901 CJQ720898:CJW720901 CTM720898:CTS720901 DDI720898:DDO720901 DNE720898:DNK720901 DXA720898:DXG720901 EGW720898:EHC720901 EQS720898:EQY720901 FAO720898:FAU720901 FKK720898:FKQ720901 FUG720898:FUM720901 GEC720898:GEI720901 GNY720898:GOE720901 GXU720898:GYA720901 HHQ720898:HHW720901 HRM720898:HRS720901 IBI720898:IBO720901 ILE720898:ILK720901 IVA720898:IVG720901 JEW720898:JFC720901 JOS720898:JOY720901 JYO720898:JYU720901 KIK720898:KIQ720901 KSG720898:KSM720901 LCC720898:LCI720901 LLY720898:LME720901 LVU720898:LWA720901 MFQ720898:MFW720901 MPM720898:MPS720901 MZI720898:MZO720901 NJE720898:NJK720901 NTA720898:NTG720901 OCW720898:ODC720901 OMS720898:OMY720901 OWO720898:OWU720901 PGK720898:PGQ720901 PQG720898:PQM720901 QAC720898:QAI720901 QJY720898:QKE720901 QTU720898:QUA720901 RDQ720898:RDW720901 RNM720898:RNS720901 RXI720898:RXO720901 SHE720898:SHK720901 SRA720898:SRG720901 TAW720898:TBC720901 TKS720898:TKY720901 TUO720898:TUU720901 UEK720898:UEQ720901 UOG720898:UOM720901 UYC720898:UYI720901 VHY720898:VIE720901 VRU720898:VSA720901 WBQ720898:WBW720901 WLM720898:WLS720901 WVI720898:WVO720901 A786434:G786437 IW786434:JC786437 SS786434:SY786437 ACO786434:ACU786437 AMK786434:AMQ786437 AWG786434:AWM786437 BGC786434:BGI786437 BPY786434:BQE786437 BZU786434:CAA786437 CJQ786434:CJW786437 CTM786434:CTS786437 DDI786434:DDO786437 DNE786434:DNK786437 DXA786434:DXG786437 EGW786434:EHC786437 EQS786434:EQY786437 FAO786434:FAU786437 FKK786434:FKQ786437 FUG786434:FUM786437 GEC786434:GEI786437 GNY786434:GOE786437 GXU786434:GYA786437 HHQ786434:HHW786437 HRM786434:HRS786437 IBI786434:IBO786437 ILE786434:ILK786437 IVA786434:IVG786437 JEW786434:JFC786437 JOS786434:JOY786437 JYO786434:JYU786437 KIK786434:KIQ786437 KSG786434:KSM786437 LCC786434:LCI786437 LLY786434:LME786437 LVU786434:LWA786437 MFQ786434:MFW786437 MPM786434:MPS786437 MZI786434:MZO786437 NJE786434:NJK786437 NTA786434:NTG786437 OCW786434:ODC786437 OMS786434:OMY786437 OWO786434:OWU786437 PGK786434:PGQ786437 PQG786434:PQM786437 QAC786434:QAI786437 QJY786434:QKE786437 QTU786434:QUA786437 RDQ786434:RDW786437 RNM786434:RNS786437 RXI786434:RXO786437 SHE786434:SHK786437 SRA786434:SRG786437 TAW786434:TBC786437 TKS786434:TKY786437 TUO786434:TUU786437 UEK786434:UEQ786437 UOG786434:UOM786437 UYC786434:UYI786437 VHY786434:VIE786437 VRU786434:VSA786437 WBQ786434:WBW786437 WLM786434:WLS786437 WVI786434:WVO786437 A851970:G851973 IW851970:JC851973 SS851970:SY851973 ACO851970:ACU851973 AMK851970:AMQ851973 AWG851970:AWM851973 BGC851970:BGI851973 BPY851970:BQE851973 BZU851970:CAA851973 CJQ851970:CJW851973 CTM851970:CTS851973 DDI851970:DDO851973 DNE851970:DNK851973 DXA851970:DXG851973 EGW851970:EHC851973 EQS851970:EQY851973 FAO851970:FAU851973 FKK851970:FKQ851973 FUG851970:FUM851973 GEC851970:GEI851973 GNY851970:GOE851973 GXU851970:GYA851973 HHQ851970:HHW851973 HRM851970:HRS851973 IBI851970:IBO851973 ILE851970:ILK851973 IVA851970:IVG851973 JEW851970:JFC851973 JOS851970:JOY851973 JYO851970:JYU851973 KIK851970:KIQ851973 KSG851970:KSM851973 LCC851970:LCI851973 LLY851970:LME851973 LVU851970:LWA851973 MFQ851970:MFW851973 MPM851970:MPS851973 MZI851970:MZO851973 NJE851970:NJK851973 NTA851970:NTG851973 OCW851970:ODC851973 OMS851970:OMY851973 OWO851970:OWU851973 PGK851970:PGQ851973 PQG851970:PQM851973 QAC851970:QAI851973 QJY851970:QKE851973 QTU851970:QUA851973 RDQ851970:RDW851973 RNM851970:RNS851973 RXI851970:RXO851973 SHE851970:SHK851973 SRA851970:SRG851973 TAW851970:TBC851973 TKS851970:TKY851973 TUO851970:TUU851973 UEK851970:UEQ851973 UOG851970:UOM851973 UYC851970:UYI851973 VHY851970:VIE851973 VRU851970:VSA851973 WBQ851970:WBW851973 WLM851970:WLS851973 WVI851970:WVO851973 A917506:G917509 IW917506:JC917509 SS917506:SY917509 ACO917506:ACU917509 AMK917506:AMQ917509 AWG917506:AWM917509 BGC917506:BGI917509 BPY917506:BQE917509 BZU917506:CAA917509 CJQ917506:CJW917509 CTM917506:CTS917509 DDI917506:DDO917509 DNE917506:DNK917509 DXA917506:DXG917509 EGW917506:EHC917509 EQS917506:EQY917509 FAO917506:FAU917509 FKK917506:FKQ917509 FUG917506:FUM917509 GEC917506:GEI917509 GNY917506:GOE917509 GXU917506:GYA917509 HHQ917506:HHW917509 HRM917506:HRS917509 IBI917506:IBO917509 ILE917506:ILK917509 IVA917506:IVG917509 JEW917506:JFC917509 JOS917506:JOY917509 JYO917506:JYU917509 KIK917506:KIQ917509 KSG917506:KSM917509 LCC917506:LCI917509 LLY917506:LME917509 LVU917506:LWA917509 MFQ917506:MFW917509 MPM917506:MPS917509 MZI917506:MZO917509 NJE917506:NJK917509 NTA917506:NTG917509 OCW917506:ODC917509 OMS917506:OMY917509 OWO917506:OWU917509 PGK917506:PGQ917509 PQG917506:PQM917509 QAC917506:QAI917509 QJY917506:QKE917509 QTU917506:QUA917509 RDQ917506:RDW917509 RNM917506:RNS917509 RXI917506:RXO917509 SHE917506:SHK917509 SRA917506:SRG917509 TAW917506:TBC917509 TKS917506:TKY917509 TUO917506:TUU917509 UEK917506:UEQ917509 UOG917506:UOM917509 UYC917506:UYI917509 VHY917506:VIE917509 VRU917506:VSA917509 WBQ917506:WBW917509 WLM917506:WLS917509 WVI917506:WVO917509 A983042:G983045 IW983042:JC983045 SS983042:SY983045 ACO983042:ACU983045 AMK983042:AMQ983045 AWG983042:AWM983045 BGC983042:BGI983045 BPY983042:BQE983045 BZU983042:CAA983045 CJQ983042:CJW983045 CTM983042:CTS983045 DDI983042:DDO983045 DNE983042:DNK983045 DXA983042:DXG983045 EGW983042:EHC983045 EQS983042:EQY983045 FAO983042:FAU983045 FKK983042:FKQ983045 FUG983042:FUM983045 GEC983042:GEI983045 GNY983042:GOE983045 GXU983042:GYA983045 HHQ983042:HHW983045 HRM983042:HRS983045 IBI983042:IBO983045 ILE983042:ILK983045 IVA983042:IVG983045 JEW983042:JFC983045 JOS983042:JOY983045 JYO983042:JYU983045 KIK983042:KIQ983045 KSG983042:KSM983045 LCC983042:LCI983045 LLY983042:LME983045 LVU983042:LWA983045 MFQ983042:MFW983045 MPM983042:MPS983045 MZI983042:MZO983045 NJE983042:NJK983045 NTA983042:NTG983045 OCW983042:ODC983045 OMS983042:OMY983045 OWO983042:OWU983045 PGK983042:PGQ983045 PQG983042:PQM983045 QAC983042:QAI983045 QJY983042:QKE983045 QTU983042:QUA983045 RDQ983042:RDW983045 RNM983042:RNS983045 RXI983042:RXO983045 SHE983042:SHK983045 SRA983042:SRG983045 TAW983042:TBC983045 TKS983042:TKY983045 TUO983042:TUU983045 UEK983042:UEQ983045 UOG983042:UOM983045 UYC983042:UYI983045 VHY983042:VIE983045 VRU983042:VSA983045 WBQ983042:WBW983045 WLM983042:WLS983045 WVI983042:WVO983045 H2:L49 JD2:JH49 SZ2:TD49 ACV2:ACZ49 AMR2:AMV49 AWN2:AWR49 BGJ2:BGN49 BQF2:BQJ49 CAB2:CAF49 CJX2:CKB49 CTT2:CTX49 DDP2:DDT49 DNL2:DNP49 DXH2:DXL49 EHD2:EHH49 EQZ2:ERD49 FAV2:FAZ49 FKR2:FKV49 FUN2:FUR49 GEJ2:GEN49 GOF2:GOJ49 GYB2:GYF49 HHX2:HIB49 HRT2:HRX49 IBP2:IBT49 ILL2:ILP49 IVH2:IVL49 JFD2:JFH49 JOZ2:JPD49 JYV2:JYZ49 KIR2:KIV49 KSN2:KSR49 LCJ2:LCN49 LMF2:LMJ49 LWB2:LWF49 MFX2:MGB49 MPT2:MPX49 MZP2:MZT49 NJL2:NJP49 NTH2:NTL49 ODD2:ODH49 OMZ2:OND49 OWV2:OWZ49 PGR2:PGV49 PQN2:PQR49 QAJ2:QAN49 QKF2:QKJ49 QUB2:QUF49 RDX2:REB49 RNT2:RNX49 RXP2:RXT49 SHL2:SHP49 SRH2:SRL49 TBD2:TBH49 TKZ2:TLD49 TUV2:TUZ49 UER2:UEV49 UON2:UOR49 UYJ2:UYN49 VIF2:VIJ49 VSB2:VSF49 WBX2:WCB49 WLT2:WLX49 WVP2:WVT49 H65538:L65585 JD65538:JH65585 SZ65538:TD65585 ACV65538:ACZ65585 AMR65538:AMV65585 AWN65538:AWR65585 BGJ65538:BGN65585 BQF65538:BQJ65585 CAB65538:CAF65585 CJX65538:CKB65585 CTT65538:CTX65585 DDP65538:DDT65585 DNL65538:DNP65585 DXH65538:DXL65585 EHD65538:EHH65585 EQZ65538:ERD65585 FAV65538:FAZ65585 FKR65538:FKV65585 FUN65538:FUR65585 GEJ65538:GEN65585 GOF65538:GOJ65585 GYB65538:GYF65585 HHX65538:HIB65585 HRT65538:HRX65585 IBP65538:IBT65585 ILL65538:ILP65585 IVH65538:IVL65585 JFD65538:JFH65585 JOZ65538:JPD65585 JYV65538:JYZ65585 KIR65538:KIV65585 KSN65538:KSR65585 LCJ65538:LCN65585 LMF65538:LMJ65585 LWB65538:LWF65585 MFX65538:MGB65585 MPT65538:MPX65585 MZP65538:MZT65585 NJL65538:NJP65585 NTH65538:NTL65585 ODD65538:ODH65585 OMZ65538:OND65585 OWV65538:OWZ65585 PGR65538:PGV65585 PQN65538:PQR65585 QAJ65538:QAN65585 QKF65538:QKJ65585 QUB65538:QUF65585 RDX65538:REB65585 RNT65538:RNX65585 RXP65538:RXT65585 SHL65538:SHP65585 SRH65538:SRL65585 TBD65538:TBH65585 TKZ65538:TLD65585 TUV65538:TUZ65585 UER65538:UEV65585 UON65538:UOR65585 UYJ65538:UYN65585 VIF65538:VIJ65585 VSB65538:VSF65585 WBX65538:WCB65585 WLT65538:WLX65585 WVP65538:WVT65585 H131074:L131121 JD131074:JH131121 SZ131074:TD131121 ACV131074:ACZ131121 AMR131074:AMV131121 AWN131074:AWR131121 BGJ131074:BGN131121 BQF131074:BQJ131121 CAB131074:CAF131121 CJX131074:CKB131121 CTT131074:CTX131121 DDP131074:DDT131121 DNL131074:DNP131121 DXH131074:DXL131121 EHD131074:EHH131121 EQZ131074:ERD131121 FAV131074:FAZ131121 FKR131074:FKV131121 FUN131074:FUR131121 GEJ131074:GEN131121 GOF131074:GOJ131121 GYB131074:GYF131121 HHX131074:HIB131121 HRT131074:HRX131121 IBP131074:IBT131121 ILL131074:ILP131121 IVH131074:IVL131121 JFD131074:JFH131121 JOZ131074:JPD131121 JYV131074:JYZ131121 KIR131074:KIV131121 KSN131074:KSR131121 LCJ131074:LCN131121 LMF131074:LMJ131121 LWB131074:LWF131121 MFX131074:MGB131121 MPT131074:MPX131121 MZP131074:MZT131121 NJL131074:NJP131121 NTH131074:NTL131121 ODD131074:ODH131121 OMZ131074:OND131121 OWV131074:OWZ131121 PGR131074:PGV131121 PQN131074:PQR131121 QAJ131074:QAN131121 QKF131074:QKJ131121 QUB131074:QUF131121 RDX131074:REB131121 RNT131074:RNX131121 RXP131074:RXT131121 SHL131074:SHP131121 SRH131074:SRL131121 TBD131074:TBH131121 TKZ131074:TLD131121 TUV131074:TUZ131121 UER131074:UEV131121 UON131074:UOR131121 UYJ131074:UYN131121 VIF131074:VIJ131121 VSB131074:VSF131121 WBX131074:WCB131121 WLT131074:WLX131121 WVP131074:WVT131121 H196610:L196657 JD196610:JH196657 SZ196610:TD196657 ACV196610:ACZ196657 AMR196610:AMV196657 AWN196610:AWR196657 BGJ196610:BGN196657 BQF196610:BQJ196657 CAB196610:CAF196657 CJX196610:CKB196657 CTT196610:CTX196657 DDP196610:DDT196657 DNL196610:DNP196657 DXH196610:DXL196657 EHD196610:EHH196657 EQZ196610:ERD196657 FAV196610:FAZ196657 FKR196610:FKV196657 FUN196610:FUR196657 GEJ196610:GEN196657 GOF196610:GOJ196657 GYB196610:GYF196657 HHX196610:HIB196657 HRT196610:HRX196657 IBP196610:IBT196657 ILL196610:ILP196657 IVH196610:IVL196657 JFD196610:JFH196657 JOZ196610:JPD196657 JYV196610:JYZ196657 KIR196610:KIV196657 KSN196610:KSR196657 LCJ196610:LCN196657 LMF196610:LMJ196657 LWB196610:LWF196657 MFX196610:MGB196657 MPT196610:MPX196657 MZP196610:MZT196657 NJL196610:NJP196657 NTH196610:NTL196657 ODD196610:ODH196657 OMZ196610:OND196657 OWV196610:OWZ196657 PGR196610:PGV196657 PQN196610:PQR196657 QAJ196610:QAN196657 QKF196610:QKJ196657 QUB196610:QUF196657 RDX196610:REB196657 RNT196610:RNX196657 RXP196610:RXT196657 SHL196610:SHP196657 SRH196610:SRL196657 TBD196610:TBH196657 TKZ196610:TLD196657 TUV196610:TUZ196657 UER196610:UEV196657 UON196610:UOR196657 UYJ196610:UYN196657 VIF196610:VIJ196657 VSB196610:VSF196657 WBX196610:WCB196657 WLT196610:WLX196657 WVP196610:WVT196657 H262146:L262193 JD262146:JH262193 SZ262146:TD262193 ACV262146:ACZ262193 AMR262146:AMV262193 AWN262146:AWR262193 BGJ262146:BGN262193 BQF262146:BQJ262193 CAB262146:CAF262193 CJX262146:CKB262193 CTT262146:CTX262193 DDP262146:DDT262193 DNL262146:DNP262193 DXH262146:DXL262193 EHD262146:EHH262193 EQZ262146:ERD262193 FAV262146:FAZ262193 FKR262146:FKV262193 FUN262146:FUR262193 GEJ262146:GEN262193 GOF262146:GOJ262193 GYB262146:GYF262193 HHX262146:HIB262193 HRT262146:HRX262193 IBP262146:IBT262193 ILL262146:ILP262193 IVH262146:IVL262193 JFD262146:JFH262193 JOZ262146:JPD262193 JYV262146:JYZ262193 KIR262146:KIV262193 KSN262146:KSR262193 LCJ262146:LCN262193 LMF262146:LMJ262193 LWB262146:LWF262193 MFX262146:MGB262193 MPT262146:MPX262193 MZP262146:MZT262193 NJL262146:NJP262193 NTH262146:NTL262193 ODD262146:ODH262193 OMZ262146:OND262193 OWV262146:OWZ262193 PGR262146:PGV262193 PQN262146:PQR262193 QAJ262146:QAN262193 QKF262146:QKJ262193 QUB262146:QUF262193 RDX262146:REB262193 RNT262146:RNX262193 RXP262146:RXT262193 SHL262146:SHP262193 SRH262146:SRL262193 TBD262146:TBH262193 TKZ262146:TLD262193 TUV262146:TUZ262193 UER262146:UEV262193 UON262146:UOR262193 UYJ262146:UYN262193 VIF262146:VIJ262193 VSB262146:VSF262193 WBX262146:WCB262193 WLT262146:WLX262193 WVP262146:WVT262193 H327682:L327729 JD327682:JH327729 SZ327682:TD327729 ACV327682:ACZ327729 AMR327682:AMV327729 AWN327682:AWR327729 BGJ327682:BGN327729 BQF327682:BQJ327729 CAB327682:CAF327729 CJX327682:CKB327729 CTT327682:CTX327729 DDP327682:DDT327729 DNL327682:DNP327729 DXH327682:DXL327729 EHD327682:EHH327729 EQZ327682:ERD327729 FAV327682:FAZ327729 FKR327682:FKV327729 FUN327682:FUR327729 GEJ327682:GEN327729 GOF327682:GOJ327729 GYB327682:GYF327729 HHX327682:HIB327729 HRT327682:HRX327729 IBP327682:IBT327729 ILL327682:ILP327729 IVH327682:IVL327729 JFD327682:JFH327729 JOZ327682:JPD327729 JYV327682:JYZ327729 KIR327682:KIV327729 KSN327682:KSR327729 LCJ327682:LCN327729 LMF327682:LMJ327729 LWB327682:LWF327729 MFX327682:MGB327729 MPT327682:MPX327729 MZP327682:MZT327729 NJL327682:NJP327729 NTH327682:NTL327729 ODD327682:ODH327729 OMZ327682:OND327729 OWV327682:OWZ327729 PGR327682:PGV327729 PQN327682:PQR327729 QAJ327682:QAN327729 QKF327682:QKJ327729 QUB327682:QUF327729 RDX327682:REB327729 RNT327682:RNX327729 RXP327682:RXT327729 SHL327682:SHP327729 SRH327682:SRL327729 TBD327682:TBH327729 TKZ327682:TLD327729 TUV327682:TUZ327729 UER327682:UEV327729 UON327682:UOR327729 UYJ327682:UYN327729 VIF327682:VIJ327729 VSB327682:VSF327729 WBX327682:WCB327729 WLT327682:WLX327729 WVP327682:WVT327729 H393218:L393265 JD393218:JH393265 SZ393218:TD393265 ACV393218:ACZ393265 AMR393218:AMV393265 AWN393218:AWR393265 BGJ393218:BGN393265 BQF393218:BQJ393265 CAB393218:CAF393265 CJX393218:CKB393265 CTT393218:CTX393265 DDP393218:DDT393265 DNL393218:DNP393265 DXH393218:DXL393265 EHD393218:EHH393265 EQZ393218:ERD393265 FAV393218:FAZ393265 FKR393218:FKV393265 FUN393218:FUR393265 GEJ393218:GEN393265 GOF393218:GOJ393265 GYB393218:GYF393265 HHX393218:HIB393265 HRT393218:HRX393265 IBP393218:IBT393265 ILL393218:ILP393265 IVH393218:IVL393265 JFD393218:JFH393265 JOZ393218:JPD393265 JYV393218:JYZ393265 KIR393218:KIV393265 KSN393218:KSR393265 LCJ393218:LCN393265 LMF393218:LMJ393265 LWB393218:LWF393265 MFX393218:MGB393265 MPT393218:MPX393265 MZP393218:MZT393265 NJL393218:NJP393265 NTH393218:NTL393265 ODD393218:ODH393265 OMZ393218:OND393265 OWV393218:OWZ393265 PGR393218:PGV393265 PQN393218:PQR393265 QAJ393218:QAN393265 QKF393218:QKJ393265 QUB393218:QUF393265 RDX393218:REB393265 RNT393218:RNX393265 RXP393218:RXT393265 SHL393218:SHP393265 SRH393218:SRL393265 TBD393218:TBH393265 TKZ393218:TLD393265 TUV393218:TUZ393265 UER393218:UEV393265 UON393218:UOR393265 UYJ393218:UYN393265 VIF393218:VIJ393265 VSB393218:VSF393265 WBX393218:WCB393265 WLT393218:WLX393265 WVP393218:WVT393265 H458754:L458801 JD458754:JH458801 SZ458754:TD458801 ACV458754:ACZ458801 AMR458754:AMV458801 AWN458754:AWR458801 BGJ458754:BGN458801 BQF458754:BQJ458801 CAB458754:CAF458801 CJX458754:CKB458801 CTT458754:CTX458801 DDP458754:DDT458801 DNL458754:DNP458801 DXH458754:DXL458801 EHD458754:EHH458801 EQZ458754:ERD458801 FAV458754:FAZ458801 FKR458754:FKV458801 FUN458754:FUR458801 GEJ458754:GEN458801 GOF458754:GOJ458801 GYB458754:GYF458801 HHX458754:HIB458801 HRT458754:HRX458801 IBP458754:IBT458801 ILL458754:ILP458801 IVH458754:IVL458801 JFD458754:JFH458801 JOZ458754:JPD458801 JYV458754:JYZ458801 KIR458754:KIV458801 KSN458754:KSR458801 LCJ458754:LCN458801 LMF458754:LMJ458801 LWB458754:LWF458801 MFX458754:MGB458801 MPT458754:MPX458801 MZP458754:MZT458801 NJL458754:NJP458801 NTH458754:NTL458801 ODD458754:ODH458801 OMZ458754:OND458801 OWV458754:OWZ458801 PGR458754:PGV458801 PQN458754:PQR458801 QAJ458754:QAN458801 QKF458754:QKJ458801 QUB458754:QUF458801 RDX458754:REB458801 RNT458754:RNX458801 RXP458754:RXT458801 SHL458754:SHP458801 SRH458754:SRL458801 TBD458754:TBH458801 TKZ458754:TLD458801 TUV458754:TUZ458801 UER458754:UEV458801 UON458754:UOR458801 UYJ458754:UYN458801 VIF458754:VIJ458801 VSB458754:VSF458801 WBX458754:WCB458801 WLT458754:WLX458801 WVP458754:WVT458801 H524290:L524337 JD524290:JH524337 SZ524290:TD524337 ACV524290:ACZ524337 AMR524290:AMV524337 AWN524290:AWR524337 BGJ524290:BGN524337 BQF524290:BQJ524337 CAB524290:CAF524337 CJX524290:CKB524337 CTT524290:CTX524337 DDP524290:DDT524337 DNL524290:DNP524337 DXH524290:DXL524337 EHD524290:EHH524337 EQZ524290:ERD524337 FAV524290:FAZ524337 FKR524290:FKV524337 FUN524290:FUR524337 GEJ524290:GEN524337 GOF524290:GOJ524337 GYB524290:GYF524337 HHX524290:HIB524337 HRT524290:HRX524337 IBP524290:IBT524337 ILL524290:ILP524337 IVH524290:IVL524337 JFD524290:JFH524337 JOZ524290:JPD524337 JYV524290:JYZ524337 KIR524290:KIV524337 KSN524290:KSR524337 LCJ524290:LCN524337 LMF524290:LMJ524337 LWB524290:LWF524337 MFX524290:MGB524337 MPT524290:MPX524337 MZP524290:MZT524337 NJL524290:NJP524337 NTH524290:NTL524337 ODD524290:ODH524337 OMZ524290:OND524337 OWV524290:OWZ524337 PGR524290:PGV524337 PQN524290:PQR524337 QAJ524290:QAN524337 QKF524290:QKJ524337 QUB524290:QUF524337 RDX524290:REB524337 RNT524290:RNX524337 RXP524290:RXT524337 SHL524290:SHP524337 SRH524290:SRL524337 TBD524290:TBH524337 TKZ524290:TLD524337 TUV524290:TUZ524337 UER524290:UEV524337 UON524290:UOR524337 UYJ524290:UYN524337 VIF524290:VIJ524337 VSB524290:VSF524337 WBX524290:WCB524337 WLT524290:WLX524337 WVP524290:WVT524337 H589826:L589873 JD589826:JH589873 SZ589826:TD589873 ACV589826:ACZ589873 AMR589826:AMV589873 AWN589826:AWR589873 BGJ589826:BGN589873 BQF589826:BQJ589873 CAB589826:CAF589873 CJX589826:CKB589873 CTT589826:CTX589873 DDP589826:DDT589873 DNL589826:DNP589873 DXH589826:DXL589873 EHD589826:EHH589873 EQZ589826:ERD589873 FAV589826:FAZ589873 FKR589826:FKV589873 FUN589826:FUR589873 GEJ589826:GEN589873 GOF589826:GOJ589873 GYB589826:GYF589873 HHX589826:HIB589873 HRT589826:HRX589873 IBP589826:IBT589873 ILL589826:ILP589873 IVH589826:IVL589873 JFD589826:JFH589873 JOZ589826:JPD589873 JYV589826:JYZ589873 KIR589826:KIV589873 KSN589826:KSR589873 LCJ589826:LCN589873 LMF589826:LMJ589873 LWB589826:LWF589873 MFX589826:MGB589873 MPT589826:MPX589873 MZP589826:MZT589873 NJL589826:NJP589873 NTH589826:NTL589873 ODD589826:ODH589873 OMZ589826:OND589873 OWV589826:OWZ589873 PGR589826:PGV589873 PQN589826:PQR589873 QAJ589826:QAN589873 QKF589826:QKJ589873 QUB589826:QUF589873 RDX589826:REB589873 RNT589826:RNX589873 RXP589826:RXT589873 SHL589826:SHP589873 SRH589826:SRL589873 TBD589826:TBH589873 TKZ589826:TLD589873 TUV589826:TUZ589873 UER589826:UEV589873 UON589826:UOR589873 UYJ589826:UYN589873 VIF589826:VIJ589873 VSB589826:VSF589873 WBX589826:WCB589873 WLT589826:WLX589873 WVP589826:WVT589873 H655362:L655409 JD655362:JH655409 SZ655362:TD655409 ACV655362:ACZ655409 AMR655362:AMV655409 AWN655362:AWR655409 BGJ655362:BGN655409 BQF655362:BQJ655409 CAB655362:CAF655409 CJX655362:CKB655409 CTT655362:CTX655409 DDP655362:DDT655409 DNL655362:DNP655409 DXH655362:DXL655409 EHD655362:EHH655409 EQZ655362:ERD655409 FAV655362:FAZ655409 FKR655362:FKV655409 FUN655362:FUR655409 GEJ655362:GEN655409 GOF655362:GOJ655409 GYB655362:GYF655409 HHX655362:HIB655409 HRT655362:HRX655409 IBP655362:IBT655409 ILL655362:ILP655409 IVH655362:IVL655409 JFD655362:JFH655409 JOZ655362:JPD655409 JYV655362:JYZ655409 KIR655362:KIV655409 KSN655362:KSR655409 LCJ655362:LCN655409 LMF655362:LMJ655409 LWB655362:LWF655409 MFX655362:MGB655409 MPT655362:MPX655409 MZP655362:MZT655409 NJL655362:NJP655409 NTH655362:NTL655409 ODD655362:ODH655409 OMZ655362:OND655409 OWV655362:OWZ655409 PGR655362:PGV655409 PQN655362:PQR655409 QAJ655362:QAN655409 QKF655362:QKJ655409 QUB655362:QUF655409 RDX655362:REB655409 RNT655362:RNX655409 RXP655362:RXT655409 SHL655362:SHP655409 SRH655362:SRL655409 TBD655362:TBH655409 TKZ655362:TLD655409 TUV655362:TUZ655409 UER655362:UEV655409 UON655362:UOR655409 UYJ655362:UYN655409 VIF655362:VIJ655409 VSB655362:VSF655409 WBX655362:WCB655409 WLT655362:WLX655409 WVP655362:WVT655409 H720898:L720945 JD720898:JH720945 SZ720898:TD720945 ACV720898:ACZ720945 AMR720898:AMV720945 AWN720898:AWR720945 BGJ720898:BGN720945 BQF720898:BQJ720945 CAB720898:CAF720945 CJX720898:CKB720945 CTT720898:CTX720945 DDP720898:DDT720945 DNL720898:DNP720945 DXH720898:DXL720945 EHD720898:EHH720945 EQZ720898:ERD720945 FAV720898:FAZ720945 FKR720898:FKV720945 FUN720898:FUR720945 GEJ720898:GEN720945 GOF720898:GOJ720945 GYB720898:GYF720945 HHX720898:HIB720945 HRT720898:HRX720945 IBP720898:IBT720945 ILL720898:ILP720945 IVH720898:IVL720945 JFD720898:JFH720945 JOZ720898:JPD720945 JYV720898:JYZ720945 KIR720898:KIV720945 KSN720898:KSR720945 LCJ720898:LCN720945 LMF720898:LMJ720945 LWB720898:LWF720945 MFX720898:MGB720945 MPT720898:MPX720945 MZP720898:MZT720945 NJL720898:NJP720945 NTH720898:NTL720945 ODD720898:ODH720945 OMZ720898:OND720945 OWV720898:OWZ720945 PGR720898:PGV720945 PQN720898:PQR720945 QAJ720898:QAN720945 QKF720898:QKJ720945 QUB720898:QUF720945 RDX720898:REB720945 RNT720898:RNX720945 RXP720898:RXT720945 SHL720898:SHP720945 SRH720898:SRL720945 TBD720898:TBH720945 TKZ720898:TLD720945 TUV720898:TUZ720945 UER720898:UEV720945 UON720898:UOR720945 UYJ720898:UYN720945 VIF720898:VIJ720945 VSB720898:VSF720945 WBX720898:WCB720945 WLT720898:WLX720945 WVP720898:WVT720945 H786434:L786481 JD786434:JH786481 SZ786434:TD786481 ACV786434:ACZ786481 AMR786434:AMV786481 AWN786434:AWR786481 BGJ786434:BGN786481 BQF786434:BQJ786481 CAB786434:CAF786481 CJX786434:CKB786481 CTT786434:CTX786481 DDP786434:DDT786481 DNL786434:DNP786481 DXH786434:DXL786481 EHD786434:EHH786481 EQZ786434:ERD786481 FAV786434:FAZ786481 FKR786434:FKV786481 FUN786434:FUR786481 GEJ786434:GEN786481 GOF786434:GOJ786481 GYB786434:GYF786481 HHX786434:HIB786481 HRT786434:HRX786481 IBP786434:IBT786481 ILL786434:ILP786481 IVH786434:IVL786481 JFD786434:JFH786481 JOZ786434:JPD786481 JYV786434:JYZ786481 KIR786434:KIV786481 KSN786434:KSR786481 LCJ786434:LCN786481 LMF786434:LMJ786481 LWB786434:LWF786481 MFX786434:MGB786481 MPT786434:MPX786481 MZP786434:MZT786481 NJL786434:NJP786481 NTH786434:NTL786481 ODD786434:ODH786481 OMZ786434:OND786481 OWV786434:OWZ786481 PGR786434:PGV786481 PQN786434:PQR786481 QAJ786434:QAN786481 QKF786434:QKJ786481 QUB786434:QUF786481 RDX786434:REB786481 RNT786434:RNX786481 RXP786434:RXT786481 SHL786434:SHP786481 SRH786434:SRL786481 TBD786434:TBH786481 TKZ786434:TLD786481 TUV786434:TUZ786481 UER786434:UEV786481 UON786434:UOR786481 UYJ786434:UYN786481 VIF786434:VIJ786481 VSB786434:VSF786481 WBX786434:WCB786481 WLT786434:WLX786481 WVP786434:WVT786481 H851970:L852017 JD851970:JH852017 SZ851970:TD852017 ACV851970:ACZ852017 AMR851970:AMV852017 AWN851970:AWR852017 BGJ851970:BGN852017 BQF851970:BQJ852017 CAB851970:CAF852017 CJX851970:CKB852017 CTT851970:CTX852017 DDP851970:DDT852017 DNL851970:DNP852017 DXH851970:DXL852017 EHD851970:EHH852017 EQZ851970:ERD852017 FAV851970:FAZ852017 FKR851970:FKV852017 FUN851970:FUR852017 GEJ851970:GEN852017 GOF851970:GOJ852017 GYB851970:GYF852017 HHX851970:HIB852017 HRT851970:HRX852017 IBP851970:IBT852017 ILL851970:ILP852017 IVH851970:IVL852017 JFD851970:JFH852017 JOZ851970:JPD852017 JYV851970:JYZ852017 KIR851970:KIV852017 KSN851970:KSR852017 LCJ851970:LCN852017 LMF851970:LMJ852017 LWB851970:LWF852017 MFX851970:MGB852017 MPT851970:MPX852017 MZP851970:MZT852017 NJL851970:NJP852017 NTH851970:NTL852017 ODD851970:ODH852017 OMZ851970:OND852017 OWV851970:OWZ852017 PGR851970:PGV852017 PQN851970:PQR852017 QAJ851970:QAN852017 QKF851970:QKJ852017 QUB851970:QUF852017 RDX851970:REB852017 RNT851970:RNX852017 RXP851970:RXT852017 SHL851970:SHP852017 SRH851970:SRL852017 TBD851970:TBH852017 TKZ851970:TLD852017 TUV851970:TUZ852017 UER851970:UEV852017 UON851970:UOR852017 UYJ851970:UYN852017 VIF851970:VIJ852017 VSB851970:VSF852017 WBX851970:WCB852017 WLT851970:WLX852017 WVP851970:WVT852017 H917506:L917553 JD917506:JH917553 SZ917506:TD917553 ACV917506:ACZ917553 AMR917506:AMV917553 AWN917506:AWR917553 BGJ917506:BGN917553 BQF917506:BQJ917553 CAB917506:CAF917553 CJX917506:CKB917553 CTT917506:CTX917553 DDP917506:DDT917553 DNL917506:DNP917553 DXH917506:DXL917553 EHD917506:EHH917553 EQZ917506:ERD917553 FAV917506:FAZ917553 FKR917506:FKV917553 FUN917506:FUR917553 GEJ917506:GEN917553 GOF917506:GOJ917553 GYB917506:GYF917553 HHX917506:HIB917553 HRT917506:HRX917553 IBP917506:IBT917553 ILL917506:ILP917553 IVH917506:IVL917553 JFD917506:JFH917553 JOZ917506:JPD917553 JYV917506:JYZ917553 KIR917506:KIV917553 KSN917506:KSR917553 LCJ917506:LCN917553 LMF917506:LMJ917553 LWB917506:LWF917553 MFX917506:MGB917553 MPT917506:MPX917553 MZP917506:MZT917553 NJL917506:NJP917553 NTH917506:NTL917553 ODD917506:ODH917553 OMZ917506:OND917553 OWV917506:OWZ917553 PGR917506:PGV917553 PQN917506:PQR917553 QAJ917506:QAN917553 QKF917506:QKJ917553 QUB917506:QUF917553 RDX917506:REB917553 RNT917506:RNX917553 RXP917506:RXT917553 SHL917506:SHP917553 SRH917506:SRL917553 TBD917506:TBH917553 TKZ917506:TLD917553 TUV917506:TUZ917553 UER917506:UEV917553 UON917506:UOR917553 UYJ917506:UYN917553 VIF917506:VIJ917553 VSB917506:VSF917553 WBX917506:WCB917553 WLT917506:WLX917553 WVP917506:WVT917553 H983042:L983089 JD983042:JH983089 SZ983042:TD983089 ACV983042:ACZ983089 AMR983042:AMV983089 AWN983042:AWR983089 BGJ983042:BGN983089 BQF983042:BQJ983089 CAB983042:CAF983089 CJX983042:CKB983089 CTT983042:CTX983089 DDP983042:DDT983089 DNL983042:DNP983089 DXH983042:DXL983089 EHD983042:EHH983089 EQZ983042:ERD983089 FAV983042:FAZ983089 FKR983042:FKV983089 FUN983042:FUR983089 GEJ983042:GEN983089 GOF983042:GOJ983089 GYB983042:GYF983089 HHX983042:HIB983089 HRT983042:HRX983089 IBP983042:IBT983089 ILL983042:ILP983089 IVH983042:IVL983089 JFD983042:JFH983089 JOZ983042:JPD983089 JYV983042:JYZ983089 KIR983042:KIV983089 KSN983042:KSR983089 LCJ983042:LCN983089 LMF983042:LMJ983089 LWB983042:LWF983089 MFX983042:MGB983089 MPT983042:MPX983089 MZP983042:MZT983089 NJL983042:NJP983089 NTH983042:NTL983089 ODD983042:ODH983089 OMZ983042:OND983089 OWV983042:OWZ983089 PGR983042:PGV983089 PQN983042:PQR983089 QAJ983042:QAN983089 QKF983042:QKJ983089 QUB983042:QUF983089 RDX983042:REB983089 RNT983042:RNX983089 RXP983042:RXT983089 SHL983042:SHP983089 SRH983042:SRL983089 TBD983042:TBH983089 TKZ983042:TLD983089 TUV983042:TUZ983089 UER983042:UEV983089 UON983042:UOR983089 UYJ983042:UYN983089 VIF983042:VIJ983089 VSB983042:VSF983089 WBX983042:WCB983089 WLT983042:WLX983089 WVP983042:WVT983089 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A7:G49 IW7:JC49 SS7:SY49 ACO7:ACU49 AMK7:AMQ49 AWG7:AWM49 BGC7:BGI49 BPY7:BQE49 BZU7:CAA49 CJQ7:CJW49 CTM7:CTS49 DDI7:DDO49 DNE7:DNK49 DXA7:DXG49 EGW7:EHC49 EQS7:EQY49 FAO7:FAU49 FKK7:FKQ49 FUG7:FUM49 GEC7:GEI49 GNY7:GOE49 GXU7:GYA49 HHQ7:HHW49 HRM7:HRS49 IBI7:IBO49 ILE7:ILK49 IVA7:IVG49 JEW7:JFC49 JOS7:JOY49 JYO7:JYU49 KIK7:KIQ49 KSG7:KSM49 LCC7:LCI49 LLY7:LME49 LVU7:LWA49 MFQ7:MFW49 MPM7:MPS49 MZI7:MZO49 NJE7:NJK49 NTA7:NTG49 OCW7:ODC49 OMS7:OMY49 OWO7:OWU49 PGK7:PGQ49 PQG7:PQM49 QAC7:QAI49 QJY7:QKE49 QTU7:QUA49 RDQ7:RDW49 RNM7:RNS49 RXI7:RXO49 SHE7:SHK49 SRA7:SRG49 TAW7:TBC49 TKS7:TKY49 TUO7:TUU49 UEK7:UEQ49 UOG7:UOM49 UYC7:UYI49 VHY7:VIE49 VRU7:VSA49 WBQ7:WBW49 WLM7:WLS49 WVI7:WVO49 A65543:G65585 IW65543:JC65585 SS65543:SY65585 ACO65543:ACU65585 AMK65543:AMQ65585 AWG65543:AWM65585 BGC65543:BGI65585 BPY65543:BQE65585 BZU65543:CAA65585 CJQ65543:CJW65585 CTM65543:CTS65585 DDI65543:DDO65585 DNE65543:DNK65585 DXA65543:DXG65585 EGW65543:EHC65585 EQS65543:EQY65585 FAO65543:FAU65585 FKK65543:FKQ65585 FUG65543:FUM65585 GEC65543:GEI65585 GNY65543:GOE65585 GXU65543:GYA65585 HHQ65543:HHW65585 HRM65543:HRS65585 IBI65543:IBO65585 ILE65543:ILK65585 IVA65543:IVG65585 JEW65543:JFC65585 JOS65543:JOY65585 JYO65543:JYU65585 KIK65543:KIQ65585 KSG65543:KSM65585 LCC65543:LCI65585 LLY65543:LME65585 LVU65543:LWA65585 MFQ65543:MFW65585 MPM65543:MPS65585 MZI65543:MZO65585 NJE65543:NJK65585 NTA65543:NTG65585 OCW65543:ODC65585 OMS65543:OMY65585 OWO65543:OWU65585 PGK65543:PGQ65585 PQG65543:PQM65585 QAC65543:QAI65585 QJY65543:QKE65585 QTU65543:QUA65585 RDQ65543:RDW65585 RNM65543:RNS65585 RXI65543:RXO65585 SHE65543:SHK65585 SRA65543:SRG65585 TAW65543:TBC65585 TKS65543:TKY65585 TUO65543:TUU65585 UEK65543:UEQ65585 UOG65543:UOM65585 UYC65543:UYI65585 VHY65543:VIE65585 VRU65543:VSA65585 WBQ65543:WBW65585 WLM65543:WLS65585 WVI65543:WVO65585 A131079:G131121 IW131079:JC131121 SS131079:SY131121 ACO131079:ACU131121 AMK131079:AMQ131121 AWG131079:AWM131121 BGC131079:BGI131121 BPY131079:BQE131121 BZU131079:CAA131121 CJQ131079:CJW131121 CTM131079:CTS131121 DDI131079:DDO131121 DNE131079:DNK131121 DXA131079:DXG131121 EGW131079:EHC131121 EQS131079:EQY131121 FAO131079:FAU131121 FKK131079:FKQ131121 FUG131079:FUM131121 GEC131079:GEI131121 GNY131079:GOE131121 GXU131079:GYA131121 HHQ131079:HHW131121 HRM131079:HRS131121 IBI131079:IBO131121 ILE131079:ILK131121 IVA131079:IVG131121 JEW131079:JFC131121 JOS131079:JOY131121 JYO131079:JYU131121 KIK131079:KIQ131121 KSG131079:KSM131121 LCC131079:LCI131121 LLY131079:LME131121 LVU131079:LWA131121 MFQ131079:MFW131121 MPM131079:MPS131121 MZI131079:MZO131121 NJE131079:NJK131121 NTA131079:NTG131121 OCW131079:ODC131121 OMS131079:OMY131121 OWO131079:OWU131121 PGK131079:PGQ131121 PQG131079:PQM131121 QAC131079:QAI131121 QJY131079:QKE131121 QTU131079:QUA131121 RDQ131079:RDW131121 RNM131079:RNS131121 RXI131079:RXO131121 SHE131079:SHK131121 SRA131079:SRG131121 TAW131079:TBC131121 TKS131079:TKY131121 TUO131079:TUU131121 UEK131079:UEQ131121 UOG131079:UOM131121 UYC131079:UYI131121 VHY131079:VIE131121 VRU131079:VSA131121 WBQ131079:WBW131121 WLM131079:WLS131121 WVI131079:WVO131121 A196615:G196657 IW196615:JC196657 SS196615:SY196657 ACO196615:ACU196657 AMK196615:AMQ196657 AWG196615:AWM196657 BGC196615:BGI196657 BPY196615:BQE196657 BZU196615:CAA196657 CJQ196615:CJW196657 CTM196615:CTS196657 DDI196615:DDO196657 DNE196615:DNK196657 DXA196615:DXG196657 EGW196615:EHC196657 EQS196615:EQY196657 FAO196615:FAU196657 FKK196615:FKQ196657 FUG196615:FUM196657 GEC196615:GEI196657 GNY196615:GOE196657 GXU196615:GYA196657 HHQ196615:HHW196657 HRM196615:HRS196657 IBI196615:IBO196657 ILE196615:ILK196657 IVA196615:IVG196657 JEW196615:JFC196657 JOS196615:JOY196657 JYO196615:JYU196657 KIK196615:KIQ196657 KSG196615:KSM196657 LCC196615:LCI196657 LLY196615:LME196657 LVU196615:LWA196657 MFQ196615:MFW196657 MPM196615:MPS196657 MZI196615:MZO196657 NJE196615:NJK196657 NTA196615:NTG196657 OCW196615:ODC196657 OMS196615:OMY196657 OWO196615:OWU196657 PGK196615:PGQ196657 PQG196615:PQM196657 QAC196615:QAI196657 QJY196615:QKE196657 QTU196615:QUA196657 RDQ196615:RDW196657 RNM196615:RNS196657 RXI196615:RXO196657 SHE196615:SHK196657 SRA196615:SRG196657 TAW196615:TBC196657 TKS196615:TKY196657 TUO196615:TUU196657 UEK196615:UEQ196657 UOG196615:UOM196657 UYC196615:UYI196657 VHY196615:VIE196657 VRU196615:VSA196657 WBQ196615:WBW196657 WLM196615:WLS196657 WVI196615:WVO196657 A262151:G262193 IW262151:JC262193 SS262151:SY262193 ACO262151:ACU262193 AMK262151:AMQ262193 AWG262151:AWM262193 BGC262151:BGI262193 BPY262151:BQE262193 BZU262151:CAA262193 CJQ262151:CJW262193 CTM262151:CTS262193 DDI262151:DDO262193 DNE262151:DNK262193 DXA262151:DXG262193 EGW262151:EHC262193 EQS262151:EQY262193 FAO262151:FAU262193 FKK262151:FKQ262193 FUG262151:FUM262193 GEC262151:GEI262193 GNY262151:GOE262193 GXU262151:GYA262193 HHQ262151:HHW262193 HRM262151:HRS262193 IBI262151:IBO262193 ILE262151:ILK262193 IVA262151:IVG262193 JEW262151:JFC262193 JOS262151:JOY262193 JYO262151:JYU262193 KIK262151:KIQ262193 KSG262151:KSM262193 LCC262151:LCI262193 LLY262151:LME262193 LVU262151:LWA262193 MFQ262151:MFW262193 MPM262151:MPS262193 MZI262151:MZO262193 NJE262151:NJK262193 NTA262151:NTG262193 OCW262151:ODC262193 OMS262151:OMY262193 OWO262151:OWU262193 PGK262151:PGQ262193 PQG262151:PQM262193 QAC262151:QAI262193 QJY262151:QKE262193 QTU262151:QUA262193 RDQ262151:RDW262193 RNM262151:RNS262193 RXI262151:RXO262193 SHE262151:SHK262193 SRA262151:SRG262193 TAW262151:TBC262193 TKS262151:TKY262193 TUO262151:TUU262193 UEK262151:UEQ262193 UOG262151:UOM262193 UYC262151:UYI262193 VHY262151:VIE262193 VRU262151:VSA262193 WBQ262151:WBW262193 WLM262151:WLS262193 WVI262151:WVO262193 A327687:G327729 IW327687:JC327729 SS327687:SY327729 ACO327687:ACU327729 AMK327687:AMQ327729 AWG327687:AWM327729 BGC327687:BGI327729 BPY327687:BQE327729 BZU327687:CAA327729 CJQ327687:CJW327729 CTM327687:CTS327729 DDI327687:DDO327729 DNE327687:DNK327729 DXA327687:DXG327729 EGW327687:EHC327729 EQS327687:EQY327729 FAO327687:FAU327729 FKK327687:FKQ327729 FUG327687:FUM327729 GEC327687:GEI327729 GNY327687:GOE327729 GXU327687:GYA327729 HHQ327687:HHW327729 HRM327687:HRS327729 IBI327687:IBO327729 ILE327687:ILK327729 IVA327687:IVG327729 JEW327687:JFC327729 JOS327687:JOY327729 JYO327687:JYU327729 KIK327687:KIQ327729 KSG327687:KSM327729 LCC327687:LCI327729 LLY327687:LME327729 LVU327687:LWA327729 MFQ327687:MFW327729 MPM327687:MPS327729 MZI327687:MZO327729 NJE327687:NJK327729 NTA327687:NTG327729 OCW327687:ODC327729 OMS327687:OMY327729 OWO327687:OWU327729 PGK327687:PGQ327729 PQG327687:PQM327729 QAC327687:QAI327729 QJY327687:QKE327729 QTU327687:QUA327729 RDQ327687:RDW327729 RNM327687:RNS327729 RXI327687:RXO327729 SHE327687:SHK327729 SRA327687:SRG327729 TAW327687:TBC327729 TKS327687:TKY327729 TUO327687:TUU327729 UEK327687:UEQ327729 UOG327687:UOM327729 UYC327687:UYI327729 VHY327687:VIE327729 VRU327687:VSA327729 WBQ327687:WBW327729 WLM327687:WLS327729 WVI327687:WVO327729 A393223:G393265 IW393223:JC393265 SS393223:SY393265 ACO393223:ACU393265 AMK393223:AMQ393265 AWG393223:AWM393265 BGC393223:BGI393265 BPY393223:BQE393265 BZU393223:CAA393265 CJQ393223:CJW393265 CTM393223:CTS393265 DDI393223:DDO393265 DNE393223:DNK393265 DXA393223:DXG393265 EGW393223:EHC393265 EQS393223:EQY393265 FAO393223:FAU393265 FKK393223:FKQ393265 FUG393223:FUM393265 GEC393223:GEI393265 GNY393223:GOE393265 GXU393223:GYA393265 HHQ393223:HHW393265 HRM393223:HRS393265 IBI393223:IBO393265 ILE393223:ILK393265 IVA393223:IVG393265 JEW393223:JFC393265 JOS393223:JOY393265 JYO393223:JYU393265 KIK393223:KIQ393265 KSG393223:KSM393265 LCC393223:LCI393265 LLY393223:LME393265 LVU393223:LWA393265 MFQ393223:MFW393265 MPM393223:MPS393265 MZI393223:MZO393265 NJE393223:NJK393265 NTA393223:NTG393265 OCW393223:ODC393265 OMS393223:OMY393265 OWO393223:OWU393265 PGK393223:PGQ393265 PQG393223:PQM393265 QAC393223:QAI393265 QJY393223:QKE393265 QTU393223:QUA393265 RDQ393223:RDW393265 RNM393223:RNS393265 RXI393223:RXO393265 SHE393223:SHK393265 SRA393223:SRG393265 TAW393223:TBC393265 TKS393223:TKY393265 TUO393223:TUU393265 UEK393223:UEQ393265 UOG393223:UOM393265 UYC393223:UYI393265 VHY393223:VIE393265 VRU393223:VSA393265 WBQ393223:WBW393265 WLM393223:WLS393265 WVI393223:WVO393265 A458759:G458801 IW458759:JC458801 SS458759:SY458801 ACO458759:ACU458801 AMK458759:AMQ458801 AWG458759:AWM458801 BGC458759:BGI458801 BPY458759:BQE458801 BZU458759:CAA458801 CJQ458759:CJW458801 CTM458759:CTS458801 DDI458759:DDO458801 DNE458759:DNK458801 DXA458759:DXG458801 EGW458759:EHC458801 EQS458759:EQY458801 FAO458759:FAU458801 FKK458759:FKQ458801 FUG458759:FUM458801 GEC458759:GEI458801 GNY458759:GOE458801 GXU458759:GYA458801 HHQ458759:HHW458801 HRM458759:HRS458801 IBI458759:IBO458801 ILE458759:ILK458801 IVA458759:IVG458801 JEW458759:JFC458801 JOS458759:JOY458801 JYO458759:JYU458801 KIK458759:KIQ458801 KSG458759:KSM458801 LCC458759:LCI458801 LLY458759:LME458801 LVU458759:LWA458801 MFQ458759:MFW458801 MPM458759:MPS458801 MZI458759:MZO458801 NJE458759:NJK458801 NTA458759:NTG458801 OCW458759:ODC458801 OMS458759:OMY458801 OWO458759:OWU458801 PGK458759:PGQ458801 PQG458759:PQM458801 QAC458759:QAI458801 QJY458759:QKE458801 QTU458759:QUA458801 RDQ458759:RDW458801 RNM458759:RNS458801 RXI458759:RXO458801 SHE458759:SHK458801 SRA458759:SRG458801 TAW458759:TBC458801 TKS458759:TKY458801 TUO458759:TUU458801 UEK458759:UEQ458801 UOG458759:UOM458801 UYC458759:UYI458801 VHY458759:VIE458801 VRU458759:VSA458801 WBQ458759:WBW458801 WLM458759:WLS458801 WVI458759:WVO458801 A524295:G524337 IW524295:JC524337 SS524295:SY524337 ACO524295:ACU524337 AMK524295:AMQ524337 AWG524295:AWM524337 BGC524295:BGI524337 BPY524295:BQE524337 BZU524295:CAA524337 CJQ524295:CJW524337 CTM524295:CTS524337 DDI524295:DDO524337 DNE524295:DNK524337 DXA524295:DXG524337 EGW524295:EHC524337 EQS524295:EQY524337 FAO524295:FAU524337 FKK524295:FKQ524337 FUG524295:FUM524337 GEC524295:GEI524337 GNY524295:GOE524337 GXU524295:GYA524337 HHQ524295:HHW524337 HRM524295:HRS524337 IBI524295:IBO524337 ILE524295:ILK524337 IVA524295:IVG524337 JEW524295:JFC524337 JOS524295:JOY524337 JYO524295:JYU524337 KIK524295:KIQ524337 KSG524295:KSM524337 LCC524295:LCI524337 LLY524295:LME524337 LVU524295:LWA524337 MFQ524295:MFW524337 MPM524295:MPS524337 MZI524295:MZO524337 NJE524295:NJK524337 NTA524295:NTG524337 OCW524295:ODC524337 OMS524295:OMY524337 OWO524295:OWU524337 PGK524295:PGQ524337 PQG524295:PQM524337 QAC524295:QAI524337 QJY524295:QKE524337 QTU524295:QUA524337 RDQ524295:RDW524337 RNM524295:RNS524337 RXI524295:RXO524337 SHE524295:SHK524337 SRA524295:SRG524337 TAW524295:TBC524337 TKS524295:TKY524337 TUO524295:TUU524337 UEK524295:UEQ524337 UOG524295:UOM524337 UYC524295:UYI524337 VHY524295:VIE524337 VRU524295:VSA524337 WBQ524295:WBW524337 WLM524295:WLS524337 WVI524295:WVO524337 A589831:G589873 IW589831:JC589873 SS589831:SY589873 ACO589831:ACU589873 AMK589831:AMQ589873 AWG589831:AWM589873 BGC589831:BGI589873 BPY589831:BQE589873 BZU589831:CAA589873 CJQ589831:CJW589873 CTM589831:CTS589873 DDI589831:DDO589873 DNE589831:DNK589873 DXA589831:DXG589873 EGW589831:EHC589873 EQS589831:EQY589873 FAO589831:FAU589873 FKK589831:FKQ589873 FUG589831:FUM589873 GEC589831:GEI589873 GNY589831:GOE589873 GXU589831:GYA589873 HHQ589831:HHW589873 HRM589831:HRS589873 IBI589831:IBO589873 ILE589831:ILK589873 IVA589831:IVG589873 JEW589831:JFC589873 JOS589831:JOY589873 JYO589831:JYU589873 KIK589831:KIQ589873 KSG589831:KSM589873 LCC589831:LCI589873 LLY589831:LME589873 LVU589831:LWA589873 MFQ589831:MFW589873 MPM589831:MPS589873 MZI589831:MZO589873 NJE589831:NJK589873 NTA589831:NTG589873 OCW589831:ODC589873 OMS589831:OMY589873 OWO589831:OWU589873 PGK589831:PGQ589873 PQG589831:PQM589873 QAC589831:QAI589873 QJY589831:QKE589873 QTU589831:QUA589873 RDQ589831:RDW589873 RNM589831:RNS589873 RXI589831:RXO589873 SHE589831:SHK589873 SRA589831:SRG589873 TAW589831:TBC589873 TKS589831:TKY589873 TUO589831:TUU589873 UEK589831:UEQ589873 UOG589831:UOM589873 UYC589831:UYI589873 VHY589831:VIE589873 VRU589831:VSA589873 WBQ589831:WBW589873 WLM589831:WLS589873 WVI589831:WVO589873 A655367:G655409 IW655367:JC655409 SS655367:SY655409 ACO655367:ACU655409 AMK655367:AMQ655409 AWG655367:AWM655409 BGC655367:BGI655409 BPY655367:BQE655409 BZU655367:CAA655409 CJQ655367:CJW655409 CTM655367:CTS655409 DDI655367:DDO655409 DNE655367:DNK655409 DXA655367:DXG655409 EGW655367:EHC655409 EQS655367:EQY655409 FAO655367:FAU655409 FKK655367:FKQ655409 FUG655367:FUM655409 GEC655367:GEI655409 GNY655367:GOE655409 GXU655367:GYA655409 HHQ655367:HHW655409 HRM655367:HRS655409 IBI655367:IBO655409 ILE655367:ILK655409 IVA655367:IVG655409 JEW655367:JFC655409 JOS655367:JOY655409 JYO655367:JYU655409 KIK655367:KIQ655409 KSG655367:KSM655409 LCC655367:LCI655409 LLY655367:LME655409 LVU655367:LWA655409 MFQ655367:MFW655409 MPM655367:MPS655409 MZI655367:MZO655409 NJE655367:NJK655409 NTA655367:NTG655409 OCW655367:ODC655409 OMS655367:OMY655409 OWO655367:OWU655409 PGK655367:PGQ655409 PQG655367:PQM655409 QAC655367:QAI655409 QJY655367:QKE655409 QTU655367:QUA655409 RDQ655367:RDW655409 RNM655367:RNS655409 RXI655367:RXO655409 SHE655367:SHK655409 SRA655367:SRG655409 TAW655367:TBC655409 TKS655367:TKY655409 TUO655367:TUU655409 UEK655367:UEQ655409 UOG655367:UOM655409 UYC655367:UYI655409 VHY655367:VIE655409 VRU655367:VSA655409 WBQ655367:WBW655409 WLM655367:WLS655409 WVI655367:WVO655409 A720903:G720945 IW720903:JC720945 SS720903:SY720945 ACO720903:ACU720945 AMK720903:AMQ720945 AWG720903:AWM720945 BGC720903:BGI720945 BPY720903:BQE720945 BZU720903:CAA720945 CJQ720903:CJW720945 CTM720903:CTS720945 DDI720903:DDO720945 DNE720903:DNK720945 DXA720903:DXG720945 EGW720903:EHC720945 EQS720903:EQY720945 FAO720903:FAU720945 FKK720903:FKQ720945 FUG720903:FUM720945 GEC720903:GEI720945 GNY720903:GOE720945 GXU720903:GYA720945 HHQ720903:HHW720945 HRM720903:HRS720945 IBI720903:IBO720945 ILE720903:ILK720945 IVA720903:IVG720945 JEW720903:JFC720945 JOS720903:JOY720945 JYO720903:JYU720945 KIK720903:KIQ720945 KSG720903:KSM720945 LCC720903:LCI720945 LLY720903:LME720945 LVU720903:LWA720945 MFQ720903:MFW720945 MPM720903:MPS720945 MZI720903:MZO720945 NJE720903:NJK720945 NTA720903:NTG720945 OCW720903:ODC720945 OMS720903:OMY720945 OWO720903:OWU720945 PGK720903:PGQ720945 PQG720903:PQM720945 QAC720903:QAI720945 QJY720903:QKE720945 QTU720903:QUA720945 RDQ720903:RDW720945 RNM720903:RNS720945 RXI720903:RXO720945 SHE720903:SHK720945 SRA720903:SRG720945 TAW720903:TBC720945 TKS720903:TKY720945 TUO720903:TUU720945 UEK720903:UEQ720945 UOG720903:UOM720945 UYC720903:UYI720945 VHY720903:VIE720945 VRU720903:VSA720945 WBQ720903:WBW720945 WLM720903:WLS720945 WVI720903:WVO720945 A786439:G786481 IW786439:JC786481 SS786439:SY786481 ACO786439:ACU786481 AMK786439:AMQ786481 AWG786439:AWM786481 BGC786439:BGI786481 BPY786439:BQE786481 BZU786439:CAA786481 CJQ786439:CJW786481 CTM786439:CTS786481 DDI786439:DDO786481 DNE786439:DNK786481 DXA786439:DXG786481 EGW786439:EHC786481 EQS786439:EQY786481 FAO786439:FAU786481 FKK786439:FKQ786481 FUG786439:FUM786481 GEC786439:GEI786481 GNY786439:GOE786481 GXU786439:GYA786481 HHQ786439:HHW786481 HRM786439:HRS786481 IBI786439:IBO786481 ILE786439:ILK786481 IVA786439:IVG786481 JEW786439:JFC786481 JOS786439:JOY786481 JYO786439:JYU786481 KIK786439:KIQ786481 KSG786439:KSM786481 LCC786439:LCI786481 LLY786439:LME786481 LVU786439:LWA786481 MFQ786439:MFW786481 MPM786439:MPS786481 MZI786439:MZO786481 NJE786439:NJK786481 NTA786439:NTG786481 OCW786439:ODC786481 OMS786439:OMY786481 OWO786439:OWU786481 PGK786439:PGQ786481 PQG786439:PQM786481 QAC786439:QAI786481 QJY786439:QKE786481 QTU786439:QUA786481 RDQ786439:RDW786481 RNM786439:RNS786481 RXI786439:RXO786481 SHE786439:SHK786481 SRA786439:SRG786481 TAW786439:TBC786481 TKS786439:TKY786481 TUO786439:TUU786481 UEK786439:UEQ786481 UOG786439:UOM786481 UYC786439:UYI786481 VHY786439:VIE786481 VRU786439:VSA786481 WBQ786439:WBW786481 WLM786439:WLS786481 WVI786439:WVO786481 A851975:G852017 IW851975:JC852017 SS851975:SY852017 ACO851975:ACU852017 AMK851975:AMQ852017 AWG851975:AWM852017 BGC851975:BGI852017 BPY851975:BQE852017 BZU851975:CAA852017 CJQ851975:CJW852017 CTM851975:CTS852017 DDI851975:DDO852017 DNE851975:DNK852017 DXA851975:DXG852017 EGW851975:EHC852017 EQS851975:EQY852017 FAO851975:FAU852017 FKK851975:FKQ852017 FUG851975:FUM852017 GEC851975:GEI852017 GNY851975:GOE852017 GXU851975:GYA852017 HHQ851975:HHW852017 HRM851975:HRS852017 IBI851975:IBO852017 ILE851975:ILK852017 IVA851975:IVG852017 JEW851975:JFC852017 JOS851975:JOY852017 JYO851975:JYU852017 KIK851975:KIQ852017 KSG851975:KSM852017 LCC851975:LCI852017 LLY851975:LME852017 LVU851975:LWA852017 MFQ851975:MFW852017 MPM851975:MPS852017 MZI851975:MZO852017 NJE851975:NJK852017 NTA851975:NTG852017 OCW851975:ODC852017 OMS851975:OMY852017 OWO851975:OWU852017 PGK851975:PGQ852017 PQG851975:PQM852017 QAC851975:QAI852017 QJY851975:QKE852017 QTU851975:QUA852017 RDQ851975:RDW852017 RNM851975:RNS852017 RXI851975:RXO852017 SHE851975:SHK852017 SRA851975:SRG852017 TAW851975:TBC852017 TKS851975:TKY852017 TUO851975:TUU852017 UEK851975:UEQ852017 UOG851975:UOM852017 UYC851975:UYI852017 VHY851975:VIE852017 VRU851975:VSA852017 WBQ851975:WBW852017 WLM851975:WLS852017 WVI851975:WVO852017 A917511:G917553 IW917511:JC917553 SS917511:SY917553 ACO917511:ACU917553 AMK917511:AMQ917553 AWG917511:AWM917553 BGC917511:BGI917553 BPY917511:BQE917553 BZU917511:CAA917553 CJQ917511:CJW917553 CTM917511:CTS917553 DDI917511:DDO917553 DNE917511:DNK917553 DXA917511:DXG917553 EGW917511:EHC917553 EQS917511:EQY917553 FAO917511:FAU917553 FKK917511:FKQ917553 FUG917511:FUM917553 GEC917511:GEI917553 GNY917511:GOE917553 GXU917511:GYA917553 HHQ917511:HHW917553 HRM917511:HRS917553 IBI917511:IBO917553 ILE917511:ILK917553 IVA917511:IVG917553 JEW917511:JFC917553 JOS917511:JOY917553 JYO917511:JYU917553 KIK917511:KIQ917553 KSG917511:KSM917553 LCC917511:LCI917553 LLY917511:LME917553 LVU917511:LWA917553 MFQ917511:MFW917553 MPM917511:MPS917553 MZI917511:MZO917553 NJE917511:NJK917553 NTA917511:NTG917553 OCW917511:ODC917553 OMS917511:OMY917553 OWO917511:OWU917553 PGK917511:PGQ917553 PQG917511:PQM917553 QAC917511:QAI917553 QJY917511:QKE917553 QTU917511:QUA917553 RDQ917511:RDW917553 RNM917511:RNS917553 RXI917511:RXO917553 SHE917511:SHK917553 SRA917511:SRG917553 TAW917511:TBC917553 TKS917511:TKY917553 TUO917511:TUU917553 UEK917511:UEQ917553 UOG917511:UOM917553 UYC917511:UYI917553 VHY917511:VIE917553 VRU917511:VSA917553 WBQ917511:WBW917553 WLM917511:WLS917553 WVI917511:WVO917553 A983047:G983089 IW983047:JC983089 SS983047:SY983089 ACO983047:ACU983089 AMK983047:AMQ983089 AWG983047:AWM983089 BGC983047:BGI983089 BPY983047:BQE983089 BZU983047:CAA983089 CJQ983047:CJW983089 CTM983047:CTS983089 DDI983047:DDO983089 DNE983047:DNK983089 DXA983047:DXG983089 EGW983047:EHC983089 EQS983047:EQY983089 FAO983047:FAU983089 FKK983047:FKQ983089 FUG983047:FUM983089 GEC983047:GEI983089 GNY983047:GOE983089 GXU983047:GYA983089 HHQ983047:HHW983089 HRM983047:HRS983089 IBI983047:IBO983089 ILE983047:ILK983089 IVA983047:IVG983089 JEW983047:JFC983089 JOS983047:JOY983089 JYO983047:JYU983089 KIK983047:KIQ983089 KSG983047:KSM983089 LCC983047:LCI983089 LLY983047:LME983089 LVU983047:LWA983089 MFQ983047:MFW983089 MPM983047:MPS983089 MZI983047:MZO983089 NJE983047:NJK983089 NTA983047:NTG983089 OCW983047:ODC983089 OMS983047:OMY983089 OWO983047:OWU983089 PGK983047:PGQ983089 PQG983047:PQM983089 QAC983047:QAI983089 QJY983047:QKE983089 QTU983047:QUA983089 RDQ983047:RDW983089 RNM983047:RNS983089 RXI983047:RXO983089 SHE983047:SHK983089 SRA983047:SRG983089 TAW983047:TBC983089 TKS983047:TKY983089 TUO983047:TUU983089 UEK983047:UEQ983089 UOG983047:UOM983089 UYC983047:UYI983089 VHY983047:VIE983089 VRU983047:VSA983089 WBQ983047:WBW983089 WLM983047:WLS983089 WVI983047:WVO983089 A50:L60 IW50:JH60 SS50:TD60 ACO50:ACZ60 AMK50:AMV60 AWG50:AWR60 BGC50:BGN60 BPY50:BQJ60 BZU50:CAF60 CJQ50:CKB60 CTM50:CTX60 DDI50:DDT60 DNE50:DNP60 DXA50:DXL60 EGW50:EHH60 EQS50:ERD60 FAO50:FAZ60 FKK50:FKV60 FUG50:FUR60 GEC50:GEN60 GNY50:GOJ60 GXU50:GYF60 HHQ50:HIB60 HRM50:HRX60 IBI50:IBT60 ILE50:ILP60 IVA50:IVL60 JEW50:JFH60 JOS50:JPD60 JYO50:JYZ60 KIK50:KIV60 KSG50:KSR60 LCC50:LCN60 LLY50:LMJ60 LVU50:LWF60 MFQ50:MGB60 MPM50:MPX60 MZI50:MZT60 NJE50:NJP60 NTA50:NTL60 OCW50:ODH60 OMS50:OND60 OWO50:OWZ60 PGK50:PGV60 PQG50:PQR60 QAC50:QAN60 QJY50:QKJ60 QTU50:QUF60 RDQ50:REB60 RNM50:RNX60 RXI50:RXT60 SHE50:SHP60 SRA50:SRL60 TAW50:TBH60 TKS50:TLD60 TUO50:TUZ60 UEK50:UEV60 UOG50:UOR60 UYC50:UYN60 VHY50:VIJ60 VRU50:VSF60 WBQ50:WCB60 WLM50:WLX60 WVI50:WVT60 A65586:L65596 IW65586:JH65596 SS65586:TD65596 ACO65586:ACZ65596 AMK65586:AMV65596 AWG65586:AWR65596 BGC65586:BGN65596 BPY65586:BQJ65596 BZU65586:CAF65596 CJQ65586:CKB65596 CTM65586:CTX65596 DDI65586:DDT65596 DNE65586:DNP65596 DXA65586:DXL65596 EGW65586:EHH65596 EQS65586:ERD65596 FAO65586:FAZ65596 FKK65586:FKV65596 FUG65586:FUR65596 GEC65586:GEN65596 GNY65586:GOJ65596 GXU65586:GYF65596 HHQ65586:HIB65596 HRM65586:HRX65596 IBI65586:IBT65596 ILE65586:ILP65596 IVA65586:IVL65596 JEW65586:JFH65596 JOS65586:JPD65596 JYO65586:JYZ65596 KIK65586:KIV65596 KSG65586:KSR65596 LCC65586:LCN65596 LLY65586:LMJ65596 LVU65586:LWF65596 MFQ65586:MGB65596 MPM65586:MPX65596 MZI65586:MZT65596 NJE65586:NJP65596 NTA65586:NTL65596 OCW65586:ODH65596 OMS65586:OND65596 OWO65586:OWZ65596 PGK65586:PGV65596 PQG65586:PQR65596 QAC65586:QAN65596 QJY65586:QKJ65596 QTU65586:QUF65596 RDQ65586:REB65596 RNM65586:RNX65596 RXI65586:RXT65596 SHE65586:SHP65596 SRA65586:SRL65596 TAW65586:TBH65596 TKS65586:TLD65596 TUO65586:TUZ65596 UEK65586:UEV65596 UOG65586:UOR65596 UYC65586:UYN65596 VHY65586:VIJ65596 VRU65586:VSF65596 WBQ65586:WCB65596 WLM65586:WLX65596 WVI65586:WVT65596 A131122:L131132 IW131122:JH131132 SS131122:TD131132 ACO131122:ACZ131132 AMK131122:AMV131132 AWG131122:AWR131132 BGC131122:BGN131132 BPY131122:BQJ131132 BZU131122:CAF131132 CJQ131122:CKB131132 CTM131122:CTX131132 DDI131122:DDT131132 DNE131122:DNP131132 DXA131122:DXL131132 EGW131122:EHH131132 EQS131122:ERD131132 FAO131122:FAZ131132 FKK131122:FKV131132 FUG131122:FUR131132 GEC131122:GEN131132 GNY131122:GOJ131132 GXU131122:GYF131132 HHQ131122:HIB131132 HRM131122:HRX131132 IBI131122:IBT131132 ILE131122:ILP131132 IVA131122:IVL131132 JEW131122:JFH131132 JOS131122:JPD131132 JYO131122:JYZ131132 KIK131122:KIV131132 KSG131122:KSR131132 LCC131122:LCN131132 LLY131122:LMJ131132 LVU131122:LWF131132 MFQ131122:MGB131132 MPM131122:MPX131132 MZI131122:MZT131132 NJE131122:NJP131132 NTA131122:NTL131132 OCW131122:ODH131132 OMS131122:OND131132 OWO131122:OWZ131132 PGK131122:PGV131132 PQG131122:PQR131132 QAC131122:QAN131132 QJY131122:QKJ131132 QTU131122:QUF131132 RDQ131122:REB131132 RNM131122:RNX131132 RXI131122:RXT131132 SHE131122:SHP131132 SRA131122:SRL131132 TAW131122:TBH131132 TKS131122:TLD131132 TUO131122:TUZ131132 UEK131122:UEV131132 UOG131122:UOR131132 UYC131122:UYN131132 VHY131122:VIJ131132 VRU131122:VSF131132 WBQ131122:WCB131132 WLM131122:WLX131132 WVI131122:WVT131132 A196658:L196668 IW196658:JH196668 SS196658:TD196668 ACO196658:ACZ196668 AMK196658:AMV196668 AWG196658:AWR196668 BGC196658:BGN196668 BPY196658:BQJ196668 BZU196658:CAF196668 CJQ196658:CKB196668 CTM196658:CTX196668 DDI196658:DDT196668 DNE196658:DNP196668 DXA196658:DXL196668 EGW196658:EHH196668 EQS196658:ERD196668 FAO196658:FAZ196668 FKK196658:FKV196668 FUG196658:FUR196668 GEC196658:GEN196668 GNY196658:GOJ196668 GXU196658:GYF196668 HHQ196658:HIB196668 HRM196658:HRX196668 IBI196658:IBT196668 ILE196658:ILP196668 IVA196658:IVL196668 JEW196658:JFH196668 JOS196658:JPD196668 JYO196658:JYZ196668 KIK196658:KIV196668 KSG196658:KSR196668 LCC196658:LCN196668 LLY196658:LMJ196668 LVU196658:LWF196668 MFQ196658:MGB196668 MPM196658:MPX196668 MZI196658:MZT196668 NJE196658:NJP196668 NTA196658:NTL196668 OCW196658:ODH196668 OMS196658:OND196668 OWO196658:OWZ196668 PGK196658:PGV196668 PQG196658:PQR196668 QAC196658:QAN196668 QJY196658:QKJ196668 QTU196658:QUF196668 RDQ196658:REB196668 RNM196658:RNX196668 RXI196658:RXT196668 SHE196658:SHP196668 SRA196658:SRL196668 TAW196658:TBH196668 TKS196658:TLD196668 TUO196658:TUZ196668 UEK196658:UEV196668 UOG196658:UOR196668 UYC196658:UYN196668 VHY196658:VIJ196668 VRU196658:VSF196668 WBQ196658:WCB196668 WLM196658:WLX196668 WVI196658:WVT196668 A262194:L262204 IW262194:JH262204 SS262194:TD262204 ACO262194:ACZ262204 AMK262194:AMV262204 AWG262194:AWR262204 BGC262194:BGN262204 BPY262194:BQJ262204 BZU262194:CAF262204 CJQ262194:CKB262204 CTM262194:CTX262204 DDI262194:DDT262204 DNE262194:DNP262204 DXA262194:DXL262204 EGW262194:EHH262204 EQS262194:ERD262204 FAO262194:FAZ262204 FKK262194:FKV262204 FUG262194:FUR262204 GEC262194:GEN262204 GNY262194:GOJ262204 GXU262194:GYF262204 HHQ262194:HIB262204 HRM262194:HRX262204 IBI262194:IBT262204 ILE262194:ILP262204 IVA262194:IVL262204 JEW262194:JFH262204 JOS262194:JPD262204 JYO262194:JYZ262204 KIK262194:KIV262204 KSG262194:KSR262204 LCC262194:LCN262204 LLY262194:LMJ262204 LVU262194:LWF262204 MFQ262194:MGB262204 MPM262194:MPX262204 MZI262194:MZT262204 NJE262194:NJP262204 NTA262194:NTL262204 OCW262194:ODH262204 OMS262194:OND262204 OWO262194:OWZ262204 PGK262194:PGV262204 PQG262194:PQR262204 QAC262194:QAN262204 QJY262194:QKJ262204 QTU262194:QUF262204 RDQ262194:REB262204 RNM262194:RNX262204 RXI262194:RXT262204 SHE262194:SHP262204 SRA262194:SRL262204 TAW262194:TBH262204 TKS262194:TLD262204 TUO262194:TUZ262204 UEK262194:UEV262204 UOG262194:UOR262204 UYC262194:UYN262204 VHY262194:VIJ262204 VRU262194:VSF262204 WBQ262194:WCB262204 WLM262194:WLX262204 WVI262194:WVT262204 A327730:L327740 IW327730:JH327740 SS327730:TD327740 ACO327730:ACZ327740 AMK327730:AMV327740 AWG327730:AWR327740 BGC327730:BGN327740 BPY327730:BQJ327740 BZU327730:CAF327740 CJQ327730:CKB327740 CTM327730:CTX327740 DDI327730:DDT327740 DNE327730:DNP327740 DXA327730:DXL327740 EGW327730:EHH327740 EQS327730:ERD327740 FAO327730:FAZ327740 FKK327730:FKV327740 FUG327730:FUR327740 GEC327730:GEN327740 GNY327730:GOJ327740 GXU327730:GYF327740 HHQ327730:HIB327740 HRM327730:HRX327740 IBI327730:IBT327740 ILE327730:ILP327740 IVA327730:IVL327740 JEW327730:JFH327740 JOS327730:JPD327740 JYO327730:JYZ327740 KIK327730:KIV327740 KSG327730:KSR327740 LCC327730:LCN327740 LLY327730:LMJ327740 LVU327730:LWF327740 MFQ327730:MGB327740 MPM327730:MPX327740 MZI327730:MZT327740 NJE327730:NJP327740 NTA327730:NTL327740 OCW327730:ODH327740 OMS327730:OND327740 OWO327730:OWZ327740 PGK327730:PGV327740 PQG327730:PQR327740 QAC327730:QAN327740 QJY327730:QKJ327740 QTU327730:QUF327740 RDQ327730:REB327740 RNM327730:RNX327740 RXI327730:RXT327740 SHE327730:SHP327740 SRA327730:SRL327740 TAW327730:TBH327740 TKS327730:TLD327740 TUO327730:TUZ327740 UEK327730:UEV327740 UOG327730:UOR327740 UYC327730:UYN327740 VHY327730:VIJ327740 VRU327730:VSF327740 WBQ327730:WCB327740 WLM327730:WLX327740 WVI327730:WVT327740 A393266:L393276 IW393266:JH393276 SS393266:TD393276 ACO393266:ACZ393276 AMK393266:AMV393276 AWG393266:AWR393276 BGC393266:BGN393276 BPY393266:BQJ393276 BZU393266:CAF393276 CJQ393266:CKB393276 CTM393266:CTX393276 DDI393266:DDT393276 DNE393266:DNP393276 DXA393266:DXL393276 EGW393266:EHH393276 EQS393266:ERD393276 FAO393266:FAZ393276 FKK393266:FKV393276 FUG393266:FUR393276 GEC393266:GEN393276 GNY393266:GOJ393276 GXU393266:GYF393276 HHQ393266:HIB393276 HRM393266:HRX393276 IBI393266:IBT393276 ILE393266:ILP393276 IVA393266:IVL393276 JEW393266:JFH393276 JOS393266:JPD393276 JYO393266:JYZ393276 KIK393266:KIV393276 KSG393266:KSR393276 LCC393266:LCN393276 LLY393266:LMJ393276 LVU393266:LWF393276 MFQ393266:MGB393276 MPM393266:MPX393276 MZI393266:MZT393276 NJE393266:NJP393276 NTA393266:NTL393276 OCW393266:ODH393276 OMS393266:OND393276 OWO393266:OWZ393276 PGK393266:PGV393276 PQG393266:PQR393276 QAC393266:QAN393276 QJY393266:QKJ393276 QTU393266:QUF393276 RDQ393266:REB393276 RNM393266:RNX393276 RXI393266:RXT393276 SHE393266:SHP393276 SRA393266:SRL393276 TAW393266:TBH393276 TKS393266:TLD393276 TUO393266:TUZ393276 UEK393266:UEV393276 UOG393266:UOR393276 UYC393266:UYN393276 VHY393266:VIJ393276 VRU393266:VSF393276 WBQ393266:WCB393276 WLM393266:WLX393276 WVI393266:WVT393276 A458802:L458812 IW458802:JH458812 SS458802:TD458812 ACO458802:ACZ458812 AMK458802:AMV458812 AWG458802:AWR458812 BGC458802:BGN458812 BPY458802:BQJ458812 BZU458802:CAF458812 CJQ458802:CKB458812 CTM458802:CTX458812 DDI458802:DDT458812 DNE458802:DNP458812 DXA458802:DXL458812 EGW458802:EHH458812 EQS458802:ERD458812 FAO458802:FAZ458812 FKK458802:FKV458812 FUG458802:FUR458812 GEC458802:GEN458812 GNY458802:GOJ458812 GXU458802:GYF458812 HHQ458802:HIB458812 HRM458802:HRX458812 IBI458802:IBT458812 ILE458802:ILP458812 IVA458802:IVL458812 JEW458802:JFH458812 JOS458802:JPD458812 JYO458802:JYZ458812 KIK458802:KIV458812 KSG458802:KSR458812 LCC458802:LCN458812 LLY458802:LMJ458812 LVU458802:LWF458812 MFQ458802:MGB458812 MPM458802:MPX458812 MZI458802:MZT458812 NJE458802:NJP458812 NTA458802:NTL458812 OCW458802:ODH458812 OMS458802:OND458812 OWO458802:OWZ458812 PGK458802:PGV458812 PQG458802:PQR458812 QAC458802:QAN458812 QJY458802:QKJ458812 QTU458802:QUF458812 RDQ458802:REB458812 RNM458802:RNX458812 RXI458802:RXT458812 SHE458802:SHP458812 SRA458802:SRL458812 TAW458802:TBH458812 TKS458802:TLD458812 TUO458802:TUZ458812 UEK458802:UEV458812 UOG458802:UOR458812 UYC458802:UYN458812 VHY458802:VIJ458812 VRU458802:VSF458812 WBQ458802:WCB458812 WLM458802:WLX458812 WVI458802:WVT458812 A524338:L524348 IW524338:JH524348 SS524338:TD524348 ACO524338:ACZ524348 AMK524338:AMV524348 AWG524338:AWR524348 BGC524338:BGN524348 BPY524338:BQJ524348 BZU524338:CAF524348 CJQ524338:CKB524348 CTM524338:CTX524348 DDI524338:DDT524348 DNE524338:DNP524348 DXA524338:DXL524348 EGW524338:EHH524348 EQS524338:ERD524348 FAO524338:FAZ524348 FKK524338:FKV524348 FUG524338:FUR524348 GEC524338:GEN524348 GNY524338:GOJ524348 GXU524338:GYF524348 HHQ524338:HIB524348 HRM524338:HRX524348 IBI524338:IBT524348 ILE524338:ILP524348 IVA524338:IVL524348 JEW524338:JFH524348 JOS524338:JPD524348 JYO524338:JYZ524348 KIK524338:KIV524348 KSG524338:KSR524348 LCC524338:LCN524348 LLY524338:LMJ524348 LVU524338:LWF524348 MFQ524338:MGB524348 MPM524338:MPX524348 MZI524338:MZT524348 NJE524338:NJP524348 NTA524338:NTL524348 OCW524338:ODH524348 OMS524338:OND524348 OWO524338:OWZ524348 PGK524338:PGV524348 PQG524338:PQR524348 QAC524338:QAN524348 QJY524338:QKJ524348 QTU524338:QUF524348 RDQ524338:REB524348 RNM524338:RNX524348 RXI524338:RXT524348 SHE524338:SHP524348 SRA524338:SRL524348 TAW524338:TBH524348 TKS524338:TLD524348 TUO524338:TUZ524348 UEK524338:UEV524348 UOG524338:UOR524348 UYC524338:UYN524348 VHY524338:VIJ524348 VRU524338:VSF524348 WBQ524338:WCB524348 WLM524338:WLX524348 WVI524338:WVT524348 A589874:L589884 IW589874:JH589884 SS589874:TD589884 ACO589874:ACZ589884 AMK589874:AMV589884 AWG589874:AWR589884 BGC589874:BGN589884 BPY589874:BQJ589884 BZU589874:CAF589884 CJQ589874:CKB589884 CTM589874:CTX589884 DDI589874:DDT589884 DNE589874:DNP589884 DXA589874:DXL589884 EGW589874:EHH589884 EQS589874:ERD589884 FAO589874:FAZ589884 FKK589874:FKV589884 FUG589874:FUR589884 GEC589874:GEN589884 GNY589874:GOJ589884 GXU589874:GYF589884 HHQ589874:HIB589884 HRM589874:HRX589884 IBI589874:IBT589884 ILE589874:ILP589884 IVA589874:IVL589884 JEW589874:JFH589884 JOS589874:JPD589884 JYO589874:JYZ589884 KIK589874:KIV589884 KSG589874:KSR589884 LCC589874:LCN589884 LLY589874:LMJ589884 LVU589874:LWF589884 MFQ589874:MGB589884 MPM589874:MPX589884 MZI589874:MZT589884 NJE589874:NJP589884 NTA589874:NTL589884 OCW589874:ODH589884 OMS589874:OND589884 OWO589874:OWZ589884 PGK589874:PGV589884 PQG589874:PQR589884 QAC589874:QAN589884 QJY589874:QKJ589884 QTU589874:QUF589884 RDQ589874:REB589884 RNM589874:RNX589884 RXI589874:RXT589884 SHE589874:SHP589884 SRA589874:SRL589884 TAW589874:TBH589884 TKS589874:TLD589884 TUO589874:TUZ589884 UEK589874:UEV589884 UOG589874:UOR589884 UYC589874:UYN589884 VHY589874:VIJ589884 VRU589874:VSF589884 WBQ589874:WCB589884 WLM589874:WLX589884 WVI589874:WVT589884 A655410:L655420 IW655410:JH655420 SS655410:TD655420 ACO655410:ACZ655420 AMK655410:AMV655420 AWG655410:AWR655420 BGC655410:BGN655420 BPY655410:BQJ655420 BZU655410:CAF655420 CJQ655410:CKB655420 CTM655410:CTX655420 DDI655410:DDT655420 DNE655410:DNP655420 DXA655410:DXL655420 EGW655410:EHH655420 EQS655410:ERD655420 FAO655410:FAZ655420 FKK655410:FKV655420 FUG655410:FUR655420 GEC655410:GEN655420 GNY655410:GOJ655420 GXU655410:GYF655420 HHQ655410:HIB655420 HRM655410:HRX655420 IBI655410:IBT655420 ILE655410:ILP655420 IVA655410:IVL655420 JEW655410:JFH655420 JOS655410:JPD655420 JYO655410:JYZ655420 KIK655410:KIV655420 KSG655410:KSR655420 LCC655410:LCN655420 LLY655410:LMJ655420 LVU655410:LWF655420 MFQ655410:MGB655420 MPM655410:MPX655420 MZI655410:MZT655420 NJE655410:NJP655420 NTA655410:NTL655420 OCW655410:ODH655420 OMS655410:OND655420 OWO655410:OWZ655420 PGK655410:PGV655420 PQG655410:PQR655420 QAC655410:QAN655420 QJY655410:QKJ655420 QTU655410:QUF655420 RDQ655410:REB655420 RNM655410:RNX655420 RXI655410:RXT655420 SHE655410:SHP655420 SRA655410:SRL655420 TAW655410:TBH655420 TKS655410:TLD655420 TUO655410:TUZ655420 UEK655410:UEV655420 UOG655410:UOR655420 UYC655410:UYN655420 VHY655410:VIJ655420 VRU655410:VSF655420 WBQ655410:WCB655420 WLM655410:WLX655420 WVI655410:WVT655420 A720946:L720956 IW720946:JH720956 SS720946:TD720956 ACO720946:ACZ720956 AMK720946:AMV720956 AWG720946:AWR720956 BGC720946:BGN720956 BPY720946:BQJ720956 BZU720946:CAF720956 CJQ720946:CKB720956 CTM720946:CTX720956 DDI720946:DDT720956 DNE720946:DNP720956 DXA720946:DXL720956 EGW720946:EHH720956 EQS720946:ERD720956 FAO720946:FAZ720956 FKK720946:FKV720956 FUG720946:FUR720956 GEC720946:GEN720956 GNY720946:GOJ720956 GXU720946:GYF720956 HHQ720946:HIB720956 HRM720946:HRX720956 IBI720946:IBT720956 ILE720946:ILP720956 IVA720946:IVL720956 JEW720946:JFH720956 JOS720946:JPD720956 JYO720946:JYZ720956 KIK720946:KIV720956 KSG720946:KSR720956 LCC720946:LCN720956 LLY720946:LMJ720956 LVU720946:LWF720956 MFQ720946:MGB720956 MPM720946:MPX720956 MZI720946:MZT720956 NJE720946:NJP720956 NTA720946:NTL720956 OCW720946:ODH720956 OMS720946:OND720956 OWO720946:OWZ720956 PGK720946:PGV720956 PQG720946:PQR720956 QAC720946:QAN720956 QJY720946:QKJ720956 QTU720946:QUF720956 RDQ720946:REB720956 RNM720946:RNX720956 RXI720946:RXT720956 SHE720946:SHP720956 SRA720946:SRL720956 TAW720946:TBH720956 TKS720946:TLD720956 TUO720946:TUZ720956 UEK720946:UEV720956 UOG720946:UOR720956 UYC720946:UYN720956 VHY720946:VIJ720956 VRU720946:VSF720956 WBQ720946:WCB720956 WLM720946:WLX720956 WVI720946:WVT720956 A786482:L786492 IW786482:JH786492 SS786482:TD786492 ACO786482:ACZ786492 AMK786482:AMV786492 AWG786482:AWR786492 BGC786482:BGN786492 BPY786482:BQJ786492 BZU786482:CAF786492 CJQ786482:CKB786492 CTM786482:CTX786492 DDI786482:DDT786492 DNE786482:DNP786492 DXA786482:DXL786492 EGW786482:EHH786492 EQS786482:ERD786492 FAO786482:FAZ786492 FKK786482:FKV786492 FUG786482:FUR786492 GEC786482:GEN786492 GNY786482:GOJ786492 GXU786482:GYF786492 HHQ786482:HIB786492 HRM786482:HRX786492 IBI786482:IBT786492 ILE786482:ILP786492 IVA786482:IVL786492 JEW786482:JFH786492 JOS786482:JPD786492 JYO786482:JYZ786492 KIK786482:KIV786492 KSG786482:KSR786492 LCC786482:LCN786492 LLY786482:LMJ786492 LVU786482:LWF786492 MFQ786482:MGB786492 MPM786482:MPX786492 MZI786482:MZT786492 NJE786482:NJP786492 NTA786482:NTL786492 OCW786482:ODH786492 OMS786482:OND786492 OWO786482:OWZ786492 PGK786482:PGV786492 PQG786482:PQR786492 QAC786482:QAN786492 QJY786482:QKJ786492 QTU786482:QUF786492 RDQ786482:REB786492 RNM786482:RNX786492 RXI786482:RXT786492 SHE786482:SHP786492 SRA786482:SRL786492 TAW786482:TBH786492 TKS786482:TLD786492 TUO786482:TUZ786492 UEK786482:UEV786492 UOG786482:UOR786492 UYC786482:UYN786492 VHY786482:VIJ786492 VRU786482:VSF786492 WBQ786482:WCB786492 WLM786482:WLX786492 WVI786482:WVT786492 A852018:L852028 IW852018:JH852028 SS852018:TD852028 ACO852018:ACZ852028 AMK852018:AMV852028 AWG852018:AWR852028 BGC852018:BGN852028 BPY852018:BQJ852028 BZU852018:CAF852028 CJQ852018:CKB852028 CTM852018:CTX852028 DDI852018:DDT852028 DNE852018:DNP852028 DXA852018:DXL852028 EGW852018:EHH852028 EQS852018:ERD852028 FAO852018:FAZ852028 FKK852018:FKV852028 FUG852018:FUR852028 GEC852018:GEN852028 GNY852018:GOJ852028 GXU852018:GYF852028 HHQ852018:HIB852028 HRM852018:HRX852028 IBI852018:IBT852028 ILE852018:ILP852028 IVA852018:IVL852028 JEW852018:JFH852028 JOS852018:JPD852028 JYO852018:JYZ852028 KIK852018:KIV852028 KSG852018:KSR852028 LCC852018:LCN852028 LLY852018:LMJ852028 LVU852018:LWF852028 MFQ852018:MGB852028 MPM852018:MPX852028 MZI852018:MZT852028 NJE852018:NJP852028 NTA852018:NTL852028 OCW852018:ODH852028 OMS852018:OND852028 OWO852018:OWZ852028 PGK852018:PGV852028 PQG852018:PQR852028 QAC852018:QAN852028 QJY852018:QKJ852028 QTU852018:QUF852028 RDQ852018:REB852028 RNM852018:RNX852028 RXI852018:RXT852028 SHE852018:SHP852028 SRA852018:SRL852028 TAW852018:TBH852028 TKS852018:TLD852028 TUO852018:TUZ852028 UEK852018:UEV852028 UOG852018:UOR852028 UYC852018:UYN852028 VHY852018:VIJ852028 VRU852018:VSF852028 WBQ852018:WCB852028 WLM852018:WLX852028 WVI852018:WVT852028 A917554:L917564 IW917554:JH917564 SS917554:TD917564 ACO917554:ACZ917564 AMK917554:AMV917564 AWG917554:AWR917564 BGC917554:BGN917564 BPY917554:BQJ917564 BZU917554:CAF917564 CJQ917554:CKB917564 CTM917554:CTX917564 DDI917554:DDT917564 DNE917554:DNP917564 DXA917554:DXL917564 EGW917554:EHH917564 EQS917554:ERD917564 FAO917554:FAZ917564 FKK917554:FKV917564 FUG917554:FUR917564 GEC917554:GEN917564 GNY917554:GOJ917564 GXU917554:GYF917564 HHQ917554:HIB917564 HRM917554:HRX917564 IBI917554:IBT917564 ILE917554:ILP917564 IVA917554:IVL917564 JEW917554:JFH917564 JOS917554:JPD917564 JYO917554:JYZ917564 KIK917554:KIV917564 KSG917554:KSR917564 LCC917554:LCN917564 LLY917554:LMJ917564 LVU917554:LWF917564 MFQ917554:MGB917564 MPM917554:MPX917564 MZI917554:MZT917564 NJE917554:NJP917564 NTA917554:NTL917564 OCW917554:ODH917564 OMS917554:OND917564 OWO917554:OWZ917564 PGK917554:PGV917564 PQG917554:PQR917564 QAC917554:QAN917564 QJY917554:QKJ917564 QTU917554:QUF917564 RDQ917554:REB917564 RNM917554:RNX917564 RXI917554:RXT917564 SHE917554:SHP917564 SRA917554:SRL917564 TAW917554:TBH917564 TKS917554:TLD917564 TUO917554:TUZ917564 UEK917554:UEV917564 UOG917554:UOR917564 UYC917554:UYN917564 VHY917554:VIJ917564 VRU917554:VSF917564 WBQ917554:WCB917564 WLM917554:WLX917564 WVI917554:WVT917564 A983090:L983100 IW983090:JH983100 SS983090:TD983100 ACO983090:ACZ983100 AMK983090:AMV983100 AWG983090:AWR983100 BGC983090:BGN983100 BPY983090:BQJ983100 BZU983090:CAF983100 CJQ983090:CKB983100 CTM983090:CTX983100 DDI983090:DDT983100 DNE983090:DNP983100 DXA983090:DXL983100 EGW983090:EHH983100 EQS983090:ERD983100 FAO983090:FAZ983100 FKK983090:FKV983100 FUG983090:FUR983100 GEC983090:GEN983100 GNY983090:GOJ983100 GXU983090:GYF983100 HHQ983090:HIB983100 HRM983090:HRX983100 IBI983090:IBT983100 ILE983090:ILP983100 IVA983090:IVL983100 JEW983090:JFH983100 JOS983090:JPD983100 JYO983090:JYZ983100 KIK983090:KIV983100 KSG983090:KSR983100 LCC983090:LCN983100 LLY983090:LMJ983100 LVU983090:LWF983100 MFQ983090:MGB983100 MPM983090:MPX983100 MZI983090:MZT983100 NJE983090:NJP983100 NTA983090:NTL983100 OCW983090:ODH983100 OMS983090:OND983100 OWO983090:OWZ983100 PGK983090:PGV983100 PQG983090:PQR983100 QAC983090:QAN983100 QJY983090:QKJ983100 QTU983090:QUF983100 RDQ983090:REB983100 RNM983090:RNX983100 RXI983090:RXT983100 SHE983090:SHP983100 SRA983090:SRL983100 TAW983090:TBH983100 TKS983090:TLD983100 TUO983090:TUZ983100 UEK983090:UEV983100 UOG983090:UOR983100 UYC983090:UYN983100 VHY983090:VIJ983100 VRU983090:VSF983100 WBQ983090:WCB983100 WLM983090:WLX983100 WVI983090:WVT983100 A62:L62 IW62:JH62 SS62:TD62 ACO62:ACZ62 AMK62:AMV62 AWG62:AWR62 BGC62:BGN62 BPY62:BQJ62 BZU62:CAF62 CJQ62:CKB62 CTM62:CTX62 DDI62:DDT62 DNE62:DNP62 DXA62:DXL62 EGW62:EHH62 EQS62:ERD62 FAO62:FAZ62 FKK62:FKV62 FUG62:FUR62 GEC62:GEN62 GNY62:GOJ62 GXU62:GYF62 HHQ62:HIB62 HRM62:HRX62 IBI62:IBT62 ILE62:ILP62 IVA62:IVL62 JEW62:JFH62 JOS62:JPD62 JYO62:JYZ62 KIK62:KIV62 KSG62:KSR62 LCC62:LCN62 LLY62:LMJ62 LVU62:LWF62 MFQ62:MGB62 MPM62:MPX62 MZI62:MZT62 NJE62:NJP62 NTA62:NTL62 OCW62:ODH62 OMS62:OND62 OWO62:OWZ62 PGK62:PGV62 PQG62:PQR62 QAC62:QAN62 QJY62:QKJ62 QTU62:QUF62 RDQ62:REB62 RNM62:RNX62 RXI62:RXT62 SHE62:SHP62 SRA62:SRL62 TAW62:TBH62 TKS62:TLD62 TUO62:TUZ62 UEK62:UEV62 UOG62:UOR62 UYC62:UYN62 VHY62:VIJ62 VRU62:VSF62 WBQ62:WCB62 WLM62:WLX62 WVI62:WVT62 A65598:L65598 IW65598:JH65598 SS65598:TD65598 ACO65598:ACZ65598 AMK65598:AMV65598 AWG65598:AWR65598 BGC65598:BGN65598 BPY65598:BQJ65598 BZU65598:CAF65598 CJQ65598:CKB65598 CTM65598:CTX65598 DDI65598:DDT65598 DNE65598:DNP65598 DXA65598:DXL65598 EGW65598:EHH65598 EQS65598:ERD65598 FAO65598:FAZ65598 FKK65598:FKV65598 FUG65598:FUR65598 GEC65598:GEN65598 GNY65598:GOJ65598 GXU65598:GYF65598 HHQ65598:HIB65598 HRM65598:HRX65598 IBI65598:IBT65598 ILE65598:ILP65598 IVA65598:IVL65598 JEW65598:JFH65598 JOS65598:JPD65598 JYO65598:JYZ65598 KIK65598:KIV65598 KSG65598:KSR65598 LCC65598:LCN65598 LLY65598:LMJ65598 LVU65598:LWF65598 MFQ65598:MGB65598 MPM65598:MPX65598 MZI65598:MZT65598 NJE65598:NJP65598 NTA65598:NTL65598 OCW65598:ODH65598 OMS65598:OND65598 OWO65598:OWZ65598 PGK65598:PGV65598 PQG65598:PQR65598 QAC65598:QAN65598 QJY65598:QKJ65598 QTU65598:QUF65598 RDQ65598:REB65598 RNM65598:RNX65598 RXI65598:RXT65598 SHE65598:SHP65598 SRA65598:SRL65598 TAW65598:TBH65598 TKS65598:TLD65598 TUO65598:TUZ65598 UEK65598:UEV65598 UOG65598:UOR65598 UYC65598:UYN65598 VHY65598:VIJ65598 VRU65598:VSF65598 WBQ65598:WCB65598 WLM65598:WLX65598 WVI65598:WVT65598 A131134:L131134 IW131134:JH131134 SS131134:TD131134 ACO131134:ACZ131134 AMK131134:AMV131134 AWG131134:AWR131134 BGC131134:BGN131134 BPY131134:BQJ131134 BZU131134:CAF131134 CJQ131134:CKB131134 CTM131134:CTX131134 DDI131134:DDT131134 DNE131134:DNP131134 DXA131134:DXL131134 EGW131134:EHH131134 EQS131134:ERD131134 FAO131134:FAZ131134 FKK131134:FKV131134 FUG131134:FUR131134 GEC131134:GEN131134 GNY131134:GOJ131134 GXU131134:GYF131134 HHQ131134:HIB131134 HRM131134:HRX131134 IBI131134:IBT131134 ILE131134:ILP131134 IVA131134:IVL131134 JEW131134:JFH131134 JOS131134:JPD131134 JYO131134:JYZ131134 KIK131134:KIV131134 KSG131134:KSR131134 LCC131134:LCN131134 LLY131134:LMJ131134 LVU131134:LWF131134 MFQ131134:MGB131134 MPM131134:MPX131134 MZI131134:MZT131134 NJE131134:NJP131134 NTA131134:NTL131134 OCW131134:ODH131134 OMS131134:OND131134 OWO131134:OWZ131134 PGK131134:PGV131134 PQG131134:PQR131134 QAC131134:QAN131134 QJY131134:QKJ131134 QTU131134:QUF131134 RDQ131134:REB131134 RNM131134:RNX131134 RXI131134:RXT131134 SHE131134:SHP131134 SRA131134:SRL131134 TAW131134:TBH131134 TKS131134:TLD131134 TUO131134:TUZ131134 UEK131134:UEV131134 UOG131134:UOR131134 UYC131134:UYN131134 VHY131134:VIJ131134 VRU131134:VSF131134 WBQ131134:WCB131134 WLM131134:WLX131134 WVI131134:WVT131134 A196670:L196670 IW196670:JH196670 SS196670:TD196670 ACO196670:ACZ196670 AMK196670:AMV196670 AWG196670:AWR196670 BGC196670:BGN196670 BPY196670:BQJ196670 BZU196670:CAF196670 CJQ196670:CKB196670 CTM196670:CTX196670 DDI196670:DDT196670 DNE196670:DNP196670 DXA196670:DXL196670 EGW196670:EHH196670 EQS196670:ERD196670 FAO196670:FAZ196670 FKK196670:FKV196670 FUG196670:FUR196670 GEC196670:GEN196670 GNY196670:GOJ196670 GXU196670:GYF196670 HHQ196670:HIB196670 HRM196670:HRX196670 IBI196670:IBT196670 ILE196670:ILP196670 IVA196670:IVL196670 JEW196670:JFH196670 JOS196670:JPD196670 JYO196670:JYZ196670 KIK196670:KIV196670 KSG196670:KSR196670 LCC196670:LCN196670 LLY196670:LMJ196670 LVU196670:LWF196670 MFQ196670:MGB196670 MPM196670:MPX196670 MZI196670:MZT196670 NJE196670:NJP196670 NTA196670:NTL196670 OCW196670:ODH196670 OMS196670:OND196670 OWO196670:OWZ196670 PGK196670:PGV196670 PQG196670:PQR196670 QAC196670:QAN196670 QJY196670:QKJ196670 QTU196670:QUF196670 RDQ196670:REB196670 RNM196670:RNX196670 RXI196670:RXT196670 SHE196670:SHP196670 SRA196670:SRL196670 TAW196670:TBH196670 TKS196670:TLD196670 TUO196670:TUZ196670 UEK196670:UEV196670 UOG196670:UOR196670 UYC196670:UYN196670 VHY196670:VIJ196670 VRU196670:VSF196670 WBQ196670:WCB196670 WLM196670:WLX196670 WVI196670:WVT196670 A262206:L262206 IW262206:JH262206 SS262206:TD262206 ACO262206:ACZ262206 AMK262206:AMV262206 AWG262206:AWR262206 BGC262206:BGN262206 BPY262206:BQJ262206 BZU262206:CAF262206 CJQ262206:CKB262206 CTM262206:CTX262206 DDI262206:DDT262206 DNE262206:DNP262206 DXA262206:DXL262206 EGW262206:EHH262206 EQS262206:ERD262206 FAO262206:FAZ262206 FKK262206:FKV262206 FUG262206:FUR262206 GEC262206:GEN262206 GNY262206:GOJ262206 GXU262206:GYF262206 HHQ262206:HIB262206 HRM262206:HRX262206 IBI262206:IBT262206 ILE262206:ILP262206 IVA262206:IVL262206 JEW262206:JFH262206 JOS262206:JPD262206 JYO262206:JYZ262206 KIK262206:KIV262206 KSG262206:KSR262206 LCC262206:LCN262206 LLY262206:LMJ262206 LVU262206:LWF262206 MFQ262206:MGB262206 MPM262206:MPX262206 MZI262206:MZT262206 NJE262206:NJP262206 NTA262206:NTL262206 OCW262206:ODH262206 OMS262206:OND262206 OWO262206:OWZ262206 PGK262206:PGV262206 PQG262206:PQR262206 QAC262206:QAN262206 QJY262206:QKJ262206 QTU262206:QUF262206 RDQ262206:REB262206 RNM262206:RNX262206 RXI262206:RXT262206 SHE262206:SHP262206 SRA262206:SRL262206 TAW262206:TBH262206 TKS262206:TLD262206 TUO262206:TUZ262206 UEK262206:UEV262206 UOG262206:UOR262206 UYC262206:UYN262206 VHY262206:VIJ262206 VRU262206:VSF262206 WBQ262206:WCB262206 WLM262206:WLX262206 WVI262206:WVT262206 A327742:L327742 IW327742:JH327742 SS327742:TD327742 ACO327742:ACZ327742 AMK327742:AMV327742 AWG327742:AWR327742 BGC327742:BGN327742 BPY327742:BQJ327742 BZU327742:CAF327742 CJQ327742:CKB327742 CTM327742:CTX327742 DDI327742:DDT327742 DNE327742:DNP327742 DXA327742:DXL327742 EGW327742:EHH327742 EQS327742:ERD327742 FAO327742:FAZ327742 FKK327742:FKV327742 FUG327742:FUR327742 GEC327742:GEN327742 GNY327742:GOJ327742 GXU327742:GYF327742 HHQ327742:HIB327742 HRM327742:HRX327742 IBI327742:IBT327742 ILE327742:ILP327742 IVA327742:IVL327742 JEW327742:JFH327742 JOS327742:JPD327742 JYO327742:JYZ327742 KIK327742:KIV327742 KSG327742:KSR327742 LCC327742:LCN327742 LLY327742:LMJ327742 LVU327742:LWF327742 MFQ327742:MGB327742 MPM327742:MPX327742 MZI327742:MZT327742 NJE327742:NJP327742 NTA327742:NTL327742 OCW327742:ODH327742 OMS327742:OND327742 OWO327742:OWZ327742 PGK327742:PGV327742 PQG327742:PQR327742 QAC327742:QAN327742 QJY327742:QKJ327742 QTU327742:QUF327742 RDQ327742:REB327742 RNM327742:RNX327742 RXI327742:RXT327742 SHE327742:SHP327742 SRA327742:SRL327742 TAW327742:TBH327742 TKS327742:TLD327742 TUO327742:TUZ327742 UEK327742:UEV327742 UOG327742:UOR327742 UYC327742:UYN327742 VHY327742:VIJ327742 VRU327742:VSF327742 WBQ327742:WCB327742 WLM327742:WLX327742 WVI327742:WVT327742 A393278:L393278 IW393278:JH393278 SS393278:TD393278 ACO393278:ACZ393278 AMK393278:AMV393278 AWG393278:AWR393278 BGC393278:BGN393278 BPY393278:BQJ393278 BZU393278:CAF393278 CJQ393278:CKB393278 CTM393278:CTX393278 DDI393278:DDT393278 DNE393278:DNP393278 DXA393278:DXL393278 EGW393278:EHH393278 EQS393278:ERD393278 FAO393278:FAZ393278 FKK393278:FKV393278 FUG393278:FUR393278 GEC393278:GEN393278 GNY393278:GOJ393278 GXU393278:GYF393278 HHQ393278:HIB393278 HRM393278:HRX393278 IBI393278:IBT393278 ILE393278:ILP393278 IVA393278:IVL393278 JEW393278:JFH393278 JOS393278:JPD393278 JYO393278:JYZ393278 KIK393278:KIV393278 KSG393278:KSR393278 LCC393278:LCN393278 LLY393278:LMJ393278 LVU393278:LWF393278 MFQ393278:MGB393278 MPM393278:MPX393278 MZI393278:MZT393278 NJE393278:NJP393278 NTA393278:NTL393278 OCW393278:ODH393278 OMS393278:OND393278 OWO393278:OWZ393278 PGK393278:PGV393278 PQG393278:PQR393278 QAC393278:QAN393278 QJY393278:QKJ393278 QTU393278:QUF393278 RDQ393278:REB393278 RNM393278:RNX393278 RXI393278:RXT393278 SHE393278:SHP393278 SRA393278:SRL393278 TAW393278:TBH393278 TKS393278:TLD393278 TUO393278:TUZ393278 UEK393278:UEV393278 UOG393278:UOR393278 UYC393278:UYN393278 VHY393278:VIJ393278 VRU393278:VSF393278 WBQ393278:WCB393278 WLM393278:WLX393278 WVI393278:WVT393278 A458814:L458814 IW458814:JH458814 SS458814:TD458814 ACO458814:ACZ458814 AMK458814:AMV458814 AWG458814:AWR458814 BGC458814:BGN458814 BPY458814:BQJ458814 BZU458814:CAF458814 CJQ458814:CKB458814 CTM458814:CTX458814 DDI458814:DDT458814 DNE458814:DNP458814 DXA458814:DXL458814 EGW458814:EHH458814 EQS458814:ERD458814 FAO458814:FAZ458814 FKK458814:FKV458814 FUG458814:FUR458814 GEC458814:GEN458814 GNY458814:GOJ458814 GXU458814:GYF458814 HHQ458814:HIB458814 HRM458814:HRX458814 IBI458814:IBT458814 ILE458814:ILP458814 IVA458814:IVL458814 JEW458814:JFH458814 JOS458814:JPD458814 JYO458814:JYZ458814 KIK458814:KIV458814 KSG458814:KSR458814 LCC458814:LCN458814 LLY458814:LMJ458814 LVU458814:LWF458814 MFQ458814:MGB458814 MPM458814:MPX458814 MZI458814:MZT458814 NJE458814:NJP458814 NTA458814:NTL458814 OCW458814:ODH458814 OMS458814:OND458814 OWO458814:OWZ458814 PGK458814:PGV458814 PQG458814:PQR458814 QAC458814:QAN458814 QJY458814:QKJ458814 QTU458814:QUF458814 RDQ458814:REB458814 RNM458814:RNX458814 RXI458814:RXT458814 SHE458814:SHP458814 SRA458814:SRL458814 TAW458814:TBH458814 TKS458814:TLD458814 TUO458814:TUZ458814 UEK458814:UEV458814 UOG458814:UOR458814 UYC458814:UYN458814 VHY458814:VIJ458814 VRU458814:VSF458814 WBQ458814:WCB458814 WLM458814:WLX458814 WVI458814:WVT458814 A524350:L524350 IW524350:JH524350 SS524350:TD524350 ACO524350:ACZ524350 AMK524350:AMV524350 AWG524350:AWR524350 BGC524350:BGN524350 BPY524350:BQJ524350 BZU524350:CAF524350 CJQ524350:CKB524350 CTM524350:CTX524350 DDI524350:DDT524350 DNE524350:DNP524350 DXA524350:DXL524350 EGW524350:EHH524350 EQS524350:ERD524350 FAO524350:FAZ524350 FKK524350:FKV524350 FUG524350:FUR524350 GEC524350:GEN524350 GNY524350:GOJ524350 GXU524350:GYF524350 HHQ524350:HIB524350 HRM524350:HRX524350 IBI524350:IBT524350 ILE524350:ILP524350 IVA524350:IVL524350 JEW524350:JFH524350 JOS524350:JPD524350 JYO524350:JYZ524350 KIK524350:KIV524350 KSG524350:KSR524350 LCC524350:LCN524350 LLY524350:LMJ524350 LVU524350:LWF524350 MFQ524350:MGB524350 MPM524350:MPX524350 MZI524350:MZT524350 NJE524350:NJP524350 NTA524350:NTL524350 OCW524350:ODH524350 OMS524350:OND524350 OWO524350:OWZ524350 PGK524350:PGV524350 PQG524350:PQR524350 QAC524350:QAN524350 QJY524350:QKJ524350 QTU524350:QUF524350 RDQ524350:REB524350 RNM524350:RNX524350 RXI524350:RXT524350 SHE524350:SHP524350 SRA524350:SRL524350 TAW524350:TBH524350 TKS524350:TLD524350 TUO524350:TUZ524350 UEK524350:UEV524350 UOG524350:UOR524350 UYC524350:UYN524350 VHY524350:VIJ524350 VRU524350:VSF524350 WBQ524350:WCB524350 WLM524350:WLX524350 WVI524350:WVT524350 A589886:L589886 IW589886:JH589886 SS589886:TD589886 ACO589886:ACZ589886 AMK589886:AMV589886 AWG589886:AWR589886 BGC589886:BGN589886 BPY589886:BQJ589886 BZU589886:CAF589886 CJQ589886:CKB589886 CTM589886:CTX589886 DDI589886:DDT589886 DNE589886:DNP589886 DXA589886:DXL589886 EGW589886:EHH589886 EQS589886:ERD589886 FAO589886:FAZ589886 FKK589886:FKV589886 FUG589886:FUR589886 GEC589886:GEN589886 GNY589886:GOJ589886 GXU589886:GYF589886 HHQ589886:HIB589886 HRM589886:HRX589886 IBI589886:IBT589886 ILE589886:ILP589886 IVA589886:IVL589886 JEW589886:JFH589886 JOS589886:JPD589886 JYO589886:JYZ589886 KIK589886:KIV589886 KSG589886:KSR589886 LCC589886:LCN589886 LLY589886:LMJ589886 LVU589886:LWF589886 MFQ589886:MGB589886 MPM589886:MPX589886 MZI589886:MZT589886 NJE589886:NJP589886 NTA589886:NTL589886 OCW589886:ODH589886 OMS589886:OND589886 OWO589886:OWZ589886 PGK589886:PGV589886 PQG589886:PQR589886 QAC589886:QAN589886 QJY589886:QKJ589886 QTU589886:QUF589886 RDQ589886:REB589886 RNM589886:RNX589886 RXI589886:RXT589886 SHE589886:SHP589886 SRA589886:SRL589886 TAW589886:TBH589886 TKS589886:TLD589886 TUO589886:TUZ589886 UEK589886:UEV589886 UOG589886:UOR589886 UYC589886:UYN589886 VHY589886:VIJ589886 VRU589886:VSF589886 WBQ589886:WCB589886 WLM589886:WLX589886 WVI589886:WVT589886 A655422:L655422 IW655422:JH655422 SS655422:TD655422 ACO655422:ACZ655422 AMK655422:AMV655422 AWG655422:AWR655422 BGC655422:BGN655422 BPY655422:BQJ655422 BZU655422:CAF655422 CJQ655422:CKB655422 CTM655422:CTX655422 DDI655422:DDT655422 DNE655422:DNP655422 DXA655422:DXL655422 EGW655422:EHH655422 EQS655422:ERD655422 FAO655422:FAZ655422 FKK655422:FKV655422 FUG655422:FUR655422 GEC655422:GEN655422 GNY655422:GOJ655422 GXU655422:GYF655422 HHQ655422:HIB655422 HRM655422:HRX655422 IBI655422:IBT655422 ILE655422:ILP655422 IVA655422:IVL655422 JEW655422:JFH655422 JOS655422:JPD655422 JYO655422:JYZ655422 KIK655422:KIV655422 KSG655422:KSR655422 LCC655422:LCN655422 LLY655422:LMJ655422 LVU655422:LWF655422 MFQ655422:MGB655422 MPM655422:MPX655422 MZI655422:MZT655422 NJE655422:NJP655422 NTA655422:NTL655422 OCW655422:ODH655422 OMS655422:OND655422 OWO655422:OWZ655422 PGK655422:PGV655422 PQG655422:PQR655422 QAC655422:QAN655422 QJY655422:QKJ655422 QTU655422:QUF655422 RDQ655422:REB655422 RNM655422:RNX655422 RXI655422:RXT655422 SHE655422:SHP655422 SRA655422:SRL655422 TAW655422:TBH655422 TKS655422:TLD655422 TUO655422:TUZ655422 UEK655422:UEV655422 UOG655422:UOR655422 UYC655422:UYN655422 VHY655422:VIJ655422 VRU655422:VSF655422 WBQ655422:WCB655422 WLM655422:WLX655422 WVI655422:WVT655422 A720958:L720958 IW720958:JH720958 SS720958:TD720958 ACO720958:ACZ720958 AMK720958:AMV720958 AWG720958:AWR720958 BGC720958:BGN720958 BPY720958:BQJ720958 BZU720958:CAF720958 CJQ720958:CKB720958 CTM720958:CTX720958 DDI720958:DDT720958 DNE720958:DNP720958 DXA720958:DXL720958 EGW720958:EHH720958 EQS720958:ERD720958 FAO720958:FAZ720958 FKK720958:FKV720958 FUG720958:FUR720958 GEC720958:GEN720958 GNY720958:GOJ720958 GXU720958:GYF720958 HHQ720958:HIB720958 HRM720958:HRX720958 IBI720958:IBT720958 ILE720958:ILP720958 IVA720958:IVL720958 JEW720958:JFH720958 JOS720958:JPD720958 JYO720958:JYZ720958 KIK720958:KIV720958 KSG720958:KSR720958 LCC720958:LCN720958 LLY720958:LMJ720958 LVU720958:LWF720958 MFQ720958:MGB720958 MPM720958:MPX720958 MZI720958:MZT720958 NJE720958:NJP720958 NTA720958:NTL720958 OCW720958:ODH720958 OMS720958:OND720958 OWO720958:OWZ720958 PGK720958:PGV720958 PQG720958:PQR720958 QAC720958:QAN720958 QJY720958:QKJ720958 QTU720958:QUF720958 RDQ720958:REB720958 RNM720958:RNX720958 RXI720958:RXT720958 SHE720958:SHP720958 SRA720958:SRL720958 TAW720958:TBH720958 TKS720958:TLD720958 TUO720958:TUZ720958 UEK720958:UEV720958 UOG720958:UOR720958 UYC720958:UYN720958 VHY720958:VIJ720958 VRU720958:VSF720958 WBQ720958:WCB720958 WLM720958:WLX720958 WVI720958:WVT720958 A786494:L786494 IW786494:JH786494 SS786494:TD786494 ACO786494:ACZ786494 AMK786494:AMV786494 AWG786494:AWR786494 BGC786494:BGN786494 BPY786494:BQJ786494 BZU786494:CAF786494 CJQ786494:CKB786494 CTM786494:CTX786494 DDI786494:DDT786494 DNE786494:DNP786494 DXA786494:DXL786494 EGW786494:EHH786494 EQS786494:ERD786494 FAO786494:FAZ786494 FKK786494:FKV786494 FUG786494:FUR786494 GEC786494:GEN786494 GNY786494:GOJ786494 GXU786494:GYF786494 HHQ786494:HIB786494 HRM786494:HRX786494 IBI786494:IBT786494 ILE786494:ILP786494 IVA786494:IVL786494 JEW786494:JFH786494 JOS786494:JPD786494 JYO786494:JYZ786494 KIK786494:KIV786494 KSG786494:KSR786494 LCC786494:LCN786494 LLY786494:LMJ786494 LVU786494:LWF786494 MFQ786494:MGB786494 MPM786494:MPX786494 MZI786494:MZT786494 NJE786494:NJP786494 NTA786494:NTL786494 OCW786494:ODH786494 OMS786494:OND786494 OWO786494:OWZ786494 PGK786494:PGV786494 PQG786494:PQR786494 QAC786494:QAN786494 QJY786494:QKJ786494 QTU786494:QUF786494 RDQ786494:REB786494 RNM786494:RNX786494 RXI786494:RXT786494 SHE786494:SHP786494 SRA786494:SRL786494 TAW786494:TBH786494 TKS786494:TLD786494 TUO786494:TUZ786494 UEK786494:UEV786494 UOG786494:UOR786494 UYC786494:UYN786494 VHY786494:VIJ786494 VRU786494:VSF786494 WBQ786494:WCB786494 WLM786494:WLX786494 WVI786494:WVT786494 A852030:L852030 IW852030:JH852030 SS852030:TD852030 ACO852030:ACZ852030 AMK852030:AMV852030 AWG852030:AWR852030 BGC852030:BGN852030 BPY852030:BQJ852030 BZU852030:CAF852030 CJQ852030:CKB852030 CTM852030:CTX852030 DDI852030:DDT852030 DNE852030:DNP852030 DXA852030:DXL852030 EGW852030:EHH852030 EQS852030:ERD852030 FAO852030:FAZ852030 FKK852030:FKV852030 FUG852030:FUR852030 GEC852030:GEN852030 GNY852030:GOJ852030 GXU852030:GYF852030 HHQ852030:HIB852030 HRM852030:HRX852030 IBI852030:IBT852030 ILE852030:ILP852030 IVA852030:IVL852030 JEW852030:JFH852030 JOS852030:JPD852030 JYO852030:JYZ852030 KIK852030:KIV852030 KSG852030:KSR852030 LCC852030:LCN852030 LLY852030:LMJ852030 LVU852030:LWF852030 MFQ852030:MGB852030 MPM852030:MPX852030 MZI852030:MZT852030 NJE852030:NJP852030 NTA852030:NTL852030 OCW852030:ODH852030 OMS852030:OND852030 OWO852030:OWZ852030 PGK852030:PGV852030 PQG852030:PQR852030 QAC852030:QAN852030 QJY852030:QKJ852030 QTU852030:QUF852030 RDQ852030:REB852030 RNM852030:RNX852030 RXI852030:RXT852030 SHE852030:SHP852030 SRA852030:SRL852030 TAW852030:TBH852030 TKS852030:TLD852030 TUO852030:TUZ852030 UEK852030:UEV852030 UOG852030:UOR852030 UYC852030:UYN852030 VHY852030:VIJ852030 VRU852030:VSF852030 WBQ852030:WCB852030 WLM852030:WLX852030 WVI852030:WVT852030 A917566:L917566 IW917566:JH917566 SS917566:TD917566 ACO917566:ACZ917566 AMK917566:AMV917566 AWG917566:AWR917566 BGC917566:BGN917566 BPY917566:BQJ917566 BZU917566:CAF917566 CJQ917566:CKB917566 CTM917566:CTX917566 DDI917566:DDT917566 DNE917566:DNP917566 DXA917566:DXL917566 EGW917566:EHH917566 EQS917566:ERD917566 FAO917566:FAZ917566 FKK917566:FKV917566 FUG917566:FUR917566 GEC917566:GEN917566 GNY917566:GOJ917566 GXU917566:GYF917566 HHQ917566:HIB917566 HRM917566:HRX917566 IBI917566:IBT917566 ILE917566:ILP917566 IVA917566:IVL917566 JEW917566:JFH917566 JOS917566:JPD917566 JYO917566:JYZ917566 KIK917566:KIV917566 KSG917566:KSR917566 LCC917566:LCN917566 LLY917566:LMJ917566 LVU917566:LWF917566 MFQ917566:MGB917566 MPM917566:MPX917566 MZI917566:MZT917566 NJE917566:NJP917566 NTA917566:NTL917566 OCW917566:ODH917566 OMS917566:OND917566 OWO917566:OWZ917566 PGK917566:PGV917566 PQG917566:PQR917566 QAC917566:QAN917566 QJY917566:QKJ917566 QTU917566:QUF917566 RDQ917566:REB917566 RNM917566:RNX917566 RXI917566:RXT917566 SHE917566:SHP917566 SRA917566:SRL917566 TAW917566:TBH917566 TKS917566:TLD917566 TUO917566:TUZ917566 UEK917566:UEV917566 UOG917566:UOR917566 UYC917566:UYN917566 VHY917566:VIJ917566 VRU917566:VSF917566 WBQ917566:WCB917566 WLM917566:WLX917566 WVI917566:WVT917566 A983102:L983102 IW983102:JH983102 SS983102:TD983102 ACO983102:ACZ983102 AMK983102:AMV983102 AWG983102:AWR983102 BGC983102:BGN983102 BPY983102:BQJ983102 BZU983102:CAF983102 CJQ983102:CKB983102 CTM983102:CTX983102 DDI983102:DDT983102 DNE983102:DNP983102 DXA983102:DXL983102 EGW983102:EHH983102 EQS983102:ERD983102 FAO983102:FAZ983102 FKK983102:FKV983102 FUG983102:FUR983102 GEC983102:GEN983102 GNY983102:GOJ983102 GXU983102:GYF983102 HHQ983102:HIB983102 HRM983102:HRX983102 IBI983102:IBT983102 ILE983102:ILP983102 IVA983102:IVL983102 JEW983102:JFH983102 JOS983102:JPD983102 JYO983102:JYZ983102 KIK983102:KIV983102 KSG983102:KSR983102 LCC983102:LCN983102 LLY983102:LMJ983102 LVU983102:LWF983102 MFQ983102:MGB983102 MPM983102:MPX983102 MZI983102:MZT983102 NJE983102:NJP983102 NTA983102:NTL983102 OCW983102:ODH983102 OMS983102:OND983102 OWO983102:OWZ983102 PGK983102:PGV983102 PQG983102:PQR983102 QAC983102:QAN983102 QJY983102:QKJ983102 QTU983102:QUF983102 RDQ983102:REB983102 RNM983102:RNX983102 RXI983102:RXT983102 SHE983102:SHP983102 SRA983102:SRL983102 TAW983102:TBH983102 TKS983102:TLD983102 TUO983102:TUZ983102 UEK983102:UEV983102 UOG983102:UOR983102 UYC983102:UYN983102 VHY983102:VIJ983102 VRU983102:VSF983102 WBQ983102:WCB983102 WLM983102:WLX983102 WVI983102:WVT983102 A64:L73 IW64:JH73 SS64:TD73 ACO64:ACZ73 AMK64:AMV73 AWG64:AWR73 BGC64:BGN73 BPY64:BQJ73 BZU64:CAF73 CJQ64:CKB73 CTM64:CTX73 DDI64:DDT73 DNE64:DNP73 DXA64:DXL73 EGW64:EHH73 EQS64:ERD73 FAO64:FAZ73 FKK64:FKV73 FUG64:FUR73 GEC64:GEN73 GNY64:GOJ73 GXU64:GYF73 HHQ64:HIB73 HRM64:HRX73 IBI64:IBT73 ILE64:ILP73 IVA64:IVL73 JEW64:JFH73 JOS64:JPD73 JYO64:JYZ73 KIK64:KIV73 KSG64:KSR73 LCC64:LCN73 LLY64:LMJ73 LVU64:LWF73 MFQ64:MGB73 MPM64:MPX73 MZI64:MZT73 NJE64:NJP73 NTA64:NTL73 OCW64:ODH73 OMS64:OND73 OWO64:OWZ73 PGK64:PGV73 PQG64:PQR73 QAC64:QAN73 QJY64:QKJ73 QTU64:QUF73 RDQ64:REB73 RNM64:RNX73 RXI64:RXT73 SHE64:SHP73 SRA64:SRL73 TAW64:TBH73 TKS64:TLD73 TUO64:TUZ73 UEK64:UEV73 UOG64:UOR73 UYC64:UYN73 VHY64:VIJ73 VRU64:VSF73 WBQ64:WCB73 WLM64:WLX73 WVI64:WVT73 A65600:L65609 IW65600:JH65609 SS65600:TD65609 ACO65600:ACZ65609 AMK65600:AMV65609 AWG65600:AWR65609 BGC65600:BGN65609 BPY65600:BQJ65609 BZU65600:CAF65609 CJQ65600:CKB65609 CTM65600:CTX65609 DDI65600:DDT65609 DNE65600:DNP65609 DXA65600:DXL65609 EGW65600:EHH65609 EQS65600:ERD65609 FAO65600:FAZ65609 FKK65600:FKV65609 FUG65600:FUR65609 GEC65600:GEN65609 GNY65600:GOJ65609 GXU65600:GYF65609 HHQ65600:HIB65609 HRM65600:HRX65609 IBI65600:IBT65609 ILE65600:ILP65609 IVA65600:IVL65609 JEW65600:JFH65609 JOS65600:JPD65609 JYO65600:JYZ65609 KIK65600:KIV65609 KSG65600:KSR65609 LCC65600:LCN65609 LLY65600:LMJ65609 LVU65600:LWF65609 MFQ65600:MGB65609 MPM65600:MPX65609 MZI65600:MZT65609 NJE65600:NJP65609 NTA65600:NTL65609 OCW65600:ODH65609 OMS65600:OND65609 OWO65600:OWZ65609 PGK65600:PGV65609 PQG65600:PQR65609 QAC65600:QAN65609 QJY65600:QKJ65609 QTU65600:QUF65609 RDQ65600:REB65609 RNM65600:RNX65609 RXI65600:RXT65609 SHE65600:SHP65609 SRA65600:SRL65609 TAW65600:TBH65609 TKS65600:TLD65609 TUO65600:TUZ65609 UEK65600:UEV65609 UOG65600:UOR65609 UYC65600:UYN65609 VHY65600:VIJ65609 VRU65600:VSF65609 WBQ65600:WCB65609 WLM65600:WLX65609 WVI65600:WVT65609 A131136:L131145 IW131136:JH131145 SS131136:TD131145 ACO131136:ACZ131145 AMK131136:AMV131145 AWG131136:AWR131145 BGC131136:BGN131145 BPY131136:BQJ131145 BZU131136:CAF131145 CJQ131136:CKB131145 CTM131136:CTX131145 DDI131136:DDT131145 DNE131136:DNP131145 DXA131136:DXL131145 EGW131136:EHH131145 EQS131136:ERD131145 FAO131136:FAZ131145 FKK131136:FKV131145 FUG131136:FUR131145 GEC131136:GEN131145 GNY131136:GOJ131145 GXU131136:GYF131145 HHQ131136:HIB131145 HRM131136:HRX131145 IBI131136:IBT131145 ILE131136:ILP131145 IVA131136:IVL131145 JEW131136:JFH131145 JOS131136:JPD131145 JYO131136:JYZ131145 KIK131136:KIV131145 KSG131136:KSR131145 LCC131136:LCN131145 LLY131136:LMJ131145 LVU131136:LWF131145 MFQ131136:MGB131145 MPM131136:MPX131145 MZI131136:MZT131145 NJE131136:NJP131145 NTA131136:NTL131145 OCW131136:ODH131145 OMS131136:OND131145 OWO131136:OWZ131145 PGK131136:PGV131145 PQG131136:PQR131145 QAC131136:QAN131145 QJY131136:QKJ131145 QTU131136:QUF131145 RDQ131136:REB131145 RNM131136:RNX131145 RXI131136:RXT131145 SHE131136:SHP131145 SRA131136:SRL131145 TAW131136:TBH131145 TKS131136:TLD131145 TUO131136:TUZ131145 UEK131136:UEV131145 UOG131136:UOR131145 UYC131136:UYN131145 VHY131136:VIJ131145 VRU131136:VSF131145 WBQ131136:WCB131145 WLM131136:WLX131145 WVI131136:WVT131145 A196672:L196681 IW196672:JH196681 SS196672:TD196681 ACO196672:ACZ196681 AMK196672:AMV196681 AWG196672:AWR196681 BGC196672:BGN196681 BPY196672:BQJ196681 BZU196672:CAF196681 CJQ196672:CKB196681 CTM196672:CTX196681 DDI196672:DDT196681 DNE196672:DNP196681 DXA196672:DXL196681 EGW196672:EHH196681 EQS196672:ERD196681 FAO196672:FAZ196681 FKK196672:FKV196681 FUG196672:FUR196681 GEC196672:GEN196681 GNY196672:GOJ196681 GXU196672:GYF196681 HHQ196672:HIB196681 HRM196672:HRX196681 IBI196672:IBT196681 ILE196672:ILP196681 IVA196672:IVL196681 JEW196672:JFH196681 JOS196672:JPD196681 JYO196672:JYZ196681 KIK196672:KIV196681 KSG196672:KSR196681 LCC196672:LCN196681 LLY196672:LMJ196681 LVU196672:LWF196681 MFQ196672:MGB196681 MPM196672:MPX196681 MZI196672:MZT196681 NJE196672:NJP196681 NTA196672:NTL196681 OCW196672:ODH196681 OMS196672:OND196681 OWO196672:OWZ196681 PGK196672:PGV196681 PQG196672:PQR196681 QAC196672:QAN196681 QJY196672:QKJ196681 QTU196672:QUF196681 RDQ196672:REB196681 RNM196672:RNX196681 RXI196672:RXT196681 SHE196672:SHP196681 SRA196672:SRL196681 TAW196672:TBH196681 TKS196672:TLD196681 TUO196672:TUZ196681 UEK196672:UEV196681 UOG196672:UOR196681 UYC196672:UYN196681 VHY196672:VIJ196681 VRU196672:VSF196681 WBQ196672:WCB196681 WLM196672:WLX196681 WVI196672:WVT196681 A262208:L262217 IW262208:JH262217 SS262208:TD262217 ACO262208:ACZ262217 AMK262208:AMV262217 AWG262208:AWR262217 BGC262208:BGN262217 BPY262208:BQJ262217 BZU262208:CAF262217 CJQ262208:CKB262217 CTM262208:CTX262217 DDI262208:DDT262217 DNE262208:DNP262217 DXA262208:DXL262217 EGW262208:EHH262217 EQS262208:ERD262217 FAO262208:FAZ262217 FKK262208:FKV262217 FUG262208:FUR262217 GEC262208:GEN262217 GNY262208:GOJ262217 GXU262208:GYF262217 HHQ262208:HIB262217 HRM262208:HRX262217 IBI262208:IBT262217 ILE262208:ILP262217 IVA262208:IVL262217 JEW262208:JFH262217 JOS262208:JPD262217 JYO262208:JYZ262217 KIK262208:KIV262217 KSG262208:KSR262217 LCC262208:LCN262217 LLY262208:LMJ262217 LVU262208:LWF262217 MFQ262208:MGB262217 MPM262208:MPX262217 MZI262208:MZT262217 NJE262208:NJP262217 NTA262208:NTL262217 OCW262208:ODH262217 OMS262208:OND262217 OWO262208:OWZ262217 PGK262208:PGV262217 PQG262208:PQR262217 QAC262208:QAN262217 QJY262208:QKJ262217 QTU262208:QUF262217 RDQ262208:REB262217 RNM262208:RNX262217 RXI262208:RXT262217 SHE262208:SHP262217 SRA262208:SRL262217 TAW262208:TBH262217 TKS262208:TLD262217 TUO262208:TUZ262217 UEK262208:UEV262217 UOG262208:UOR262217 UYC262208:UYN262217 VHY262208:VIJ262217 VRU262208:VSF262217 WBQ262208:WCB262217 WLM262208:WLX262217 WVI262208:WVT262217 A327744:L327753 IW327744:JH327753 SS327744:TD327753 ACO327744:ACZ327753 AMK327744:AMV327753 AWG327744:AWR327753 BGC327744:BGN327753 BPY327744:BQJ327753 BZU327744:CAF327753 CJQ327744:CKB327753 CTM327744:CTX327753 DDI327744:DDT327753 DNE327744:DNP327753 DXA327744:DXL327753 EGW327744:EHH327753 EQS327744:ERD327753 FAO327744:FAZ327753 FKK327744:FKV327753 FUG327744:FUR327753 GEC327744:GEN327753 GNY327744:GOJ327753 GXU327744:GYF327753 HHQ327744:HIB327753 HRM327744:HRX327753 IBI327744:IBT327753 ILE327744:ILP327753 IVA327744:IVL327753 JEW327744:JFH327753 JOS327744:JPD327753 JYO327744:JYZ327753 KIK327744:KIV327753 KSG327744:KSR327753 LCC327744:LCN327753 LLY327744:LMJ327753 LVU327744:LWF327753 MFQ327744:MGB327753 MPM327744:MPX327753 MZI327744:MZT327753 NJE327744:NJP327753 NTA327744:NTL327753 OCW327744:ODH327753 OMS327744:OND327753 OWO327744:OWZ327753 PGK327744:PGV327753 PQG327744:PQR327753 QAC327744:QAN327753 QJY327744:QKJ327753 QTU327744:QUF327753 RDQ327744:REB327753 RNM327744:RNX327753 RXI327744:RXT327753 SHE327744:SHP327753 SRA327744:SRL327753 TAW327744:TBH327753 TKS327744:TLD327753 TUO327744:TUZ327753 UEK327744:UEV327753 UOG327744:UOR327753 UYC327744:UYN327753 VHY327744:VIJ327753 VRU327744:VSF327753 WBQ327744:WCB327753 WLM327744:WLX327753 WVI327744:WVT327753 A393280:L393289 IW393280:JH393289 SS393280:TD393289 ACO393280:ACZ393289 AMK393280:AMV393289 AWG393280:AWR393289 BGC393280:BGN393289 BPY393280:BQJ393289 BZU393280:CAF393289 CJQ393280:CKB393289 CTM393280:CTX393289 DDI393280:DDT393289 DNE393280:DNP393289 DXA393280:DXL393289 EGW393280:EHH393289 EQS393280:ERD393289 FAO393280:FAZ393289 FKK393280:FKV393289 FUG393280:FUR393289 GEC393280:GEN393289 GNY393280:GOJ393289 GXU393280:GYF393289 HHQ393280:HIB393289 HRM393280:HRX393289 IBI393280:IBT393289 ILE393280:ILP393289 IVA393280:IVL393289 JEW393280:JFH393289 JOS393280:JPD393289 JYO393280:JYZ393289 KIK393280:KIV393289 KSG393280:KSR393289 LCC393280:LCN393289 LLY393280:LMJ393289 LVU393280:LWF393289 MFQ393280:MGB393289 MPM393280:MPX393289 MZI393280:MZT393289 NJE393280:NJP393289 NTA393280:NTL393289 OCW393280:ODH393289 OMS393280:OND393289 OWO393280:OWZ393289 PGK393280:PGV393289 PQG393280:PQR393289 QAC393280:QAN393289 QJY393280:QKJ393289 QTU393280:QUF393289 RDQ393280:REB393289 RNM393280:RNX393289 RXI393280:RXT393289 SHE393280:SHP393289 SRA393280:SRL393289 TAW393280:TBH393289 TKS393280:TLD393289 TUO393280:TUZ393289 UEK393280:UEV393289 UOG393280:UOR393289 UYC393280:UYN393289 VHY393280:VIJ393289 VRU393280:VSF393289 WBQ393280:WCB393289 WLM393280:WLX393289 WVI393280:WVT393289 A458816:L458825 IW458816:JH458825 SS458816:TD458825 ACO458816:ACZ458825 AMK458816:AMV458825 AWG458816:AWR458825 BGC458816:BGN458825 BPY458816:BQJ458825 BZU458816:CAF458825 CJQ458816:CKB458825 CTM458816:CTX458825 DDI458816:DDT458825 DNE458816:DNP458825 DXA458816:DXL458825 EGW458816:EHH458825 EQS458816:ERD458825 FAO458816:FAZ458825 FKK458816:FKV458825 FUG458816:FUR458825 GEC458816:GEN458825 GNY458816:GOJ458825 GXU458816:GYF458825 HHQ458816:HIB458825 HRM458816:HRX458825 IBI458816:IBT458825 ILE458816:ILP458825 IVA458816:IVL458825 JEW458816:JFH458825 JOS458816:JPD458825 JYO458816:JYZ458825 KIK458816:KIV458825 KSG458816:KSR458825 LCC458816:LCN458825 LLY458816:LMJ458825 LVU458816:LWF458825 MFQ458816:MGB458825 MPM458816:MPX458825 MZI458816:MZT458825 NJE458816:NJP458825 NTA458816:NTL458825 OCW458816:ODH458825 OMS458816:OND458825 OWO458816:OWZ458825 PGK458816:PGV458825 PQG458816:PQR458825 QAC458816:QAN458825 QJY458816:QKJ458825 QTU458816:QUF458825 RDQ458816:REB458825 RNM458816:RNX458825 RXI458816:RXT458825 SHE458816:SHP458825 SRA458816:SRL458825 TAW458816:TBH458825 TKS458816:TLD458825 TUO458816:TUZ458825 UEK458816:UEV458825 UOG458816:UOR458825 UYC458816:UYN458825 VHY458816:VIJ458825 VRU458816:VSF458825 WBQ458816:WCB458825 WLM458816:WLX458825 WVI458816:WVT458825 A524352:L524361 IW524352:JH524361 SS524352:TD524361 ACO524352:ACZ524361 AMK524352:AMV524361 AWG524352:AWR524361 BGC524352:BGN524361 BPY524352:BQJ524361 BZU524352:CAF524361 CJQ524352:CKB524361 CTM524352:CTX524361 DDI524352:DDT524361 DNE524352:DNP524361 DXA524352:DXL524361 EGW524352:EHH524361 EQS524352:ERD524361 FAO524352:FAZ524361 FKK524352:FKV524361 FUG524352:FUR524361 GEC524352:GEN524361 GNY524352:GOJ524361 GXU524352:GYF524361 HHQ524352:HIB524361 HRM524352:HRX524361 IBI524352:IBT524361 ILE524352:ILP524361 IVA524352:IVL524361 JEW524352:JFH524361 JOS524352:JPD524361 JYO524352:JYZ524361 KIK524352:KIV524361 KSG524352:KSR524361 LCC524352:LCN524361 LLY524352:LMJ524361 LVU524352:LWF524361 MFQ524352:MGB524361 MPM524352:MPX524361 MZI524352:MZT524361 NJE524352:NJP524361 NTA524352:NTL524361 OCW524352:ODH524361 OMS524352:OND524361 OWO524352:OWZ524361 PGK524352:PGV524361 PQG524352:PQR524361 QAC524352:QAN524361 QJY524352:QKJ524361 QTU524352:QUF524361 RDQ524352:REB524361 RNM524352:RNX524361 RXI524352:RXT524361 SHE524352:SHP524361 SRA524352:SRL524361 TAW524352:TBH524361 TKS524352:TLD524361 TUO524352:TUZ524361 UEK524352:UEV524361 UOG524352:UOR524361 UYC524352:UYN524361 VHY524352:VIJ524361 VRU524352:VSF524361 WBQ524352:WCB524361 WLM524352:WLX524361 WVI524352:WVT524361 A589888:L589897 IW589888:JH589897 SS589888:TD589897 ACO589888:ACZ589897 AMK589888:AMV589897 AWG589888:AWR589897 BGC589888:BGN589897 BPY589888:BQJ589897 BZU589888:CAF589897 CJQ589888:CKB589897 CTM589888:CTX589897 DDI589888:DDT589897 DNE589888:DNP589897 DXA589888:DXL589897 EGW589888:EHH589897 EQS589888:ERD589897 FAO589888:FAZ589897 FKK589888:FKV589897 FUG589888:FUR589897 GEC589888:GEN589897 GNY589888:GOJ589897 GXU589888:GYF589897 HHQ589888:HIB589897 HRM589888:HRX589897 IBI589888:IBT589897 ILE589888:ILP589897 IVA589888:IVL589897 JEW589888:JFH589897 JOS589888:JPD589897 JYO589888:JYZ589897 KIK589888:KIV589897 KSG589888:KSR589897 LCC589888:LCN589897 LLY589888:LMJ589897 LVU589888:LWF589897 MFQ589888:MGB589897 MPM589888:MPX589897 MZI589888:MZT589897 NJE589888:NJP589897 NTA589888:NTL589897 OCW589888:ODH589897 OMS589888:OND589897 OWO589888:OWZ589897 PGK589888:PGV589897 PQG589888:PQR589897 QAC589888:QAN589897 QJY589888:QKJ589897 QTU589888:QUF589897 RDQ589888:REB589897 RNM589888:RNX589897 RXI589888:RXT589897 SHE589888:SHP589897 SRA589888:SRL589897 TAW589888:TBH589897 TKS589888:TLD589897 TUO589888:TUZ589897 UEK589888:UEV589897 UOG589888:UOR589897 UYC589888:UYN589897 VHY589888:VIJ589897 VRU589888:VSF589897 WBQ589888:WCB589897 WLM589888:WLX589897 WVI589888:WVT589897 A655424:L655433 IW655424:JH655433 SS655424:TD655433 ACO655424:ACZ655433 AMK655424:AMV655433 AWG655424:AWR655433 BGC655424:BGN655433 BPY655424:BQJ655433 BZU655424:CAF655433 CJQ655424:CKB655433 CTM655424:CTX655433 DDI655424:DDT655433 DNE655424:DNP655433 DXA655424:DXL655433 EGW655424:EHH655433 EQS655424:ERD655433 FAO655424:FAZ655433 FKK655424:FKV655433 FUG655424:FUR655433 GEC655424:GEN655433 GNY655424:GOJ655433 GXU655424:GYF655433 HHQ655424:HIB655433 HRM655424:HRX655433 IBI655424:IBT655433 ILE655424:ILP655433 IVA655424:IVL655433 JEW655424:JFH655433 JOS655424:JPD655433 JYO655424:JYZ655433 KIK655424:KIV655433 KSG655424:KSR655433 LCC655424:LCN655433 LLY655424:LMJ655433 LVU655424:LWF655433 MFQ655424:MGB655433 MPM655424:MPX655433 MZI655424:MZT655433 NJE655424:NJP655433 NTA655424:NTL655433 OCW655424:ODH655433 OMS655424:OND655433 OWO655424:OWZ655433 PGK655424:PGV655433 PQG655424:PQR655433 QAC655424:QAN655433 QJY655424:QKJ655433 QTU655424:QUF655433 RDQ655424:REB655433 RNM655424:RNX655433 RXI655424:RXT655433 SHE655424:SHP655433 SRA655424:SRL655433 TAW655424:TBH655433 TKS655424:TLD655433 TUO655424:TUZ655433 UEK655424:UEV655433 UOG655424:UOR655433 UYC655424:UYN655433 VHY655424:VIJ655433 VRU655424:VSF655433 WBQ655424:WCB655433 WLM655424:WLX655433 WVI655424:WVT655433 A720960:L720969 IW720960:JH720969 SS720960:TD720969 ACO720960:ACZ720969 AMK720960:AMV720969 AWG720960:AWR720969 BGC720960:BGN720969 BPY720960:BQJ720969 BZU720960:CAF720969 CJQ720960:CKB720969 CTM720960:CTX720969 DDI720960:DDT720969 DNE720960:DNP720969 DXA720960:DXL720969 EGW720960:EHH720969 EQS720960:ERD720969 FAO720960:FAZ720969 FKK720960:FKV720969 FUG720960:FUR720969 GEC720960:GEN720969 GNY720960:GOJ720969 GXU720960:GYF720969 HHQ720960:HIB720969 HRM720960:HRX720969 IBI720960:IBT720969 ILE720960:ILP720969 IVA720960:IVL720969 JEW720960:JFH720969 JOS720960:JPD720969 JYO720960:JYZ720969 KIK720960:KIV720969 KSG720960:KSR720969 LCC720960:LCN720969 LLY720960:LMJ720969 LVU720960:LWF720969 MFQ720960:MGB720969 MPM720960:MPX720969 MZI720960:MZT720969 NJE720960:NJP720969 NTA720960:NTL720969 OCW720960:ODH720969 OMS720960:OND720969 OWO720960:OWZ720969 PGK720960:PGV720969 PQG720960:PQR720969 QAC720960:QAN720969 QJY720960:QKJ720969 QTU720960:QUF720969 RDQ720960:REB720969 RNM720960:RNX720969 RXI720960:RXT720969 SHE720960:SHP720969 SRA720960:SRL720969 TAW720960:TBH720969 TKS720960:TLD720969 TUO720960:TUZ720969 UEK720960:UEV720969 UOG720960:UOR720969 UYC720960:UYN720969 VHY720960:VIJ720969 VRU720960:VSF720969 WBQ720960:WCB720969 WLM720960:WLX720969 WVI720960:WVT720969 A786496:L786505 IW786496:JH786505 SS786496:TD786505 ACO786496:ACZ786505 AMK786496:AMV786505 AWG786496:AWR786505 BGC786496:BGN786505 BPY786496:BQJ786505 BZU786496:CAF786505 CJQ786496:CKB786505 CTM786496:CTX786505 DDI786496:DDT786505 DNE786496:DNP786505 DXA786496:DXL786505 EGW786496:EHH786505 EQS786496:ERD786505 FAO786496:FAZ786505 FKK786496:FKV786505 FUG786496:FUR786505 GEC786496:GEN786505 GNY786496:GOJ786505 GXU786496:GYF786505 HHQ786496:HIB786505 HRM786496:HRX786505 IBI786496:IBT786505 ILE786496:ILP786505 IVA786496:IVL786505 JEW786496:JFH786505 JOS786496:JPD786505 JYO786496:JYZ786505 KIK786496:KIV786505 KSG786496:KSR786505 LCC786496:LCN786505 LLY786496:LMJ786505 LVU786496:LWF786505 MFQ786496:MGB786505 MPM786496:MPX786505 MZI786496:MZT786505 NJE786496:NJP786505 NTA786496:NTL786505 OCW786496:ODH786505 OMS786496:OND786505 OWO786496:OWZ786505 PGK786496:PGV786505 PQG786496:PQR786505 QAC786496:QAN786505 QJY786496:QKJ786505 QTU786496:QUF786505 RDQ786496:REB786505 RNM786496:RNX786505 RXI786496:RXT786505 SHE786496:SHP786505 SRA786496:SRL786505 TAW786496:TBH786505 TKS786496:TLD786505 TUO786496:TUZ786505 UEK786496:UEV786505 UOG786496:UOR786505 UYC786496:UYN786505 VHY786496:VIJ786505 VRU786496:VSF786505 WBQ786496:WCB786505 WLM786496:WLX786505 WVI786496:WVT786505 A852032:L852041 IW852032:JH852041 SS852032:TD852041 ACO852032:ACZ852041 AMK852032:AMV852041 AWG852032:AWR852041 BGC852032:BGN852041 BPY852032:BQJ852041 BZU852032:CAF852041 CJQ852032:CKB852041 CTM852032:CTX852041 DDI852032:DDT852041 DNE852032:DNP852041 DXA852032:DXL852041 EGW852032:EHH852041 EQS852032:ERD852041 FAO852032:FAZ852041 FKK852032:FKV852041 FUG852032:FUR852041 GEC852032:GEN852041 GNY852032:GOJ852041 GXU852032:GYF852041 HHQ852032:HIB852041 HRM852032:HRX852041 IBI852032:IBT852041 ILE852032:ILP852041 IVA852032:IVL852041 JEW852032:JFH852041 JOS852032:JPD852041 JYO852032:JYZ852041 KIK852032:KIV852041 KSG852032:KSR852041 LCC852032:LCN852041 LLY852032:LMJ852041 LVU852032:LWF852041 MFQ852032:MGB852041 MPM852032:MPX852041 MZI852032:MZT852041 NJE852032:NJP852041 NTA852032:NTL852041 OCW852032:ODH852041 OMS852032:OND852041 OWO852032:OWZ852041 PGK852032:PGV852041 PQG852032:PQR852041 QAC852032:QAN852041 QJY852032:QKJ852041 QTU852032:QUF852041 RDQ852032:REB852041 RNM852032:RNX852041 RXI852032:RXT852041 SHE852032:SHP852041 SRA852032:SRL852041 TAW852032:TBH852041 TKS852032:TLD852041 TUO852032:TUZ852041 UEK852032:UEV852041 UOG852032:UOR852041 UYC852032:UYN852041 VHY852032:VIJ852041 VRU852032:VSF852041 WBQ852032:WCB852041 WLM852032:WLX852041 WVI852032:WVT852041 A917568:L917577 IW917568:JH917577 SS917568:TD917577 ACO917568:ACZ917577 AMK917568:AMV917577 AWG917568:AWR917577 BGC917568:BGN917577 BPY917568:BQJ917577 BZU917568:CAF917577 CJQ917568:CKB917577 CTM917568:CTX917577 DDI917568:DDT917577 DNE917568:DNP917577 DXA917568:DXL917577 EGW917568:EHH917577 EQS917568:ERD917577 FAO917568:FAZ917577 FKK917568:FKV917577 FUG917568:FUR917577 GEC917568:GEN917577 GNY917568:GOJ917577 GXU917568:GYF917577 HHQ917568:HIB917577 HRM917568:HRX917577 IBI917568:IBT917577 ILE917568:ILP917577 IVA917568:IVL917577 JEW917568:JFH917577 JOS917568:JPD917577 JYO917568:JYZ917577 KIK917568:KIV917577 KSG917568:KSR917577 LCC917568:LCN917577 LLY917568:LMJ917577 LVU917568:LWF917577 MFQ917568:MGB917577 MPM917568:MPX917577 MZI917568:MZT917577 NJE917568:NJP917577 NTA917568:NTL917577 OCW917568:ODH917577 OMS917568:OND917577 OWO917568:OWZ917577 PGK917568:PGV917577 PQG917568:PQR917577 QAC917568:QAN917577 QJY917568:QKJ917577 QTU917568:QUF917577 RDQ917568:REB917577 RNM917568:RNX917577 RXI917568:RXT917577 SHE917568:SHP917577 SRA917568:SRL917577 TAW917568:TBH917577 TKS917568:TLD917577 TUO917568:TUZ917577 UEK917568:UEV917577 UOG917568:UOR917577 UYC917568:UYN917577 VHY917568:VIJ917577 VRU917568:VSF917577 WBQ917568:WCB917577 WLM917568:WLX917577 WVI917568:WVT917577 A983104:L983113 IW983104:JH983113 SS983104:TD983113 ACO983104:ACZ983113 AMK983104:AMV983113 AWG983104:AWR983113 BGC983104:BGN983113 BPY983104:BQJ983113 BZU983104:CAF983113 CJQ983104:CKB983113 CTM983104:CTX983113 DDI983104:DDT983113 DNE983104:DNP983113 DXA983104:DXL983113 EGW983104:EHH983113 EQS983104:ERD983113 FAO983104:FAZ983113 FKK983104:FKV983113 FUG983104:FUR983113 GEC983104:GEN983113 GNY983104:GOJ983113 GXU983104:GYF983113 HHQ983104:HIB983113 HRM983104:HRX983113 IBI983104:IBT983113 ILE983104:ILP983113 IVA983104:IVL983113 JEW983104:JFH983113 JOS983104:JPD983113 JYO983104:JYZ983113 KIK983104:KIV983113 KSG983104:KSR983113 LCC983104:LCN983113 LLY983104:LMJ983113 LVU983104:LWF983113 MFQ983104:MGB983113 MPM983104:MPX983113 MZI983104:MZT983113 NJE983104:NJP983113 NTA983104:NTL983113 OCW983104:ODH983113 OMS983104:OND983113 OWO983104:OWZ983113 PGK983104:PGV983113 PQG983104:PQR983113 QAC983104:QAN983113 QJY983104:QKJ983113 QTU983104:QUF983113 RDQ983104:REB983113 RNM983104:RNX983113 RXI983104:RXT983113 SHE983104:SHP983113 SRA983104:SRL983113 TAW983104:TBH983113 TKS983104:TLD983113 TUO983104:TUZ983113 UEK983104:UEV983113 UOG983104:UOR983113 UYC983104:UYN983113 VHY983104:VIJ983113 VRU983104:VSF983113 WBQ983104:WCB983113 WLM983104:WLX983113 WVI983104:WVT983113</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3"/>
  <sheetViews>
    <sheetView zoomScaleNormal="100" workbookViewId="0">
      <pane xSplit="1" ySplit="5" topLeftCell="B6" activePane="bottomRight" state="frozen"/>
      <selection sqref="A1:B1"/>
      <selection pane="topRight" sqref="A1:B1"/>
      <selection pane="bottomLeft" sqref="A1:B1"/>
      <selection pane="bottomRight" sqref="A1:B1"/>
    </sheetView>
  </sheetViews>
  <sheetFormatPr defaultColWidth="15.75" defaultRowHeight="10.5" x14ac:dyDescent="0.4"/>
  <cols>
    <col min="1" max="1" width="23.375" style="42" customWidth="1"/>
    <col min="2" max="3" width="11" style="98" customWidth="1"/>
    <col min="4" max="5" width="11.25" style="45" customWidth="1"/>
    <col min="6" max="7" width="11" style="98" customWidth="1"/>
    <col min="8" max="9" width="11.25" style="45" customWidth="1"/>
    <col min="10" max="11" width="11.25" style="98" customWidth="1"/>
    <col min="12" max="12" width="11.25" style="45" customWidth="1"/>
    <col min="13" max="13" width="9" style="45" bestFit="1" customWidth="1"/>
    <col min="14" max="14" width="6.5" style="45" bestFit="1" customWidth="1"/>
    <col min="15" max="16384" width="15.75" style="45"/>
  </cols>
  <sheetData>
    <row r="1" spans="1:12" ht="18.75" x14ac:dyDescent="0.4">
      <c r="A1" s="736" t="str">
        <f>'h24'!A1</f>
        <v>平成24年度</v>
      </c>
      <c r="B1" s="737"/>
      <c r="C1" s="737"/>
      <c r="D1" s="737"/>
      <c r="E1" s="738" t="str">
        <f ca="1">RIGHT(CELL("filename",$A$1),LEN(CELL("filename",$A$1))-FIND("]",CELL("filename",$A$1)))</f>
        <v>３月(下旬)</v>
      </c>
      <c r="F1" s="739" t="s">
        <v>70</v>
      </c>
      <c r="G1" s="740"/>
      <c r="H1" s="740"/>
      <c r="I1" s="741"/>
      <c r="J1" s="740"/>
      <c r="K1" s="740"/>
      <c r="L1" s="741"/>
    </row>
    <row r="2" spans="1:12" s="42" customFormat="1" x14ac:dyDescent="0.4">
      <c r="A2" s="658"/>
      <c r="B2" s="733" t="s">
        <v>97</v>
      </c>
      <c r="C2" s="733"/>
      <c r="D2" s="733"/>
      <c r="E2" s="734"/>
      <c r="F2" s="735" t="s">
        <v>195</v>
      </c>
      <c r="G2" s="733"/>
      <c r="H2" s="733"/>
      <c r="I2" s="734"/>
      <c r="J2" s="735" t="s">
        <v>194</v>
      </c>
      <c r="K2" s="733"/>
      <c r="L2" s="734"/>
    </row>
    <row r="3" spans="1:12" s="42" customFormat="1" x14ac:dyDescent="0.4">
      <c r="A3" s="653"/>
      <c r="B3" s="646"/>
      <c r="C3" s="646"/>
      <c r="D3" s="646"/>
      <c r="E3" s="647"/>
      <c r="F3" s="645"/>
      <c r="G3" s="646"/>
      <c r="H3" s="646"/>
      <c r="I3" s="647"/>
      <c r="J3" s="645"/>
      <c r="K3" s="646"/>
      <c r="L3" s="647"/>
    </row>
    <row r="4" spans="1:12" s="42" customFormat="1" x14ac:dyDescent="0.4">
      <c r="A4" s="653"/>
      <c r="B4" s="659" t="s">
        <v>387</v>
      </c>
      <c r="C4" s="655" t="s">
        <v>386</v>
      </c>
      <c r="D4" s="653" t="s">
        <v>95</v>
      </c>
      <c r="E4" s="653"/>
      <c r="F4" s="649" t="str">
        <f>+B4</f>
        <v>(13'3/21～31)</v>
      </c>
      <c r="G4" s="649" t="str">
        <f>+C4</f>
        <v>(12'3/21～31)</v>
      </c>
      <c r="H4" s="653" t="s">
        <v>95</v>
      </c>
      <c r="I4" s="653"/>
      <c r="J4" s="649" t="str">
        <f>+B4</f>
        <v>(13'3/21～31)</v>
      </c>
      <c r="K4" s="649" t="str">
        <f>+C4</f>
        <v>(12'3/21～31)</v>
      </c>
      <c r="L4" s="657" t="s">
        <v>93</v>
      </c>
    </row>
    <row r="5" spans="1:12" s="97" customFormat="1" x14ac:dyDescent="0.4">
      <c r="A5" s="653"/>
      <c r="B5" s="659"/>
      <c r="C5" s="656"/>
      <c r="D5" s="277" t="s">
        <v>94</v>
      </c>
      <c r="E5" s="317" t="s">
        <v>93</v>
      </c>
      <c r="F5" s="649"/>
      <c r="G5" s="649"/>
      <c r="H5" s="277" t="s">
        <v>94</v>
      </c>
      <c r="I5" s="277" t="s">
        <v>93</v>
      </c>
      <c r="J5" s="649"/>
      <c r="K5" s="649"/>
      <c r="L5" s="658"/>
    </row>
    <row r="6" spans="1:12" s="44" customFormat="1" x14ac:dyDescent="0.4">
      <c r="A6" s="249" t="s">
        <v>92</v>
      </c>
      <c r="B6" s="248">
        <f>+B7+B41</f>
        <v>195337</v>
      </c>
      <c r="C6" s="248">
        <f>+C7+C41</f>
        <v>186681</v>
      </c>
      <c r="D6" s="245">
        <f t="shared" ref="D6:D37" si="0">+B6/C6</f>
        <v>1.0463678681815503</v>
      </c>
      <c r="E6" s="289">
        <f t="shared" ref="E6:E37" si="1">+B6-C6</f>
        <v>8656</v>
      </c>
      <c r="F6" s="248">
        <f>+F7+F41</f>
        <v>227355</v>
      </c>
      <c r="G6" s="248">
        <f>+G7+G41</f>
        <v>230542</v>
      </c>
      <c r="H6" s="245">
        <f t="shared" ref="H6:H37" si="2">+F6/G6</f>
        <v>0.98617605468851666</v>
      </c>
      <c r="I6" s="289">
        <f t="shared" ref="I6:I37" si="3">+F6-G6</f>
        <v>-3187</v>
      </c>
      <c r="J6" s="245">
        <f t="shared" ref="J6:J37" si="4">+B6/F6</f>
        <v>0.85917177981570669</v>
      </c>
      <c r="K6" s="245">
        <f t="shared" ref="K6:K37" si="5">+C6/G6</f>
        <v>0.80974833219109754</v>
      </c>
      <c r="L6" s="283">
        <f t="shared" ref="L6:L37" si="6">+J6-K6</f>
        <v>4.9423447624609151E-2</v>
      </c>
    </row>
    <row r="7" spans="1:12" s="44" customFormat="1" x14ac:dyDescent="0.4">
      <c r="A7" s="249" t="s">
        <v>91</v>
      </c>
      <c r="B7" s="316">
        <f>+B8+B18+B38</f>
        <v>81982</v>
      </c>
      <c r="C7" s="248">
        <f>+C8+C18+C38</f>
        <v>80757</v>
      </c>
      <c r="D7" s="245">
        <f t="shared" si="0"/>
        <v>1.0151689636811669</v>
      </c>
      <c r="E7" s="289">
        <f t="shared" si="1"/>
        <v>1225</v>
      </c>
      <c r="F7" s="248">
        <f>+F8+F18+F38</f>
        <v>95992</v>
      </c>
      <c r="G7" s="248">
        <f>+G8+G18+G38</f>
        <v>100411</v>
      </c>
      <c r="H7" s="245">
        <f t="shared" si="2"/>
        <v>0.95599087749350176</v>
      </c>
      <c r="I7" s="315">
        <f t="shared" si="3"/>
        <v>-4419</v>
      </c>
      <c r="J7" s="245">
        <f t="shared" si="4"/>
        <v>0.85405033752812731</v>
      </c>
      <c r="K7" s="245">
        <f t="shared" si="5"/>
        <v>0.80426447301590465</v>
      </c>
      <c r="L7" s="283">
        <f t="shared" si="6"/>
        <v>4.9785864512222666E-2</v>
      </c>
    </row>
    <row r="8" spans="1:12" x14ac:dyDescent="0.4">
      <c r="A8" s="277" t="s">
        <v>190</v>
      </c>
      <c r="B8" s="403">
        <f>SUM(B9:B17)</f>
        <v>53292</v>
      </c>
      <c r="C8" s="259">
        <f>SUM(C9:C17)</f>
        <v>57806</v>
      </c>
      <c r="D8" s="256">
        <f t="shared" si="0"/>
        <v>0.92191122028855133</v>
      </c>
      <c r="E8" s="402">
        <f t="shared" si="1"/>
        <v>-4514</v>
      </c>
      <c r="F8" s="259">
        <f>SUM(F9:F17)</f>
        <v>63053</v>
      </c>
      <c r="G8" s="259">
        <f>SUM(G9:G17)</f>
        <v>72465</v>
      </c>
      <c r="H8" s="256">
        <f t="shared" si="2"/>
        <v>0.87011660801766366</v>
      </c>
      <c r="I8" s="402">
        <f t="shared" si="3"/>
        <v>-9412</v>
      </c>
      <c r="J8" s="256">
        <f t="shared" si="4"/>
        <v>0.8451937259131207</v>
      </c>
      <c r="K8" s="256">
        <f t="shared" si="5"/>
        <v>0.79770923894293799</v>
      </c>
      <c r="L8" s="280">
        <f t="shared" si="6"/>
        <v>4.7484486970182704E-2</v>
      </c>
    </row>
    <row r="9" spans="1:12" x14ac:dyDescent="0.4">
      <c r="A9" s="57" t="s">
        <v>87</v>
      </c>
      <c r="B9" s="145">
        <f>'３月(月間)'!B9-'３月(上旬～中旬)'!B9</f>
        <v>46996</v>
      </c>
      <c r="C9" s="145">
        <f>'３月(月間)'!C9-'３月(上旬～中旬)'!C9</f>
        <v>45629</v>
      </c>
      <c r="D9" s="73">
        <f t="shared" si="0"/>
        <v>1.0299590172916346</v>
      </c>
      <c r="E9" s="82">
        <f t="shared" si="1"/>
        <v>1367</v>
      </c>
      <c r="F9" s="80">
        <f>'３月(月間)'!F9-'３月(上旬～中旬)'!F9</f>
        <v>56057</v>
      </c>
      <c r="G9" s="80">
        <f>'３月(月間)'!G9-'３月(上旬～中旬)'!G9</f>
        <v>57849</v>
      </c>
      <c r="H9" s="73">
        <f t="shared" si="2"/>
        <v>0.96902280073985725</v>
      </c>
      <c r="I9" s="82">
        <f t="shared" si="3"/>
        <v>-1792</v>
      </c>
      <c r="J9" s="73">
        <f t="shared" si="4"/>
        <v>0.83836095402893485</v>
      </c>
      <c r="K9" s="73">
        <f t="shared" si="5"/>
        <v>0.78876039343808879</v>
      </c>
      <c r="L9" s="90">
        <f t="shared" si="6"/>
        <v>4.9600560590846055E-2</v>
      </c>
    </row>
    <row r="10" spans="1:12" x14ac:dyDescent="0.4">
      <c r="A10" s="58" t="s">
        <v>90</v>
      </c>
      <c r="B10" s="145">
        <f>'３月(月間)'!B10-'３月(上旬～中旬)'!B10</f>
        <v>5241</v>
      </c>
      <c r="C10" s="145">
        <f>'３月(月間)'!C10-'３月(上旬～中旬)'!C10</f>
        <v>4883</v>
      </c>
      <c r="D10" s="53">
        <f t="shared" si="0"/>
        <v>1.0733155846815483</v>
      </c>
      <c r="E10" s="77">
        <f t="shared" si="1"/>
        <v>358</v>
      </c>
      <c r="F10" s="80">
        <f>'３月(月間)'!F10-'３月(上旬～中旬)'!F10</f>
        <v>5500</v>
      </c>
      <c r="G10" s="80">
        <f>'３月(月間)'!G10-'３月(上旬～中旬)'!G10</f>
        <v>5500</v>
      </c>
      <c r="H10" s="53">
        <f t="shared" si="2"/>
        <v>1</v>
      </c>
      <c r="I10" s="77">
        <f t="shared" si="3"/>
        <v>0</v>
      </c>
      <c r="J10" s="53">
        <f t="shared" si="4"/>
        <v>0.95290909090909093</v>
      </c>
      <c r="K10" s="53">
        <f t="shared" si="5"/>
        <v>0.88781818181818184</v>
      </c>
      <c r="L10" s="52">
        <f t="shared" si="6"/>
        <v>6.5090909090909088E-2</v>
      </c>
    </row>
    <row r="11" spans="1:12" x14ac:dyDescent="0.4">
      <c r="A11" s="58" t="s">
        <v>162</v>
      </c>
      <c r="B11" s="145">
        <f>'３月(月間)'!B11-'３月(上旬～中旬)'!B11</f>
        <v>0</v>
      </c>
      <c r="C11" s="145">
        <f>'３月(月間)'!C11-'３月(上旬～中旬)'!C11</f>
        <v>6456</v>
      </c>
      <c r="D11" s="53">
        <f t="shared" si="0"/>
        <v>0</v>
      </c>
      <c r="E11" s="77">
        <f t="shared" si="1"/>
        <v>-6456</v>
      </c>
      <c r="F11" s="80">
        <f>'３月(月間)'!F11-'３月(上旬～中旬)'!F11</f>
        <v>0</v>
      </c>
      <c r="G11" s="80">
        <f>'３月(月間)'!G11-'３月(上旬～中旬)'!G11</f>
        <v>7423</v>
      </c>
      <c r="H11" s="53">
        <f t="shared" si="2"/>
        <v>0</v>
      </c>
      <c r="I11" s="77">
        <f t="shared" si="3"/>
        <v>-7423</v>
      </c>
      <c r="J11" s="53" t="e">
        <f t="shared" si="4"/>
        <v>#DIV/0!</v>
      </c>
      <c r="K11" s="53">
        <f t="shared" si="5"/>
        <v>0.86972921999191699</v>
      </c>
      <c r="L11" s="52" t="e">
        <f t="shared" si="6"/>
        <v>#DIV/0!</v>
      </c>
    </row>
    <row r="12" spans="1:12" x14ac:dyDescent="0.4">
      <c r="A12" s="58" t="s">
        <v>85</v>
      </c>
      <c r="B12" s="145">
        <f>'３月(月間)'!B12-'３月(上旬～中旬)'!B12</f>
        <v>0</v>
      </c>
      <c r="C12" s="145">
        <f>'３月(月間)'!C12-'３月(上旬～中旬)'!C12</f>
        <v>0</v>
      </c>
      <c r="D12" s="53" t="e">
        <f t="shared" si="0"/>
        <v>#DIV/0!</v>
      </c>
      <c r="E12" s="77">
        <f t="shared" si="1"/>
        <v>0</v>
      </c>
      <c r="F12" s="80">
        <f>'３月(月間)'!F12-'３月(上旬～中旬)'!F12</f>
        <v>0</v>
      </c>
      <c r="G12" s="80">
        <f>'３月(月間)'!G12-'３月(上旬～中旬)'!G12</f>
        <v>0</v>
      </c>
      <c r="H12" s="53" t="e">
        <f t="shared" si="2"/>
        <v>#DIV/0!</v>
      </c>
      <c r="I12" s="77">
        <f t="shared" si="3"/>
        <v>0</v>
      </c>
      <c r="J12" s="53" t="e">
        <f t="shared" si="4"/>
        <v>#DIV/0!</v>
      </c>
      <c r="K12" s="53" t="e">
        <f t="shared" si="5"/>
        <v>#DIV/0!</v>
      </c>
      <c r="L12" s="52" t="e">
        <f t="shared" si="6"/>
        <v>#DIV/0!</v>
      </c>
    </row>
    <row r="13" spans="1:12" x14ac:dyDescent="0.4">
      <c r="A13" s="58" t="s">
        <v>86</v>
      </c>
      <c r="B13" s="145">
        <f>'３月(月間)'!B13-'３月(上旬～中旬)'!B13</f>
        <v>0</v>
      </c>
      <c r="C13" s="145">
        <f>'３月(月間)'!C13-'３月(上旬～中旬)'!C13</f>
        <v>0</v>
      </c>
      <c r="D13" s="53" t="e">
        <f t="shared" si="0"/>
        <v>#DIV/0!</v>
      </c>
      <c r="E13" s="77">
        <f t="shared" si="1"/>
        <v>0</v>
      </c>
      <c r="F13" s="80">
        <f>'３月(月間)'!F13-'３月(上旬～中旬)'!F13</f>
        <v>0</v>
      </c>
      <c r="G13" s="80">
        <f>'３月(月間)'!G13-'３月(上旬～中旬)'!G13</f>
        <v>0</v>
      </c>
      <c r="H13" s="53" t="e">
        <f t="shared" si="2"/>
        <v>#DIV/0!</v>
      </c>
      <c r="I13" s="77">
        <f t="shared" si="3"/>
        <v>0</v>
      </c>
      <c r="J13" s="53" t="e">
        <f t="shared" si="4"/>
        <v>#DIV/0!</v>
      </c>
      <c r="K13" s="53" t="e">
        <f t="shared" si="5"/>
        <v>#DIV/0!</v>
      </c>
      <c r="L13" s="52" t="e">
        <f t="shared" si="6"/>
        <v>#DIV/0!</v>
      </c>
    </row>
    <row r="14" spans="1:12" x14ac:dyDescent="0.4">
      <c r="A14" s="64" t="s">
        <v>189</v>
      </c>
      <c r="B14" s="147">
        <f>'３月(月間)'!B14-'３月(上旬～中旬)'!B14</f>
        <v>1055</v>
      </c>
      <c r="C14" s="145">
        <f>'３月(月間)'!C14-'３月(上旬～中旬)'!C14</f>
        <v>838</v>
      </c>
      <c r="D14" s="67">
        <f t="shared" si="0"/>
        <v>1.2589498806682577</v>
      </c>
      <c r="E14" s="84">
        <f t="shared" si="1"/>
        <v>217</v>
      </c>
      <c r="F14" s="107">
        <f>'３月(月間)'!F14-'３月(上旬～中旬)'!F14</f>
        <v>1496</v>
      </c>
      <c r="G14" s="107">
        <f>'３月(月間)'!G14-'３月(上旬～中旬)'!G14</f>
        <v>1693</v>
      </c>
      <c r="H14" s="67">
        <f t="shared" si="2"/>
        <v>0.88363851151801531</v>
      </c>
      <c r="I14" s="84">
        <f t="shared" si="3"/>
        <v>-197</v>
      </c>
      <c r="J14" s="67">
        <f t="shared" si="4"/>
        <v>0.7052139037433155</v>
      </c>
      <c r="K14" s="67">
        <f t="shared" si="5"/>
        <v>0.49497932663910221</v>
      </c>
      <c r="L14" s="66">
        <f t="shared" si="6"/>
        <v>0.21023457710421328</v>
      </c>
    </row>
    <row r="15" spans="1:12" x14ac:dyDescent="0.4">
      <c r="A15" s="58" t="s">
        <v>188</v>
      </c>
      <c r="B15" s="143">
        <f>'３月(月間)'!B15-'３月(上旬～中旬)'!B15</f>
        <v>0</v>
      </c>
      <c r="C15" s="145">
        <f>'３月(月間)'!C15-'３月(上旬～中旬)'!C15</f>
        <v>0</v>
      </c>
      <c r="D15" s="53" t="e">
        <f t="shared" si="0"/>
        <v>#DIV/0!</v>
      </c>
      <c r="E15" s="77">
        <f t="shared" si="1"/>
        <v>0</v>
      </c>
      <c r="F15" s="55">
        <f>'３月(月間)'!F15-'３月(上旬～中旬)'!F15</f>
        <v>0</v>
      </c>
      <c r="G15" s="55">
        <f>'３月(月間)'!G15-'３月(上旬～中旬)'!G15</f>
        <v>0</v>
      </c>
      <c r="H15" s="53" t="e">
        <f t="shared" si="2"/>
        <v>#DIV/0!</v>
      </c>
      <c r="I15" s="77">
        <f t="shared" si="3"/>
        <v>0</v>
      </c>
      <c r="J15" s="53" t="e">
        <f t="shared" si="4"/>
        <v>#DIV/0!</v>
      </c>
      <c r="K15" s="53" t="e">
        <f t="shared" si="5"/>
        <v>#DIV/0!</v>
      </c>
      <c r="L15" s="52" t="e">
        <f t="shared" si="6"/>
        <v>#DIV/0!</v>
      </c>
    </row>
    <row r="16" spans="1:12" s="42" customFormat="1" x14ac:dyDescent="0.4">
      <c r="A16" s="70" t="s">
        <v>187</v>
      </c>
      <c r="B16" s="145">
        <f>'３月(月間)'!B16-'３月(上旬～中旬)'!B16</f>
        <v>0</v>
      </c>
      <c r="C16" s="145">
        <f>'３月(月間)'!C16-'３月(上旬～中旬)'!C16</f>
        <v>0</v>
      </c>
      <c r="D16" s="53" t="e">
        <f t="shared" si="0"/>
        <v>#DIV/0!</v>
      </c>
      <c r="E16" s="77">
        <f t="shared" si="1"/>
        <v>0</v>
      </c>
      <c r="F16" s="80">
        <f>'３月(月間)'!F16-'３月(上旬～中旬)'!F16</f>
        <v>0</v>
      </c>
      <c r="G16" s="80">
        <f>'３月(月間)'!G16-'３月(上旬～中旬)'!G16</f>
        <v>0</v>
      </c>
      <c r="H16" s="53" t="e">
        <f t="shared" si="2"/>
        <v>#DIV/0!</v>
      </c>
      <c r="I16" s="77">
        <f t="shared" si="3"/>
        <v>0</v>
      </c>
      <c r="J16" s="53" t="e">
        <f t="shared" si="4"/>
        <v>#DIV/0!</v>
      </c>
      <c r="K16" s="53" t="e">
        <f t="shared" si="5"/>
        <v>#DIV/0!</v>
      </c>
      <c r="L16" s="52" t="e">
        <f t="shared" si="6"/>
        <v>#DIV/0!</v>
      </c>
    </row>
    <row r="17" spans="1:12" x14ac:dyDescent="0.4">
      <c r="A17" s="70" t="s">
        <v>186</v>
      </c>
      <c r="B17" s="72">
        <f>'３月(月間)'!B17-'３月(上旬～中旬)'!B17</f>
        <v>0</v>
      </c>
      <c r="C17" s="145">
        <f>'３月(月間)'!C17-'３月(上旬～中旬)'!C17</f>
        <v>0</v>
      </c>
      <c r="D17" s="67" t="e">
        <f t="shared" si="0"/>
        <v>#DIV/0!</v>
      </c>
      <c r="E17" s="68">
        <f t="shared" si="1"/>
        <v>0</v>
      </c>
      <c r="F17" s="72">
        <f>'３月(月間)'!F17-'３月(上旬～中旬)'!F17</f>
        <v>0</v>
      </c>
      <c r="G17" s="72">
        <f>'３月(月間)'!G17-'３月(上旬～中旬)'!G17</f>
        <v>0</v>
      </c>
      <c r="H17" s="67" t="e">
        <f t="shared" si="2"/>
        <v>#DIV/0!</v>
      </c>
      <c r="I17" s="84">
        <f t="shared" si="3"/>
        <v>0</v>
      </c>
      <c r="J17" s="67" t="e">
        <f t="shared" si="4"/>
        <v>#DIV/0!</v>
      </c>
      <c r="K17" s="53" t="e">
        <f t="shared" si="5"/>
        <v>#DIV/0!</v>
      </c>
      <c r="L17" s="52" t="e">
        <f t="shared" si="6"/>
        <v>#DIV/0!</v>
      </c>
    </row>
    <row r="18" spans="1:12" x14ac:dyDescent="0.4">
      <c r="A18" s="277" t="s">
        <v>185</v>
      </c>
      <c r="B18" s="403">
        <f>SUM(B19:B37)</f>
        <v>28094</v>
      </c>
      <c r="C18" s="403">
        <f>SUM(C19:C37)</f>
        <v>22405</v>
      </c>
      <c r="D18" s="256">
        <f t="shared" si="0"/>
        <v>1.2539165364873912</v>
      </c>
      <c r="E18" s="402">
        <f t="shared" si="1"/>
        <v>5689</v>
      </c>
      <c r="F18" s="259">
        <f>SUM(F19:F37)</f>
        <v>31960</v>
      </c>
      <c r="G18" s="259">
        <f>SUM(G19:G37)</f>
        <v>27055</v>
      </c>
      <c r="H18" s="256">
        <f t="shared" si="2"/>
        <v>1.1812973572352614</v>
      </c>
      <c r="I18" s="402">
        <f t="shared" si="3"/>
        <v>4905</v>
      </c>
      <c r="J18" s="256">
        <f t="shared" si="4"/>
        <v>0.87903629536921146</v>
      </c>
      <c r="K18" s="256">
        <f t="shared" si="5"/>
        <v>0.82812788763629641</v>
      </c>
      <c r="L18" s="280">
        <f t="shared" si="6"/>
        <v>5.0908407732915051E-2</v>
      </c>
    </row>
    <row r="19" spans="1:12" x14ac:dyDescent="0.4">
      <c r="A19" s="57" t="s">
        <v>184</v>
      </c>
      <c r="B19" s="145">
        <f>'３月(月間)'!B19-'３月(上旬～中旬)'!B19</f>
        <v>0</v>
      </c>
      <c r="C19" s="145">
        <f>'３月(月間)'!C19-'３月(上旬～中旬)'!C19</f>
        <v>0</v>
      </c>
      <c r="D19" s="73" t="e">
        <f t="shared" si="0"/>
        <v>#DIV/0!</v>
      </c>
      <c r="E19" s="82">
        <f t="shared" si="1"/>
        <v>0</v>
      </c>
      <c r="F19" s="80">
        <f>'３月(月間)'!F19-'３月(上旬～中旬)'!F19</f>
        <v>0</v>
      </c>
      <c r="G19" s="80">
        <f>'３月(月間)'!G19-'３月(上旬～中旬)'!G19</f>
        <v>0</v>
      </c>
      <c r="H19" s="73" t="e">
        <f t="shared" si="2"/>
        <v>#DIV/0!</v>
      </c>
      <c r="I19" s="82">
        <f t="shared" si="3"/>
        <v>0</v>
      </c>
      <c r="J19" s="73" t="e">
        <f t="shared" si="4"/>
        <v>#DIV/0!</v>
      </c>
      <c r="K19" s="73" t="e">
        <f t="shared" si="5"/>
        <v>#DIV/0!</v>
      </c>
      <c r="L19" s="90" t="e">
        <f t="shared" si="6"/>
        <v>#DIV/0!</v>
      </c>
    </row>
    <row r="20" spans="1:12" x14ac:dyDescent="0.4">
      <c r="A20" s="58" t="s">
        <v>244</v>
      </c>
      <c r="B20" s="145">
        <f>'３月(月間)'!B20-'３月(上旬～中旬)'!B20</f>
        <v>4366</v>
      </c>
      <c r="C20" s="145">
        <f>'３月(月間)'!C20-'３月(上旬～中旬)'!C20</f>
        <v>0</v>
      </c>
      <c r="D20" s="53" t="e">
        <f t="shared" si="0"/>
        <v>#DIV/0!</v>
      </c>
      <c r="E20" s="77">
        <f t="shared" si="1"/>
        <v>4366</v>
      </c>
      <c r="F20" s="80">
        <f>'３月(月間)'!F20-'３月(上旬～中旬)'!F20</f>
        <v>4825</v>
      </c>
      <c r="G20" s="80">
        <f>'３月(月間)'!G20-'３月(上旬～中旬)'!G20</f>
        <v>0</v>
      </c>
      <c r="H20" s="53" t="e">
        <f t="shared" si="2"/>
        <v>#DIV/0!</v>
      </c>
      <c r="I20" s="77">
        <f t="shared" si="3"/>
        <v>4825</v>
      </c>
      <c r="J20" s="53">
        <f t="shared" si="4"/>
        <v>0.90487046632124357</v>
      </c>
      <c r="K20" s="53" t="e">
        <f t="shared" si="5"/>
        <v>#DIV/0!</v>
      </c>
      <c r="L20" s="52" t="e">
        <f t="shared" si="6"/>
        <v>#DIV/0!</v>
      </c>
    </row>
    <row r="21" spans="1:12" x14ac:dyDescent="0.4">
      <c r="A21" s="58" t="s">
        <v>183</v>
      </c>
      <c r="B21" s="145">
        <f>'３月(月間)'!B21-'３月(上旬～中旬)'!B21</f>
        <v>8023</v>
      </c>
      <c r="C21" s="145">
        <f>'３月(月間)'!C21-'３月(上旬～中旬)'!C21</f>
        <v>7582</v>
      </c>
      <c r="D21" s="53">
        <f t="shared" si="0"/>
        <v>1.0581640728040096</v>
      </c>
      <c r="E21" s="77">
        <f t="shared" si="1"/>
        <v>441</v>
      </c>
      <c r="F21" s="80">
        <f>'３月(月間)'!F21-'３月(上旬～中旬)'!F21</f>
        <v>9575</v>
      </c>
      <c r="G21" s="80">
        <f>'３月(月間)'!G21-'３月(上旬～中旬)'!G21</f>
        <v>9580</v>
      </c>
      <c r="H21" s="53">
        <f t="shared" si="2"/>
        <v>0.99947807933194155</v>
      </c>
      <c r="I21" s="77">
        <f t="shared" si="3"/>
        <v>-5</v>
      </c>
      <c r="J21" s="53">
        <f t="shared" si="4"/>
        <v>0.83791122715404698</v>
      </c>
      <c r="K21" s="53">
        <f t="shared" si="5"/>
        <v>0.79144050104384134</v>
      </c>
      <c r="L21" s="52">
        <f t="shared" si="6"/>
        <v>4.647072611020564E-2</v>
      </c>
    </row>
    <row r="22" spans="1:12" x14ac:dyDescent="0.4">
      <c r="A22" s="58" t="s">
        <v>182</v>
      </c>
      <c r="B22" s="145">
        <f>'３月(月間)'!B22-'３月(上旬～中旬)'!B22</f>
        <v>3143</v>
      </c>
      <c r="C22" s="145">
        <f>'３月(月間)'!C22-'３月(上旬～中旬)'!C22</f>
        <v>2581</v>
      </c>
      <c r="D22" s="53">
        <f t="shared" si="0"/>
        <v>1.2177450600542425</v>
      </c>
      <c r="E22" s="77">
        <f t="shared" si="1"/>
        <v>562</v>
      </c>
      <c r="F22" s="80">
        <f>'３月(月間)'!F22-'３月(上旬～中旬)'!F22</f>
        <v>3240</v>
      </c>
      <c r="G22" s="80">
        <f>'３月(月間)'!G22-'３月(上旬～中旬)'!G22</f>
        <v>3120</v>
      </c>
      <c r="H22" s="53">
        <f t="shared" si="2"/>
        <v>1.0384615384615385</v>
      </c>
      <c r="I22" s="77">
        <f t="shared" si="3"/>
        <v>120</v>
      </c>
      <c r="J22" s="53">
        <f t="shared" si="4"/>
        <v>0.97006172839506177</v>
      </c>
      <c r="K22" s="53">
        <f t="shared" si="5"/>
        <v>0.82724358974358969</v>
      </c>
      <c r="L22" s="52">
        <f t="shared" si="6"/>
        <v>0.14281813865147208</v>
      </c>
    </row>
    <row r="23" spans="1:12" x14ac:dyDescent="0.4">
      <c r="A23" s="58" t="s">
        <v>181</v>
      </c>
      <c r="B23" s="145">
        <f>'３月(月間)'!B23-'３月(上旬～中旬)'!B23</f>
        <v>1483</v>
      </c>
      <c r="C23" s="145">
        <f>'３月(月間)'!C23-'３月(上旬～中旬)'!C23</f>
        <v>1278</v>
      </c>
      <c r="D23" s="67">
        <f t="shared" si="0"/>
        <v>1.1604068857589984</v>
      </c>
      <c r="E23" s="84">
        <f t="shared" si="1"/>
        <v>205</v>
      </c>
      <c r="F23" s="80">
        <f>'３月(月間)'!F23-'３月(上旬～中旬)'!F23</f>
        <v>1605</v>
      </c>
      <c r="G23" s="80">
        <f>'３月(月間)'!G23-'３月(上旬～中旬)'!G23</f>
        <v>1470</v>
      </c>
      <c r="H23" s="67">
        <f t="shared" si="2"/>
        <v>1.0918367346938775</v>
      </c>
      <c r="I23" s="84">
        <f t="shared" si="3"/>
        <v>135</v>
      </c>
      <c r="J23" s="67">
        <f t="shared" si="4"/>
        <v>0.92398753894080998</v>
      </c>
      <c r="K23" s="67">
        <f t="shared" si="5"/>
        <v>0.8693877551020408</v>
      </c>
      <c r="L23" s="66">
        <f t="shared" si="6"/>
        <v>5.4599783838769178E-2</v>
      </c>
    </row>
    <row r="24" spans="1:12" x14ac:dyDescent="0.4">
      <c r="A24" s="70" t="s">
        <v>180</v>
      </c>
      <c r="B24" s="145">
        <f>'３月(月間)'!B24-'３月(上旬～中旬)'!B24</f>
        <v>0</v>
      </c>
      <c r="C24" s="145">
        <f>'３月(月間)'!C24-'３月(上旬～中旬)'!C24</f>
        <v>0</v>
      </c>
      <c r="D24" s="53" t="e">
        <f t="shared" si="0"/>
        <v>#DIV/0!</v>
      </c>
      <c r="E24" s="77">
        <f t="shared" si="1"/>
        <v>0</v>
      </c>
      <c r="F24" s="80">
        <f>'３月(月間)'!F24-'３月(上旬～中旬)'!F24</f>
        <v>0</v>
      </c>
      <c r="G24" s="80">
        <f>'３月(月間)'!G24-'３月(上旬～中旬)'!G24</f>
        <v>0</v>
      </c>
      <c r="H24" s="53" t="e">
        <f t="shared" si="2"/>
        <v>#DIV/0!</v>
      </c>
      <c r="I24" s="77">
        <f t="shared" si="3"/>
        <v>0</v>
      </c>
      <c r="J24" s="53" t="e">
        <f t="shared" si="4"/>
        <v>#DIV/0!</v>
      </c>
      <c r="K24" s="53" t="e">
        <f t="shared" si="5"/>
        <v>#DIV/0!</v>
      </c>
      <c r="L24" s="52" t="e">
        <f t="shared" si="6"/>
        <v>#DIV/0!</v>
      </c>
    </row>
    <row r="25" spans="1:12" x14ac:dyDescent="0.4">
      <c r="A25" s="70" t="s">
        <v>179</v>
      </c>
      <c r="B25" s="145">
        <f>'３月(月間)'!B25-'３月(上旬～中旬)'!B25</f>
        <v>1512</v>
      </c>
      <c r="C25" s="145">
        <f>'３月(月間)'!C25-'３月(上旬～中旬)'!C25</f>
        <v>1528</v>
      </c>
      <c r="D25" s="53">
        <f t="shared" si="0"/>
        <v>0.98952879581151831</v>
      </c>
      <c r="E25" s="77">
        <f t="shared" si="1"/>
        <v>-16</v>
      </c>
      <c r="F25" s="80">
        <f>'３月(月間)'!F25-'３月(上旬～中旬)'!F25</f>
        <v>1620</v>
      </c>
      <c r="G25" s="80">
        <f>'３月(月間)'!G25-'３月(上旬～中旬)'!G25</f>
        <v>1630</v>
      </c>
      <c r="H25" s="53">
        <f t="shared" si="2"/>
        <v>0.99386503067484666</v>
      </c>
      <c r="I25" s="77">
        <f t="shared" si="3"/>
        <v>-10</v>
      </c>
      <c r="J25" s="53">
        <f t="shared" si="4"/>
        <v>0.93333333333333335</v>
      </c>
      <c r="K25" s="53">
        <f t="shared" si="5"/>
        <v>0.93742331288343561</v>
      </c>
      <c r="L25" s="52">
        <f t="shared" si="6"/>
        <v>-4.0899795501022629E-3</v>
      </c>
    </row>
    <row r="26" spans="1:12" s="42" customFormat="1" x14ac:dyDescent="0.4">
      <c r="A26" s="70" t="s">
        <v>178</v>
      </c>
      <c r="B26" s="145">
        <f>'３月(月間)'!B26-'３月(上旬～中旬)'!B26</f>
        <v>0</v>
      </c>
      <c r="C26" s="145">
        <f>'３月(月間)'!C26-'３月(上旬～中旬)'!C26</f>
        <v>188</v>
      </c>
      <c r="D26" s="53">
        <f t="shared" si="0"/>
        <v>0</v>
      </c>
      <c r="E26" s="54">
        <f t="shared" si="1"/>
        <v>-188</v>
      </c>
      <c r="F26" s="80">
        <f>'３月(月間)'!F26-'３月(上旬～中旬)'!F26</f>
        <v>0</v>
      </c>
      <c r="G26" s="80">
        <f>'３月(月間)'!G26-'３月(上旬～中旬)'!G26</f>
        <v>290</v>
      </c>
      <c r="H26" s="53">
        <f t="shared" si="2"/>
        <v>0</v>
      </c>
      <c r="I26" s="54">
        <f t="shared" si="3"/>
        <v>-290</v>
      </c>
      <c r="J26" s="53" t="e">
        <f t="shared" si="4"/>
        <v>#DIV/0!</v>
      </c>
      <c r="K26" s="53">
        <f t="shared" si="5"/>
        <v>0.64827586206896548</v>
      </c>
      <c r="L26" s="52" t="e">
        <f t="shared" si="6"/>
        <v>#DIV/0!</v>
      </c>
    </row>
    <row r="27" spans="1:12" x14ac:dyDescent="0.4">
      <c r="A27" s="58" t="s">
        <v>177</v>
      </c>
      <c r="B27" s="145">
        <f>'３月(月間)'!B27-'３月(上旬～中旬)'!B27</f>
        <v>0</v>
      </c>
      <c r="C27" s="145">
        <f>'３月(月間)'!C27-'３月(上旬～中旬)'!C27</f>
        <v>0</v>
      </c>
      <c r="D27" s="53" t="e">
        <f t="shared" si="0"/>
        <v>#DIV/0!</v>
      </c>
      <c r="E27" s="77">
        <f t="shared" si="1"/>
        <v>0</v>
      </c>
      <c r="F27" s="80">
        <f>'３月(月間)'!F27-'３月(上旬～中旬)'!F27</f>
        <v>0</v>
      </c>
      <c r="G27" s="80">
        <f>'３月(月間)'!G27-'３月(上旬～中旬)'!G27</f>
        <v>0</v>
      </c>
      <c r="H27" s="53" t="e">
        <f t="shared" si="2"/>
        <v>#DIV/0!</v>
      </c>
      <c r="I27" s="77">
        <f t="shared" si="3"/>
        <v>0</v>
      </c>
      <c r="J27" s="53" t="e">
        <f t="shared" si="4"/>
        <v>#DIV/0!</v>
      </c>
      <c r="K27" s="53" t="e">
        <f t="shared" si="5"/>
        <v>#DIV/0!</v>
      </c>
      <c r="L27" s="52" t="e">
        <f t="shared" si="6"/>
        <v>#DIV/0!</v>
      </c>
    </row>
    <row r="28" spans="1:12" x14ac:dyDescent="0.4">
      <c r="A28" s="58" t="s">
        <v>176</v>
      </c>
      <c r="B28" s="145">
        <f>'３月(月間)'!B28-'３月(上旬～中旬)'!B28</f>
        <v>0</v>
      </c>
      <c r="C28" s="145">
        <f>'３月(月間)'!C28-'３月(上旬～中旬)'!C28</f>
        <v>416</v>
      </c>
      <c r="D28" s="53">
        <f t="shared" si="0"/>
        <v>0</v>
      </c>
      <c r="E28" s="77">
        <f t="shared" si="1"/>
        <v>-416</v>
      </c>
      <c r="F28" s="80">
        <f>'３月(月間)'!F28-'３月(上旬～中旬)'!F28</f>
        <v>0</v>
      </c>
      <c r="G28" s="80">
        <f>'３月(月間)'!G28-'３月(上旬～中旬)'!G28</f>
        <v>595</v>
      </c>
      <c r="H28" s="53">
        <f t="shared" si="2"/>
        <v>0</v>
      </c>
      <c r="I28" s="77">
        <f t="shared" si="3"/>
        <v>-595</v>
      </c>
      <c r="J28" s="53" t="e">
        <f t="shared" si="4"/>
        <v>#DIV/0!</v>
      </c>
      <c r="K28" s="53">
        <f t="shared" si="5"/>
        <v>0.69915966386554618</v>
      </c>
      <c r="L28" s="52" t="e">
        <f t="shared" si="6"/>
        <v>#DIV/0!</v>
      </c>
    </row>
    <row r="29" spans="1:12" x14ac:dyDescent="0.4">
      <c r="A29" s="58" t="s">
        <v>175</v>
      </c>
      <c r="B29" s="145">
        <f>'３月(月間)'!B29-'３月(上旬～中旬)'!B29</f>
        <v>0</v>
      </c>
      <c r="C29" s="145">
        <f>'３月(月間)'!C29-'３月(上旬～中旬)'!C29</f>
        <v>0</v>
      </c>
      <c r="D29" s="53" t="e">
        <f t="shared" si="0"/>
        <v>#DIV/0!</v>
      </c>
      <c r="E29" s="77">
        <f t="shared" si="1"/>
        <v>0</v>
      </c>
      <c r="F29" s="80">
        <f>'３月(月間)'!F29-'３月(上旬～中旬)'!F29</f>
        <v>0</v>
      </c>
      <c r="G29" s="80">
        <f>'３月(月間)'!G29-'３月(上旬～中旬)'!G29</f>
        <v>0</v>
      </c>
      <c r="H29" s="53" t="e">
        <f t="shared" si="2"/>
        <v>#DIV/0!</v>
      </c>
      <c r="I29" s="77">
        <f t="shared" si="3"/>
        <v>0</v>
      </c>
      <c r="J29" s="53" t="e">
        <f t="shared" si="4"/>
        <v>#DIV/0!</v>
      </c>
      <c r="K29" s="53" t="e">
        <f t="shared" si="5"/>
        <v>#DIV/0!</v>
      </c>
      <c r="L29" s="52" t="e">
        <f t="shared" si="6"/>
        <v>#DIV/0!</v>
      </c>
    </row>
    <row r="30" spans="1:12" x14ac:dyDescent="0.4">
      <c r="A30" s="58" t="s">
        <v>174</v>
      </c>
      <c r="B30" s="145">
        <f>'３月(月間)'!B30-'３月(上旬～中旬)'!B30</f>
        <v>0</v>
      </c>
      <c r="C30" s="145">
        <f>'３月(月間)'!C30-'３月(上旬～中旬)'!C30</f>
        <v>0</v>
      </c>
      <c r="D30" s="67" t="e">
        <f t="shared" si="0"/>
        <v>#DIV/0!</v>
      </c>
      <c r="E30" s="84">
        <f t="shared" si="1"/>
        <v>0</v>
      </c>
      <c r="F30" s="80">
        <f>'３月(月間)'!F30-'３月(上旬～中旬)'!F30</f>
        <v>0</v>
      </c>
      <c r="G30" s="80">
        <f>'３月(月間)'!G30-'３月(上旬～中旬)'!G30</f>
        <v>0</v>
      </c>
      <c r="H30" s="67" t="e">
        <f t="shared" si="2"/>
        <v>#DIV/0!</v>
      </c>
      <c r="I30" s="84">
        <f t="shared" si="3"/>
        <v>0</v>
      </c>
      <c r="J30" s="67" t="e">
        <f t="shared" si="4"/>
        <v>#DIV/0!</v>
      </c>
      <c r="K30" s="67" t="e">
        <f t="shared" si="5"/>
        <v>#DIV/0!</v>
      </c>
      <c r="L30" s="66" t="e">
        <f t="shared" si="6"/>
        <v>#DIV/0!</v>
      </c>
    </row>
    <row r="31" spans="1:12" x14ac:dyDescent="0.4">
      <c r="A31" s="70" t="s">
        <v>173</v>
      </c>
      <c r="B31" s="145">
        <f>'３月(月間)'!B31-'３月(上旬～中旬)'!B31</f>
        <v>0</v>
      </c>
      <c r="C31" s="145">
        <f>'３月(月間)'!C31-'３月(上旬～中旬)'!C31</f>
        <v>0</v>
      </c>
      <c r="D31" s="53" t="e">
        <f t="shared" si="0"/>
        <v>#DIV/0!</v>
      </c>
      <c r="E31" s="77">
        <f t="shared" si="1"/>
        <v>0</v>
      </c>
      <c r="F31" s="80">
        <f>'３月(月間)'!F31-'３月(上旬～中旬)'!F31</f>
        <v>0</v>
      </c>
      <c r="G31" s="80">
        <f>'３月(月間)'!G31-'３月(上旬～中旬)'!G31</f>
        <v>0</v>
      </c>
      <c r="H31" s="53" t="e">
        <f t="shared" si="2"/>
        <v>#DIV/0!</v>
      </c>
      <c r="I31" s="77">
        <f t="shared" si="3"/>
        <v>0</v>
      </c>
      <c r="J31" s="53" t="e">
        <f t="shared" si="4"/>
        <v>#DIV/0!</v>
      </c>
      <c r="K31" s="53" t="e">
        <f t="shared" si="5"/>
        <v>#DIV/0!</v>
      </c>
      <c r="L31" s="52" t="e">
        <f t="shared" si="6"/>
        <v>#DIV/0!</v>
      </c>
    </row>
    <row r="32" spans="1:12" x14ac:dyDescent="0.4">
      <c r="A32" s="58" t="s">
        <v>172</v>
      </c>
      <c r="B32" s="145">
        <f>'３月(月間)'!B32-'３月(上旬～中旬)'!B32</f>
        <v>1520</v>
      </c>
      <c r="C32" s="145">
        <f>'３月(月間)'!C32-'３月(上旬～中旬)'!C32</f>
        <v>1393</v>
      </c>
      <c r="D32" s="53">
        <f t="shared" si="0"/>
        <v>1.0911701363962671</v>
      </c>
      <c r="E32" s="77">
        <f t="shared" si="1"/>
        <v>127</v>
      </c>
      <c r="F32" s="80">
        <f>'３月(月間)'!F32-'３月(上旬～中旬)'!F32</f>
        <v>1600</v>
      </c>
      <c r="G32" s="80">
        <f>'３月(月間)'!G32-'３月(上旬～中旬)'!G32</f>
        <v>1600</v>
      </c>
      <c r="H32" s="53">
        <f t="shared" si="2"/>
        <v>1</v>
      </c>
      <c r="I32" s="77">
        <f t="shared" si="3"/>
        <v>0</v>
      </c>
      <c r="J32" s="53">
        <f t="shared" si="4"/>
        <v>0.95</v>
      </c>
      <c r="K32" s="53">
        <f t="shared" si="5"/>
        <v>0.87062499999999998</v>
      </c>
      <c r="L32" s="52">
        <f t="shared" si="6"/>
        <v>7.9374999999999973E-2</v>
      </c>
    </row>
    <row r="33" spans="1:12" x14ac:dyDescent="0.4">
      <c r="A33" s="70" t="s">
        <v>171</v>
      </c>
      <c r="B33" s="145">
        <f>'３月(月間)'!B33-'３月(上旬～中旬)'!B33</f>
        <v>0</v>
      </c>
      <c r="C33" s="145">
        <f>'３月(月間)'!C33-'３月(上旬～中旬)'!C33</f>
        <v>0</v>
      </c>
      <c r="D33" s="67" t="e">
        <f t="shared" si="0"/>
        <v>#DIV/0!</v>
      </c>
      <c r="E33" s="84">
        <f t="shared" si="1"/>
        <v>0</v>
      </c>
      <c r="F33" s="80">
        <f>'３月(月間)'!F33-'３月(上旬～中旬)'!F33</f>
        <v>0</v>
      </c>
      <c r="G33" s="80">
        <f>'３月(月間)'!G33-'３月(上旬～中旬)'!G33</f>
        <v>0</v>
      </c>
      <c r="H33" s="67" t="e">
        <f t="shared" si="2"/>
        <v>#DIV/0!</v>
      </c>
      <c r="I33" s="84">
        <f t="shared" si="3"/>
        <v>0</v>
      </c>
      <c r="J33" s="67" t="e">
        <f t="shared" si="4"/>
        <v>#DIV/0!</v>
      </c>
      <c r="K33" s="67" t="e">
        <f t="shared" si="5"/>
        <v>#DIV/0!</v>
      </c>
      <c r="L33" s="66" t="e">
        <f t="shared" si="6"/>
        <v>#DIV/0!</v>
      </c>
    </row>
    <row r="34" spans="1:12" x14ac:dyDescent="0.4">
      <c r="A34" s="70" t="s">
        <v>170</v>
      </c>
      <c r="B34" s="147">
        <f>'３月(月間)'!B34-'３月(上旬～中旬)'!B34</f>
        <v>910</v>
      </c>
      <c r="C34" s="145">
        <f>'３月(月間)'!C34-'３月(上旬～中旬)'!C34</f>
        <v>1283</v>
      </c>
      <c r="D34" s="67">
        <f t="shared" si="0"/>
        <v>0.7092751363990647</v>
      </c>
      <c r="E34" s="84">
        <f t="shared" si="1"/>
        <v>-373</v>
      </c>
      <c r="F34" s="80">
        <f>'３月(月間)'!F34-'３月(上旬～中旬)'!F34</f>
        <v>1595</v>
      </c>
      <c r="G34" s="107">
        <f>'３月(月間)'!G34-'３月(上旬～中旬)'!G34</f>
        <v>1610</v>
      </c>
      <c r="H34" s="67">
        <f t="shared" si="2"/>
        <v>0.99068322981366463</v>
      </c>
      <c r="I34" s="84">
        <f t="shared" si="3"/>
        <v>-15</v>
      </c>
      <c r="J34" s="67">
        <f t="shared" si="4"/>
        <v>0.57053291536050155</v>
      </c>
      <c r="K34" s="67">
        <f t="shared" si="5"/>
        <v>0.79689440993788818</v>
      </c>
      <c r="L34" s="66">
        <f t="shared" si="6"/>
        <v>-0.22636149457738663</v>
      </c>
    </row>
    <row r="35" spans="1:12" x14ac:dyDescent="0.4">
      <c r="A35" s="58" t="s">
        <v>169</v>
      </c>
      <c r="B35" s="143">
        <f>'３月(月間)'!B35-'３月(上旬～中旬)'!B35</f>
        <v>0</v>
      </c>
      <c r="C35" s="145">
        <f>'３月(月間)'!C35-'３月(上旬～中旬)'!C35</f>
        <v>0</v>
      </c>
      <c r="D35" s="53" t="e">
        <f t="shared" si="0"/>
        <v>#DIV/0!</v>
      </c>
      <c r="E35" s="77">
        <f t="shared" si="1"/>
        <v>0</v>
      </c>
      <c r="F35" s="80">
        <f>'３月(月間)'!F35-'３月(上旬～中旬)'!F35</f>
        <v>0</v>
      </c>
      <c r="G35" s="55">
        <f>'３月(月間)'!G35-'３月(上旬～中旬)'!G35</f>
        <v>0</v>
      </c>
      <c r="H35" s="53" t="e">
        <f t="shared" si="2"/>
        <v>#DIV/0!</v>
      </c>
      <c r="I35" s="77">
        <f t="shared" si="3"/>
        <v>0</v>
      </c>
      <c r="J35" s="53" t="e">
        <f t="shared" si="4"/>
        <v>#DIV/0!</v>
      </c>
      <c r="K35" s="53" t="e">
        <f t="shared" si="5"/>
        <v>#DIV/0!</v>
      </c>
      <c r="L35" s="52" t="e">
        <f t="shared" si="6"/>
        <v>#DIV/0!</v>
      </c>
    </row>
    <row r="36" spans="1:12" x14ac:dyDescent="0.4">
      <c r="A36" s="70" t="s">
        <v>89</v>
      </c>
      <c r="B36" s="147">
        <f>'３月(月間)'!B36-'３月(上旬～中旬)'!B36</f>
        <v>0</v>
      </c>
      <c r="C36" s="145">
        <f>'３月(月間)'!C36-'３月(上旬～中旬)'!C36</f>
        <v>0</v>
      </c>
      <c r="D36" s="67" t="e">
        <f t="shared" si="0"/>
        <v>#DIV/0!</v>
      </c>
      <c r="E36" s="84">
        <f t="shared" si="1"/>
        <v>0</v>
      </c>
      <c r="F36" s="107">
        <f>'３月(月間)'!F36-'３月(上旬～中旬)'!F36</f>
        <v>0</v>
      </c>
      <c r="G36" s="107">
        <f>'３月(月間)'!G36-'３月(上旬～中旬)'!G36</f>
        <v>0</v>
      </c>
      <c r="H36" s="67" t="e">
        <f t="shared" si="2"/>
        <v>#DIV/0!</v>
      </c>
      <c r="I36" s="84">
        <f t="shared" si="3"/>
        <v>0</v>
      </c>
      <c r="J36" s="67" t="e">
        <f t="shared" si="4"/>
        <v>#DIV/0!</v>
      </c>
      <c r="K36" s="67" t="e">
        <f t="shared" si="5"/>
        <v>#DIV/0!</v>
      </c>
      <c r="L36" s="66" t="e">
        <f t="shared" si="6"/>
        <v>#DIV/0!</v>
      </c>
    </row>
    <row r="37" spans="1:12" x14ac:dyDescent="0.4">
      <c r="A37" s="51" t="s">
        <v>168</v>
      </c>
      <c r="B37" s="149">
        <f>'３月(月間)'!B37-'３月(上旬～中旬)'!B37</f>
        <v>7137</v>
      </c>
      <c r="C37" s="145">
        <f>'３月(月間)'!C37-'３月(上旬～中旬)'!C37</f>
        <v>6156</v>
      </c>
      <c r="D37" s="47">
        <f t="shared" si="0"/>
        <v>1.1593567251461989</v>
      </c>
      <c r="E37" s="141">
        <f t="shared" si="1"/>
        <v>981</v>
      </c>
      <c r="F37" s="49">
        <f>'３月(月間)'!F37-'３月(上旬～中旬)'!F37</f>
        <v>7900</v>
      </c>
      <c r="G37" s="49">
        <f>'３月(月間)'!G37-'３月(上旬～中旬)'!G37</f>
        <v>7160</v>
      </c>
      <c r="H37" s="47">
        <f t="shared" si="2"/>
        <v>1.1033519553072626</v>
      </c>
      <c r="I37" s="141">
        <f t="shared" si="3"/>
        <v>740</v>
      </c>
      <c r="J37" s="47">
        <f t="shared" si="4"/>
        <v>0.90341772151898736</v>
      </c>
      <c r="K37" s="47">
        <f t="shared" si="5"/>
        <v>0.85977653631284912</v>
      </c>
      <c r="L37" s="46">
        <f t="shared" si="6"/>
        <v>4.3641185206138244E-2</v>
      </c>
    </row>
    <row r="38" spans="1:12" x14ac:dyDescent="0.4">
      <c r="A38" s="277" t="s">
        <v>167</v>
      </c>
      <c r="B38" s="403">
        <f>SUM(B39:B40)</f>
        <v>596</v>
      </c>
      <c r="C38" s="259">
        <f>SUM(C39:C40)</f>
        <v>546</v>
      </c>
      <c r="D38" s="256">
        <f t="shared" ref="D38:D69" si="7">+B38/C38</f>
        <v>1.0915750915750915</v>
      </c>
      <c r="E38" s="402">
        <f t="shared" ref="E38:E69" si="8">+B38-C38</f>
        <v>50</v>
      </c>
      <c r="F38" s="259">
        <f>SUM(F39:F40)</f>
        <v>979</v>
      </c>
      <c r="G38" s="259">
        <f>SUM(G39:G40)</f>
        <v>891</v>
      </c>
      <c r="H38" s="256">
        <f t="shared" ref="H38:H69" si="9">+F38/G38</f>
        <v>1.0987654320987654</v>
      </c>
      <c r="I38" s="402">
        <f t="shared" ref="I38:I69" si="10">+F38-G38</f>
        <v>88</v>
      </c>
      <c r="J38" s="256">
        <f t="shared" ref="J38:J69" si="11">+B38/F38</f>
        <v>0.60878447395301327</v>
      </c>
      <c r="K38" s="256">
        <f t="shared" ref="K38:K69" si="12">+C38/G38</f>
        <v>0.61279461279461278</v>
      </c>
      <c r="L38" s="280">
        <f t="shared" ref="L38:L69" si="13">+J38-K38</f>
        <v>-4.0101388415995087E-3</v>
      </c>
    </row>
    <row r="39" spans="1:12" x14ac:dyDescent="0.4">
      <c r="A39" s="57" t="s">
        <v>166</v>
      </c>
      <c r="B39" s="145">
        <f>'３月(月間)'!B39-'３月(上旬～中旬)'!B39</f>
        <v>329</v>
      </c>
      <c r="C39" s="145">
        <f>'３月(月間)'!C39-'３月(上旬～中旬)'!C39</f>
        <v>272</v>
      </c>
      <c r="D39" s="73">
        <f t="shared" si="7"/>
        <v>1.2095588235294117</v>
      </c>
      <c r="E39" s="82">
        <f t="shared" si="8"/>
        <v>57</v>
      </c>
      <c r="F39" s="80">
        <f>'３月(月間)'!F39-'３月(上旬～中旬)'!F39</f>
        <v>550</v>
      </c>
      <c r="G39" s="80">
        <f>'３月(月間)'!G39-'３月(上旬～中旬)'!G39</f>
        <v>462</v>
      </c>
      <c r="H39" s="73">
        <f t="shared" si="9"/>
        <v>1.1904761904761905</v>
      </c>
      <c r="I39" s="82">
        <f t="shared" si="10"/>
        <v>88</v>
      </c>
      <c r="J39" s="73">
        <f t="shared" si="11"/>
        <v>0.59818181818181815</v>
      </c>
      <c r="K39" s="73">
        <f t="shared" si="12"/>
        <v>0.58874458874458879</v>
      </c>
      <c r="L39" s="90">
        <f t="shared" si="13"/>
        <v>9.4372294372293553E-3</v>
      </c>
    </row>
    <row r="40" spans="1:12" x14ac:dyDescent="0.4">
      <c r="A40" s="58" t="s">
        <v>165</v>
      </c>
      <c r="B40" s="145">
        <f>'３月(月間)'!B40-'３月(上旬～中旬)'!B40</f>
        <v>267</v>
      </c>
      <c r="C40" s="145">
        <f>'３月(月間)'!C40-'３月(上旬～中旬)'!C40</f>
        <v>274</v>
      </c>
      <c r="D40" s="53">
        <f t="shared" si="7"/>
        <v>0.97445255474452552</v>
      </c>
      <c r="E40" s="77">
        <f t="shared" si="8"/>
        <v>-7</v>
      </c>
      <c r="F40" s="80">
        <f>'３月(月間)'!F40-'３月(上旬～中旬)'!F40</f>
        <v>429</v>
      </c>
      <c r="G40" s="80">
        <f>'３月(月間)'!G40-'３月(上旬～中旬)'!G40</f>
        <v>429</v>
      </c>
      <c r="H40" s="53">
        <f t="shared" si="9"/>
        <v>1</v>
      </c>
      <c r="I40" s="77">
        <f t="shared" si="10"/>
        <v>0</v>
      </c>
      <c r="J40" s="53">
        <f t="shared" si="11"/>
        <v>0.6223776223776224</v>
      </c>
      <c r="K40" s="53">
        <f t="shared" si="12"/>
        <v>0.63869463869463872</v>
      </c>
      <c r="L40" s="52">
        <f t="shared" si="13"/>
        <v>-1.631701631701632E-2</v>
      </c>
    </row>
    <row r="41" spans="1:12" s="89" customFormat="1" x14ac:dyDescent="0.4">
      <c r="A41" s="249" t="s">
        <v>88</v>
      </c>
      <c r="B41" s="248">
        <f>B42+B65</f>
        <v>113355</v>
      </c>
      <c r="C41" s="248">
        <f>C42+C65</f>
        <v>105924</v>
      </c>
      <c r="D41" s="245">
        <f t="shared" si="7"/>
        <v>1.0701540727313923</v>
      </c>
      <c r="E41" s="289">
        <f t="shared" si="8"/>
        <v>7431</v>
      </c>
      <c r="F41" s="248">
        <f>F42+F65</f>
        <v>131363</v>
      </c>
      <c r="G41" s="248">
        <f>G42+G65</f>
        <v>130131</v>
      </c>
      <c r="H41" s="245">
        <f t="shared" si="9"/>
        <v>1.0094673828680329</v>
      </c>
      <c r="I41" s="289">
        <f t="shared" si="10"/>
        <v>1232</v>
      </c>
      <c r="J41" s="245">
        <f t="shared" si="11"/>
        <v>0.86291421480934505</v>
      </c>
      <c r="K41" s="245">
        <f t="shared" si="12"/>
        <v>0.81397975885838114</v>
      </c>
      <c r="L41" s="283">
        <f t="shared" si="13"/>
        <v>4.8934455950963907E-2</v>
      </c>
    </row>
    <row r="42" spans="1:12" s="89" customFormat="1" x14ac:dyDescent="0.4">
      <c r="A42" s="277" t="s">
        <v>164</v>
      </c>
      <c r="B42" s="248">
        <f>SUM(B43:B64)</f>
        <v>111855</v>
      </c>
      <c r="C42" s="248">
        <f>SUM(C43:C64)</f>
        <v>104359</v>
      </c>
      <c r="D42" s="245">
        <f t="shared" si="7"/>
        <v>1.0718289749805958</v>
      </c>
      <c r="E42" s="315">
        <f t="shared" si="8"/>
        <v>7496</v>
      </c>
      <c r="F42" s="248">
        <f>SUM(F43:F64)</f>
        <v>129511</v>
      </c>
      <c r="G42" s="248">
        <f>SUM(G43:G64)</f>
        <v>128163</v>
      </c>
      <c r="H42" s="245">
        <f t="shared" si="9"/>
        <v>1.0105178561675368</v>
      </c>
      <c r="I42" s="315">
        <f t="shared" si="10"/>
        <v>1348</v>
      </c>
      <c r="J42" s="245">
        <f t="shared" si="11"/>
        <v>0.86367181166078555</v>
      </c>
      <c r="K42" s="245">
        <f t="shared" si="12"/>
        <v>0.81426776838869253</v>
      </c>
      <c r="L42" s="283">
        <f t="shared" si="13"/>
        <v>4.9404043272093023E-2</v>
      </c>
    </row>
    <row r="43" spans="1:12" x14ac:dyDescent="0.4">
      <c r="A43" s="58" t="s">
        <v>87</v>
      </c>
      <c r="B43" s="62">
        <f>'３月(月間)'!B43-'３月(上旬～中旬)'!B43</f>
        <v>46789</v>
      </c>
      <c r="C43" s="62">
        <f>'３月(月間)'!C43-'３月(上旬～中旬)'!C43</f>
        <v>45366</v>
      </c>
      <c r="D43" s="60">
        <f t="shared" si="7"/>
        <v>1.0313671031168716</v>
      </c>
      <c r="E43" s="84">
        <f t="shared" si="8"/>
        <v>1423</v>
      </c>
      <c r="F43" s="62">
        <f>'３月(月間)'!F43-'３月(上旬～中旬)'!F43</f>
        <v>49778</v>
      </c>
      <c r="G43" s="151">
        <f>'３月(月間)'!G43-'３月(上旬～中旬)'!G43</f>
        <v>51218</v>
      </c>
      <c r="H43" s="67">
        <f t="shared" si="9"/>
        <v>0.97188488422039132</v>
      </c>
      <c r="I43" s="77">
        <f t="shared" si="10"/>
        <v>-1440</v>
      </c>
      <c r="J43" s="53">
        <f t="shared" si="11"/>
        <v>0.93995339306520953</v>
      </c>
      <c r="K43" s="53">
        <f t="shared" si="12"/>
        <v>0.88574329337342339</v>
      </c>
      <c r="L43" s="52">
        <f t="shared" si="13"/>
        <v>5.421009969178614E-2</v>
      </c>
    </row>
    <row r="44" spans="1:12" x14ac:dyDescent="0.4">
      <c r="A44" s="58" t="s">
        <v>163</v>
      </c>
      <c r="B44" s="55">
        <f>'３月(月間)'!B44-'３月(上旬～中旬)'!B44</f>
        <v>5172</v>
      </c>
      <c r="C44" s="55">
        <f>'３月(月間)'!C44-'３月(上旬～中旬)'!C44</f>
        <v>5178</v>
      </c>
      <c r="D44" s="73">
        <f t="shared" si="7"/>
        <v>0.99884125144843572</v>
      </c>
      <c r="E44" s="84">
        <f t="shared" si="8"/>
        <v>-6</v>
      </c>
      <c r="F44" s="55">
        <f>'３月(月間)'!F44-'３月(上旬～中旬)'!F44</f>
        <v>5654</v>
      </c>
      <c r="G44" s="143">
        <f>'３月(月間)'!G44-'３月(上旬～中旬)'!G44</f>
        <v>5654</v>
      </c>
      <c r="H44" s="67">
        <f t="shared" si="9"/>
        <v>1</v>
      </c>
      <c r="I44" s="77">
        <f t="shared" si="10"/>
        <v>0</v>
      </c>
      <c r="J44" s="53">
        <f t="shared" si="11"/>
        <v>0.9147506190307747</v>
      </c>
      <c r="K44" s="53">
        <f t="shared" si="12"/>
        <v>0.91581181464449946</v>
      </c>
      <c r="L44" s="52">
        <f t="shared" si="13"/>
        <v>-1.0611956137247525E-3</v>
      </c>
    </row>
    <row r="45" spans="1:12" x14ac:dyDescent="0.4">
      <c r="A45" s="70" t="s">
        <v>162</v>
      </c>
      <c r="B45" s="55">
        <f>'３月(月間)'!B45-'３月(上旬～中旬)'!B45</f>
        <v>7485</v>
      </c>
      <c r="C45" s="55">
        <f>'３月(月間)'!C45-'３月(上旬～中旬)'!C45</f>
        <v>8231</v>
      </c>
      <c r="D45" s="73">
        <f t="shared" si="7"/>
        <v>0.90936702709269834</v>
      </c>
      <c r="E45" s="84">
        <f t="shared" si="8"/>
        <v>-746</v>
      </c>
      <c r="F45" s="55">
        <f>'３月(月間)'!F45-'３月(上旬～中旬)'!F45</f>
        <v>8888</v>
      </c>
      <c r="G45" s="147">
        <f>'３月(月間)'!G45-'３月(上旬～中旬)'!G45</f>
        <v>10672</v>
      </c>
      <c r="H45" s="67">
        <f t="shared" si="9"/>
        <v>0.83283358320839584</v>
      </c>
      <c r="I45" s="77">
        <f t="shared" si="10"/>
        <v>-1784</v>
      </c>
      <c r="J45" s="53">
        <f t="shared" si="11"/>
        <v>0.84214671467146718</v>
      </c>
      <c r="K45" s="53">
        <f t="shared" si="12"/>
        <v>0.77127061469265368</v>
      </c>
      <c r="L45" s="52">
        <f t="shared" si="13"/>
        <v>7.08760999788135E-2</v>
      </c>
    </row>
    <row r="46" spans="1:12" x14ac:dyDescent="0.4">
      <c r="A46" s="70" t="s">
        <v>161</v>
      </c>
      <c r="B46" s="107">
        <f>'３月(月間)'!B46-'３月(上旬～中旬)'!B46</f>
        <v>4727</v>
      </c>
      <c r="C46" s="107">
        <f>'３月(月間)'!C46-'３月(上旬～中旬)'!C46</f>
        <v>4803</v>
      </c>
      <c r="D46" s="73">
        <f t="shared" si="7"/>
        <v>0.98417655631896728</v>
      </c>
      <c r="E46" s="84">
        <f t="shared" si="8"/>
        <v>-76</v>
      </c>
      <c r="F46" s="107">
        <f>'３月(月間)'!F46-'３月(上旬～中旬)'!F46</f>
        <v>6830</v>
      </c>
      <c r="G46" s="150">
        <f>'３月(月間)'!G46-'３月(上旬～中旬)'!G46</f>
        <v>7035</v>
      </c>
      <c r="H46" s="67">
        <f t="shared" si="9"/>
        <v>0.97085998578535893</v>
      </c>
      <c r="I46" s="77">
        <f t="shared" si="10"/>
        <v>-205</v>
      </c>
      <c r="J46" s="53">
        <f t="shared" si="11"/>
        <v>0.69209370424597361</v>
      </c>
      <c r="K46" s="53">
        <f t="shared" si="12"/>
        <v>0.68272921108742002</v>
      </c>
      <c r="L46" s="52">
        <f t="shared" si="13"/>
        <v>9.3644931585535884E-3</v>
      </c>
    </row>
    <row r="47" spans="1:12" x14ac:dyDescent="0.4">
      <c r="A47" s="58" t="s">
        <v>86</v>
      </c>
      <c r="B47" s="107">
        <f>'３月(月間)'!B47-'３月(上旬～中旬)'!B47</f>
        <v>7894</v>
      </c>
      <c r="C47" s="107">
        <f>'３月(月間)'!C47-'３月(上旬～中旬)'!C47</f>
        <v>8218</v>
      </c>
      <c r="D47" s="95">
        <f t="shared" si="7"/>
        <v>0.96057434899002192</v>
      </c>
      <c r="E47" s="84">
        <f t="shared" si="8"/>
        <v>-324</v>
      </c>
      <c r="F47" s="107">
        <f>'３月(月間)'!F47-'３月(上旬～中旬)'!F47</f>
        <v>8676</v>
      </c>
      <c r="G47" s="143">
        <f>'３月(月間)'!G47-'３月(上旬～中旬)'!G47</f>
        <v>9797</v>
      </c>
      <c r="H47" s="67">
        <f t="shared" si="9"/>
        <v>0.88557721751556595</v>
      </c>
      <c r="I47" s="77">
        <f t="shared" si="10"/>
        <v>-1121</v>
      </c>
      <c r="J47" s="53">
        <f t="shared" si="11"/>
        <v>0.9098662978331028</v>
      </c>
      <c r="K47" s="53">
        <f t="shared" si="12"/>
        <v>0.83882821271817909</v>
      </c>
      <c r="L47" s="52">
        <f t="shared" si="13"/>
        <v>7.103808511492371E-2</v>
      </c>
    </row>
    <row r="48" spans="1:12" x14ac:dyDescent="0.4">
      <c r="A48" s="58" t="s">
        <v>85</v>
      </c>
      <c r="B48" s="55">
        <f>'３月(月間)'!B48-'３月(上旬～中旬)'!B48</f>
        <v>15330</v>
      </c>
      <c r="C48" s="55">
        <f>'３月(月間)'!C48-'３月(上旬～中旬)'!C48</f>
        <v>14429</v>
      </c>
      <c r="D48" s="73">
        <f t="shared" si="7"/>
        <v>1.0624436897913923</v>
      </c>
      <c r="E48" s="84">
        <f t="shared" si="8"/>
        <v>901</v>
      </c>
      <c r="F48" s="55">
        <f>'３月(月間)'!F48-'３月(上旬～中旬)'!F48</f>
        <v>19272</v>
      </c>
      <c r="G48" s="143">
        <f>'３月(月間)'!G48-'３月(上旬～中旬)'!G48</f>
        <v>19285</v>
      </c>
      <c r="H48" s="67">
        <f t="shared" si="9"/>
        <v>0.99932590095929474</v>
      </c>
      <c r="I48" s="77">
        <f t="shared" si="10"/>
        <v>-13</v>
      </c>
      <c r="J48" s="53">
        <f t="shared" si="11"/>
        <v>0.79545454545454541</v>
      </c>
      <c r="K48" s="53">
        <f t="shared" si="12"/>
        <v>0.74819808141042266</v>
      </c>
      <c r="L48" s="52">
        <f t="shared" si="13"/>
        <v>4.7256464044122759E-2</v>
      </c>
    </row>
    <row r="49" spans="1:12" x14ac:dyDescent="0.4">
      <c r="A49" s="58" t="s">
        <v>160</v>
      </c>
      <c r="B49" s="55">
        <f>'３月(月間)'!B49-'３月(上旬～中旬)'!B49</f>
        <v>1652</v>
      </c>
      <c r="C49" s="55">
        <f>'３月(月間)'!C49-'３月(上旬～中旬)'!C49</f>
        <v>1473</v>
      </c>
      <c r="D49" s="73">
        <f t="shared" si="7"/>
        <v>1.1215207060420909</v>
      </c>
      <c r="E49" s="84">
        <f t="shared" si="8"/>
        <v>179</v>
      </c>
      <c r="F49" s="55">
        <f>'３月(月間)'!F49-'３月(上旬～中旬)'!F49</f>
        <v>2820</v>
      </c>
      <c r="G49" s="143">
        <f>'３月(月間)'!G49-'３月(上旬～中旬)'!G49</f>
        <v>2970</v>
      </c>
      <c r="H49" s="67">
        <f t="shared" si="9"/>
        <v>0.9494949494949495</v>
      </c>
      <c r="I49" s="77">
        <f t="shared" si="10"/>
        <v>-150</v>
      </c>
      <c r="J49" s="53">
        <f t="shared" si="11"/>
        <v>0.58581560283687939</v>
      </c>
      <c r="K49" s="53">
        <f t="shared" si="12"/>
        <v>0.49595959595959593</v>
      </c>
      <c r="L49" s="52">
        <f t="shared" si="13"/>
        <v>8.9856006877283456E-2</v>
      </c>
    </row>
    <row r="50" spans="1:12" s="42" customFormat="1" x14ac:dyDescent="0.4">
      <c r="A50" s="58" t="s">
        <v>288</v>
      </c>
      <c r="B50" s="55">
        <f>'３月(月間)'!B50-'３月(上旬～中旬)'!B50</f>
        <v>1773</v>
      </c>
      <c r="C50" s="55">
        <f>'３月(月間)'!C50-'３月(上旬～中旬)'!C50</f>
        <v>0</v>
      </c>
      <c r="D50" s="73" t="e">
        <f t="shared" si="7"/>
        <v>#DIV/0!</v>
      </c>
      <c r="E50" s="84">
        <f t="shared" si="8"/>
        <v>1773</v>
      </c>
      <c r="F50" s="55">
        <f>'３月(月間)'!F50-'３月(上旬～中旬)'!F50</f>
        <v>1936</v>
      </c>
      <c r="G50" s="143">
        <f>'３月(月間)'!G50-'３月(上旬～中旬)'!G50</f>
        <v>0</v>
      </c>
      <c r="H50" s="67" t="e">
        <f t="shared" si="9"/>
        <v>#DIV/0!</v>
      </c>
      <c r="I50" s="77">
        <f t="shared" si="10"/>
        <v>1936</v>
      </c>
      <c r="J50" s="53">
        <f t="shared" si="11"/>
        <v>0.91580578512396693</v>
      </c>
      <c r="K50" s="53" t="e">
        <f t="shared" si="12"/>
        <v>#DIV/0!</v>
      </c>
      <c r="L50" s="52" t="e">
        <f t="shared" si="13"/>
        <v>#DIV/0!</v>
      </c>
    </row>
    <row r="51" spans="1:12" x14ac:dyDescent="0.4">
      <c r="A51" s="58" t="s">
        <v>84</v>
      </c>
      <c r="B51" s="55">
        <f>'３月(月間)'!B51-'３月(上旬～中旬)'!B51</f>
        <v>2813</v>
      </c>
      <c r="C51" s="55">
        <f>'３月(月間)'!C51-'３月(上旬～中旬)'!C51</f>
        <v>2594</v>
      </c>
      <c r="D51" s="53">
        <f t="shared" si="7"/>
        <v>1.0844255975327679</v>
      </c>
      <c r="E51" s="84">
        <f t="shared" si="8"/>
        <v>219</v>
      </c>
      <c r="F51" s="55">
        <f>'３月(月間)'!F51-'３月(上旬～中旬)'!F51</f>
        <v>2970</v>
      </c>
      <c r="G51" s="145">
        <f>'３月(月間)'!G51-'３月(上旬～中旬)'!G51</f>
        <v>2970</v>
      </c>
      <c r="H51" s="67">
        <f t="shared" si="9"/>
        <v>1</v>
      </c>
      <c r="I51" s="77">
        <f t="shared" si="10"/>
        <v>0</v>
      </c>
      <c r="J51" s="53">
        <f t="shared" si="11"/>
        <v>0.94713804713804717</v>
      </c>
      <c r="K51" s="53">
        <f t="shared" si="12"/>
        <v>0.8734006734006734</v>
      </c>
      <c r="L51" s="52">
        <f t="shared" si="13"/>
        <v>7.3737373737373768E-2</v>
      </c>
    </row>
    <row r="52" spans="1:12" x14ac:dyDescent="0.4">
      <c r="A52" s="58" t="s">
        <v>159</v>
      </c>
      <c r="B52" s="107">
        <f>'３月(月間)'!B52-'３月(上旬～中旬)'!B52</f>
        <v>1234</v>
      </c>
      <c r="C52" s="107">
        <f>'３月(月間)'!C52-'３月(上旬～中旬)'!C52</f>
        <v>939</v>
      </c>
      <c r="D52" s="73">
        <f t="shared" si="7"/>
        <v>1.3141640042598508</v>
      </c>
      <c r="E52" s="84">
        <f t="shared" si="8"/>
        <v>295</v>
      </c>
      <c r="F52" s="107">
        <f>'３月(月間)'!F52-'３月(上旬～中旬)'!F52</f>
        <v>1386</v>
      </c>
      <c r="G52" s="143">
        <f>'３月(月間)'!G52-'３月(上旬～中旬)'!G52</f>
        <v>1386</v>
      </c>
      <c r="H52" s="67">
        <f t="shared" si="9"/>
        <v>1</v>
      </c>
      <c r="I52" s="77">
        <f t="shared" si="10"/>
        <v>0</v>
      </c>
      <c r="J52" s="53">
        <f t="shared" si="11"/>
        <v>0.89033189033189031</v>
      </c>
      <c r="K52" s="53">
        <f t="shared" si="12"/>
        <v>0.67748917748917747</v>
      </c>
      <c r="L52" s="52">
        <f t="shared" si="13"/>
        <v>0.21284271284271283</v>
      </c>
    </row>
    <row r="53" spans="1:12" x14ac:dyDescent="0.4">
      <c r="A53" s="58" t="s">
        <v>158</v>
      </c>
      <c r="B53" s="55">
        <f>'３月(月間)'!B53-'３月(上旬～中旬)'!B53</f>
        <v>1329</v>
      </c>
      <c r="C53" s="55">
        <f>'３月(月間)'!C53-'３月(上旬～中旬)'!C53</f>
        <v>1138</v>
      </c>
      <c r="D53" s="53">
        <f t="shared" si="7"/>
        <v>1.1678383128295255</v>
      </c>
      <c r="E53" s="84">
        <f t="shared" si="8"/>
        <v>191</v>
      </c>
      <c r="F53" s="55">
        <f>'３月(月間)'!F53-'３月(上旬～中旬)'!F53</f>
        <v>1376</v>
      </c>
      <c r="G53" s="150">
        <f>'３月(月間)'!G53-'３月(上旬～中旬)'!G53</f>
        <v>1200</v>
      </c>
      <c r="H53" s="67">
        <f t="shared" si="9"/>
        <v>1.1466666666666667</v>
      </c>
      <c r="I53" s="77">
        <f t="shared" si="10"/>
        <v>176</v>
      </c>
      <c r="J53" s="53">
        <f t="shared" si="11"/>
        <v>0.96584302325581395</v>
      </c>
      <c r="K53" s="53">
        <f t="shared" si="12"/>
        <v>0.94833333333333336</v>
      </c>
      <c r="L53" s="52">
        <f t="shared" si="13"/>
        <v>1.7509689922480587E-2</v>
      </c>
    </row>
    <row r="54" spans="1:12" x14ac:dyDescent="0.4">
      <c r="A54" s="58" t="s">
        <v>83</v>
      </c>
      <c r="B54" s="55">
        <f>'３月(月間)'!B54-'３月(上旬～中旬)'!B54</f>
        <v>2501</v>
      </c>
      <c r="C54" s="55">
        <f>'３月(月間)'!C54-'３月(上旬～中旬)'!C54</f>
        <v>2874</v>
      </c>
      <c r="D54" s="73">
        <f t="shared" si="7"/>
        <v>0.87021572720946416</v>
      </c>
      <c r="E54" s="84">
        <f t="shared" si="8"/>
        <v>-373</v>
      </c>
      <c r="F54" s="55">
        <f>'３月(月間)'!F54-'３月(上旬～中旬)'!F54</f>
        <v>2970</v>
      </c>
      <c r="G54" s="143">
        <f>'３月(月間)'!G54-'３月(上旬～中旬)'!G54</f>
        <v>3652</v>
      </c>
      <c r="H54" s="67">
        <f t="shared" si="9"/>
        <v>0.81325301204819278</v>
      </c>
      <c r="I54" s="77">
        <f t="shared" si="10"/>
        <v>-682</v>
      </c>
      <c r="J54" s="53">
        <f t="shared" si="11"/>
        <v>0.84208754208754211</v>
      </c>
      <c r="K54" s="53">
        <f t="shared" si="12"/>
        <v>0.78696604600219056</v>
      </c>
      <c r="L54" s="52">
        <f t="shared" si="13"/>
        <v>5.5121496085351551E-2</v>
      </c>
    </row>
    <row r="55" spans="1:12" x14ac:dyDescent="0.4">
      <c r="A55" s="58" t="s">
        <v>82</v>
      </c>
      <c r="B55" s="55">
        <f>'３月(月間)'!B55-'３月(上旬～中旬)'!B55</f>
        <v>2506</v>
      </c>
      <c r="C55" s="55">
        <f>'３月(月間)'!C55-'３月(上旬～中旬)'!C55</f>
        <v>2384</v>
      </c>
      <c r="D55" s="73">
        <f t="shared" si="7"/>
        <v>1.0511744966442953</v>
      </c>
      <c r="E55" s="77">
        <f t="shared" si="8"/>
        <v>122</v>
      </c>
      <c r="F55" s="55">
        <f>'３月(月間)'!F55-'３月(上旬～中旬)'!F55</f>
        <v>2970</v>
      </c>
      <c r="G55" s="147">
        <f>'３月(月間)'!G55-'３月(上旬～中旬)'!G55</f>
        <v>2700</v>
      </c>
      <c r="H55" s="53">
        <f t="shared" si="9"/>
        <v>1.1000000000000001</v>
      </c>
      <c r="I55" s="77">
        <f t="shared" si="10"/>
        <v>270</v>
      </c>
      <c r="J55" s="53">
        <f t="shared" si="11"/>
        <v>0.84377104377104373</v>
      </c>
      <c r="K55" s="53">
        <f t="shared" si="12"/>
        <v>0.88296296296296295</v>
      </c>
      <c r="L55" s="52">
        <f t="shared" si="13"/>
        <v>-3.9191919191919222E-2</v>
      </c>
    </row>
    <row r="56" spans="1:12" x14ac:dyDescent="0.4">
      <c r="A56" s="58" t="s">
        <v>157</v>
      </c>
      <c r="B56" s="55">
        <f>'３月(月間)'!B56-'３月(上旬～中旬)'!B56</f>
        <v>1252</v>
      </c>
      <c r="C56" s="55">
        <f>'３月(月間)'!C56-'３月(上旬～中旬)'!C56</f>
        <v>1178</v>
      </c>
      <c r="D56" s="73">
        <f t="shared" si="7"/>
        <v>1.0628183361629882</v>
      </c>
      <c r="E56" s="77">
        <f t="shared" si="8"/>
        <v>74</v>
      </c>
      <c r="F56" s="55">
        <f>'３月(月間)'!F56-'３月(上旬～中旬)'!F56</f>
        <v>1436</v>
      </c>
      <c r="G56" s="147">
        <f>'３月(月間)'!G56-'３月(上旬～中旬)'!G56</f>
        <v>1344</v>
      </c>
      <c r="H56" s="53">
        <f t="shared" si="9"/>
        <v>1.0684523809523809</v>
      </c>
      <c r="I56" s="77">
        <f t="shared" si="10"/>
        <v>92</v>
      </c>
      <c r="J56" s="53">
        <f t="shared" si="11"/>
        <v>0.871866295264624</v>
      </c>
      <c r="K56" s="53">
        <f t="shared" si="12"/>
        <v>0.87648809523809523</v>
      </c>
      <c r="L56" s="52">
        <f t="shared" si="13"/>
        <v>-4.6217999734712301E-3</v>
      </c>
    </row>
    <row r="57" spans="1:12" x14ac:dyDescent="0.4">
      <c r="A57" s="70" t="s">
        <v>81</v>
      </c>
      <c r="B57" s="107">
        <f>'３月(月間)'!B57-'３月(上旬～中旬)'!B57</f>
        <v>982</v>
      </c>
      <c r="C57" s="107">
        <f>'３月(月間)'!C57-'３月(上旬～中旬)'!C57</f>
        <v>917</v>
      </c>
      <c r="D57" s="73">
        <f t="shared" si="7"/>
        <v>1.0708833151581243</v>
      </c>
      <c r="E57" s="84">
        <f t="shared" si="8"/>
        <v>65</v>
      </c>
      <c r="F57" s="107">
        <f>'３月(月間)'!F57-'３月(上旬～中旬)'!F57</f>
        <v>1259</v>
      </c>
      <c r="G57" s="143">
        <f>'３月(月間)'!G57-'３月(上旬～中旬)'!G57</f>
        <v>1320</v>
      </c>
      <c r="H57" s="67">
        <f t="shared" si="9"/>
        <v>0.95378787878787874</v>
      </c>
      <c r="I57" s="77">
        <f t="shared" si="10"/>
        <v>-61</v>
      </c>
      <c r="J57" s="53">
        <f t="shared" si="11"/>
        <v>0.77998411437648929</v>
      </c>
      <c r="K57" s="67">
        <f t="shared" si="12"/>
        <v>0.6946969696969697</v>
      </c>
      <c r="L57" s="66">
        <f t="shared" si="13"/>
        <v>8.5287144679519589E-2</v>
      </c>
    </row>
    <row r="58" spans="1:12" x14ac:dyDescent="0.4">
      <c r="A58" s="58" t="s">
        <v>80</v>
      </c>
      <c r="B58" s="107">
        <f>'３月(月間)'!B58-'３月(上旬～中旬)'!B58</f>
        <v>1120</v>
      </c>
      <c r="C58" s="107">
        <f>'３月(月間)'!C58-'３月(上旬～中旬)'!C58</f>
        <v>917</v>
      </c>
      <c r="D58" s="73">
        <f t="shared" si="7"/>
        <v>1.2213740458015268</v>
      </c>
      <c r="E58" s="77">
        <f t="shared" si="8"/>
        <v>203</v>
      </c>
      <c r="F58" s="107">
        <f>'３月(月間)'!F58-'３月(上旬～中旬)'!F58</f>
        <v>1324</v>
      </c>
      <c r="G58" s="143">
        <f>'３月(月間)'!G58-'３月(上旬～中旬)'!G58</f>
        <v>1320</v>
      </c>
      <c r="H58" s="53">
        <f t="shared" si="9"/>
        <v>1.0030303030303029</v>
      </c>
      <c r="I58" s="77">
        <f t="shared" si="10"/>
        <v>4</v>
      </c>
      <c r="J58" s="53">
        <f t="shared" si="11"/>
        <v>0.84592145015105735</v>
      </c>
      <c r="K58" s="53">
        <f t="shared" si="12"/>
        <v>0.6946969696969697</v>
      </c>
      <c r="L58" s="52">
        <f t="shared" si="13"/>
        <v>0.15122448045408765</v>
      </c>
    </row>
    <row r="59" spans="1:12" x14ac:dyDescent="0.4">
      <c r="A59" s="58" t="s">
        <v>79</v>
      </c>
      <c r="B59" s="55">
        <f>'３月(月間)'!B59-'３月(上旬～中旬)'!B59</f>
        <v>868</v>
      </c>
      <c r="C59" s="55">
        <f>'３月(月間)'!C59-'３月(上旬～中旬)'!C59</f>
        <v>988</v>
      </c>
      <c r="D59" s="73">
        <f t="shared" si="7"/>
        <v>0.87854251012145745</v>
      </c>
      <c r="E59" s="77">
        <f t="shared" si="8"/>
        <v>-120</v>
      </c>
      <c r="F59" s="55">
        <f>'３月(月間)'!F59-'３月(上旬～中旬)'!F59</f>
        <v>1303</v>
      </c>
      <c r="G59" s="147">
        <f>'３月(月間)'!G59-'３月(上旬～中旬)'!G59</f>
        <v>1294</v>
      </c>
      <c r="H59" s="53">
        <f t="shared" si="9"/>
        <v>1.0069551777434311</v>
      </c>
      <c r="I59" s="77">
        <f t="shared" si="10"/>
        <v>9</v>
      </c>
      <c r="J59" s="53">
        <f t="shared" si="11"/>
        <v>0.66615502686108974</v>
      </c>
      <c r="K59" s="53">
        <f t="shared" si="12"/>
        <v>0.7635239567233385</v>
      </c>
      <c r="L59" s="52">
        <f t="shared" si="13"/>
        <v>-9.7368929862248765E-2</v>
      </c>
    </row>
    <row r="60" spans="1:12" x14ac:dyDescent="0.4">
      <c r="A60" s="58" t="s">
        <v>78</v>
      </c>
      <c r="B60" s="55">
        <f>'３月(月間)'!B60-'３月(上旬～中旬)'!B60</f>
        <v>2617</v>
      </c>
      <c r="C60" s="55">
        <f>'３月(月間)'!C60-'３月(上旬～中旬)'!C60</f>
        <v>2732</v>
      </c>
      <c r="D60" s="73">
        <f t="shared" si="7"/>
        <v>0.9579062957540263</v>
      </c>
      <c r="E60" s="77">
        <f t="shared" si="8"/>
        <v>-115</v>
      </c>
      <c r="F60" s="55">
        <f>'３月(月間)'!F60-'３月(上旬～中旬)'!F60</f>
        <v>4521</v>
      </c>
      <c r="G60" s="143">
        <f>'３月(月間)'!G60-'３月(上旬～中旬)'!G60</f>
        <v>4346</v>
      </c>
      <c r="H60" s="53">
        <f t="shared" si="9"/>
        <v>1.0402669121030832</v>
      </c>
      <c r="I60" s="77">
        <f t="shared" si="10"/>
        <v>175</v>
      </c>
      <c r="J60" s="53">
        <f t="shared" si="11"/>
        <v>0.57885423578854234</v>
      </c>
      <c r="K60" s="53">
        <f t="shared" si="12"/>
        <v>0.62862402208927748</v>
      </c>
      <c r="L60" s="52">
        <f t="shared" si="13"/>
        <v>-4.9769786300735142E-2</v>
      </c>
    </row>
    <row r="61" spans="1:12" s="42" customFormat="1" x14ac:dyDescent="0.4">
      <c r="A61" s="70" t="s">
        <v>377</v>
      </c>
      <c r="B61" s="55">
        <f>'３月(月間)'!B61-'３月(上旬～中旬)'!B61</f>
        <v>265</v>
      </c>
      <c r="C61" s="55">
        <f>'３月(月間)'!C61-'３月(上旬～中旬)'!C61</f>
        <v>0</v>
      </c>
      <c r="D61" s="73" t="e">
        <f t="shared" si="7"/>
        <v>#DIV/0!</v>
      </c>
      <c r="E61" s="77">
        <f t="shared" si="8"/>
        <v>265</v>
      </c>
      <c r="F61" s="55">
        <f>'３月(月間)'!F61-'３月(上旬～中旬)'!F61</f>
        <v>270</v>
      </c>
      <c r="G61" s="143">
        <f>'３月(月間)'!G61-'３月(上旬～中旬)'!G61</f>
        <v>0</v>
      </c>
      <c r="H61" s="53" t="e">
        <f t="shared" si="9"/>
        <v>#DIV/0!</v>
      </c>
      <c r="I61" s="77">
        <f t="shared" si="10"/>
        <v>270</v>
      </c>
      <c r="J61" s="53">
        <f t="shared" si="11"/>
        <v>0.98148148148148151</v>
      </c>
      <c r="K61" s="53" t="e">
        <f t="shared" si="12"/>
        <v>#DIV/0!</v>
      </c>
      <c r="L61" s="52" t="e">
        <f t="shared" si="13"/>
        <v>#DIV/0!</v>
      </c>
    </row>
    <row r="62" spans="1:12" x14ac:dyDescent="0.4">
      <c r="A62" s="70" t="s">
        <v>155</v>
      </c>
      <c r="B62" s="72">
        <f>'３月(月間)'!B62-'３月(上旬～中旬)'!B62</f>
        <v>1800</v>
      </c>
      <c r="C62" s="72">
        <f>'３月(月間)'!C62-'３月(上旬～中旬)'!C62</f>
        <v>0</v>
      </c>
      <c r="D62" s="67" t="e">
        <f t="shared" si="7"/>
        <v>#DIV/0!</v>
      </c>
      <c r="E62" s="84">
        <f t="shared" si="8"/>
        <v>1800</v>
      </c>
      <c r="F62" s="72">
        <f>'３月(月間)'!F62-'３月(上旬～中旬)'!F62</f>
        <v>1936</v>
      </c>
      <c r="G62" s="150">
        <f>'３月(月間)'!G62-'３月(上旬～中旬)'!G62</f>
        <v>0</v>
      </c>
      <c r="H62" s="67" t="e">
        <f t="shared" si="9"/>
        <v>#DIV/0!</v>
      </c>
      <c r="I62" s="84">
        <f t="shared" si="10"/>
        <v>1936</v>
      </c>
      <c r="J62" s="67">
        <f t="shared" si="11"/>
        <v>0.92975206611570249</v>
      </c>
      <c r="K62" s="67" t="e">
        <f t="shared" si="12"/>
        <v>#DIV/0!</v>
      </c>
      <c r="L62" s="66" t="e">
        <f t="shared" si="13"/>
        <v>#DIV/0!</v>
      </c>
    </row>
    <row r="63" spans="1:12" s="42" customFormat="1" x14ac:dyDescent="0.4">
      <c r="A63" s="70" t="s">
        <v>339</v>
      </c>
      <c r="B63" s="72">
        <f>'３月(月間)'!B63-'３月(上旬～中旬)'!B63</f>
        <v>1746</v>
      </c>
      <c r="C63" s="72">
        <f>'３月(月間)'!C63-'３月(上旬～中旬)'!C63</f>
        <v>0</v>
      </c>
      <c r="D63" s="67" t="e">
        <f t="shared" si="7"/>
        <v>#DIV/0!</v>
      </c>
      <c r="E63" s="68">
        <f t="shared" si="8"/>
        <v>1746</v>
      </c>
      <c r="F63" s="72">
        <f>'３月(月間)'!F63-'３月(上旬～中旬)'!F63</f>
        <v>1936</v>
      </c>
      <c r="G63" s="72">
        <f>'３月(月間)'!G63-'３月(上旬～中旬)'!G63</f>
        <v>0</v>
      </c>
      <c r="H63" s="67" t="e">
        <f t="shared" si="9"/>
        <v>#DIV/0!</v>
      </c>
      <c r="I63" s="68">
        <f t="shared" si="10"/>
        <v>1936</v>
      </c>
      <c r="J63" s="67">
        <f t="shared" si="11"/>
        <v>0.90185950413223137</v>
      </c>
      <c r="K63" s="67" t="e">
        <f t="shared" si="12"/>
        <v>#DIV/0!</v>
      </c>
      <c r="L63" s="66" t="e">
        <f t="shared" si="13"/>
        <v>#DIV/0!</v>
      </c>
    </row>
    <row r="64" spans="1:12" x14ac:dyDescent="0.4">
      <c r="A64" s="51" t="s">
        <v>156</v>
      </c>
      <c r="B64" s="49">
        <f>'３月(月間)'!B64-'３月(上旬～中旬)'!B64</f>
        <v>0</v>
      </c>
      <c r="C64" s="49">
        <f>'３月(月間)'!C64-'３月(上旬～中旬)'!C64</f>
        <v>0</v>
      </c>
      <c r="D64" s="47" t="e">
        <f t="shared" si="7"/>
        <v>#DIV/0!</v>
      </c>
      <c r="E64" s="141">
        <f t="shared" si="8"/>
        <v>0</v>
      </c>
      <c r="F64" s="49">
        <f>'３月(月間)'!F64-'３月(上旬～中旬)'!F64</f>
        <v>0</v>
      </c>
      <c r="G64" s="149">
        <f>'３月(月間)'!G64-'３月(上旬～中旬)'!G64</f>
        <v>0</v>
      </c>
      <c r="H64" s="47" t="e">
        <f t="shared" si="9"/>
        <v>#DIV/0!</v>
      </c>
      <c r="I64" s="141">
        <f t="shared" si="10"/>
        <v>0</v>
      </c>
      <c r="J64" s="47" t="e">
        <f t="shared" si="11"/>
        <v>#DIV/0!</v>
      </c>
      <c r="K64" s="47" t="e">
        <f t="shared" si="12"/>
        <v>#DIV/0!</v>
      </c>
      <c r="L64" s="46" t="e">
        <f t="shared" si="13"/>
        <v>#DIV/0!</v>
      </c>
    </row>
    <row r="65" spans="1:12" x14ac:dyDescent="0.4">
      <c r="A65" s="277" t="s">
        <v>154</v>
      </c>
      <c r="B65" s="403">
        <f>SUM(B66:B69)</f>
        <v>1500</v>
      </c>
      <c r="C65" s="403">
        <f>SUM(C66:C69)</f>
        <v>1565</v>
      </c>
      <c r="D65" s="256">
        <f t="shared" si="7"/>
        <v>0.95846645367412142</v>
      </c>
      <c r="E65" s="402">
        <f t="shared" si="8"/>
        <v>-65</v>
      </c>
      <c r="F65" s="403">
        <f>SUM(F66:F69)</f>
        <v>1852</v>
      </c>
      <c r="G65" s="403">
        <f>SUM(G66:G69)</f>
        <v>1968</v>
      </c>
      <c r="H65" s="256">
        <f t="shared" si="9"/>
        <v>0.94105691056910568</v>
      </c>
      <c r="I65" s="402">
        <f t="shared" si="10"/>
        <v>-116</v>
      </c>
      <c r="J65" s="256">
        <f t="shared" si="11"/>
        <v>0.80993520518358531</v>
      </c>
      <c r="K65" s="256">
        <f t="shared" si="12"/>
        <v>0.79522357723577231</v>
      </c>
      <c r="L65" s="280">
        <f t="shared" si="13"/>
        <v>1.4711627947813E-2</v>
      </c>
    </row>
    <row r="66" spans="1:12" x14ac:dyDescent="0.4">
      <c r="A66" s="64" t="s">
        <v>77</v>
      </c>
      <c r="B66" s="148">
        <v>316</v>
      </c>
      <c r="C66" s="148">
        <v>324</v>
      </c>
      <c r="D66" s="73">
        <f t="shared" si="7"/>
        <v>0.97530864197530864</v>
      </c>
      <c r="E66" s="82">
        <f t="shared" si="8"/>
        <v>-8</v>
      </c>
      <c r="F66" s="148">
        <v>371</v>
      </c>
      <c r="G66" s="148">
        <v>355</v>
      </c>
      <c r="H66" s="73">
        <f t="shared" si="9"/>
        <v>1.0450704225352112</v>
      </c>
      <c r="I66" s="82">
        <f t="shared" si="10"/>
        <v>16</v>
      </c>
      <c r="J66" s="73">
        <f t="shared" si="11"/>
        <v>0.85175202156334229</v>
      </c>
      <c r="K66" s="73">
        <f t="shared" si="12"/>
        <v>0.91267605633802817</v>
      </c>
      <c r="L66" s="90">
        <f t="shared" si="13"/>
        <v>-6.0924034774685887E-2</v>
      </c>
    </row>
    <row r="67" spans="1:12" x14ac:dyDescent="0.4">
      <c r="A67" s="58" t="s">
        <v>76</v>
      </c>
      <c r="B67" s="146">
        <v>343</v>
      </c>
      <c r="C67" s="146">
        <v>440</v>
      </c>
      <c r="D67" s="73">
        <f t="shared" si="7"/>
        <v>0.77954545454545454</v>
      </c>
      <c r="E67" s="82">
        <f t="shared" si="8"/>
        <v>-97</v>
      </c>
      <c r="F67" s="146">
        <v>473</v>
      </c>
      <c r="G67" s="146">
        <v>594</v>
      </c>
      <c r="H67" s="73">
        <f t="shared" si="9"/>
        <v>0.79629629629629628</v>
      </c>
      <c r="I67" s="82">
        <f t="shared" si="10"/>
        <v>-121</v>
      </c>
      <c r="J67" s="73">
        <f t="shared" si="11"/>
        <v>0.72515856236786469</v>
      </c>
      <c r="K67" s="73">
        <f t="shared" si="12"/>
        <v>0.7407407407407407</v>
      </c>
      <c r="L67" s="90">
        <f t="shared" si="13"/>
        <v>-1.558217837287601E-2</v>
      </c>
    </row>
    <row r="68" spans="1:12" x14ac:dyDescent="0.4">
      <c r="A68" s="57" t="s">
        <v>376</v>
      </c>
      <c r="B68" s="144">
        <v>249</v>
      </c>
      <c r="C68" s="88">
        <v>257</v>
      </c>
      <c r="D68" s="73">
        <f t="shared" si="7"/>
        <v>0.9688715953307393</v>
      </c>
      <c r="E68" s="82">
        <f t="shared" si="8"/>
        <v>-8</v>
      </c>
      <c r="F68" s="88">
        <v>302</v>
      </c>
      <c r="G68" s="144">
        <v>330</v>
      </c>
      <c r="H68" s="73">
        <f t="shared" si="9"/>
        <v>0.91515151515151516</v>
      </c>
      <c r="I68" s="82">
        <f t="shared" si="10"/>
        <v>-28</v>
      </c>
      <c r="J68" s="73">
        <f t="shared" si="11"/>
        <v>0.82450331125827814</v>
      </c>
      <c r="K68" s="73">
        <f t="shared" si="12"/>
        <v>0.77878787878787881</v>
      </c>
      <c r="L68" s="90">
        <f t="shared" si="13"/>
        <v>4.5715432470399331E-2</v>
      </c>
    </row>
    <row r="69" spans="1:12" x14ac:dyDescent="0.4">
      <c r="A69" s="51" t="s">
        <v>151</v>
      </c>
      <c r="B69" s="142">
        <v>592</v>
      </c>
      <c r="C69" s="50">
        <v>544</v>
      </c>
      <c r="D69" s="47">
        <f t="shared" si="7"/>
        <v>1.088235294117647</v>
      </c>
      <c r="E69" s="141">
        <f t="shared" si="8"/>
        <v>48</v>
      </c>
      <c r="F69" s="50">
        <v>706</v>
      </c>
      <c r="G69" s="142">
        <v>689</v>
      </c>
      <c r="H69" s="47">
        <f t="shared" si="9"/>
        <v>1.0246734397677795</v>
      </c>
      <c r="I69" s="141">
        <f t="shared" si="10"/>
        <v>17</v>
      </c>
      <c r="J69" s="47">
        <f t="shared" si="11"/>
        <v>0.83852691218130315</v>
      </c>
      <c r="K69" s="47">
        <f t="shared" si="12"/>
        <v>0.7895500725689405</v>
      </c>
      <c r="L69" s="46">
        <f t="shared" si="13"/>
        <v>4.8976839612362655E-2</v>
      </c>
    </row>
    <row r="70" spans="1:12" x14ac:dyDescent="0.4">
      <c r="A70" s="42" t="s">
        <v>143</v>
      </c>
      <c r="B70" s="43"/>
      <c r="C70" s="42"/>
      <c r="D70" s="42"/>
      <c r="E70" s="43"/>
      <c r="F70" s="43"/>
      <c r="G70" s="42"/>
      <c r="H70" s="42"/>
      <c r="I70" s="43"/>
      <c r="J70" s="43"/>
      <c r="K70" s="42"/>
      <c r="L70" s="42"/>
    </row>
    <row r="71" spans="1:12" x14ac:dyDescent="0.4">
      <c r="A71" s="44" t="s">
        <v>142</v>
      </c>
      <c r="B71" s="43"/>
      <c r="C71" s="42"/>
      <c r="D71" s="42"/>
      <c r="E71" s="43"/>
      <c r="F71" s="43"/>
      <c r="G71" s="42"/>
      <c r="H71" s="42"/>
      <c r="I71" s="43"/>
      <c r="J71" s="43"/>
      <c r="K71" s="42"/>
      <c r="L71" s="42"/>
    </row>
    <row r="72" spans="1:12" s="42" customFormat="1" x14ac:dyDescent="0.4">
      <c r="A72" s="42" t="s">
        <v>141</v>
      </c>
      <c r="B72" s="43"/>
      <c r="C72" s="43"/>
      <c r="F72" s="43"/>
      <c r="G72" s="43"/>
      <c r="J72" s="43"/>
      <c r="K72" s="43"/>
    </row>
    <row r="73" spans="1:12" x14ac:dyDescent="0.4">
      <c r="A73" s="42" t="s">
        <v>98</v>
      </c>
      <c r="B73" s="43"/>
      <c r="C73" s="43"/>
      <c r="D73" s="42"/>
      <c r="E73" s="42"/>
      <c r="F73" s="43"/>
      <c r="G73" s="43"/>
      <c r="H73" s="42"/>
      <c r="I73" s="42"/>
      <c r="J73" s="43"/>
      <c r="K73" s="43"/>
      <c r="L73" s="42"/>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hyperlinks>
    <hyperlink ref="A1" location="'h24'!A1" display="'h24'!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D63:E63 IZ63:JA63 SV63:SW63 ACR63:ACS63 AMN63:AMO63 AWJ63:AWK63 BGF63:BGG63 BQB63:BQC63 BZX63:BZY63 CJT63:CJU63 CTP63:CTQ63 DDL63:DDM63 DNH63:DNI63 DXD63:DXE63 EGZ63:EHA63 EQV63:EQW63 FAR63:FAS63 FKN63:FKO63 FUJ63:FUK63 GEF63:GEG63 GOB63:GOC63 GXX63:GXY63 HHT63:HHU63 HRP63:HRQ63 IBL63:IBM63 ILH63:ILI63 IVD63:IVE63 JEZ63:JFA63 JOV63:JOW63 JYR63:JYS63 KIN63:KIO63 KSJ63:KSK63 LCF63:LCG63 LMB63:LMC63 LVX63:LVY63 MFT63:MFU63 MPP63:MPQ63 MZL63:MZM63 NJH63:NJI63 NTD63:NTE63 OCZ63:ODA63 OMV63:OMW63 OWR63:OWS63 PGN63:PGO63 PQJ63:PQK63 QAF63:QAG63 QKB63:QKC63 QTX63:QTY63 RDT63:RDU63 RNP63:RNQ63 RXL63:RXM63 SHH63:SHI63 SRD63:SRE63 TAZ63:TBA63 TKV63:TKW63 TUR63:TUS63 UEN63:UEO63 UOJ63:UOK63 UYF63:UYG63 VIB63:VIC63 VRX63:VRY63 WBT63:WBU63 WLP63:WLQ63 WVL63:WVM63 D65599:E65599 IZ65599:JA65599 SV65599:SW65599 ACR65599:ACS65599 AMN65599:AMO65599 AWJ65599:AWK65599 BGF65599:BGG65599 BQB65599:BQC65599 BZX65599:BZY65599 CJT65599:CJU65599 CTP65599:CTQ65599 DDL65599:DDM65599 DNH65599:DNI65599 DXD65599:DXE65599 EGZ65599:EHA65599 EQV65599:EQW65599 FAR65599:FAS65599 FKN65599:FKO65599 FUJ65599:FUK65599 GEF65599:GEG65599 GOB65599:GOC65599 GXX65599:GXY65599 HHT65599:HHU65599 HRP65599:HRQ65599 IBL65599:IBM65599 ILH65599:ILI65599 IVD65599:IVE65599 JEZ65599:JFA65599 JOV65599:JOW65599 JYR65599:JYS65599 KIN65599:KIO65599 KSJ65599:KSK65599 LCF65599:LCG65599 LMB65599:LMC65599 LVX65599:LVY65599 MFT65599:MFU65599 MPP65599:MPQ65599 MZL65599:MZM65599 NJH65599:NJI65599 NTD65599:NTE65599 OCZ65599:ODA65599 OMV65599:OMW65599 OWR65599:OWS65599 PGN65599:PGO65599 PQJ65599:PQK65599 QAF65599:QAG65599 QKB65599:QKC65599 QTX65599:QTY65599 RDT65599:RDU65599 RNP65599:RNQ65599 RXL65599:RXM65599 SHH65599:SHI65599 SRD65599:SRE65599 TAZ65599:TBA65599 TKV65599:TKW65599 TUR65599:TUS65599 UEN65599:UEO65599 UOJ65599:UOK65599 UYF65599:UYG65599 VIB65599:VIC65599 VRX65599:VRY65599 WBT65599:WBU65599 WLP65599:WLQ65599 WVL65599:WVM65599 D131135:E131135 IZ131135:JA131135 SV131135:SW131135 ACR131135:ACS131135 AMN131135:AMO131135 AWJ131135:AWK131135 BGF131135:BGG131135 BQB131135:BQC131135 BZX131135:BZY131135 CJT131135:CJU131135 CTP131135:CTQ131135 DDL131135:DDM131135 DNH131135:DNI131135 DXD131135:DXE131135 EGZ131135:EHA131135 EQV131135:EQW131135 FAR131135:FAS131135 FKN131135:FKO131135 FUJ131135:FUK131135 GEF131135:GEG131135 GOB131135:GOC131135 GXX131135:GXY131135 HHT131135:HHU131135 HRP131135:HRQ131135 IBL131135:IBM131135 ILH131135:ILI131135 IVD131135:IVE131135 JEZ131135:JFA131135 JOV131135:JOW131135 JYR131135:JYS131135 KIN131135:KIO131135 KSJ131135:KSK131135 LCF131135:LCG131135 LMB131135:LMC131135 LVX131135:LVY131135 MFT131135:MFU131135 MPP131135:MPQ131135 MZL131135:MZM131135 NJH131135:NJI131135 NTD131135:NTE131135 OCZ131135:ODA131135 OMV131135:OMW131135 OWR131135:OWS131135 PGN131135:PGO131135 PQJ131135:PQK131135 QAF131135:QAG131135 QKB131135:QKC131135 QTX131135:QTY131135 RDT131135:RDU131135 RNP131135:RNQ131135 RXL131135:RXM131135 SHH131135:SHI131135 SRD131135:SRE131135 TAZ131135:TBA131135 TKV131135:TKW131135 TUR131135:TUS131135 UEN131135:UEO131135 UOJ131135:UOK131135 UYF131135:UYG131135 VIB131135:VIC131135 VRX131135:VRY131135 WBT131135:WBU131135 WLP131135:WLQ131135 WVL131135:WVM131135 D196671:E196671 IZ196671:JA196671 SV196671:SW196671 ACR196671:ACS196671 AMN196671:AMO196671 AWJ196671:AWK196671 BGF196671:BGG196671 BQB196671:BQC196671 BZX196671:BZY196671 CJT196671:CJU196671 CTP196671:CTQ196671 DDL196671:DDM196671 DNH196671:DNI196671 DXD196671:DXE196671 EGZ196671:EHA196671 EQV196671:EQW196671 FAR196671:FAS196671 FKN196671:FKO196671 FUJ196671:FUK196671 GEF196671:GEG196671 GOB196671:GOC196671 GXX196671:GXY196671 HHT196671:HHU196671 HRP196671:HRQ196671 IBL196671:IBM196671 ILH196671:ILI196671 IVD196671:IVE196671 JEZ196671:JFA196671 JOV196671:JOW196671 JYR196671:JYS196671 KIN196671:KIO196671 KSJ196671:KSK196671 LCF196671:LCG196671 LMB196671:LMC196671 LVX196671:LVY196671 MFT196671:MFU196671 MPP196671:MPQ196671 MZL196671:MZM196671 NJH196671:NJI196671 NTD196671:NTE196671 OCZ196671:ODA196671 OMV196671:OMW196671 OWR196671:OWS196671 PGN196671:PGO196671 PQJ196671:PQK196671 QAF196671:QAG196671 QKB196671:QKC196671 QTX196671:QTY196671 RDT196671:RDU196671 RNP196671:RNQ196671 RXL196671:RXM196671 SHH196671:SHI196671 SRD196671:SRE196671 TAZ196671:TBA196671 TKV196671:TKW196671 TUR196671:TUS196671 UEN196671:UEO196671 UOJ196671:UOK196671 UYF196671:UYG196671 VIB196671:VIC196671 VRX196671:VRY196671 WBT196671:WBU196671 WLP196671:WLQ196671 WVL196671:WVM196671 D262207:E262207 IZ262207:JA262207 SV262207:SW262207 ACR262207:ACS262207 AMN262207:AMO262207 AWJ262207:AWK262207 BGF262207:BGG262207 BQB262207:BQC262207 BZX262207:BZY262207 CJT262207:CJU262207 CTP262207:CTQ262207 DDL262207:DDM262207 DNH262207:DNI262207 DXD262207:DXE262207 EGZ262207:EHA262207 EQV262207:EQW262207 FAR262207:FAS262207 FKN262207:FKO262207 FUJ262207:FUK262207 GEF262207:GEG262207 GOB262207:GOC262207 GXX262207:GXY262207 HHT262207:HHU262207 HRP262207:HRQ262207 IBL262207:IBM262207 ILH262207:ILI262207 IVD262207:IVE262207 JEZ262207:JFA262207 JOV262207:JOW262207 JYR262207:JYS262207 KIN262207:KIO262207 KSJ262207:KSK262207 LCF262207:LCG262207 LMB262207:LMC262207 LVX262207:LVY262207 MFT262207:MFU262207 MPP262207:MPQ262207 MZL262207:MZM262207 NJH262207:NJI262207 NTD262207:NTE262207 OCZ262207:ODA262207 OMV262207:OMW262207 OWR262207:OWS262207 PGN262207:PGO262207 PQJ262207:PQK262207 QAF262207:QAG262207 QKB262207:QKC262207 QTX262207:QTY262207 RDT262207:RDU262207 RNP262207:RNQ262207 RXL262207:RXM262207 SHH262207:SHI262207 SRD262207:SRE262207 TAZ262207:TBA262207 TKV262207:TKW262207 TUR262207:TUS262207 UEN262207:UEO262207 UOJ262207:UOK262207 UYF262207:UYG262207 VIB262207:VIC262207 VRX262207:VRY262207 WBT262207:WBU262207 WLP262207:WLQ262207 WVL262207:WVM262207 D327743:E327743 IZ327743:JA327743 SV327743:SW327743 ACR327743:ACS327743 AMN327743:AMO327743 AWJ327743:AWK327743 BGF327743:BGG327743 BQB327743:BQC327743 BZX327743:BZY327743 CJT327743:CJU327743 CTP327743:CTQ327743 DDL327743:DDM327743 DNH327743:DNI327743 DXD327743:DXE327743 EGZ327743:EHA327743 EQV327743:EQW327743 FAR327743:FAS327743 FKN327743:FKO327743 FUJ327743:FUK327743 GEF327743:GEG327743 GOB327743:GOC327743 GXX327743:GXY327743 HHT327743:HHU327743 HRP327743:HRQ327743 IBL327743:IBM327743 ILH327743:ILI327743 IVD327743:IVE327743 JEZ327743:JFA327743 JOV327743:JOW327743 JYR327743:JYS327743 KIN327743:KIO327743 KSJ327743:KSK327743 LCF327743:LCG327743 LMB327743:LMC327743 LVX327743:LVY327743 MFT327743:MFU327743 MPP327743:MPQ327743 MZL327743:MZM327743 NJH327743:NJI327743 NTD327743:NTE327743 OCZ327743:ODA327743 OMV327743:OMW327743 OWR327743:OWS327743 PGN327743:PGO327743 PQJ327743:PQK327743 QAF327743:QAG327743 QKB327743:QKC327743 QTX327743:QTY327743 RDT327743:RDU327743 RNP327743:RNQ327743 RXL327743:RXM327743 SHH327743:SHI327743 SRD327743:SRE327743 TAZ327743:TBA327743 TKV327743:TKW327743 TUR327743:TUS327743 UEN327743:UEO327743 UOJ327743:UOK327743 UYF327743:UYG327743 VIB327743:VIC327743 VRX327743:VRY327743 WBT327743:WBU327743 WLP327743:WLQ327743 WVL327743:WVM327743 D393279:E393279 IZ393279:JA393279 SV393279:SW393279 ACR393279:ACS393279 AMN393279:AMO393279 AWJ393279:AWK393279 BGF393279:BGG393279 BQB393279:BQC393279 BZX393279:BZY393279 CJT393279:CJU393279 CTP393279:CTQ393279 DDL393279:DDM393279 DNH393279:DNI393279 DXD393279:DXE393279 EGZ393279:EHA393279 EQV393279:EQW393279 FAR393279:FAS393279 FKN393279:FKO393279 FUJ393279:FUK393279 GEF393279:GEG393279 GOB393279:GOC393279 GXX393279:GXY393279 HHT393279:HHU393279 HRP393279:HRQ393279 IBL393279:IBM393279 ILH393279:ILI393279 IVD393279:IVE393279 JEZ393279:JFA393279 JOV393279:JOW393279 JYR393279:JYS393279 KIN393279:KIO393279 KSJ393279:KSK393279 LCF393279:LCG393279 LMB393279:LMC393279 LVX393279:LVY393279 MFT393279:MFU393279 MPP393279:MPQ393279 MZL393279:MZM393279 NJH393279:NJI393279 NTD393279:NTE393279 OCZ393279:ODA393279 OMV393279:OMW393279 OWR393279:OWS393279 PGN393279:PGO393279 PQJ393279:PQK393279 QAF393279:QAG393279 QKB393279:QKC393279 QTX393279:QTY393279 RDT393279:RDU393279 RNP393279:RNQ393279 RXL393279:RXM393279 SHH393279:SHI393279 SRD393279:SRE393279 TAZ393279:TBA393279 TKV393279:TKW393279 TUR393279:TUS393279 UEN393279:UEO393279 UOJ393279:UOK393279 UYF393279:UYG393279 VIB393279:VIC393279 VRX393279:VRY393279 WBT393279:WBU393279 WLP393279:WLQ393279 WVL393279:WVM393279 D458815:E458815 IZ458815:JA458815 SV458815:SW458815 ACR458815:ACS458815 AMN458815:AMO458815 AWJ458815:AWK458815 BGF458815:BGG458815 BQB458815:BQC458815 BZX458815:BZY458815 CJT458815:CJU458815 CTP458815:CTQ458815 DDL458815:DDM458815 DNH458815:DNI458815 DXD458815:DXE458815 EGZ458815:EHA458815 EQV458815:EQW458815 FAR458815:FAS458815 FKN458815:FKO458815 FUJ458815:FUK458815 GEF458815:GEG458815 GOB458815:GOC458815 GXX458815:GXY458815 HHT458815:HHU458815 HRP458815:HRQ458815 IBL458815:IBM458815 ILH458815:ILI458815 IVD458815:IVE458815 JEZ458815:JFA458815 JOV458815:JOW458815 JYR458815:JYS458815 KIN458815:KIO458815 KSJ458815:KSK458815 LCF458815:LCG458815 LMB458815:LMC458815 LVX458815:LVY458815 MFT458815:MFU458815 MPP458815:MPQ458815 MZL458815:MZM458815 NJH458815:NJI458815 NTD458815:NTE458815 OCZ458815:ODA458815 OMV458815:OMW458815 OWR458815:OWS458815 PGN458815:PGO458815 PQJ458815:PQK458815 QAF458815:QAG458815 QKB458815:QKC458815 QTX458815:QTY458815 RDT458815:RDU458815 RNP458815:RNQ458815 RXL458815:RXM458815 SHH458815:SHI458815 SRD458815:SRE458815 TAZ458815:TBA458815 TKV458815:TKW458815 TUR458815:TUS458815 UEN458815:UEO458815 UOJ458815:UOK458815 UYF458815:UYG458815 VIB458815:VIC458815 VRX458815:VRY458815 WBT458815:WBU458815 WLP458815:WLQ458815 WVL458815:WVM458815 D524351:E524351 IZ524351:JA524351 SV524351:SW524351 ACR524351:ACS524351 AMN524351:AMO524351 AWJ524351:AWK524351 BGF524351:BGG524351 BQB524351:BQC524351 BZX524351:BZY524351 CJT524351:CJU524351 CTP524351:CTQ524351 DDL524351:DDM524351 DNH524351:DNI524351 DXD524351:DXE524351 EGZ524351:EHA524351 EQV524351:EQW524351 FAR524351:FAS524351 FKN524351:FKO524351 FUJ524351:FUK524351 GEF524351:GEG524351 GOB524351:GOC524351 GXX524351:GXY524351 HHT524351:HHU524351 HRP524351:HRQ524351 IBL524351:IBM524351 ILH524351:ILI524351 IVD524351:IVE524351 JEZ524351:JFA524351 JOV524351:JOW524351 JYR524351:JYS524351 KIN524351:KIO524351 KSJ524351:KSK524351 LCF524351:LCG524351 LMB524351:LMC524351 LVX524351:LVY524351 MFT524351:MFU524351 MPP524351:MPQ524351 MZL524351:MZM524351 NJH524351:NJI524351 NTD524351:NTE524351 OCZ524351:ODA524351 OMV524351:OMW524351 OWR524351:OWS524351 PGN524351:PGO524351 PQJ524351:PQK524351 QAF524351:QAG524351 QKB524351:QKC524351 QTX524351:QTY524351 RDT524351:RDU524351 RNP524351:RNQ524351 RXL524351:RXM524351 SHH524351:SHI524351 SRD524351:SRE524351 TAZ524351:TBA524351 TKV524351:TKW524351 TUR524351:TUS524351 UEN524351:UEO524351 UOJ524351:UOK524351 UYF524351:UYG524351 VIB524351:VIC524351 VRX524351:VRY524351 WBT524351:WBU524351 WLP524351:WLQ524351 WVL524351:WVM524351 D589887:E589887 IZ589887:JA589887 SV589887:SW589887 ACR589887:ACS589887 AMN589887:AMO589887 AWJ589887:AWK589887 BGF589887:BGG589887 BQB589887:BQC589887 BZX589887:BZY589887 CJT589887:CJU589887 CTP589887:CTQ589887 DDL589887:DDM589887 DNH589887:DNI589887 DXD589887:DXE589887 EGZ589887:EHA589887 EQV589887:EQW589887 FAR589887:FAS589887 FKN589887:FKO589887 FUJ589887:FUK589887 GEF589887:GEG589887 GOB589887:GOC589887 GXX589887:GXY589887 HHT589887:HHU589887 HRP589887:HRQ589887 IBL589887:IBM589887 ILH589887:ILI589887 IVD589887:IVE589887 JEZ589887:JFA589887 JOV589887:JOW589887 JYR589887:JYS589887 KIN589887:KIO589887 KSJ589887:KSK589887 LCF589887:LCG589887 LMB589887:LMC589887 LVX589887:LVY589887 MFT589887:MFU589887 MPP589887:MPQ589887 MZL589887:MZM589887 NJH589887:NJI589887 NTD589887:NTE589887 OCZ589887:ODA589887 OMV589887:OMW589887 OWR589887:OWS589887 PGN589887:PGO589887 PQJ589887:PQK589887 QAF589887:QAG589887 QKB589887:QKC589887 QTX589887:QTY589887 RDT589887:RDU589887 RNP589887:RNQ589887 RXL589887:RXM589887 SHH589887:SHI589887 SRD589887:SRE589887 TAZ589887:TBA589887 TKV589887:TKW589887 TUR589887:TUS589887 UEN589887:UEO589887 UOJ589887:UOK589887 UYF589887:UYG589887 VIB589887:VIC589887 VRX589887:VRY589887 WBT589887:WBU589887 WLP589887:WLQ589887 WVL589887:WVM589887 D655423:E655423 IZ655423:JA655423 SV655423:SW655423 ACR655423:ACS655423 AMN655423:AMO655423 AWJ655423:AWK655423 BGF655423:BGG655423 BQB655423:BQC655423 BZX655423:BZY655423 CJT655423:CJU655423 CTP655423:CTQ655423 DDL655423:DDM655423 DNH655423:DNI655423 DXD655423:DXE655423 EGZ655423:EHA655423 EQV655423:EQW655423 FAR655423:FAS655423 FKN655423:FKO655423 FUJ655423:FUK655423 GEF655423:GEG655423 GOB655423:GOC655423 GXX655423:GXY655423 HHT655423:HHU655423 HRP655423:HRQ655423 IBL655423:IBM655423 ILH655423:ILI655423 IVD655423:IVE655423 JEZ655423:JFA655423 JOV655423:JOW655423 JYR655423:JYS655423 KIN655423:KIO655423 KSJ655423:KSK655423 LCF655423:LCG655423 LMB655423:LMC655423 LVX655423:LVY655423 MFT655423:MFU655423 MPP655423:MPQ655423 MZL655423:MZM655423 NJH655423:NJI655423 NTD655423:NTE655423 OCZ655423:ODA655423 OMV655423:OMW655423 OWR655423:OWS655423 PGN655423:PGO655423 PQJ655423:PQK655423 QAF655423:QAG655423 QKB655423:QKC655423 QTX655423:QTY655423 RDT655423:RDU655423 RNP655423:RNQ655423 RXL655423:RXM655423 SHH655423:SHI655423 SRD655423:SRE655423 TAZ655423:TBA655423 TKV655423:TKW655423 TUR655423:TUS655423 UEN655423:UEO655423 UOJ655423:UOK655423 UYF655423:UYG655423 VIB655423:VIC655423 VRX655423:VRY655423 WBT655423:WBU655423 WLP655423:WLQ655423 WVL655423:WVM655423 D720959:E720959 IZ720959:JA720959 SV720959:SW720959 ACR720959:ACS720959 AMN720959:AMO720959 AWJ720959:AWK720959 BGF720959:BGG720959 BQB720959:BQC720959 BZX720959:BZY720959 CJT720959:CJU720959 CTP720959:CTQ720959 DDL720959:DDM720959 DNH720959:DNI720959 DXD720959:DXE720959 EGZ720959:EHA720959 EQV720959:EQW720959 FAR720959:FAS720959 FKN720959:FKO720959 FUJ720959:FUK720959 GEF720959:GEG720959 GOB720959:GOC720959 GXX720959:GXY720959 HHT720959:HHU720959 HRP720959:HRQ720959 IBL720959:IBM720959 ILH720959:ILI720959 IVD720959:IVE720959 JEZ720959:JFA720959 JOV720959:JOW720959 JYR720959:JYS720959 KIN720959:KIO720959 KSJ720959:KSK720959 LCF720959:LCG720959 LMB720959:LMC720959 LVX720959:LVY720959 MFT720959:MFU720959 MPP720959:MPQ720959 MZL720959:MZM720959 NJH720959:NJI720959 NTD720959:NTE720959 OCZ720959:ODA720959 OMV720959:OMW720959 OWR720959:OWS720959 PGN720959:PGO720959 PQJ720959:PQK720959 QAF720959:QAG720959 QKB720959:QKC720959 QTX720959:QTY720959 RDT720959:RDU720959 RNP720959:RNQ720959 RXL720959:RXM720959 SHH720959:SHI720959 SRD720959:SRE720959 TAZ720959:TBA720959 TKV720959:TKW720959 TUR720959:TUS720959 UEN720959:UEO720959 UOJ720959:UOK720959 UYF720959:UYG720959 VIB720959:VIC720959 VRX720959:VRY720959 WBT720959:WBU720959 WLP720959:WLQ720959 WVL720959:WVM720959 D786495:E786495 IZ786495:JA786495 SV786495:SW786495 ACR786495:ACS786495 AMN786495:AMO786495 AWJ786495:AWK786495 BGF786495:BGG786495 BQB786495:BQC786495 BZX786495:BZY786495 CJT786495:CJU786495 CTP786495:CTQ786495 DDL786495:DDM786495 DNH786495:DNI786495 DXD786495:DXE786495 EGZ786495:EHA786495 EQV786495:EQW786495 FAR786495:FAS786495 FKN786495:FKO786495 FUJ786495:FUK786495 GEF786495:GEG786495 GOB786495:GOC786495 GXX786495:GXY786495 HHT786495:HHU786495 HRP786495:HRQ786495 IBL786495:IBM786495 ILH786495:ILI786495 IVD786495:IVE786495 JEZ786495:JFA786495 JOV786495:JOW786495 JYR786495:JYS786495 KIN786495:KIO786495 KSJ786495:KSK786495 LCF786495:LCG786495 LMB786495:LMC786495 LVX786495:LVY786495 MFT786495:MFU786495 MPP786495:MPQ786495 MZL786495:MZM786495 NJH786495:NJI786495 NTD786495:NTE786495 OCZ786495:ODA786495 OMV786495:OMW786495 OWR786495:OWS786495 PGN786495:PGO786495 PQJ786495:PQK786495 QAF786495:QAG786495 QKB786495:QKC786495 QTX786495:QTY786495 RDT786495:RDU786495 RNP786495:RNQ786495 RXL786495:RXM786495 SHH786495:SHI786495 SRD786495:SRE786495 TAZ786495:TBA786495 TKV786495:TKW786495 TUR786495:TUS786495 UEN786495:UEO786495 UOJ786495:UOK786495 UYF786495:UYG786495 VIB786495:VIC786495 VRX786495:VRY786495 WBT786495:WBU786495 WLP786495:WLQ786495 WVL786495:WVM786495 D852031:E852031 IZ852031:JA852031 SV852031:SW852031 ACR852031:ACS852031 AMN852031:AMO852031 AWJ852031:AWK852031 BGF852031:BGG852031 BQB852031:BQC852031 BZX852031:BZY852031 CJT852031:CJU852031 CTP852031:CTQ852031 DDL852031:DDM852031 DNH852031:DNI852031 DXD852031:DXE852031 EGZ852031:EHA852031 EQV852031:EQW852031 FAR852031:FAS852031 FKN852031:FKO852031 FUJ852031:FUK852031 GEF852031:GEG852031 GOB852031:GOC852031 GXX852031:GXY852031 HHT852031:HHU852031 HRP852031:HRQ852031 IBL852031:IBM852031 ILH852031:ILI852031 IVD852031:IVE852031 JEZ852031:JFA852031 JOV852031:JOW852031 JYR852031:JYS852031 KIN852031:KIO852031 KSJ852031:KSK852031 LCF852031:LCG852031 LMB852031:LMC852031 LVX852031:LVY852031 MFT852031:MFU852031 MPP852031:MPQ852031 MZL852031:MZM852031 NJH852031:NJI852031 NTD852031:NTE852031 OCZ852031:ODA852031 OMV852031:OMW852031 OWR852031:OWS852031 PGN852031:PGO852031 PQJ852031:PQK852031 QAF852031:QAG852031 QKB852031:QKC852031 QTX852031:QTY852031 RDT852031:RDU852031 RNP852031:RNQ852031 RXL852031:RXM852031 SHH852031:SHI852031 SRD852031:SRE852031 TAZ852031:TBA852031 TKV852031:TKW852031 TUR852031:TUS852031 UEN852031:UEO852031 UOJ852031:UOK852031 UYF852031:UYG852031 VIB852031:VIC852031 VRX852031:VRY852031 WBT852031:WBU852031 WLP852031:WLQ852031 WVL852031:WVM852031 D917567:E917567 IZ917567:JA917567 SV917567:SW917567 ACR917567:ACS917567 AMN917567:AMO917567 AWJ917567:AWK917567 BGF917567:BGG917567 BQB917567:BQC917567 BZX917567:BZY917567 CJT917567:CJU917567 CTP917567:CTQ917567 DDL917567:DDM917567 DNH917567:DNI917567 DXD917567:DXE917567 EGZ917567:EHA917567 EQV917567:EQW917567 FAR917567:FAS917567 FKN917567:FKO917567 FUJ917567:FUK917567 GEF917567:GEG917567 GOB917567:GOC917567 GXX917567:GXY917567 HHT917567:HHU917567 HRP917567:HRQ917567 IBL917567:IBM917567 ILH917567:ILI917567 IVD917567:IVE917567 JEZ917567:JFA917567 JOV917567:JOW917567 JYR917567:JYS917567 KIN917567:KIO917567 KSJ917567:KSK917567 LCF917567:LCG917567 LMB917567:LMC917567 LVX917567:LVY917567 MFT917567:MFU917567 MPP917567:MPQ917567 MZL917567:MZM917567 NJH917567:NJI917567 NTD917567:NTE917567 OCZ917567:ODA917567 OMV917567:OMW917567 OWR917567:OWS917567 PGN917567:PGO917567 PQJ917567:PQK917567 QAF917567:QAG917567 QKB917567:QKC917567 QTX917567:QTY917567 RDT917567:RDU917567 RNP917567:RNQ917567 RXL917567:RXM917567 SHH917567:SHI917567 SRD917567:SRE917567 TAZ917567:TBA917567 TKV917567:TKW917567 TUR917567:TUS917567 UEN917567:UEO917567 UOJ917567:UOK917567 UYF917567:UYG917567 VIB917567:VIC917567 VRX917567:VRY917567 WBT917567:WBU917567 WLP917567:WLQ917567 WVL917567:WVM917567 D983103:E983103 IZ983103:JA983103 SV983103:SW983103 ACR983103:ACS983103 AMN983103:AMO983103 AWJ983103:AWK983103 BGF983103:BGG983103 BQB983103:BQC983103 BZX983103:BZY983103 CJT983103:CJU983103 CTP983103:CTQ983103 DDL983103:DDM983103 DNH983103:DNI983103 DXD983103:DXE983103 EGZ983103:EHA983103 EQV983103:EQW983103 FAR983103:FAS983103 FKN983103:FKO983103 FUJ983103:FUK983103 GEF983103:GEG983103 GOB983103:GOC983103 GXX983103:GXY983103 HHT983103:HHU983103 HRP983103:HRQ983103 IBL983103:IBM983103 ILH983103:ILI983103 IVD983103:IVE983103 JEZ983103:JFA983103 JOV983103:JOW983103 JYR983103:JYS983103 KIN983103:KIO983103 KSJ983103:KSK983103 LCF983103:LCG983103 LMB983103:LMC983103 LVX983103:LVY983103 MFT983103:MFU983103 MPP983103:MPQ983103 MZL983103:MZM983103 NJH983103:NJI983103 NTD983103:NTE983103 OCZ983103:ODA983103 OMV983103:OMW983103 OWR983103:OWS983103 PGN983103:PGO983103 PQJ983103:PQK983103 QAF983103:QAG983103 QKB983103:QKC983103 QTX983103:QTY983103 RDT983103:RDU983103 RNP983103:RNQ983103 RXL983103:RXM983103 SHH983103:SHI983103 SRD983103:SRE983103 TAZ983103:TBA983103 TKV983103:TKW983103 TUR983103:TUS983103 UEN983103:UEO983103 UOJ983103:UOK983103 UYF983103:UYG983103 VIB983103:VIC983103 VRX983103:VRY983103 WBT983103:WBU983103 WLP983103:WLQ983103 WVL983103:WVM983103 H63:L63 JD63:JH63 SZ63:TD63 ACV63:ACZ63 AMR63:AMV63 AWN63:AWR63 BGJ63:BGN63 BQF63:BQJ63 CAB63:CAF63 CJX63:CKB63 CTT63:CTX63 DDP63:DDT63 DNL63:DNP63 DXH63:DXL63 EHD63:EHH63 EQZ63:ERD63 FAV63:FAZ63 FKR63:FKV63 FUN63:FUR63 GEJ63:GEN63 GOF63:GOJ63 GYB63:GYF63 HHX63:HIB63 HRT63:HRX63 IBP63:IBT63 ILL63:ILP63 IVH63:IVL63 JFD63:JFH63 JOZ63:JPD63 JYV63:JYZ63 KIR63:KIV63 KSN63:KSR63 LCJ63:LCN63 LMF63:LMJ63 LWB63:LWF63 MFX63:MGB63 MPT63:MPX63 MZP63:MZT63 NJL63:NJP63 NTH63:NTL63 ODD63:ODH63 OMZ63:OND63 OWV63:OWZ63 PGR63:PGV63 PQN63:PQR63 QAJ63:QAN63 QKF63:QKJ63 QUB63:QUF63 RDX63:REB63 RNT63:RNX63 RXP63:RXT63 SHL63:SHP63 SRH63:SRL63 TBD63:TBH63 TKZ63:TLD63 TUV63:TUZ63 UER63:UEV63 UON63:UOR63 UYJ63:UYN63 VIF63:VIJ63 VSB63:VSF63 WBX63:WCB63 WLT63:WLX63 WVP63:WVT63 H65599:L65599 JD65599:JH65599 SZ65599:TD65599 ACV65599:ACZ65599 AMR65599:AMV65599 AWN65599:AWR65599 BGJ65599:BGN65599 BQF65599:BQJ65599 CAB65599:CAF65599 CJX65599:CKB65599 CTT65599:CTX65599 DDP65599:DDT65599 DNL65599:DNP65599 DXH65599:DXL65599 EHD65599:EHH65599 EQZ65599:ERD65599 FAV65599:FAZ65599 FKR65599:FKV65599 FUN65599:FUR65599 GEJ65599:GEN65599 GOF65599:GOJ65599 GYB65599:GYF65599 HHX65599:HIB65599 HRT65599:HRX65599 IBP65599:IBT65599 ILL65599:ILP65599 IVH65599:IVL65599 JFD65599:JFH65599 JOZ65599:JPD65599 JYV65599:JYZ65599 KIR65599:KIV65599 KSN65599:KSR65599 LCJ65599:LCN65599 LMF65599:LMJ65599 LWB65599:LWF65599 MFX65599:MGB65599 MPT65599:MPX65599 MZP65599:MZT65599 NJL65599:NJP65599 NTH65599:NTL65599 ODD65599:ODH65599 OMZ65599:OND65599 OWV65599:OWZ65599 PGR65599:PGV65599 PQN65599:PQR65599 QAJ65599:QAN65599 QKF65599:QKJ65599 QUB65599:QUF65599 RDX65599:REB65599 RNT65599:RNX65599 RXP65599:RXT65599 SHL65599:SHP65599 SRH65599:SRL65599 TBD65599:TBH65599 TKZ65599:TLD65599 TUV65599:TUZ65599 UER65599:UEV65599 UON65599:UOR65599 UYJ65599:UYN65599 VIF65599:VIJ65599 VSB65599:VSF65599 WBX65599:WCB65599 WLT65599:WLX65599 WVP65599:WVT65599 H131135:L131135 JD131135:JH131135 SZ131135:TD131135 ACV131135:ACZ131135 AMR131135:AMV131135 AWN131135:AWR131135 BGJ131135:BGN131135 BQF131135:BQJ131135 CAB131135:CAF131135 CJX131135:CKB131135 CTT131135:CTX131135 DDP131135:DDT131135 DNL131135:DNP131135 DXH131135:DXL131135 EHD131135:EHH131135 EQZ131135:ERD131135 FAV131135:FAZ131135 FKR131135:FKV131135 FUN131135:FUR131135 GEJ131135:GEN131135 GOF131135:GOJ131135 GYB131135:GYF131135 HHX131135:HIB131135 HRT131135:HRX131135 IBP131135:IBT131135 ILL131135:ILP131135 IVH131135:IVL131135 JFD131135:JFH131135 JOZ131135:JPD131135 JYV131135:JYZ131135 KIR131135:KIV131135 KSN131135:KSR131135 LCJ131135:LCN131135 LMF131135:LMJ131135 LWB131135:LWF131135 MFX131135:MGB131135 MPT131135:MPX131135 MZP131135:MZT131135 NJL131135:NJP131135 NTH131135:NTL131135 ODD131135:ODH131135 OMZ131135:OND131135 OWV131135:OWZ131135 PGR131135:PGV131135 PQN131135:PQR131135 QAJ131135:QAN131135 QKF131135:QKJ131135 QUB131135:QUF131135 RDX131135:REB131135 RNT131135:RNX131135 RXP131135:RXT131135 SHL131135:SHP131135 SRH131135:SRL131135 TBD131135:TBH131135 TKZ131135:TLD131135 TUV131135:TUZ131135 UER131135:UEV131135 UON131135:UOR131135 UYJ131135:UYN131135 VIF131135:VIJ131135 VSB131135:VSF131135 WBX131135:WCB131135 WLT131135:WLX131135 WVP131135:WVT131135 H196671:L196671 JD196671:JH196671 SZ196671:TD196671 ACV196671:ACZ196671 AMR196671:AMV196671 AWN196671:AWR196671 BGJ196671:BGN196671 BQF196671:BQJ196671 CAB196671:CAF196671 CJX196671:CKB196671 CTT196671:CTX196671 DDP196671:DDT196671 DNL196671:DNP196671 DXH196671:DXL196671 EHD196671:EHH196671 EQZ196671:ERD196671 FAV196671:FAZ196671 FKR196671:FKV196671 FUN196671:FUR196671 GEJ196671:GEN196671 GOF196671:GOJ196671 GYB196671:GYF196671 HHX196671:HIB196671 HRT196671:HRX196671 IBP196671:IBT196671 ILL196671:ILP196671 IVH196671:IVL196671 JFD196671:JFH196671 JOZ196671:JPD196671 JYV196671:JYZ196671 KIR196671:KIV196671 KSN196671:KSR196671 LCJ196671:LCN196671 LMF196671:LMJ196671 LWB196671:LWF196671 MFX196671:MGB196671 MPT196671:MPX196671 MZP196671:MZT196671 NJL196671:NJP196671 NTH196671:NTL196671 ODD196671:ODH196671 OMZ196671:OND196671 OWV196671:OWZ196671 PGR196671:PGV196671 PQN196671:PQR196671 QAJ196671:QAN196671 QKF196671:QKJ196671 QUB196671:QUF196671 RDX196671:REB196671 RNT196671:RNX196671 RXP196671:RXT196671 SHL196671:SHP196671 SRH196671:SRL196671 TBD196671:TBH196671 TKZ196671:TLD196671 TUV196671:TUZ196671 UER196671:UEV196671 UON196671:UOR196671 UYJ196671:UYN196671 VIF196671:VIJ196671 VSB196671:VSF196671 WBX196671:WCB196671 WLT196671:WLX196671 WVP196671:WVT196671 H262207:L262207 JD262207:JH262207 SZ262207:TD262207 ACV262207:ACZ262207 AMR262207:AMV262207 AWN262207:AWR262207 BGJ262207:BGN262207 BQF262207:BQJ262207 CAB262207:CAF262207 CJX262207:CKB262207 CTT262207:CTX262207 DDP262207:DDT262207 DNL262207:DNP262207 DXH262207:DXL262207 EHD262207:EHH262207 EQZ262207:ERD262207 FAV262207:FAZ262207 FKR262207:FKV262207 FUN262207:FUR262207 GEJ262207:GEN262207 GOF262207:GOJ262207 GYB262207:GYF262207 HHX262207:HIB262207 HRT262207:HRX262207 IBP262207:IBT262207 ILL262207:ILP262207 IVH262207:IVL262207 JFD262207:JFH262207 JOZ262207:JPD262207 JYV262207:JYZ262207 KIR262207:KIV262207 KSN262207:KSR262207 LCJ262207:LCN262207 LMF262207:LMJ262207 LWB262207:LWF262207 MFX262207:MGB262207 MPT262207:MPX262207 MZP262207:MZT262207 NJL262207:NJP262207 NTH262207:NTL262207 ODD262207:ODH262207 OMZ262207:OND262207 OWV262207:OWZ262207 PGR262207:PGV262207 PQN262207:PQR262207 QAJ262207:QAN262207 QKF262207:QKJ262207 QUB262207:QUF262207 RDX262207:REB262207 RNT262207:RNX262207 RXP262207:RXT262207 SHL262207:SHP262207 SRH262207:SRL262207 TBD262207:TBH262207 TKZ262207:TLD262207 TUV262207:TUZ262207 UER262207:UEV262207 UON262207:UOR262207 UYJ262207:UYN262207 VIF262207:VIJ262207 VSB262207:VSF262207 WBX262207:WCB262207 WLT262207:WLX262207 WVP262207:WVT262207 H327743:L327743 JD327743:JH327743 SZ327743:TD327743 ACV327743:ACZ327743 AMR327743:AMV327743 AWN327743:AWR327743 BGJ327743:BGN327743 BQF327743:BQJ327743 CAB327743:CAF327743 CJX327743:CKB327743 CTT327743:CTX327743 DDP327743:DDT327743 DNL327743:DNP327743 DXH327743:DXL327743 EHD327743:EHH327743 EQZ327743:ERD327743 FAV327743:FAZ327743 FKR327743:FKV327743 FUN327743:FUR327743 GEJ327743:GEN327743 GOF327743:GOJ327743 GYB327743:GYF327743 HHX327743:HIB327743 HRT327743:HRX327743 IBP327743:IBT327743 ILL327743:ILP327743 IVH327743:IVL327743 JFD327743:JFH327743 JOZ327743:JPD327743 JYV327743:JYZ327743 KIR327743:KIV327743 KSN327743:KSR327743 LCJ327743:LCN327743 LMF327743:LMJ327743 LWB327743:LWF327743 MFX327743:MGB327743 MPT327743:MPX327743 MZP327743:MZT327743 NJL327743:NJP327743 NTH327743:NTL327743 ODD327743:ODH327743 OMZ327743:OND327743 OWV327743:OWZ327743 PGR327743:PGV327743 PQN327743:PQR327743 QAJ327743:QAN327743 QKF327743:QKJ327743 QUB327743:QUF327743 RDX327743:REB327743 RNT327743:RNX327743 RXP327743:RXT327743 SHL327743:SHP327743 SRH327743:SRL327743 TBD327743:TBH327743 TKZ327743:TLD327743 TUV327743:TUZ327743 UER327743:UEV327743 UON327743:UOR327743 UYJ327743:UYN327743 VIF327743:VIJ327743 VSB327743:VSF327743 WBX327743:WCB327743 WLT327743:WLX327743 WVP327743:WVT327743 H393279:L393279 JD393279:JH393279 SZ393279:TD393279 ACV393279:ACZ393279 AMR393279:AMV393279 AWN393279:AWR393279 BGJ393279:BGN393279 BQF393279:BQJ393279 CAB393279:CAF393279 CJX393279:CKB393279 CTT393279:CTX393279 DDP393279:DDT393279 DNL393279:DNP393279 DXH393279:DXL393279 EHD393279:EHH393279 EQZ393279:ERD393279 FAV393279:FAZ393279 FKR393279:FKV393279 FUN393279:FUR393279 GEJ393279:GEN393279 GOF393279:GOJ393279 GYB393279:GYF393279 HHX393279:HIB393279 HRT393279:HRX393279 IBP393279:IBT393279 ILL393279:ILP393279 IVH393279:IVL393279 JFD393279:JFH393279 JOZ393279:JPD393279 JYV393279:JYZ393279 KIR393279:KIV393279 KSN393279:KSR393279 LCJ393279:LCN393279 LMF393279:LMJ393279 LWB393279:LWF393279 MFX393279:MGB393279 MPT393279:MPX393279 MZP393279:MZT393279 NJL393279:NJP393279 NTH393279:NTL393279 ODD393279:ODH393279 OMZ393279:OND393279 OWV393279:OWZ393279 PGR393279:PGV393279 PQN393279:PQR393279 QAJ393279:QAN393279 QKF393279:QKJ393279 QUB393279:QUF393279 RDX393279:REB393279 RNT393279:RNX393279 RXP393279:RXT393279 SHL393279:SHP393279 SRH393279:SRL393279 TBD393279:TBH393279 TKZ393279:TLD393279 TUV393279:TUZ393279 UER393279:UEV393279 UON393279:UOR393279 UYJ393279:UYN393279 VIF393279:VIJ393279 VSB393279:VSF393279 WBX393279:WCB393279 WLT393279:WLX393279 WVP393279:WVT393279 H458815:L458815 JD458815:JH458815 SZ458815:TD458815 ACV458815:ACZ458815 AMR458815:AMV458815 AWN458815:AWR458815 BGJ458815:BGN458815 BQF458815:BQJ458815 CAB458815:CAF458815 CJX458815:CKB458815 CTT458815:CTX458815 DDP458815:DDT458815 DNL458815:DNP458815 DXH458815:DXL458815 EHD458815:EHH458815 EQZ458815:ERD458815 FAV458815:FAZ458815 FKR458815:FKV458815 FUN458815:FUR458815 GEJ458815:GEN458815 GOF458815:GOJ458815 GYB458815:GYF458815 HHX458815:HIB458815 HRT458815:HRX458815 IBP458815:IBT458815 ILL458815:ILP458815 IVH458815:IVL458815 JFD458815:JFH458815 JOZ458815:JPD458815 JYV458815:JYZ458815 KIR458815:KIV458815 KSN458815:KSR458815 LCJ458815:LCN458815 LMF458815:LMJ458815 LWB458815:LWF458815 MFX458815:MGB458815 MPT458815:MPX458815 MZP458815:MZT458815 NJL458815:NJP458815 NTH458815:NTL458815 ODD458815:ODH458815 OMZ458815:OND458815 OWV458815:OWZ458815 PGR458815:PGV458815 PQN458815:PQR458815 QAJ458815:QAN458815 QKF458815:QKJ458815 QUB458815:QUF458815 RDX458815:REB458815 RNT458815:RNX458815 RXP458815:RXT458815 SHL458815:SHP458815 SRH458815:SRL458815 TBD458815:TBH458815 TKZ458815:TLD458815 TUV458815:TUZ458815 UER458815:UEV458815 UON458815:UOR458815 UYJ458815:UYN458815 VIF458815:VIJ458815 VSB458815:VSF458815 WBX458815:WCB458815 WLT458815:WLX458815 WVP458815:WVT458815 H524351:L524351 JD524351:JH524351 SZ524351:TD524351 ACV524351:ACZ524351 AMR524351:AMV524351 AWN524351:AWR524351 BGJ524351:BGN524351 BQF524351:BQJ524351 CAB524351:CAF524351 CJX524351:CKB524351 CTT524351:CTX524351 DDP524351:DDT524351 DNL524351:DNP524351 DXH524351:DXL524351 EHD524351:EHH524351 EQZ524351:ERD524351 FAV524351:FAZ524351 FKR524351:FKV524351 FUN524351:FUR524351 GEJ524351:GEN524351 GOF524351:GOJ524351 GYB524351:GYF524351 HHX524351:HIB524351 HRT524351:HRX524351 IBP524351:IBT524351 ILL524351:ILP524351 IVH524351:IVL524351 JFD524351:JFH524351 JOZ524351:JPD524351 JYV524351:JYZ524351 KIR524351:KIV524351 KSN524351:KSR524351 LCJ524351:LCN524351 LMF524351:LMJ524351 LWB524351:LWF524351 MFX524351:MGB524351 MPT524351:MPX524351 MZP524351:MZT524351 NJL524351:NJP524351 NTH524351:NTL524351 ODD524351:ODH524351 OMZ524351:OND524351 OWV524351:OWZ524351 PGR524351:PGV524351 PQN524351:PQR524351 QAJ524351:QAN524351 QKF524351:QKJ524351 QUB524351:QUF524351 RDX524351:REB524351 RNT524351:RNX524351 RXP524351:RXT524351 SHL524351:SHP524351 SRH524351:SRL524351 TBD524351:TBH524351 TKZ524351:TLD524351 TUV524351:TUZ524351 UER524351:UEV524351 UON524351:UOR524351 UYJ524351:UYN524351 VIF524351:VIJ524351 VSB524351:VSF524351 WBX524351:WCB524351 WLT524351:WLX524351 WVP524351:WVT524351 H589887:L589887 JD589887:JH589887 SZ589887:TD589887 ACV589887:ACZ589887 AMR589887:AMV589887 AWN589887:AWR589887 BGJ589887:BGN589887 BQF589887:BQJ589887 CAB589887:CAF589887 CJX589887:CKB589887 CTT589887:CTX589887 DDP589887:DDT589887 DNL589887:DNP589887 DXH589887:DXL589887 EHD589887:EHH589887 EQZ589887:ERD589887 FAV589887:FAZ589887 FKR589887:FKV589887 FUN589887:FUR589887 GEJ589887:GEN589887 GOF589887:GOJ589887 GYB589887:GYF589887 HHX589887:HIB589887 HRT589887:HRX589887 IBP589887:IBT589887 ILL589887:ILP589887 IVH589887:IVL589887 JFD589887:JFH589887 JOZ589887:JPD589887 JYV589887:JYZ589887 KIR589887:KIV589887 KSN589887:KSR589887 LCJ589887:LCN589887 LMF589887:LMJ589887 LWB589887:LWF589887 MFX589887:MGB589887 MPT589887:MPX589887 MZP589887:MZT589887 NJL589887:NJP589887 NTH589887:NTL589887 ODD589887:ODH589887 OMZ589887:OND589887 OWV589887:OWZ589887 PGR589887:PGV589887 PQN589887:PQR589887 QAJ589887:QAN589887 QKF589887:QKJ589887 QUB589887:QUF589887 RDX589887:REB589887 RNT589887:RNX589887 RXP589887:RXT589887 SHL589887:SHP589887 SRH589887:SRL589887 TBD589887:TBH589887 TKZ589887:TLD589887 TUV589887:TUZ589887 UER589887:UEV589887 UON589887:UOR589887 UYJ589887:UYN589887 VIF589887:VIJ589887 VSB589887:VSF589887 WBX589887:WCB589887 WLT589887:WLX589887 WVP589887:WVT589887 H655423:L655423 JD655423:JH655423 SZ655423:TD655423 ACV655423:ACZ655423 AMR655423:AMV655423 AWN655423:AWR655423 BGJ655423:BGN655423 BQF655423:BQJ655423 CAB655423:CAF655423 CJX655423:CKB655423 CTT655423:CTX655423 DDP655423:DDT655423 DNL655423:DNP655423 DXH655423:DXL655423 EHD655423:EHH655423 EQZ655423:ERD655423 FAV655423:FAZ655423 FKR655423:FKV655423 FUN655423:FUR655423 GEJ655423:GEN655423 GOF655423:GOJ655423 GYB655423:GYF655423 HHX655423:HIB655423 HRT655423:HRX655423 IBP655423:IBT655423 ILL655423:ILP655423 IVH655423:IVL655423 JFD655423:JFH655423 JOZ655423:JPD655423 JYV655423:JYZ655423 KIR655423:KIV655423 KSN655423:KSR655423 LCJ655423:LCN655423 LMF655423:LMJ655423 LWB655423:LWF655423 MFX655423:MGB655423 MPT655423:MPX655423 MZP655423:MZT655423 NJL655423:NJP655423 NTH655423:NTL655423 ODD655423:ODH655423 OMZ655423:OND655423 OWV655423:OWZ655423 PGR655423:PGV655423 PQN655423:PQR655423 QAJ655423:QAN655423 QKF655423:QKJ655423 QUB655423:QUF655423 RDX655423:REB655423 RNT655423:RNX655423 RXP655423:RXT655423 SHL655423:SHP655423 SRH655423:SRL655423 TBD655423:TBH655423 TKZ655423:TLD655423 TUV655423:TUZ655423 UER655423:UEV655423 UON655423:UOR655423 UYJ655423:UYN655423 VIF655423:VIJ655423 VSB655423:VSF655423 WBX655423:WCB655423 WLT655423:WLX655423 WVP655423:WVT655423 H720959:L720959 JD720959:JH720959 SZ720959:TD720959 ACV720959:ACZ720959 AMR720959:AMV720959 AWN720959:AWR720959 BGJ720959:BGN720959 BQF720959:BQJ720959 CAB720959:CAF720959 CJX720959:CKB720959 CTT720959:CTX720959 DDP720959:DDT720959 DNL720959:DNP720959 DXH720959:DXL720959 EHD720959:EHH720959 EQZ720959:ERD720959 FAV720959:FAZ720959 FKR720959:FKV720959 FUN720959:FUR720959 GEJ720959:GEN720959 GOF720959:GOJ720959 GYB720959:GYF720959 HHX720959:HIB720959 HRT720959:HRX720959 IBP720959:IBT720959 ILL720959:ILP720959 IVH720959:IVL720959 JFD720959:JFH720959 JOZ720959:JPD720959 JYV720959:JYZ720959 KIR720959:KIV720959 KSN720959:KSR720959 LCJ720959:LCN720959 LMF720959:LMJ720959 LWB720959:LWF720959 MFX720959:MGB720959 MPT720959:MPX720959 MZP720959:MZT720959 NJL720959:NJP720959 NTH720959:NTL720959 ODD720959:ODH720959 OMZ720959:OND720959 OWV720959:OWZ720959 PGR720959:PGV720959 PQN720959:PQR720959 QAJ720959:QAN720959 QKF720959:QKJ720959 QUB720959:QUF720959 RDX720959:REB720959 RNT720959:RNX720959 RXP720959:RXT720959 SHL720959:SHP720959 SRH720959:SRL720959 TBD720959:TBH720959 TKZ720959:TLD720959 TUV720959:TUZ720959 UER720959:UEV720959 UON720959:UOR720959 UYJ720959:UYN720959 VIF720959:VIJ720959 VSB720959:VSF720959 WBX720959:WCB720959 WLT720959:WLX720959 WVP720959:WVT720959 H786495:L786495 JD786495:JH786495 SZ786495:TD786495 ACV786495:ACZ786495 AMR786495:AMV786495 AWN786495:AWR786495 BGJ786495:BGN786495 BQF786495:BQJ786495 CAB786495:CAF786495 CJX786495:CKB786495 CTT786495:CTX786495 DDP786495:DDT786495 DNL786495:DNP786495 DXH786495:DXL786495 EHD786495:EHH786495 EQZ786495:ERD786495 FAV786495:FAZ786495 FKR786495:FKV786495 FUN786495:FUR786495 GEJ786495:GEN786495 GOF786495:GOJ786495 GYB786495:GYF786495 HHX786495:HIB786495 HRT786495:HRX786495 IBP786495:IBT786495 ILL786495:ILP786495 IVH786495:IVL786495 JFD786495:JFH786495 JOZ786495:JPD786495 JYV786495:JYZ786495 KIR786495:KIV786495 KSN786495:KSR786495 LCJ786495:LCN786495 LMF786495:LMJ786495 LWB786495:LWF786495 MFX786495:MGB786495 MPT786495:MPX786495 MZP786495:MZT786495 NJL786495:NJP786495 NTH786495:NTL786495 ODD786495:ODH786495 OMZ786495:OND786495 OWV786495:OWZ786495 PGR786495:PGV786495 PQN786495:PQR786495 QAJ786495:QAN786495 QKF786495:QKJ786495 QUB786495:QUF786495 RDX786495:REB786495 RNT786495:RNX786495 RXP786495:RXT786495 SHL786495:SHP786495 SRH786495:SRL786495 TBD786495:TBH786495 TKZ786495:TLD786495 TUV786495:TUZ786495 UER786495:UEV786495 UON786495:UOR786495 UYJ786495:UYN786495 VIF786495:VIJ786495 VSB786495:VSF786495 WBX786495:WCB786495 WLT786495:WLX786495 WVP786495:WVT786495 H852031:L852031 JD852031:JH852031 SZ852031:TD852031 ACV852031:ACZ852031 AMR852031:AMV852031 AWN852031:AWR852031 BGJ852031:BGN852031 BQF852031:BQJ852031 CAB852031:CAF852031 CJX852031:CKB852031 CTT852031:CTX852031 DDP852031:DDT852031 DNL852031:DNP852031 DXH852031:DXL852031 EHD852031:EHH852031 EQZ852031:ERD852031 FAV852031:FAZ852031 FKR852031:FKV852031 FUN852031:FUR852031 GEJ852031:GEN852031 GOF852031:GOJ852031 GYB852031:GYF852031 HHX852031:HIB852031 HRT852031:HRX852031 IBP852031:IBT852031 ILL852031:ILP852031 IVH852031:IVL852031 JFD852031:JFH852031 JOZ852031:JPD852031 JYV852031:JYZ852031 KIR852031:KIV852031 KSN852031:KSR852031 LCJ852031:LCN852031 LMF852031:LMJ852031 LWB852031:LWF852031 MFX852031:MGB852031 MPT852031:MPX852031 MZP852031:MZT852031 NJL852031:NJP852031 NTH852031:NTL852031 ODD852031:ODH852031 OMZ852031:OND852031 OWV852031:OWZ852031 PGR852031:PGV852031 PQN852031:PQR852031 QAJ852031:QAN852031 QKF852031:QKJ852031 QUB852031:QUF852031 RDX852031:REB852031 RNT852031:RNX852031 RXP852031:RXT852031 SHL852031:SHP852031 SRH852031:SRL852031 TBD852031:TBH852031 TKZ852031:TLD852031 TUV852031:TUZ852031 UER852031:UEV852031 UON852031:UOR852031 UYJ852031:UYN852031 VIF852031:VIJ852031 VSB852031:VSF852031 WBX852031:WCB852031 WLT852031:WLX852031 WVP852031:WVT852031 H917567:L917567 JD917567:JH917567 SZ917567:TD917567 ACV917567:ACZ917567 AMR917567:AMV917567 AWN917567:AWR917567 BGJ917567:BGN917567 BQF917567:BQJ917567 CAB917567:CAF917567 CJX917567:CKB917567 CTT917567:CTX917567 DDP917567:DDT917567 DNL917567:DNP917567 DXH917567:DXL917567 EHD917567:EHH917567 EQZ917567:ERD917567 FAV917567:FAZ917567 FKR917567:FKV917567 FUN917567:FUR917567 GEJ917567:GEN917567 GOF917567:GOJ917567 GYB917567:GYF917567 HHX917567:HIB917567 HRT917567:HRX917567 IBP917567:IBT917567 ILL917567:ILP917567 IVH917567:IVL917567 JFD917567:JFH917567 JOZ917567:JPD917567 JYV917567:JYZ917567 KIR917567:KIV917567 KSN917567:KSR917567 LCJ917567:LCN917567 LMF917567:LMJ917567 LWB917567:LWF917567 MFX917567:MGB917567 MPT917567:MPX917567 MZP917567:MZT917567 NJL917567:NJP917567 NTH917567:NTL917567 ODD917567:ODH917567 OMZ917567:OND917567 OWV917567:OWZ917567 PGR917567:PGV917567 PQN917567:PQR917567 QAJ917567:QAN917567 QKF917567:QKJ917567 QUB917567:QUF917567 RDX917567:REB917567 RNT917567:RNX917567 RXP917567:RXT917567 SHL917567:SHP917567 SRH917567:SRL917567 TBD917567:TBH917567 TKZ917567:TLD917567 TUV917567:TUZ917567 UER917567:UEV917567 UON917567:UOR917567 UYJ917567:UYN917567 VIF917567:VIJ917567 VSB917567:VSF917567 WBX917567:WCB917567 WLT917567:WLX917567 WVP917567:WVT917567 H983103:L983103 JD983103:JH983103 SZ983103:TD983103 ACV983103:ACZ983103 AMR983103:AMV983103 AWN983103:AWR983103 BGJ983103:BGN983103 BQF983103:BQJ983103 CAB983103:CAF983103 CJX983103:CKB983103 CTT983103:CTX983103 DDP983103:DDT983103 DNL983103:DNP983103 DXH983103:DXL983103 EHD983103:EHH983103 EQZ983103:ERD983103 FAV983103:FAZ983103 FKR983103:FKV983103 FUN983103:FUR983103 GEJ983103:GEN983103 GOF983103:GOJ983103 GYB983103:GYF983103 HHX983103:HIB983103 HRT983103:HRX983103 IBP983103:IBT983103 ILL983103:ILP983103 IVH983103:IVL983103 JFD983103:JFH983103 JOZ983103:JPD983103 JYV983103:JYZ983103 KIR983103:KIV983103 KSN983103:KSR983103 LCJ983103:LCN983103 LMF983103:LMJ983103 LWB983103:LWF983103 MFX983103:MGB983103 MPT983103:MPX983103 MZP983103:MZT983103 NJL983103:NJP983103 NTH983103:NTL983103 ODD983103:ODH983103 OMZ983103:OND983103 OWV983103:OWZ983103 PGR983103:PGV983103 PQN983103:PQR983103 QAJ983103:QAN983103 QKF983103:QKJ983103 QUB983103:QUF983103 RDX983103:REB983103 RNT983103:RNX983103 RXP983103:RXT983103 SHL983103:SHP983103 SRH983103:SRL983103 TBD983103:TBH983103 TKZ983103:TLD983103 TUV983103:TUZ983103 UER983103:UEV983103 UON983103:UOR983103 UYJ983103:UYN983103 VIF983103:VIJ983103 VSB983103:VSF983103 WBX983103:WCB983103 WLT983103:WLX983103 WVP983103:WVT983103 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B42:C42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B65578:C65578 IX65578:IY65578 ST65578:SU65578 ACP65578:ACQ65578 AML65578:AMM65578 AWH65578:AWI65578 BGD65578:BGE65578 BPZ65578:BQA65578 BZV65578:BZW65578 CJR65578:CJS65578 CTN65578:CTO65578 DDJ65578:DDK65578 DNF65578:DNG65578 DXB65578:DXC65578 EGX65578:EGY65578 EQT65578:EQU65578 FAP65578:FAQ65578 FKL65578:FKM65578 FUH65578:FUI65578 GED65578:GEE65578 GNZ65578:GOA65578 GXV65578:GXW65578 HHR65578:HHS65578 HRN65578:HRO65578 IBJ65578:IBK65578 ILF65578:ILG65578 IVB65578:IVC65578 JEX65578:JEY65578 JOT65578:JOU65578 JYP65578:JYQ65578 KIL65578:KIM65578 KSH65578:KSI65578 LCD65578:LCE65578 LLZ65578:LMA65578 LVV65578:LVW65578 MFR65578:MFS65578 MPN65578:MPO65578 MZJ65578:MZK65578 NJF65578:NJG65578 NTB65578:NTC65578 OCX65578:OCY65578 OMT65578:OMU65578 OWP65578:OWQ65578 PGL65578:PGM65578 PQH65578:PQI65578 QAD65578:QAE65578 QJZ65578:QKA65578 QTV65578:QTW65578 RDR65578:RDS65578 RNN65578:RNO65578 RXJ65578:RXK65578 SHF65578:SHG65578 SRB65578:SRC65578 TAX65578:TAY65578 TKT65578:TKU65578 TUP65578:TUQ65578 UEL65578:UEM65578 UOH65578:UOI65578 UYD65578:UYE65578 VHZ65578:VIA65578 VRV65578:VRW65578 WBR65578:WBS65578 WLN65578:WLO65578 WVJ65578:WVK65578 B131114:C131114 IX131114:IY131114 ST131114:SU131114 ACP131114:ACQ131114 AML131114:AMM131114 AWH131114:AWI131114 BGD131114:BGE131114 BPZ131114:BQA131114 BZV131114:BZW131114 CJR131114:CJS131114 CTN131114:CTO131114 DDJ131114:DDK131114 DNF131114:DNG131114 DXB131114:DXC131114 EGX131114:EGY131114 EQT131114:EQU131114 FAP131114:FAQ131114 FKL131114:FKM131114 FUH131114:FUI131114 GED131114:GEE131114 GNZ131114:GOA131114 GXV131114:GXW131114 HHR131114:HHS131114 HRN131114:HRO131114 IBJ131114:IBK131114 ILF131114:ILG131114 IVB131114:IVC131114 JEX131114:JEY131114 JOT131114:JOU131114 JYP131114:JYQ131114 KIL131114:KIM131114 KSH131114:KSI131114 LCD131114:LCE131114 LLZ131114:LMA131114 LVV131114:LVW131114 MFR131114:MFS131114 MPN131114:MPO131114 MZJ131114:MZK131114 NJF131114:NJG131114 NTB131114:NTC131114 OCX131114:OCY131114 OMT131114:OMU131114 OWP131114:OWQ131114 PGL131114:PGM131114 PQH131114:PQI131114 QAD131114:QAE131114 QJZ131114:QKA131114 QTV131114:QTW131114 RDR131114:RDS131114 RNN131114:RNO131114 RXJ131114:RXK131114 SHF131114:SHG131114 SRB131114:SRC131114 TAX131114:TAY131114 TKT131114:TKU131114 TUP131114:TUQ131114 UEL131114:UEM131114 UOH131114:UOI131114 UYD131114:UYE131114 VHZ131114:VIA131114 VRV131114:VRW131114 WBR131114:WBS131114 WLN131114:WLO131114 WVJ131114:WVK131114 B196650:C196650 IX196650:IY196650 ST196650:SU196650 ACP196650:ACQ196650 AML196650:AMM196650 AWH196650:AWI196650 BGD196650:BGE196650 BPZ196650:BQA196650 BZV196650:BZW196650 CJR196650:CJS196650 CTN196650:CTO196650 DDJ196650:DDK196650 DNF196650:DNG196650 DXB196650:DXC196650 EGX196650:EGY196650 EQT196650:EQU196650 FAP196650:FAQ196650 FKL196650:FKM196650 FUH196650:FUI196650 GED196650:GEE196650 GNZ196650:GOA196650 GXV196650:GXW196650 HHR196650:HHS196650 HRN196650:HRO196650 IBJ196650:IBK196650 ILF196650:ILG196650 IVB196650:IVC196650 JEX196650:JEY196650 JOT196650:JOU196650 JYP196650:JYQ196650 KIL196650:KIM196650 KSH196650:KSI196650 LCD196650:LCE196650 LLZ196650:LMA196650 LVV196650:LVW196650 MFR196650:MFS196650 MPN196650:MPO196650 MZJ196650:MZK196650 NJF196650:NJG196650 NTB196650:NTC196650 OCX196650:OCY196650 OMT196650:OMU196650 OWP196650:OWQ196650 PGL196650:PGM196650 PQH196650:PQI196650 QAD196650:QAE196650 QJZ196650:QKA196650 QTV196650:QTW196650 RDR196650:RDS196650 RNN196650:RNO196650 RXJ196650:RXK196650 SHF196650:SHG196650 SRB196650:SRC196650 TAX196650:TAY196650 TKT196650:TKU196650 TUP196650:TUQ196650 UEL196650:UEM196650 UOH196650:UOI196650 UYD196650:UYE196650 VHZ196650:VIA196650 VRV196650:VRW196650 WBR196650:WBS196650 WLN196650:WLO196650 WVJ196650:WVK196650 B262186:C262186 IX262186:IY262186 ST262186:SU262186 ACP262186:ACQ262186 AML262186:AMM262186 AWH262186:AWI262186 BGD262186:BGE262186 BPZ262186:BQA262186 BZV262186:BZW262186 CJR262186:CJS262186 CTN262186:CTO262186 DDJ262186:DDK262186 DNF262186:DNG262186 DXB262186:DXC262186 EGX262186:EGY262186 EQT262186:EQU262186 FAP262186:FAQ262186 FKL262186:FKM262186 FUH262186:FUI262186 GED262186:GEE262186 GNZ262186:GOA262186 GXV262186:GXW262186 HHR262186:HHS262186 HRN262186:HRO262186 IBJ262186:IBK262186 ILF262186:ILG262186 IVB262186:IVC262186 JEX262186:JEY262186 JOT262186:JOU262186 JYP262186:JYQ262186 KIL262186:KIM262186 KSH262186:KSI262186 LCD262186:LCE262186 LLZ262186:LMA262186 LVV262186:LVW262186 MFR262186:MFS262186 MPN262186:MPO262186 MZJ262186:MZK262186 NJF262186:NJG262186 NTB262186:NTC262186 OCX262186:OCY262186 OMT262186:OMU262186 OWP262186:OWQ262186 PGL262186:PGM262186 PQH262186:PQI262186 QAD262186:QAE262186 QJZ262186:QKA262186 QTV262186:QTW262186 RDR262186:RDS262186 RNN262186:RNO262186 RXJ262186:RXK262186 SHF262186:SHG262186 SRB262186:SRC262186 TAX262186:TAY262186 TKT262186:TKU262186 TUP262186:TUQ262186 UEL262186:UEM262186 UOH262186:UOI262186 UYD262186:UYE262186 VHZ262186:VIA262186 VRV262186:VRW262186 WBR262186:WBS262186 WLN262186:WLO262186 WVJ262186:WVK262186 B327722:C327722 IX327722:IY327722 ST327722:SU327722 ACP327722:ACQ327722 AML327722:AMM327722 AWH327722:AWI327722 BGD327722:BGE327722 BPZ327722:BQA327722 BZV327722:BZW327722 CJR327722:CJS327722 CTN327722:CTO327722 DDJ327722:DDK327722 DNF327722:DNG327722 DXB327722:DXC327722 EGX327722:EGY327722 EQT327722:EQU327722 FAP327722:FAQ327722 FKL327722:FKM327722 FUH327722:FUI327722 GED327722:GEE327722 GNZ327722:GOA327722 GXV327722:GXW327722 HHR327722:HHS327722 HRN327722:HRO327722 IBJ327722:IBK327722 ILF327722:ILG327722 IVB327722:IVC327722 JEX327722:JEY327722 JOT327722:JOU327722 JYP327722:JYQ327722 KIL327722:KIM327722 KSH327722:KSI327722 LCD327722:LCE327722 LLZ327722:LMA327722 LVV327722:LVW327722 MFR327722:MFS327722 MPN327722:MPO327722 MZJ327722:MZK327722 NJF327722:NJG327722 NTB327722:NTC327722 OCX327722:OCY327722 OMT327722:OMU327722 OWP327722:OWQ327722 PGL327722:PGM327722 PQH327722:PQI327722 QAD327722:QAE327722 QJZ327722:QKA327722 QTV327722:QTW327722 RDR327722:RDS327722 RNN327722:RNO327722 RXJ327722:RXK327722 SHF327722:SHG327722 SRB327722:SRC327722 TAX327722:TAY327722 TKT327722:TKU327722 TUP327722:TUQ327722 UEL327722:UEM327722 UOH327722:UOI327722 UYD327722:UYE327722 VHZ327722:VIA327722 VRV327722:VRW327722 WBR327722:WBS327722 WLN327722:WLO327722 WVJ327722:WVK327722 B393258:C393258 IX393258:IY393258 ST393258:SU393258 ACP393258:ACQ393258 AML393258:AMM393258 AWH393258:AWI393258 BGD393258:BGE393258 BPZ393258:BQA393258 BZV393258:BZW393258 CJR393258:CJS393258 CTN393258:CTO393258 DDJ393258:DDK393258 DNF393258:DNG393258 DXB393258:DXC393258 EGX393258:EGY393258 EQT393258:EQU393258 FAP393258:FAQ393258 FKL393258:FKM393258 FUH393258:FUI393258 GED393258:GEE393258 GNZ393258:GOA393258 GXV393258:GXW393258 HHR393258:HHS393258 HRN393258:HRO393258 IBJ393258:IBK393258 ILF393258:ILG393258 IVB393258:IVC393258 JEX393258:JEY393258 JOT393258:JOU393258 JYP393258:JYQ393258 KIL393258:KIM393258 KSH393258:KSI393258 LCD393258:LCE393258 LLZ393258:LMA393258 LVV393258:LVW393258 MFR393258:MFS393258 MPN393258:MPO393258 MZJ393258:MZK393258 NJF393258:NJG393258 NTB393258:NTC393258 OCX393258:OCY393258 OMT393258:OMU393258 OWP393258:OWQ393258 PGL393258:PGM393258 PQH393258:PQI393258 QAD393258:QAE393258 QJZ393258:QKA393258 QTV393258:QTW393258 RDR393258:RDS393258 RNN393258:RNO393258 RXJ393258:RXK393258 SHF393258:SHG393258 SRB393258:SRC393258 TAX393258:TAY393258 TKT393258:TKU393258 TUP393258:TUQ393258 UEL393258:UEM393258 UOH393258:UOI393258 UYD393258:UYE393258 VHZ393258:VIA393258 VRV393258:VRW393258 WBR393258:WBS393258 WLN393258:WLO393258 WVJ393258:WVK393258 B458794:C458794 IX458794:IY458794 ST458794:SU458794 ACP458794:ACQ458794 AML458794:AMM458794 AWH458794:AWI458794 BGD458794:BGE458794 BPZ458794:BQA458794 BZV458794:BZW458794 CJR458794:CJS458794 CTN458794:CTO458794 DDJ458794:DDK458794 DNF458794:DNG458794 DXB458794:DXC458794 EGX458794:EGY458794 EQT458794:EQU458794 FAP458794:FAQ458794 FKL458794:FKM458794 FUH458794:FUI458794 GED458794:GEE458794 GNZ458794:GOA458794 GXV458794:GXW458794 HHR458794:HHS458794 HRN458794:HRO458794 IBJ458794:IBK458794 ILF458794:ILG458794 IVB458794:IVC458794 JEX458794:JEY458794 JOT458794:JOU458794 JYP458794:JYQ458794 KIL458794:KIM458794 KSH458794:KSI458794 LCD458794:LCE458794 LLZ458794:LMA458794 LVV458794:LVW458794 MFR458794:MFS458794 MPN458794:MPO458794 MZJ458794:MZK458794 NJF458794:NJG458794 NTB458794:NTC458794 OCX458794:OCY458794 OMT458794:OMU458794 OWP458794:OWQ458794 PGL458794:PGM458794 PQH458794:PQI458794 QAD458794:QAE458794 QJZ458794:QKA458794 QTV458794:QTW458794 RDR458794:RDS458794 RNN458794:RNO458794 RXJ458794:RXK458794 SHF458794:SHG458794 SRB458794:SRC458794 TAX458794:TAY458794 TKT458794:TKU458794 TUP458794:TUQ458794 UEL458794:UEM458794 UOH458794:UOI458794 UYD458794:UYE458794 VHZ458794:VIA458794 VRV458794:VRW458794 WBR458794:WBS458794 WLN458794:WLO458794 WVJ458794:WVK458794 B524330:C524330 IX524330:IY524330 ST524330:SU524330 ACP524330:ACQ524330 AML524330:AMM524330 AWH524330:AWI524330 BGD524330:BGE524330 BPZ524330:BQA524330 BZV524330:BZW524330 CJR524330:CJS524330 CTN524330:CTO524330 DDJ524330:DDK524330 DNF524330:DNG524330 DXB524330:DXC524330 EGX524330:EGY524330 EQT524330:EQU524330 FAP524330:FAQ524330 FKL524330:FKM524330 FUH524330:FUI524330 GED524330:GEE524330 GNZ524330:GOA524330 GXV524330:GXW524330 HHR524330:HHS524330 HRN524330:HRO524330 IBJ524330:IBK524330 ILF524330:ILG524330 IVB524330:IVC524330 JEX524330:JEY524330 JOT524330:JOU524330 JYP524330:JYQ524330 KIL524330:KIM524330 KSH524330:KSI524330 LCD524330:LCE524330 LLZ524330:LMA524330 LVV524330:LVW524330 MFR524330:MFS524330 MPN524330:MPO524330 MZJ524330:MZK524330 NJF524330:NJG524330 NTB524330:NTC524330 OCX524330:OCY524330 OMT524330:OMU524330 OWP524330:OWQ524330 PGL524330:PGM524330 PQH524330:PQI524330 QAD524330:QAE524330 QJZ524330:QKA524330 QTV524330:QTW524330 RDR524330:RDS524330 RNN524330:RNO524330 RXJ524330:RXK524330 SHF524330:SHG524330 SRB524330:SRC524330 TAX524330:TAY524330 TKT524330:TKU524330 TUP524330:TUQ524330 UEL524330:UEM524330 UOH524330:UOI524330 UYD524330:UYE524330 VHZ524330:VIA524330 VRV524330:VRW524330 WBR524330:WBS524330 WLN524330:WLO524330 WVJ524330:WVK524330 B589866:C589866 IX589866:IY589866 ST589866:SU589866 ACP589866:ACQ589866 AML589866:AMM589866 AWH589866:AWI589866 BGD589866:BGE589866 BPZ589866:BQA589866 BZV589866:BZW589866 CJR589866:CJS589866 CTN589866:CTO589866 DDJ589866:DDK589866 DNF589866:DNG589866 DXB589866:DXC589866 EGX589866:EGY589866 EQT589866:EQU589866 FAP589866:FAQ589866 FKL589866:FKM589866 FUH589866:FUI589866 GED589866:GEE589866 GNZ589866:GOA589866 GXV589866:GXW589866 HHR589866:HHS589866 HRN589866:HRO589866 IBJ589866:IBK589866 ILF589866:ILG589866 IVB589866:IVC589866 JEX589866:JEY589866 JOT589866:JOU589866 JYP589866:JYQ589866 KIL589866:KIM589866 KSH589866:KSI589866 LCD589866:LCE589866 LLZ589866:LMA589866 LVV589866:LVW589866 MFR589866:MFS589866 MPN589866:MPO589866 MZJ589866:MZK589866 NJF589866:NJG589866 NTB589866:NTC589866 OCX589866:OCY589866 OMT589866:OMU589866 OWP589866:OWQ589866 PGL589866:PGM589866 PQH589866:PQI589866 QAD589866:QAE589866 QJZ589866:QKA589866 QTV589866:QTW589866 RDR589866:RDS589866 RNN589866:RNO589866 RXJ589866:RXK589866 SHF589866:SHG589866 SRB589866:SRC589866 TAX589866:TAY589866 TKT589866:TKU589866 TUP589866:TUQ589866 UEL589866:UEM589866 UOH589866:UOI589866 UYD589866:UYE589866 VHZ589866:VIA589866 VRV589866:VRW589866 WBR589866:WBS589866 WLN589866:WLO589866 WVJ589866:WVK589866 B655402:C655402 IX655402:IY655402 ST655402:SU655402 ACP655402:ACQ655402 AML655402:AMM655402 AWH655402:AWI655402 BGD655402:BGE655402 BPZ655402:BQA655402 BZV655402:BZW655402 CJR655402:CJS655402 CTN655402:CTO655402 DDJ655402:DDK655402 DNF655402:DNG655402 DXB655402:DXC655402 EGX655402:EGY655402 EQT655402:EQU655402 FAP655402:FAQ655402 FKL655402:FKM655402 FUH655402:FUI655402 GED655402:GEE655402 GNZ655402:GOA655402 GXV655402:GXW655402 HHR655402:HHS655402 HRN655402:HRO655402 IBJ655402:IBK655402 ILF655402:ILG655402 IVB655402:IVC655402 JEX655402:JEY655402 JOT655402:JOU655402 JYP655402:JYQ655402 KIL655402:KIM655402 KSH655402:KSI655402 LCD655402:LCE655402 LLZ655402:LMA655402 LVV655402:LVW655402 MFR655402:MFS655402 MPN655402:MPO655402 MZJ655402:MZK655402 NJF655402:NJG655402 NTB655402:NTC655402 OCX655402:OCY655402 OMT655402:OMU655402 OWP655402:OWQ655402 PGL655402:PGM655402 PQH655402:PQI655402 QAD655402:QAE655402 QJZ655402:QKA655402 QTV655402:QTW655402 RDR655402:RDS655402 RNN655402:RNO655402 RXJ655402:RXK655402 SHF655402:SHG655402 SRB655402:SRC655402 TAX655402:TAY655402 TKT655402:TKU655402 TUP655402:TUQ655402 UEL655402:UEM655402 UOH655402:UOI655402 UYD655402:UYE655402 VHZ655402:VIA655402 VRV655402:VRW655402 WBR655402:WBS655402 WLN655402:WLO655402 WVJ655402:WVK655402 B720938:C720938 IX720938:IY720938 ST720938:SU720938 ACP720938:ACQ720938 AML720938:AMM720938 AWH720938:AWI720938 BGD720938:BGE720938 BPZ720938:BQA720938 BZV720938:BZW720938 CJR720938:CJS720938 CTN720938:CTO720938 DDJ720938:DDK720938 DNF720938:DNG720938 DXB720938:DXC720938 EGX720938:EGY720938 EQT720938:EQU720938 FAP720938:FAQ720938 FKL720938:FKM720938 FUH720938:FUI720938 GED720938:GEE720938 GNZ720938:GOA720938 GXV720938:GXW720938 HHR720938:HHS720938 HRN720938:HRO720938 IBJ720938:IBK720938 ILF720938:ILG720938 IVB720938:IVC720938 JEX720938:JEY720938 JOT720938:JOU720938 JYP720938:JYQ720938 KIL720938:KIM720938 KSH720938:KSI720938 LCD720938:LCE720938 LLZ720938:LMA720938 LVV720938:LVW720938 MFR720938:MFS720938 MPN720938:MPO720938 MZJ720938:MZK720938 NJF720938:NJG720938 NTB720938:NTC720938 OCX720938:OCY720938 OMT720938:OMU720938 OWP720938:OWQ720938 PGL720938:PGM720938 PQH720938:PQI720938 QAD720938:QAE720938 QJZ720938:QKA720938 QTV720938:QTW720938 RDR720938:RDS720938 RNN720938:RNO720938 RXJ720938:RXK720938 SHF720938:SHG720938 SRB720938:SRC720938 TAX720938:TAY720938 TKT720938:TKU720938 TUP720938:TUQ720938 UEL720938:UEM720938 UOH720938:UOI720938 UYD720938:UYE720938 VHZ720938:VIA720938 VRV720938:VRW720938 WBR720938:WBS720938 WLN720938:WLO720938 WVJ720938:WVK720938 B786474:C786474 IX786474:IY786474 ST786474:SU786474 ACP786474:ACQ786474 AML786474:AMM786474 AWH786474:AWI786474 BGD786474:BGE786474 BPZ786474:BQA786474 BZV786474:BZW786474 CJR786474:CJS786474 CTN786474:CTO786474 DDJ786474:DDK786474 DNF786474:DNG786474 DXB786474:DXC786474 EGX786474:EGY786474 EQT786474:EQU786474 FAP786474:FAQ786474 FKL786474:FKM786474 FUH786474:FUI786474 GED786474:GEE786474 GNZ786474:GOA786474 GXV786474:GXW786474 HHR786474:HHS786474 HRN786474:HRO786474 IBJ786474:IBK786474 ILF786474:ILG786474 IVB786474:IVC786474 JEX786474:JEY786474 JOT786474:JOU786474 JYP786474:JYQ786474 KIL786474:KIM786474 KSH786474:KSI786474 LCD786474:LCE786474 LLZ786474:LMA786474 LVV786474:LVW786474 MFR786474:MFS786474 MPN786474:MPO786474 MZJ786474:MZK786474 NJF786474:NJG786474 NTB786474:NTC786474 OCX786474:OCY786474 OMT786474:OMU786474 OWP786474:OWQ786474 PGL786474:PGM786474 PQH786474:PQI786474 QAD786474:QAE786474 QJZ786474:QKA786474 QTV786474:QTW786474 RDR786474:RDS786474 RNN786474:RNO786474 RXJ786474:RXK786474 SHF786474:SHG786474 SRB786474:SRC786474 TAX786474:TAY786474 TKT786474:TKU786474 TUP786474:TUQ786474 UEL786474:UEM786474 UOH786474:UOI786474 UYD786474:UYE786474 VHZ786474:VIA786474 VRV786474:VRW786474 WBR786474:WBS786474 WLN786474:WLO786474 WVJ786474:WVK786474 B852010:C852010 IX852010:IY852010 ST852010:SU852010 ACP852010:ACQ852010 AML852010:AMM852010 AWH852010:AWI852010 BGD852010:BGE852010 BPZ852010:BQA852010 BZV852010:BZW852010 CJR852010:CJS852010 CTN852010:CTO852010 DDJ852010:DDK852010 DNF852010:DNG852010 DXB852010:DXC852010 EGX852010:EGY852010 EQT852010:EQU852010 FAP852010:FAQ852010 FKL852010:FKM852010 FUH852010:FUI852010 GED852010:GEE852010 GNZ852010:GOA852010 GXV852010:GXW852010 HHR852010:HHS852010 HRN852010:HRO852010 IBJ852010:IBK852010 ILF852010:ILG852010 IVB852010:IVC852010 JEX852010:JEY852010 JOT852010:JOU852010 JYP852010:JYQ852010 KIL852010:KIM852010 KSH852010:KSI852010 LCD852010:LCE852010 LLZ852010:LMA852010 LVV852010:LVW852010 MFR852010:MFS852010 MPN852010:MPO852010 MZJ852010:MZK852010 NJF852010:NJG852010 NTB852010:NTC852010 OCX852010:OCY852010 OMT852010:OMU852010 OWP852010:OWQ852010 PGL852010:PGM852010 PQH852010:PQI852010 QAD852010:QAE852010 QJZ852010:QKA852010 QTV852010:QTW852010 RDR852010:RDS852010 RNN852010:RNO852010 RXJ852010:RXK852010 SHF852010:SHG852010 SRB852010:SRC852010 TAX852010:TAY852010 TKT852010:TKU852010 TUP852010:TUQ852010 UEL852010:UEM852010 UOH852010:UOI852010 UYD852010:UYE852010 VHZ852010:VIA852010 VRV852010:VRW852010 WBR852010:WBS852010 WLN852010:WLO852010 WVJ852010:WVK852010 B917546:C917546 IX917546:IY917546 ST917546:SU917546 ACP917546:ACQ917546 AML917546:AMM917546 AWH917546:AWI917546 BGD917546:BGE917546 BPZ917546:BQA917546 BZV917546:BZW917546 CJR917546:CJS917546 CTN917546:CTO917546 DDJ917546:DDK917546 DNF917546:DNG917546 DXB917546:DXC917546 EGX917546:EGY917546 EQT917546:EQU917546 FAP917546:FAQ917546 FKL917546:FKM917546 FUH917546:FUI917546 GED917546:GEE917546 GNZ917546:GOA917546 GXV917546:GXW917546 HHR917546:HHS917546 HRN917546:HRO917546 IBJ917546:IBK917546 ILF917546:ILG917546 IVB917546:IVC917546 JEX917546:JEY917546 JOT917546:JOU917546 JYP917546:JYQ917546 KIL917546:KIM917546 KSH917546:KSI917546 LCD917546:LCE917546 LLZ917546:LMA917546 LVV917546:LVW917546 MFR917546:MFS917546 MPN917546:MPO917546 MZJ917546:MZK917546 NJF917546:NJG917546 NTB917546:NTC917546 OCX917546:OCY917546 OMT917546:OMU917546 OWP917546:OWQ917546 PGL917546:PGM917546 PQH917546:PQI917546 QAD917546:QAE917546 QJZ917546:QKA917546 QTV917546:QTW917546 RDR917546:RDS917546 RNN917546:RNO917546 RXJ917546:RXK917546 SHF917546:SHG917546 SRB917546:SRC917546 TAX917546:TAY917546 TKT917546:TKU917546 TUP917546:TUQ917546 UEL917546:UEM917546 UOH917546:UOI917546 UYD917546:UYE917546 VHZ917546:VIA917546 VRV917546:VRW917546 WBR917546:WBS917546 WLN917546:WLO917546 WVJ917546:WVK917546 B983082:C983082 IX983082:IY983082 ST983082:SU983082 ACP983082:ACQ983082 AML983082:AMM983082 AWH983082:AWI983082 BGD983082:BGE983082 BPZ983082:BQA983082 BZV983082:BZW983082 CJR983082:CJS983082 CTN983082:CTO983082 DDJ983082:DDK983082 DNF983082:DNG983082 DXB983082:DXC983082 EGX983082:EGY983082 EQT983082:EQU983082 FAP983082:FAQ983082 FKL983082:FKM983082 FUH983082:FUI983082 GED983082:GEE983082 GNZ983082:GOA983082 GXV983082:GXW983082 HHR983082:HHS983082 HRN983082:HRO983082 IBJ983082:IBK983082 ILF983082:ILG983082 IVB983082:IVC983082 JEX983082:JEY983082 JOT983082:JOU983082 JYP983082:JYQ983082 KIL983082:KIM983082 KSH983082:KSI983082 LCD983082:LCE983082 LLZ983082:LMA983082 LVV983082:LVW983082 MFR983082:MFS983082 MPN983082:MPO983082 MZJ983082:MZK983082 NJF983082:NJG983082 NTB983082:NTC983082 OCX983082:OCY983082 OMT983082:OMU983082 OWP983082:OWQ983082 PGL983082:PGM983082 PQH983082:PQI983082 QAD983082:QAE983082 QJZ983082:QKA983082 QTV983082:QTW983082 RDR983082:RDS983082 RNN983082:RNO983082 RXJ983082:RXK983082 SHF983082:SHG983082 SRB983082:SRC983082 TAX983082:TAY983082 TKT983082:TKU983082 TUP983082:TUQ983082 UEL983082:UEM983082 UOH983082:UOI983082 UYD983082:UYE983082 VHZ983082:VIA983082 VRV983082:VRW983082 WBR983082:WBS983082 WLN983082:WLO983082 WVJ983082:WVK983082 F42:G42 JB42:JC42 SX42:SY42 ACT42:ACU42 AMP42:AMQ42 AWL42:AWM42 BGH42:BGI42 BQD42:BQE42 BZZ42:CAA42 CJV42:CJW42 CTR42:CTS42 DDN42:DDO42 DNJ42:DNK42 DXF42:DXG42 EHB42:EHC42 EQX42:EQY42 FAT42:FAU42 FKP42:FKQ42 FUL42:FUM42 GEH42:GEI42 GOD42:GOE42 GXZ42:GYA42 HHV42:HHW42 HRR42:HRS42 IBN42:IBO42 ILJ42:ILK42 IVF42:IVG42 JFB42:JFC42 JOX42:JOY42 JYT42:JYU42 KIP42:KIQ42 KSL42:KSM42 LCH42:LCI42 LMD42:LME42 LVZ42:LWA42 MFV42:MFW42 MPR42:MPS42 MZN42:MZO42 NJJ42:NJK42 NTF42:NTG42 ODB42:ODC42 OMX42:OMY42 OWT42:OWU42 PGP42:PGQ42 PQL42:PQM42 QAH42:QAI42 QKD42:QKE42 QTZ42:QUA42 RDV42:RDW42 RNR42:RNS42 RXN42:RXO42 SHJ42:SHK42 SRF42:SRG42 TBB42:TBC42 TKX42:TKY42 TUT42:TUU42 UEP42:UEQ42 UOL42:UOM42 UYH42:UYI42 VID42:VIE42 VRZ42:VSA42 WBV42:WBW42 WLR42:WLS42 WVN42:WVO42 F65578:G65578 JB65578:JC65578 SX65578:SY65578 ACT65578:ACU65578 AMP65578:AMQ65578 AWL65578:AWM65578 BGH65578:BGI65578 BQD65578:BQE65578 BZZ65578:CAA65578 CJV65578:CJW65578 CTR65578:CTS65578 DDN65578:DDO65578 DNJ65578:DNK65578 DXF65578:DXG65578 EHB65578:EHC65578 EQX65578:EQY65578 FAT65578:FAU65578 FKP65578:FKQ65578 FUL65578:FUM65578 GEH65578:GEI65578 GOD65578:GOE65578 GXZ65578:GYA65578 HHV65578:HHW65578 HRR65578:HRS65578 IBN65578:IBO65578 ILJ65578:ILK65578 IVF65578:IVG65578 JFB65578:JFC65578 JOX65578:JOY65578 JYT65578:JYU65578 KIP65578:KIQ65578 KSL65578:KSM65578 LCH65578:LCI65578 LMD65578:LME65578 LVZ65578:LWA65578 MFV65578:MFW65578 MPR65578:MPS65578 MZN65578:MZO65578 NJJ65578:NJK65578 NTF65578:NTG65578 ODB65578:ODC65578 OMX65578:OMY65578 OWT65578:OWU65578 PGP65578:PGQ65578 PQL65578:PQM65578 QAH65578:QAI65578 QKD65578:QKE65578 QTZ65578:QUA65578 RDV65578:RDW65578 RNR65578:RNS65578 RXN65578:RXO65578 SHJ65578:SHK65578 SRF65578:SRG65578 TBB65578:TBC65578 TKX65578:TKY65578 TUT65578:TUU65578 UEP65578:UEQ65578 UOL65578:UOM65578 UYH65578:UYI65578 VID65578:VIE65578 VRZ65578:VSA65578 WBV65578:WBW65578 WLR65578:WLS65578 WVN65578:WVO65578 F131114:G131114 JB131114:JC131114 SX131114:SY131114 ACT131114:ACU131114 AMP131114:AMQ131114 AWL131114:AWM131114 BGH131114:BGI131114 BQD131114:BQE131114 BZZ131114:CAA131114 CJV131114:CJW131114 CTR131114:CTS131114 DDN131114:DDO131114 DNJ131114:DNK131114 DXF131114:DXG131114 EHB131114:EHC131114 EQX131114:EQY131114 FAT131114:FAU131114 FKP131114:FKQ131114 FUL131114:FUM131114 GEH131114:GEI131114 GOD131114:GOE131114 GXZ131114:GYA131114 HHV131114:HHW131114 HRR131114:HRS131114 IBN131114:IBO131114 ILJ131114:ILK131114 IVF131114:IVG131114 JFB131114:JFC131114 JOX131114:JOY131114 JYT131114:JYU131114 KIP131114:KIQ131114 KSL131114:KSM131114 LCH131114:LCI131114 LMD131114:LME131114 LVZ131114:LWA131114 MFV131114:MFW131114 MPR131114:MPS131114 MZN131114:MZO131114 NJJ131114:NJK131114 NTF131114:NTG131114 ODB131114:ODC131114 OMX131114:OMY131114 OWT131114:OWU131114 PGP131114:PGQ131114 PQL131114:PQM131114 QAH131114:QAI131114 QKD131114:QKE131114 QTZ131114:QUA131114 RDV131114:RDW131114 RNR131114:RNS131114 RXN131114:RXO131114 SHJ131114:SHK131114 SRF131114:SRG131114 TBB131114:TBC131114 TKX131114:TKY131114 TUT131114:TUU131114 UEP131114:UEQ131114 UOL131114:UOM131114 UYH131114:UYI131114 VID131114:VIE131114 VRZ131114:VSA131114 WBV131114:WBW131114 WLR131114:WLS131114 WVN131114:WVO131114 F196650:G196650 JB196650:JC196650 SX196650:SY196650 ACT196650:ACU196650 AMP196650:AMQ196650 AWL196650:AWM196650 BGH196650:BGI196650 BQD196650:BQE196650 BZZ196650:CAA196650 CJV196650:CJW196650 CTR196650:CTS196650 DDN196650:DDO196650 DNJ196650:DNK196650 DXF196650:DXG196650 EHB196650:EHC196650 EQX196650:EQY196650 FAT196650:FAU196650 FKP196650:FKQ196650 FUL196650:FUM196650 GEH196650:GEI196650 GOD196650:GOE196650 GXZ196650:GYA196650 HHV196650:HHW196650 HRR196650:HRS196650 IBN196650:IBO196650 ILJ196650:ILK196650 IVF196650:IVG196650 JFB196650:JFC196650 JOX196650:JOY196650 JYT196650:JYU196650 KIP196650:KIQ196650 KSL196650:KSM196650 LCH196650:LCI196650 LMD196650:LME196650 LVZ196650:LWA196650 MFV196650:MFW196650 MPR196650:MPS196650 MZN196650:MZO196650 NJJ196650:NJK196650 NTF196650:NTG196650 ODB196650:ODC196650 OMX196650:OMY196650 OWT196650:OWU196650 PGP196650:PGQ196650 PQL196650:PQM196650 QAH196650:QAI196650 QKD196650:QKE196650 QTZ196650:QUA196650 RDV196650:RDW196650 RNR196650:RNS196650 RXN196650:RXO196650 SHJ196650:SHK196650 SRF196650:SRG196650 TBB196650:TBC196650 TKX196650:TKY196650 TUT196650:TUU196650 UEP196650:UEQ196650 UOL196650:UOM196650 UYH196650:UYI196650 VID196650:VIE196650 VRZ196650:VSA196650 WBV196650:WBW196650 WLR196650:WLS196650 WVN196650:WVO196650 F262186:G262186 JB262186:JC262186 SX262186:SY262186 ACT262186:ACU262186 AMP262186:AMQ262186 AWL262186:AWM262186 BGH262186:BGI262186 BQD262186:BQE262186 BZZ262186:CAA262186 CJV262186:CJW262186 CTR262186:CTS262186 DDN262186:DDO262186 DNJ262186:DNK262186 DXF262186:DXG262186 EHB262186:EHC262186 EQX262186:EQY262186 FAT262186:FAU262186 FKP262186:FKQ262186 FUL262186:FUM262186 GEH262186:GEI262186 GOD262186:GOE262186 GXZ262186:GYA262186 HHV262186:HHW262186 HRR262186:HRS262186 IBN262186:IBO262186 ILJ262186:ILK262186 IVF262186:IVG262186 JFB262186:JFC262186 JOX262186:JOY262186 JYT262186:JYU262186 KIP262186:KIQ262186 KSL262186:KSM262186 LCH262186:LCI262186 LMD262186:LME262186 LVZ262186:LWA262186 MFV262186:MFW262186 MPR262186:MPS262186 MZN262186:MZO262186 NJJ262186:NJK262186 NTF262186:NTG262186 ODB262186:ODC262186 OMX262186:OMY262186 OWT262186:OWU262186 PGP262186:PGQ262186 PQL262186:PQM262186 QAH262186:QAI262186 QKD262186:QKE262186 QTZ262186:QUA262186 RDV262186:RDW262186 RNR262186:RNS262186 RXN262186:RXO262186 SHJ262186:SHK262186 SRF262186:SRG262186 TBB262186:TBC262186 TKX262186:TKY262186 TUT262186:TUU262186 UEP262186:UEQ262186 UOL262186:UOM262186 UYH262186:UYI262186 VID262186:VIE262186 VRZ262186:VSA262186 WBV262186:WBW262186 WLR262186:WLS262186 WVN262186:WVO262186 F327722:G327722 JB327722:JC327722 SX327722:SY327722 ACT327722:ACU327722 AMP327722:AMQ327722 AWL327722:AWM327722 BGH327722:BGI327722 BQD327722:BQE327722 BZZ327722:CAA327722 CJV327722:CJW327722 CTR327722:CTS327722 DDN327722:DDO327722 DNJ327722:DNK327722 DXF327722:DXG327722 EHB327722:EHC327722 EQX327722:EQY327722 FAT327722:FAU327722 FKP327722:FKQ327722 FUL327722:FUM327722 GEH327722:GEI327722 GOD327722:GOE327722 GXZ327722:GYA327722 HHV327722:HHW327722 HRR327722:HRS327722 IBN327722:IBO327722 ILJ327722:ILK327722 IVF327722:IVG327722 JFB327722:JFC327722 JOX327722:JOY327722 JYT327722:JYU327722 KIP327722:KIQ327722 KSL327722:KSM327722 LCH327722:LCI327722 LMD327722:LME327722 LVZ327722:LWA327722 MFV327722:MFW327722 MPR327722:MPS327722 MZN327722:MZO327722 NJJ327722:NJK327722 NTF327722:NTG327722 ODB327722:ODC327722 OMX327722:OMY327722 OWT327722:OWU327722 PGP327722:PGQ327722 PQL327722:PQM327722 QAH327722:QAI327722 QKD327722:QKE327722 QTZ327722:QUA327722 RDV327722:RDW327722 RNR327722:RNS327722 RXN327722:RXO327722 SHJ327722:SHK327722 SRF327722:SRG327722 TBB327722:TBC327722 TKX327722:TKY327722 TUT327722:TUU327722 UEP327722:UEQ327722 UOL327722:UOM327722 UYH327722:UYI327722 VID327722:VIE327722 VRZ327722:VSA327722 WBV327722:WBW327722 WLR327722:WLS327722 WVN327722:WVO327722 F393258:G393258 JB393258:JC393258 SX393258:SY393258 ACT393258:ACU393258 AMP393258:AMQ393258 AWL393258:AWM393258 BGH393258:BGI393258 BQD393258:BQE393258 BZZ393258:CAA393258 CJV393258:CJW393258 CTR393258:CTS393258 DDN393258:DDO393258 DNJ393258:DNK393258 DXF393258:DXG393258 EHB393258:EHC393258 EQX393258:EQY393258 FAT393258:FAU393258 FKP393258:FKQ393258 FUL393258:FUM393258 GEH393258:GEI393258 GOD393258:GOE393258 GXZ393258:GYA393258 HHV393258:HHW393258 HRR393258:HRS393258 IBN393258:IBO393258 ILJ393258:ILK393258 IVF393258:IVG393258 JFB393258:JFC393258 JOX393258:JOY393258 JYT393258:JYU393258 KIP393258:KIQ393258 KSL393258:KSM393258 LCH393258:LCI393258 LMD393258:LME393258 LVZ393258:LWA393258 MFV393258:MFW393258 MPR393258:MPS393258 MZN393258:MZO393258 NJJ393258:NJK393258 NTF393258:NTG393258 ODB393258:ODC393258 OMX393258:OMY393258 OWT393258:OWU393258 PGP393258:PGQ393258 PQL393258:PQM393258 QAH393258:QAI393258 QKD393258:QKE393258 QTZ393258:QUA393258 RDV393258:RDW393258 RNR393258:RNS393258 RXN393258:RXO393258 SHJ393258:SHK393258 SRF393258:SRG393258 TBB393258:TBC393258 TKX393258:TKY393258 TUT393258:TUU393258 UEP393258:UEQ393258 UOL393258:UOM393258 UYH393258:UYI393258 VID393258:VIE393258 VRZ393258:VSA393258 WBV393258:WBW393258 WLR393258:WLS393258 WVN393258:WVO393258 F458794:G458794 JB458794:JC458794 SX458794:SY458794 ACT458794:ACU458794 AMP458794:AMQ458794 AWL458794:AWM458794 BGH458794:BGI458794 BQD458794:BQE458794 BZZ458794:CAA458794 CJV458794:CJW458794 CTR458794:CTS458794 DDN458794:DDO458794 DNJ458794:DNK458794 DXF458794:DXG458794 EHB458794:EHC458794 EQX458794:EQY458794 FAT458794:FAU458794 FKP458794:FKQ458794 FUL458794:FUM458794 GEH458794:GEI458794 GOD458794:GOE458794 GXZ458794:GYA458794 HHV458794:HHW458794 HRR458794:HRS458794 IBN458794:IBO458794 ILJ458794:ILK458794 IVF458794:IVG458794 JFB458794:JFC458794 JOX458794:JOY458794 JYT458794:JYU458794 KIP458794:KIQ458794 KSL458794:KSM458794 LCH458794:LCI458794 LMD458794:LME458794 LVZ458794:LWA458794 MFV458794:MFW458794 MPR458794:MPS458794 MZN458794:MZO458794 NJJ458794:NJK458794 NTF458794:NTG458794 ODB458794:ODC458794 OMX458794:OMY458794 OWT458794:OWU458794 PGP458794:PGQ458794 PQL458794:PQM458794 QAH458794:QAI458794 QKD458794:QKE458794 QTZ458794:QUA458794 RDV458794:RDW458794 RNR458794:RNS458794 RXN458794:RXO458794 SHJ458794:SHK458794 SRF458794:SRG458794 TBB458794:TBC458794 TKX458794:TKY458794 TUT458794:TUU458794 UEP458794:UEQ458794 UOL458794:UOM458794 UYH458794:UYI458794 VID458794:VIE458794 VRZ458794:VSA458794 WBV458794:WBW458794 WLR458794:WLS458794 WVN458794:WVO458794 F524330:G524330 JB524330:JC524330 SX524330:SY524330 ACT524330:ACU524330 AMP524330:AMQ524330 AWL524330:AWM524330 BGH524330:BGI524330 BQD524330:BQE524330 BZZ524330:CAA524330 CJV524330:CJW524330 CTR524330:CTS524330 DDN524330:DDO524330 DNJ524330:DNK524330 DXF524330:DXG524330 EHB524330:EHC524330 EQX524330:EQY524330 FAT524330:FAU524330 FKP524330:FKQ524330 FUL524330:FUM524330 GEH524330:GEI524330 GOD524330:GOE524330 GXZ524330:GYA524330 HHV524330:HHW524330 HRR524330:HRS524330 IBN524330:IBO524330 ILJ524330:ILK524330 IVF524330:IVG524330 JFB524330:JFC524330 JOX524330:JOY524330 JYT524330:JYU524330 KIP524330:KIQ524330 KSL524330:KSM524330 LCH524330:LCI524330 LMD524330:LME524330 LVZ524330:LWA524330 MFV524330:MFW524330 MPR524330:MPS524330 MZN524330:MZO524330 NJJ524330:NJK524330 NTF524330:NTG524330 ODB524330:ODC524330 OMX524330:OMY524330 OWT524330:OWU524330 PGP524330:PGQ524330 PQL524330:PQM524330 QAH524330:QAI524330 QKD524330:QKE524330 QTZ524330:QUA524330 RDV524330:RDW524330 RNR524330:RNS524330 RXN524330:RXO524330 SHJ524330:SHK524330 SRF524330:SRG524330 TBB524330:TBC524330 TKX524330:TKY524330 TUT524330:TUU524330 UEP524330:UEQ524330 UOL524330:UOM524330 UYH524330:UYI524330 VID524330:VIE524330 VRZ524330:VSA524330 WBV524330:WBW524330 WLR524330:WLS524330 WVN524330:WVO524330 F589866:G589866 JB589866:JC589866 SX589866:SY589866 ACT589866:ACU589866 AMP589866:AMQ589866 AWL589866:AWM589866 BGH589866:BGI589866 BQD589866:BQE589866 BZZ589866:CAA589866 CJV589866:CJW589866 CTR589866:CTS589866 DDN589866:DDO589866 DNJ589866:DNK589866 DXF589866:DXG589866 EHB589866:EHC589866 EQX589866:EQY589866 FAT589866:FAU589866 FKP589866:FKQ589866 FUL589866:FUM589866 GEH589866:GEI589866 GOD589866:GOE589866 GXZ589866:GYA589866 HHV589866:HHW589866 HRR589866:HRS589866 IBN589866:IBO589866 ILJ589866:ILK589866 IVF589866:IVG589866 JFB589866:JFC589866 JOX589866:JOY589866 JYT589866:JYU589866 KIP589866:KIQ589866 KSL589866:KSM589866 LCH589866:LCI589866 LMD589866:LME589866 LVZ589866:LWA589866 MFV589866:MFW589866 MPR589866:MPS589866 MZN589866:MZO589866 NJJ589866:NJK589866 NTF589866:NTG589866 ODB589866:ODC589866 OMX589866:OMY589866 OWT589866:OWU589866 PGP589866:PGQ589866 PQL589866:PQM589866 QAH589866:QAI589866 QKD589866:QKE589866 QTZ589866:QUA589866 RDV589866:RDW589866 RNR589866:RNS589866 RXN589866:RXO589866 SHJ589866:SHK589866 SRF589866:SRG589866 TBB589866:TBC589866 TKX589866:TKY589866 TUT589866:TUU589866 UEP589866:UEQ589866 UOL589866:UOM589866 UYH589866:UYI589866 VID589866:VIE589866 VRZ589866:VSA589866 WBV589866:WBW589866 WLR589866:WLS589866 WVN589866:WVO589866 F655402:G655402 JB655402:JC655402 SX655402:SY655402 ACT655402:ACU655402 AMP655402:AMQ655402 AWL655402:AWM655402 BGH655402:BGI655402 BQD655402:BQE655402 BZZ655402:CAA655402 CJV655402:CJW655402 CTR655402:CTS655402 DDN655402:DDO655402 DNJ655402:DNK655402 DXF655402:DXG655402 EHB655402:EHC655402 EQX655402:EQY655402 FAT655402:FAU655402 FKP655402:FKQ655402 FUL655402:FUM655402 GEH655402:GEI655402 GOD655402:GOE655402 GXZ655402:GYA655402 HHV655402:HHW655402 HRR655402:HRS655402 IBN655402:IBO655402 ILJ655402:ILK655402 IVF655402:IVG655402 JFB655402:JFC655402 JOX655402:JOY655402 JYT655402:JYU655402 KIP655402:KIQ655402 KSL655402:KSM655402 LCH655402:LCI655402 LMD655402:LME655402 LVZ655402:LWA655402 MFV655402:MFW655402 MPR655402:MPS655402 MZN655402:MZO655402 NJJ655402:NJK655402 NTF655402:NTG655402 ODB655402:ODC655402 OMX655402:OMY655402 OWT655402:OWU655402 PGP655402:PGQ655402 PQL655402:PQM655402 QAH655402:QAI655402 QKD655402:QKE655402 QTZ655402:QUA655402 RDV655402:RDW655402 RNR655402:RNS655402 RXN655402:RXO655402 SHJ655402:SHK655402 SRF655402:SRG655402 TBB655402:TBC655402 TKX655402:TKY655402 TUT655402:TUU655402 UEP655402:UEQ655402 UOL655402:UOM655402 UYH655402:UYI655402 VID655402:VIE655402 VRZ655402:VSA655402 WBV655402:WBW655402 WLR655402:WLS655402 WVN655402:WVO655402 F720938:G720938 JB720938:JC720938 SX720938:SY720938 ACT720938:ACU720938 AMP720938:AMQ720938 AWL720938:AWM720938 BGH720938:BGI720938 BQD720938:BQE720938 BZZ720938:CAA720938 CJV720938:CJW720938 CTR720938:CTS720938 DDN720938:DDO720938 DNJ720938:DNK720938 DXF720938:DXG720938 EHB720938:EHC720938 EQX720938:EQY720938 FAT720938:FAU720938 FKP720938:FKQ720938 FUL720938:FUM720938 GEH720938:GEI720938 GOD720938:GOE720938 GXZ720938:GYA720938 HHV720938:HHW720938 HRR720938:HRS720938 IBN720938:IBO720938 ILJ720938:ILK720938 IVF720938:IVG720938 JFB720938:JFC720938 JOX720938:JOY720938 JYT720938:JYU720938 KIP720938:KIQ720938 KSL720938:KSM720938 LCH720938:LCI720938 LMD720938:LME720938 LVZ720938:LWA720938 MFV720938:MFW720938 MPR720938:MPS720938 MZN720938:MZO720938 NJJ720938:NJK720938 NTF720938:NTG720938 ODB720938:ODC720938 OMX720938:OMY720938 OWT720938:OWU720938 PGP720938:PGQ720938 PQL720938:PQM720938 QAH720938:QAI720938 QKD720938:QKE720938 QTZ720938:QUA720938 RDV720938:RDW720938 RNR720938:RNS720938 RXN720938:RXO720938 SHJ720938:SHK720938 SRF720938:SRG720938 TBB720938:TBC720938 TKX720938:TKY720938 TUT720938:TUU720938 UEP720938:UEQ720938 UOL720938:UOM720938 UYH720938:UYI720938 VID720938:VIE720938 VRZ720938:VSA720938 WBV720938:WBW720938 WLR720938:WLS720938 WVN720938:WVO720938 F786474:G786474 JB786474:JC786474 SX786474:SY786474 ACT786474:ACU786474 AMP786474:AMQ786474 AWL786474:AWM786474 BGH786474:BGI786474 BQD786474:BQE786474 BZZ786474:CAA786474 CJV786474:CJW786474 CTR786474:CTS786474 DDN786474:DDO786474 DNJ786474:DNK786474 DXF786474:DXG786474 EHB786474:EHC786474 EQX786474:EQY786474 FAT786474:FAU786474 FKP786474:FKQ786474 FUL786474:FUM786474 GEH786474:GEI786474 GOD786474:GOE786474 GXZ786474:GYA786474 HHV786474:HHW786474 HRR786474:HRS786474 IBN786474:IBO786474 ILJ786474:ILK786474 IVF786474:IVG786474 JFB786474:JFC786474 JOX786474:JOY786474 JYT786474:JYU786474 KIP786474:KIQ786474 KSL786474:KSM786474 LCH786474:LCI786474 LMD786474:LME786474 LVZ786474:LWA786474 MFV786474:MFW786474 MPR786474:MPS786474 MZN786474:MZO786474 NJJ786474:NJK786474 NTF786474:NTG786474 ODB786474:ODC786474 OMX786474:OMY786474 OWT786474:OWU786474 PGP786474:PGQ786474 PQL786474:PQM786474 QAH786474:QAI786474 QKD786474:QKE786474 QTZ786474:QUA786474 RDV786474:RDW786474 RNR786474:RNS786474 RXN786474:RXO786474 SHJ786474:SHK786474 SRF786474:SRG786474 TBB786474:TBC786474 TKX786474:TKY786474 TUT786474:TUU786474 UEP786474:UEQ786474 UOL786474:UOM786474 UYH786474:UYI786474 VID786474:VIE786474 VRZ786474:VSA786474 WBV786474:WBW786474 WLR786474:WLS786474 WVN786474:WVO786474 F852010:G852010 JB852010:JC852010 SX852010:SY852010 ACT852010:ACU852010 AMP852010:AMQ852010 AWL852010:AWM852010 BGH852010:BGI852010 BQD852010:BQE852010 BZZ852010:CAA852010 CJV852010:CJW852010 CTR852010:CTS852010 DDN852010:DDO852010 DNJ852010:DNK852010 DXF852010:DXG852010 EHB852010:EHC852010 EQX852010:EQY852010 FAT852010:FAU852010 FKP852010:FKQ852010 FUL852010:FUM852010 GEH852010:GEI852010 GOD852010:GOE852010 GXZ852010:GYA852010 HHV852010:HHW852010 HRR852010:HRS852010 IBN852010:IBO852010 ILJ852010:ILK852010 IVF852010:IVG852010 JFB852010:JFC852010 JOX852010:JOY852010 JYT852010:JYU852010 KIP852010:KIQ852010 KSL852010:KSM852010 LCH852010:LCI852010 LMD852010:LME852010 LVZ852010:LWA852010 MFV852010:MFW852010 MPR852010:MPS852010 MZN852010:MZO852010 NJJ852010:NJK852010 NTF852010:NTG852010 ODB852010:ODC852010 OMX852010:OMY852010 OWT852010:OWU852010 PGP852010:PGQ852010 PQL852010:PQM852010 QAH852010:QAI852010 QKD852010:QKE852010 QTZ852010:QUA852010 RDV852010:RDW852010 RNR852010:RNS852010 RXN852010:RXO852010 SHJ852010:SHK852010 SRF852010:SRG852010 TBB852010:TBC852010 TKX852010:TKY852010 TUT852010:TUU852010 UEP852010:UEQ852010 UOL852010:UOM852010 UYH852010:UYI852010 VID852010:VIE852010 VRZ852010:VSA852010 WBV852010:WBW852010 WLR852010:WLS852010 WVN852010:WVO852010 F917546:G917546 JB917546:JC917546 SX917546:SY917546 ACT917546:ACU917546 AMP917546:AMQ917546 AWL917546:AWM917546 BGH917546:BGI917546 BQD917546:BQE917546 BZZ917546:CAA917546 CJV917546:CJW917546 CTR917546:CTS917546 DDN917546:DDO917546 DNJ917546:DNK917546 DXF917546:DXG917546 EHB917546:EHC917546 EQX917546:EQY917546 FAT917546:FAU917546 FKP917546:FKQ917546 FUL917546:FUM917546 GEH917546:GEI917546 GOD917546:GOE917546 GXZ917546:GYA917546 HHV917546:HHW917546 HRR917546:HRS917546 IBN917546:IBO917546 ILJ917546:ILK917546 IVF917546:IVG917546 JFB917546:JFC917546 JOX917546:JOY917546 JYT917546:JYU917546 KIP917546:KIQ917546 KSL917546:KSM917546 LCH917546:LCI917546 LMD917546:LME917546 LVZ917546:LWA917546 MFV917546:MFW917546 MPR917546:MPS917546 MZN917546:MZO917546 NJJ917546:NJK917546 NTF917546:NTG917546 ODB917546:ODC917546 OMX917546:OMY917546 OWT917546:OWU917546 PGP917546:PGQ917546 PQL917546:PQM917546 QAH917546:QAI917546 QKD917546:QKE917546 QTZ917546:QUA917546 RDV917546:RDW917546 RNR917546:RNS917546 RXN917546:RXO917546 SHJ917546:SHK917546 SRF917546:SRG917546 TBB917546:TBC917546 TKX917546:TKY917546 TUT917546:TUU917546 UEP917546:UEQ917546 UOL917546:UOM917546 UYH917546:UYI917546 VID917546:VIE917546 VRZ917546:VSA917546 WBV917546:WBW917546 WLR917546:WLS917546 WVN917546:WVO917546 F983082:G983082 JB983082:JC983082 SX983082:SY983082 ACT983082:ACU983082 AMP983082:AMQ983082 AWL983082:AWM983082 BGH983082:BGI983082 BQD983082:BQE983082 BZZ983082:CAA983082 CJV983082:CJW983082 CTR983082:CTS983082 DDN983082:DDO983082 DNJ983082:DNK983082 DXF983082:DXG983082 EHB983082:EHC983082 EQX983082:EQY983082 FAT983082:FAU983082 FKP983082:FKQ983082 FUL983082:FUM983082 GEH983082:GEI983082 GOD983082:GOE983082 GXZ983082:GYA983082 HHV983082:HHW983082 HRR983082:HRS983082 IBN983082:IBO983082 ILJ983082:ILK983082 IVF983082:IVG983082 JFB983082:JFC983082 JOX983082:JOY983082 JYT983082:JYU983082 KIP983082:KIQ983082 KSL983082:KSM983082 LCH983082:LCI983082 LMD983082:LME983082 LVZ983082:LWA983082 MFV983082:MFW983082 MPR983082:MPS983082 MZN983082:MZO983082 NJJ983082:NJK983082 NTF983082:NTG983082 ODB983082:ODC983082 OMX983082:OMY983082 OWT983082:OWU983082 PGP983082:PGQ983082 PQL983082:PQM983082 QAH983082:QAI983082 QKD983082:QKE983082 QTZ983082:QUA983082 RDV983082:RDW983082 RNR983082:RNS983082 RXN983082:RXO983082 SHJ983082:SHK983082 SRF983082:SRG983082 TBB983082:TBC983082 TKX983082:TKY983082 TUT983082:TUU983082 UEP983082:UEQ983082 UOL983082:UOM983082 UYH983082:UYI983082 VID983082:VIE983082 VRZ983082:VSA983082 WBV983082:WBW983082 WLR983082:WLS983082 WVN983082:WVO983082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A67:A68 IW67:IW68 SS67:SS68 ACO67:ACO68 AMK67:AMK68 AWG67:AWG68 BGC67:BGC68 BPY67:BPY68 BZU67:BZU68 CJQ67:CJQ68 CTM67:CTM68 DDI67:DDI68 DNE67:DNE68 DXA67:DXA68 EGW67:EGW68 EQS67:EQS68 FAO67:FAO68 FKK67:FKK68 FUG67:FUG68 GEC67:GEC68 GNY67:GNY68 GXU67:GXU68 HHQ67:HHQ68 HRM67:HRM68 IBI67:IBI68 ILE67:ILE68 IVA67:IVA68 JEW67:JEW68 JOS67:JOS68 JYO67:JYO68 KIK67:KIK68 KSG67:KSG68 LCC67:LCC68 LLY67:LLY68 LVU67:LVU68 MFQ67:MFQ68 MPM67:MPM68 MZI67:MZI68 NJE67:NJE68 NTA67:NTA68 OCW67:OCW68 OMS67:OMS68 OWO67:OWO68 PGK67:PGK68 PQG67:PQG68 QAC67:QAC68 QJY67:QJY68 QTU67:QTU68 RDQ67:RDQ68 RNM67:RNM68 RXI67:RXI68 SHE67:SHE68 SRA67:SRA68 TAW67:TAW68 TKS67:TKS68 TUO67:TUO68 UEK67:UEK68 UOG67:UOG68 UYC67:UYC68 VHY67:VHY68 VRU67:VRU68 WBQ67:WBQ68 WLM67:WLM68 WVI67:WVI68 A65603:A65604 IW65603:IW65604 SS65603:SS65604 ACO65603:ACO65604 AMK65603:AMK65604 AWG65603:AWG65604 BGC65603:BGC65604 BPY65603:BPY65604 BZU65603:BZU65604 CJQ65603:CJQ65604 CTM65603:CTM65604 DDI65603:DDI65604 DNE65603:DNE65604 DXA65603:DXA65604 EGW65603:EGW65604 EQS65603:EQS65604 FAO65603:FAO65604 FKK65603:FKK65604 FUG65603:FUG65604 GEC65603:GEC65604 GNY65603:GNY65604 GXU65603:GXU65604 HHQ65603:HHQ65604 HRM65603:HRM65604 IBI65603:IBI65604 ILE65603:ILE65604 IVA65603:IVA65604 JEW65603:JEW65604 JOS65603:JOS65604 JYO65603:JYO65604 KIK65603:KIK65604 KSG65603:KSG65604 LCC65603:LCC65604 LLY65603:LLY65604 LVU65603:LVU65604 MFQ65603:MFQ65604 MPM65603:MPM65604 MZI65603:MZI65604 NJE65603:NJE65604 NTA65603:NTA65604 OCW65603:OCW65604 OMS65603:OMS65604 OWO65603:OWO65604 PGK65603:PGK65604 PQG65603:PQG65604 QAC65603:QAC65604 QJY65603:QJY65604 QTU65603:QTU65604 RDQ65603:RDQ65604 RNM65603:RNM65604 RXI65603:RXI65604 SHE65603:SHE65604 SRA65603:SRA65604 TAW65603:TAW65604 TKS65603:TKS65604 TUO65603:TUO65604 UEK65603:UEK65604 UOG65603:UOG65604 UYC65603:UYC65604 VHY65603:VHY65604 VRU65603:VRU65604 WBQ65603:WBQ65604 WLM65603:WLM65604 WVI65603:WVI65604 A131139:A131140 IW131139:IW131140 SS131139:SS131140 ACO131139:ACO131140 AMK131139:AMK131140 AWG131139:AWG131140 BGC131139:BGC131140 BPY131139:BPY131140 BZU131139:BZU131140 CJQ131139:CJQ131140 CTM131139:CTM131140 DDI131139:DDI131140 DNE131139:DNE131140 DXA131139:DXA131140 EGW131139:EGW131140 EQS131139:EQS131140 FAO131139:FAO131140 FKK131139:FKK131140 FUG131139:FUG131140 GEC131139:GEC131140 GNY131139:GNY131140 GXU131139:GXU131140 HHQ131139:HHQ131140 HRM131139:HRM131140 IBI131139:IBI131140 ILE131139:ILE131140 IVA131139:IVA131140 JEW131139:JEW131140 JOS131139:JOS131140 JYO131139:JYO131140 KIK131139:KIK131140 KSG131139:KSG131140 LCC131139:LCC131140 LLY131139:LLY131140 LVU131139:LVU131140 MFQ131139:MFQ131140 MPM131139:MPM131140 MZI131139:MZI131140 NJE131139:NJE131140 NTA131139:NTA131140 OCW131139:OCW131140 OMS131139:OMS131140 OWO131139:OWO131140 PGK131139:PGK131140 PQG131139:PQG131140 QAC131139:QAC131140 QJY131139:QJY131140 QTU131139:QTU131140 RDQ131139:RDQ131140 RNM131139:RNM131140 RXI131139:RXI131140 SHE131139:SHE131140 SRA131139:SRA131140 TAW131139:TAW131140 TKS131139:TKS131140 TUO131139:TUO131140 UEK131139:UEK131140 UOG131139:UOG131140 UYC131139:UYC131140 VHY131139:VHY131140 VRU131139:VRU131140 WBQ131139:WBQ131140 WLM131139:WLM131140 WVI131139:WVI131140 A196675:A196676 IW196675:IW196676 SS196675:SS196676 ACO196675:ACO196676 AMK196675:AMK196676 AWG196675:AWG196676 BGC196675:BGC196676 BPY196675:BPY196676 BZU196675:BZU196676 CJQ196675:CJQ196676 CTM196675:CTM196676 DDI196675:DDI196676 DNE196675:DNE196676 DXA196675:DXA196676 EGW196675:EGW196676 EQS196675:EQS196676 FAO196675:FAO196676 FKK196675:FKK196676 FUG196675:FUG196676 GEC196675:GEC196676 GNY196675:GNY196676 GXU196675:GXU196676 HHQ196675:HHQ196676 HRM196675:HRM196676 IBI196675:IBI196676 ILE196675:ILE196676 IVA196675:IVA196676 JEW196675:JEW196676 JOS196675:JOS196676 JYO196675:JYO196676 KIK196675:KIK196676 KSG196675:KSG196676 LCC196675:LCC196676 LLY196675:LLY196676 LVU196675:LVU196676 MFQ196675:MFQ196676 MPM196675:MPM196676 MZI196675:MZI196676 NJE196675:NJE196676 NTA196675:NTA196676 OCW196675:OCW196676 OMS196675:OMS196676 OWO196675:OWO196676 PGK196675:PGK196676 PQG196675:PQG196676 QAC196675:QAC196676 QJY196675:QJY196676 QTU196675:QTU196676 RDQ196675:RDQ196676 RNM196675:RNM196676 RXI196675:RXI196676 SHE196675:SHE196676 SRA196675:SRA196676 TAW196675:TAW196676 TKS196675:TKS196676 TUO196675:TUO196676 UEK196675:UEK196676 UOG196675:UOG196676 UYC196675:UYC196676 VHY196675:VHY196676 VRU196675:VRU196676 WBQ196675:WBQ196676 WLM196675:WLM196676 WVI196675:WVI196676 A262211:A262212 IW262211:IW262212 SS262211:SS262212 ACO262211:ACO262212 AMK262211:AMK262212 AWG262211:AWG262212 BGC262211:BGC262212 BPY262211:BPY262212 BZU262211:BZU262212 CJQ262211:CJQ262212 CTM262211:CTM262212 DDI262211:DDI262212 DNE262211:DNE262212 DXA262211:DXA262212 EGW262211:EGW262212 EQS262211:EQS262212 FAO262211:FAO262212 FKK262211:FKK262212 FUG262211:FUG262212 GEC262211:GEC262212 GNY262211:GNY262212 GXU262211:GXU262212 HHQ262211:HHQ262212 HRM262211:HRM262212 IBI262211:IBI262212 ILE262211:ILE262212 IVA262211:IVA262212 JEW262211:JEW262212 JOS262211:JOS262212 JYO262211:JYO262212 KIK262211:KIK262212 KSG262211:KSG262212 LCC262211:LCC262212 LLY262211:LLY262212 LVU262211:LVU262212 MFQ262211:MFQ262212 MPM262211:MPM262212 MZI262211:MZI262212 NJE262211:NJE262212 NTA262211:NTA262212 OCW262211:OCW262212 OMS262211:OMS262212 OWO262211:OWO262212 PGK262211:PGK262212 PQG262211:PQG262212 QAC262211:QAC262212 QJY262211:QJY262212 QTU262211:QTU262212 RDQ262211:RDQ262212 RNM262211:RNM262212 RXI262211:RXI262212 SHE262211:SHE262212 SRA262211:SRA262212 TAW262211:TAW262212 TKS262211:TKS262212 TUO262211:TUO262212 UEK262211:UEK262212 UOG262211:UOG262212 UYC262211:UYC262212 VHY262211:VHY262212 VRU262211:VRU262212 WBQ262211:WBQ262212 WLM262211:WLM262212 WVI262211:WVI262212 A327747:A327748 IW327747:IW327748 SS327747:SS327748 ACO327747:ACO327748 AMK327747:AMK327748 AWG327747:AWG327748 BGC327747:BGC327748 BPY327747:BPY327748 BZU327747:BZU327748 CJQ327747:CJQ327748 CTM327747:CTM327748 DDI327747:DDI327748 DNE327747:DNE327748 DXA327747:DXA327748 EGW327747:EGW327748 EQS327747:EQS327748 FAO327747:FAO327748 FKK327747:FKK327748 FUG327747:FUG327748 GEC327747:GEC327748 GNY327747:GNY327748 GXU327747:GXU327748 HHQ327747:HHQ327748 HRM327747:HRM327748 IBI327747:IBI327748 ILE327747:ILE327748 IVA327747:IVA327748 JEW327747:JEW327748 JOS327747:JOS327748 JYO327747:JYO327748 KIK327747:KIK327748 KSG327747:KSG327748 LCC327747:LCC327748 LLY327747:LLY327748 LVU327747:LVU327748 MFQ327747:MFQ327748 MPM327747:MPM327748 MZI327747:MZI327748 NJE327747:NJE327748 NTA327747:NTA327748 OCW327747:OCW327748 OMS327747:OMS327748 OWO327747:OWO327748 PGK327747:PGK327748 PQG327747:PQG327748 QAC327747:QAC327748 QJY327747:QJY327748 QTU327747:QTU327748 RDQ327747:RDQ327748 RNM327747:RNM327748 RXI327747:RXI327748 SHE327747:SHE327748 SRA327747:SRA327748 TAW327747:TAW327748 TKS327747:TKS327748 TUO327747:TUO327748 UEK327747:UEK327748 UOG327747:UOG327748 UYC327747:UYC327748 VHY327747:VHY327748 VRU327747:VRU327748 WBQ327747:WBQ327748 WLM327747:WLM327748 WVI327747:WVI327748 A393283:A393284 IW393283:IW393284 SS393283:SS393284 ACO393283:ACO393284 AMK393283:AMK393284 AWG393283:AWG393284 BGC393283:BGC393284 BPY393283:BPY393284 BZU393283:BZU393284 CJQ393283:CJQ393284 CTM393283:CTM393284 DDI393283:DDI393284 DNE393283:DNE393284 DXA393283:DXA393284 EGW393283:EGW393284 EQS393283:EQS393284 FAO393283:FAO393284 FKK393283:FKK393284 FUG393283:FUG393284 GEC393283:GEC393284 GNY393283:GNY393284 GXU393283:GXU393284 HHQ393283:HHQ393284 HRM393283:HRM393284 IBI393283:IBI393284 ILE393283:ILE393284 IVA393283:IVA393284 JEW393283:JEW393284 JOS393283:JOS393284 JYO393283:JYO393284 KIK393283:KIK393284 KSG393283:KSG393284 LCC393283:LCC393284 LLY393283:LLY393284 LVU393283:LVU393284 MFQ393283:MFQ393284 MPM393283:MPM393284 MZI393283:MZI393284 NJE393283:NJE393284 NTA393283:NTA393284 OCW393283:OCW393284 OMS393283:OMS393284 OWO393283:OWO393284 PGK393283:PGK393284 PQG393283:PQG393284 QAC393283:QAC393284 QJY393283:QJY393284 QTU393283:QTU393284 RDQ393283:RDQ393284 RNM393283:RNM393284 RXI393283:RXI393284 SHE393283:SHE393284 SRA393283:SRA393284 TAW393283:TAW393284 TKS393283:TKS393284 TUO393283:TUO393284 UEK393283:UEK393284 UOG393283:UOG393284 UYC393283:UYC393284 VHY393283:VHY393284 VRU393283:VRU393284 WBQ393283:WBQ393284 WLM393283:WLM393284 WVI393283:WVI393284 A458819:A458820 IW458819:IW458820 SS458819:SS458820 ACO458819:ACO458820 AMK458819:AMK458820 AWG458819:AWG458820 BGC458819:BGC458820 BPY458819:BPY458820 BZU458819:BZU458820 CJQ458819:CJQ458820 CTM458819:CTM458820 DDI458819:DDI458820 DNE458819:DNE458820 DXA458819:DXA458820 EGW458819:EGW458820 EQS458819:EQS458820 FAO458819:FAO458820 FKK458819:FKK458820 FUG458819:FUG458820 GEC458819:GEC458820 GNY458819:GNY458820 GXU458819:GXU458820 HHQ458819:HHQ458820 HRM458819:HRM458820 IBI458819:IBI458820 ILE458819:ILE458820 IVA458819:IVA458820 JEW458819:JEW458820 JOS458819:JOS458820 JYO458819:JYO458820 KIK458819:KIK458820 KSG458819:KSG458820 LCC458819:LCC458820 LLY458819:LLY458820 LVU458819:LVU458820 MFQ458819:MFQ458820 MPM458819:MPM458820 MZI458819:MZI458820 NJE458819:NJE458820 NTA458819:NTA458820 OCW458819:OCW458820 OMS458819:OMS458820 OWO458819:OWO458820 PGK458819:PGK458820 PQG458819:PQG458820 QAC458819:QAC458820 QJY458819:QJY458820 QTU458819:QTU458820 RDQ458819:RDQ458820 RNM458819:RNM458820 RXI458819:RXI458820 SHE458819:SHE458820 SRA458819:SRA458820 TAW458819:TAW458820 TKS458819:TKS458820 TUO458819:TUO458820 UEK458819:UEK458820 UOG458819:UOG458820 UYC458819:UYC458820 VHY458819:VHY458820 VRU458819:VRU458820 WBQ458819:WBQ458820 WLM458819:WLM458820 WVI458819:WVI458820 A524355:A524356 IW524355:IW524356 SS524355:SS524356 ACO524355:ACO524356 AMK524355:AMK524356 AWG524355:AWG524356 BGC524355:BGC524356 BPY524355:BPY524356 BZU524355:BZU524356 CJQ524355:CJQ524356 CTM524355:CTM524356 DDI524355:DDI524356 DNE524355:DNE524356 DXA524355:DXA524356 EGW524355:EGW524356 EQS524355:EQS524356 FAO524355:FAO524356 FKK524355:FKK524356 FUG524355:FUG524356 GEC524355:GEC524356 GNY524355:GNY524356 GXU524355:GXU524356 HHQ524355:HHQ524356 HRM524355:HRM524356 IBI524355:IBI524356 ILE524355:ILE524356 IVA524355:IVA524356 JEW524355:JEW524356 JOS524355:JOS524356 JYO524355:JYO524356 KIK524355:KIK524356 KSG524355:KSG524356 LCC524355:LCC524356 LLY524355:LLY524356 LVU524355:LVU524356 MFQ524355:MFQ524356 MPM524355:MPM524356 MZI524355:MZI524356 NJE524355:NJE524356 NTA524355:NTA524356 OCW524355:OCW524356 OMS524355:OMS524356 OWO524355:OWO524356 PGK524355:PGK524356 PQG524355:PQG524356 QAC524355:QAC524356 QJY524355:QJY524356 QTU524355:QTU524356 RDQ524355:RDQ524356 RNM524355:RNM524356 RXI524355:RXI524356 SHE524355:SHE524356 SRA524355:SRA524356 TAW524355:TAW524356 TKS524355:TKS524356 TUO524355:TUO524356 UEK524355:UEK524356 UOG524355:UOG524356 UYC524355:UYC524356 VHY524355:VHY524356 VRU524355:VRU524356 WBQ524355:WBQ524356 WLM524355:WLM524356 WVI524355:WVI524356 A589891:A589892 IW589891:IW589892 SS589891:SS589892 ACO589891:ACO589892 AMK589891:AMK589892 AWG589891:AWG589892 BGC589891:BGC589892 BPY589891:BPY589892 BZU589891:BZU589892 CJQ589891:CJQ589892 CTM589891:CTM589892 DDI589891:DDI589892 DNE589891:DNE589892 DXA589891:DXA589892 EGW589891:EGW589892 EQS589891:EQS589892 FAO589891:FAO589892 FKK589891:FKK589892 FUG589891:FUG589892 GEC589891:GEC589892 GNY589891:GNY589892 GXU589891:GXU589892 HHQ589891:HHQ589892 HRM589891:HRM589892 IBI589891:IBI589892 ILE589891:ILE589892 IVA589891:IVA589892 JEW589891:JEW589892 JOS589891:JOS589892 JYO589891:JYO589892 KIK589891:KIK589892 KSG589891:KSG589892 LCC589891:LCC589892 LLY589891:LLY589892 LVU589891:LVU589892 MFQ589891:MFQ589892 MPM589891:MPM589892 MZI589891:MZI589892 NJE589891:NJE589892 NTA589891:NTA589892 OCW589891:OCW589892 OMS589891:OMS589892 OWO589891:OWO589892 PGK589891:PGK589892 PQG589891:PQG589892 QAC589891:QAC589892 QJY589891:QJY589892 QTU589891:QTU589892 RDQ589891:RDQ589892 RNM589891:RNM589892 RXI589891:RXI589892 SHE589891:SHE589892 SRA589891:SRA589892 TAW589891:TAW589892 TKS589891:TKS589892 TUO589891:TUO589892 UEK589891:UEK589892 UOG589891:UOG589892 UYC589891:UYC589892 VHY589891:VHY589892 VRU589891:VRU589892 WBQ589891:WBQ589892 WLM589891:WLM589892 WVI589891:WVI589892 A655427:A655428 IW655427:IW655428 SS655427:SS655428 ACO655427:ACO655428 AMK655427:AMK655428 AWG655427:AWG655428 BGC655427:BGC655428 BPY655427:BPY655428 BZU655427:BZU655428 CJQ655427:CJQ655428 CTM655427:CTM655428 DDI655427:DDI655428 DNE655427:DNE655428 DXA655427:DXA655428 EGW655427:EGW655428 EQS655427:EQS655428 FAO655427:FAO655428 FKK655427:FKK655428 FUG655427:FUG655428 GEC655427:GEC655428 GNY655427:GNY655428 GXU655427:GXU655428 HHQ655427:HHQ655428 HRM655427:HRM655428 IBI655427:IBI655428 ILE655427:ILE655428 IVA655427:IVA655428 JEW655427:JEW655428 JOS655427:JOS655428 JYO655427:JYO655428 KIK655427:KIK655428 KSG655427:KSG655428 LCC655427:LCC655428 LLY655427:LLY655428 LVU655427:LVU655428 MFQ655427:MFQ655428 MPM655427:MPM655428 MZI655427:MZI655428 NJE655427:NJE655428 NTA655427:NTA655428 OCW655427:OCW655428 OMS655427:OMS655428 OWO655427:OWO655428 PGK655427:PGK655428 PQG655427:PQG655428 QAC655427:QAC655428 QJY655427:QJY655428 QTU655427:QTU655428 RDQ655427:RDQ655428 RNM655427:RNM655428 RXI655427:RXI655428 SHE655427:SHE655428 SRA655427:SRA655428 TAW655427:TAW655428 TKS655427:TKS655428 TUO655427:TUO655428 UEK655427:UEK655428 UOG655427:UOG655428 UYC655427:UYC655428 VHY655427:VHY655428 VRU655427:VRU655428 WBQ655427:WBQ655428 WLM655427:WLM655428 WVI655427:WVI655428 A720963:A720964 IW720963:IW720964 SS720963:SS720964 ACO720963:ACO720964 AMK720963:AMK720964 AWG720963:AWG720964 BGC720963:BGC720964 BPY720963:BPY720964 BZU720963:BZU720964 CJQ720963:CJQ720964 CTM720963:CTM720964 DDI720963:DDI720964 DNE720963:DNE720964 DXA720963:DXA720964 EGW720963:EGW720964 EQS720963:EQS720964 FAO720963:FAO720964 FKK720963:FKK720964 FUG720963:FUG720964 GEC720963:GEC720964 GNY720963:GNY720964 GXU720963:GXU720964 HHQ720963:HHQ720964 HRM720963:HRM720964 IBI720963:IBI720964 ILE720963:ILE720964 IVA720963:IVA720964 JEW720963:JEW720964 JOS720963:JOS720964 JYO720963:JYO720964 KIK720963:KIK720964 KSG720963:KSG720964 LCC720963:LCC720964 LLY720963:LLY720964 LVU720963:LVU720964 MFQ720963:MFQ720964 MPM720963:MPM720964 MZI720963:MZI720964 NJE720963:NJE720964 NTA720963:NTA720964 OCW720963:OCW720964 OMS720963:OMS720964 OWO720963:OWO720964 PGK720963:PGK720964 PQG720963:PQG720964 QAC720963:QAC720964 QJY720963:QJY720964 QTU720963:QTU720964 RDQ720963:RDQ720964 RNM720963:RNM720964 RXI720963:RXI720964 SHE720963:SHE720964 SRA720963:SRA720964 TAW720963:TAW720964 TKS720963:TKS720964 TUO720963:TUO720964 UEK720963:UEK720964 UOG720963:UOG720964 UYC720963:UYC720964 VHY720963:VHY720964 VRU720963:VRU720964 WBQ720963:WBQ720964 WLM720963:WLM720964 WVI720963:WVI720964 A786499:A786500 IW786499:IW786500 SS786499:SS786500 ACO786499:ACO786500 AMK786499:AMK786500 AWG786499:AWG786500 BGC786499:BGC786500 BPY786499:BPY786500 BZU786499:BZU786500 CJQ786499:CJQ786500 CTM786499:CTM786500 DDI786499:DDI786500 DNE786499:DNE786500 DXA786499:DXA786500 EGW786499:EGW786500 EQS786499:EQS786500 FAO786499:FAO786500 FKK786499:FKK786500 FUG786499:FUG786500 GEC786499:GEC786500 GNY786499:GNY786500 GXU786499:GXU786500 HHQ786499:HHQ786500 HRM786499:HRM786500 IBI786499:IBI786500 ILE786499:ILE786500 IVA786499:IVA786500 JEW786499:JEW786500 JOS786499:JOS786500 JYO786499:JYO786500 KIK786499:KIK786500 KSG786499:KSG786500 LCC786499:LCC786500 LLY786499:LLY786500 LVU786499:LVU786500 MFQ786499:MFQ786500 MPM786499:MPM786500 MZI786499:MZI786500 NJE786499:NJE786500 NTA786499:NTA786500 OCW786499:OCW786500 OMS786499:OMS786500 OWO786499:OWO786500 PGK786499:PGK786500 PQG786499:PQG786500 QAC786499:QAC786500 QJY786499:QJY786500 QTU786499:QTU786500 RDQ786499:RDQ786500 RNM786499:RNM786500 RXI786499:RXI786500 SHE786499:SHE786500 SRA786499:SRA786500 TAW786499:TAW786500 TKS786499:TKS786500 TUO786499:TUO786500 UEK786499:UEK786500 UOG786499:UOG786500 UYC786499:UYC786500 VHY786499:VHY786500 VRU786499:VRU786500 WBQ786499:WBQ786500 WLM786499:WLM786500 WVI786499:WVI786500 A852035:A852036 IW852035:IW852036 SS852035:SS852036 ACO852035:ACO852036 AMK852035:AMK852036 AWG852035:AWG852036 BGC852035:BGC852036 BPY852035:BPY852036 BZU852035:BZU852036 CJQ852035:CJQ852036 CTM852035:CTM852036 DDI852035:DDI852036 DNE852035:DNE852036 DXA852035:DXA852036 EGW852035:EGW852036 EQS852035:EQS852036 FAO852035:FAO852036 FKK852035:FKK852036 FUG852035:FUG852036 GEC852035:GEC852036 GNY852035:GNY852036 GXU852035:GXU852036 HHQ852035:HHQ852036 HRM852035:HRM852036 IBI852035:IBI852036 ILE852035:ILE852036 IVA852035:IVA852036 JEW852035:JEW852036 JOS852035:JOS852036 JYO852035:JYO852036 KIK852035:KIK852036 KSG852035:KSG852036 LCC852035:LCC852036 LLY852035:LLY852036 LVU852035:LVU852036 MFQ852035:MFQ852036 MPM852035:MPM852036 MZI852035:MZI852036 NJE852035:NJE852036 NTA852035:NTA852036 OCW852035:OCW852036 OMS852035:OMS852036 OWO852035:OWO852036 PGK852035:PGK852036 PQG852035:PQG852036 QAC852035:QAC852036 QJY852035:QJY852036 QTU852035:QTU852036 RDQ852035:RDQ852036 RNM852035:RNM852036 RXI852035:RXI852036 SHE852035:SHE852036 SRA852035:SRA852036 TAW852035:TAW852036 TKS852035:TKS852036 TUO852035:TUO852036 UEK852035:UEK852036 UOG852035:UOG852036 UYC852035:UYC852036 VHY852035:VHY852036 VRU852035:VRU852036 WBQ852035:WBQ852036 WLM852035:WLM852036 WVI852035:WVI852036 A917571:A917572 IW917571:IW917572 SS917571:SS917572 ACO917571:ACO917572 AMK917571:AMK917572 AWG917571:AWG917572 BGC917571:BGC917572 BPY917571:BPY917572 BZU917571:BZU917572 CJQ917571:CJQ917572 CTM917571:CTM917572 DDI917571:DDI917572 DNE917571:DNE917572 DXA917571:DXA917572 EGW917571:EGW917572 EQS917571:EQS917572 FAO917571:FAO917572 FKK917571:FKK917572 FUG917571:FUG917572 GEC917571:GEC917572 GNY917571:GNY917572 GXU917571:GXU917572 HHQ917571:HHQ917572 HRM917571:HRM917572 IBI917571:IBI917572 ILE917571:ILE917572 IVA917571:IVA917572 JEW917571:JEW917572 JOS917571:JOS917572 JYO917571:JYO917572 KIK917571:KIK917572 KSG917571:KSG917572 LCC917571:LCC917572 LLY917571:LLY917572 LVU917571:LVU917572 MFQ917571:MFQ917572 MPM917571:MPM917572 MZI917571:MZI917572 NJE917571:NJE917572 NTA917571:NTA917572 OCW917571:OCW917572 OMS917571:OMS917572 OWO917571:OWO917572 PGK917571:PGK917572 PQG917571:PQG917572 QAC917571:QAC917572 QJY917571:QJY917572 QTU917571:QTU917572 RDQ917571:RDQ917572 RNM917571:RNM917572 RXI917571:RXI917572 SHE917571:SHE917572 SRA917571:SRA917572 TAW917571:TAW917572 TKS917571:TKS917572 TUO917571:TUO917572 UEK917571:UEK917572 UOG917571:UOG917572 UYC917571:UYC917572 VHY917571:VHY917572 VRU917571:VRU917572 WBQ917571:WBQ917572 WLM917571:WLM917572 WVI917571:WVI917572 A983107:A983108 IW983107:IW983108 SS983107:SS983108 ACO983107:ACO983108 AMK983107:AMK983108 AWG983107:AWG983108 BGC983107:BGC983108 BPY983107:BPY983108 BZU983107:BZU983108 CJQ983107:CJQ983108 CTM983107:CTM983108 DDI983107:DDI983108 DNE983107:DNE983108 DXA983107:DXA983108 EGW983107:EGW983108 EQS983107:EQS983108 FAO983107:FAO983108 FKK983107:FKK983108 FUG983107:FUG983108 GEC983107:GEC983108 GNY983107:GNY983108 GXU983107:GXU983108 HHQ983107:HHQ983108 HRM983107:HRM983108 IBI983107:IBI983108 ILE983107:ILE983108 IVA983107:IVA983108 JEW983107:JEW983108 JOS983107:JOS983108 JYO983107:JYO983108 KIK983107:KIK983108 KSG983107:KSG983108 LCC983107:LCC983108 LLY983107:LLY983108 LVU983107:LVU983108 MFQ983107:MFQ983108 MPM983107:MPM983108 MZI983107:MZI983108 NJE983107:NJE983108 NTA983107:NTA983108 OCW983107:OCW983108 OMS983107:OMS983108 OWO983107:OWO983108 PGK983107:PGK983108 PQG983107:PQG983108 QAC983107:QAC983108 QJY983107:QJY983108 QTU983107:QTU983108 RDQ983107:RDQ983108 RNM983107:RNM983108 RXI983107:RXI983108 SHE983107:SHE983108 SRA983107:SRA983108 TAW983107:TAW983108 TKS983107:TKS983108 TUO983107:TUO983108 UEK983107:UEK983108 UOG983107:UOG983108 UYC983107:UYC983108 VHY983107:VHY983108 VRU983107:VRU983108 WBQ983107:WBQ983108 WLM983107:WLM983108 WVI983107:WVI983108</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70"/>
  <sheetViews>
    <sheetView showGridLines="0" zoomScale="90" zoomScaleNormal="9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３月月間</v>
      </c>
      <c r="G1" s="4" t="s">
        <v>69</v>
      </c>
      <c r="H1" s="2"/>
      <c r="I1" s="2"/>
      <c r="J1" s="2"/>
    </row>
    <row r="2" spans="1:11" ht="18" customHeight="1" x14ac:dyDescent="0.15">
      <c r="A2" s="227"/>
      <c r="B2" s="226"/>
      <c r="C2" s="683" t="s">
        <v>219</v>
      </c>
      <c r="D2" s="684"/>
      <c r="E2" s="685"/>
      <c r="F2" s="686"/>
      <c r="G2" s="683" t="s">
        <v>218</v>
      </c>
      <c r="H2" s="684"/>
      <c r="I2" s="685"/>
      <c r="J2" s="686"/>
    </row>
    <row r="3" spans="1:11" ht="18.75" customHeight="1" x14ac:dyDescent="0.15">
      <c r="A3" s="225"/>
      <c r="B3" s="224"/>
      <c r="C3" s="687" t="s">
        <v>389</v>
      </c>
      <c r="D3" s="689" t="s">
        <v>388</v>
      </c>
      <c r="E3" s="664" t="s">
        <v>215</v>
      </c>
      <c r="F3" s="665"/>
      <c r="G3" s="660" t="str">
        <f>C3</f>
        <v>13.3月</v>
      </c>
      <c r="H3" s="662" t="str">
        <f>D3</f>
        <v>12.3月</v>
      </c>
      <c r="I3" s="664" t="s">
        <v>215</v>
      </c>
      <c r="J3" s="665"/>
    </row>
    <row r="4" spans="1:11" ht="18" customHeight="1" x14ac:dyDescent="0.15">
      <c r="A4" s="223"/>
      <c r="B4" s="222"/>
      <c r="C4" s="688"/>
      <c r="D4" s="690"/>
      <c r="E4" s="200" t="s">
        <v>214</v>
      </c>
      <c r="F4" s="199" t="s">
        <v>367</v>
      </c>
      <c r="G4" s="661"/>
      <c r="H4" s="663"/>
      <c r="I4" s="200" t="s">
        <v>214</v>
      </c>
      <c r="J4" s="199" t="s">
        <v>367</v>
      </c>
    </row>
    <row r="5" spans="1:11" ht="13.5" customHeight="1" x14ac:dyDescent="0.15">
      <c r="A5" s="668" t="s">
        <v>212</v>
      </c>
      <c r="B5" s="718"/>
      <c r="C5" s="670">
        <f>C7+C12+C17+C22+C27</f>
        <v>573575</v>
      </c>
      <c r="D5" s="672">
        <f>D7+D12+D17+D22+D27</f>
        <v>557788</v>
      </c>
      <c r="E5" s="727">
        <f>C5/D5</f>
        <v>1.0283028677562085</v>
      </c>
      <c r="F5" s="725">
        <f>C5-D5</f>
        <v>15787</v>
      </c>
      <c r="G5" s="670">
        <f>G7+G12+G17+G22+G27</f>
        <v>717593</v>
      </c>
      <c r="H5" s="681">
        <f>H7+H12+H17+H22+H27</f>
        <v>731876</v>
      </c>
      <c r="I5" s="727">
        <f>G5/H5</f>
        <v>0.98048439899655138</v>
      </c>
      <c r="J5" s="725">
        <f>G5-H5</f>
        <v>-14283</v>
      </c>
    </row>
    <row r="6" spans="1:11" ht="13.5" customHeight="1" x14ac:dyDescent="0.15">
      <c r="A6" s="679" t="s">
        <v>113</v>
      </c>
      <c r="B6" s="715"/>
      <c r="C6" s="671"/>
      <c r="D6" s="673"/>
      <c r="E6" s="728"/>
      <c r="F6" s="726"/>
      <c r="G6" s="671"/>
      <c r="H6" s="682"/>
      <c r="I6" s="728"/>
      <c r="J6" s="726"/>
    </row>
    <row r="7" spans="1:11" ht="18" customHeight="1" x14ac:dyDescent="0.15">
      <c r="A7" s="731" t="s">
        <v>211</v>
      </c>
      <c r="B7" s="732"/>
      <c r="C7" s="193">
        <f>SUM(C8:C11)</f>
        <v>284336</v>
      </c>
      <c r="D7" s="192">
        <f>SUM(D8:D11)</f>
        <v>277460</v>
      </c>
      <c r="E7" s="191">
        <f t="shared" ref="E7:E34" si="0">C7/D7</f>
        <v>1.0247819505514308</v>
      </c>
      <c r="F7" s="190">
        <f t="shared" ref="F7:F34" si="1">C7-D7</f>
        <v>6876</v>
      </c>
      <c r="G7" s="193">
        <f>SUM(G8:G11)</f>
        <v>347895</v>
      </c>
      <c r="H7" s="195">
        <f>SUM(H8:H11)</f>
        <v>362001</v>
      </c>
      <c r="I7" s="191">
        <f t="shared" ref="I7:I34" si="2">G7/H7</f>
        <v>0.9610332568142077</v>
      </c>
      <c r="J7" s="190">
        <f t="shared" ref="J7:J34" si="3">G7-H7</f>
        <v>-14106</v>
      </c>
      <c r="K7" s="180"/>
    </row>
    <row r="8" spans="1:11" ht="18" customHeight="1" x14ac:dyDescent="0.15">
      <c r="A8" s="187" t="s">
        <v>210</v>
      </c>
      <c r="B8" s="189" t="s">
        <v>111</v>
      </c>
      <c r="C8" s="184">
        <f>'３月(月間)'!B9+'３月(月間)'!B14</f>
        <v>121742</v>
      </c>
      <c r="D8" s="185">
        <f>'３月(月間)'!C9+'３月(月間)'!C14</f>
        <v>119392</v>
      </c>
      <c r="E8" s="182">
        <f t="shared" si="0"/>
        <v>1.0196830608415974</v>
      </c>
      <c r="F8" s="181">
        <f t="shared" si="1"/>
        <v>2350</v>
      </c>
      <c r="G8" s="184">
        <f>'３月(月間)'!F9+'３月(月間)'!F14</f>
        <v>157105</v>
      </c>
      <c r="H8" s="183">
        <f>'３月(月間)'!G9+'３月(月間)'!G14</f>
        <v>164266</v>
      </c>
      <c r="I8" s="182">
        <f t="shared" si="2"/>
        <v>0.95640607307659531</v>
      </c>
      <c r="J8" s="181">
        <f t="shared" si="3"/>
        <v>-7161</v>
      </c>
      <c r="K8" s="180"/>
    </row>
    <row r="9" spans="1:11" ht="18" customHeight="1" x14ac:dyDescent="0.15">
      <c r="A9" s="187"/>
      <c r="B9" s="189" t="s">
        <v>110</v>
      </c>
      <c r="C9" s="184">
        <f>'３月(月間)'!B19+'３月(月間)'!B22+'３月(月間)'!B23+'３月(月間)'!B24</f>
        <v>12146</v>
      </c>
      <c r="D9" s="185">
        <f>'３月(月間)'!C19+'３月(月間)'!C22+'３月(月間)'!C23+'３月(月間)'!C24</f>
        <v>10059</v>
      </c>
      <c r="E9" s="182">
        <f t="shared" si="0"/>
        <v>1.2074758922358086</v>
      </c>
      <c r="F9" s="181">
        <f t="shared" si="1"/>
        <v>2087</v>
      </c>
      <c r="G9" s="184">
        <f>'３月(月間)'!F19+'３月(月間)'!F22+'３月(月間)'!F23+'３月(月間)'!F24</f>
        <v>13635</v>
      </c>
      <c r="H9" s="183">
        <f>'３月(月間)'!G19+'３月(月間)'!G22+'３月(月間)'!G23+'３月(月間)'!G24</f>
        <v>13445</v>
      </c>
      <c r="I9" s="182">
        <f t="shared" si="2"/>
        <v>1.0141316474525846</v>
      </c>
      <c r="J9" s="181">
        <f t="shared" si="3"/>
        <v>190</v>
      </c>
      <c r="K9" s="180"/>
    </row>
    <row r="10" spans="1:11" ht="18" customHeight="1" x14ac:dyDescent="0.15">
      <c r="A10" s="187"/>
      <c r="B10" s="189" t="s">
        <v>108</v>
      </c>
      <c r="C10" s="184">
        <f>'３月(月間)'!B43+'３月(月間)'!B49+'３月(月間)'!B61</f>
        <v>123631</v>
      </c>
      <c r="D10" s="185">
        <f>'３月(月間)'!C43+'３月(月間)'!C49+'３月(月間)'!C61</f>
        <v>122854</v>
      </c>
      <c r="E10" s="182">
        <f t="shared" si="0"/>
        <v>1.0063245803962426</v>
      </c>
      <c r="F10" s="181">
        <f t="shared" si="1"/>
        <v>777</v>
      </c>
      <c r="G10" s="184">
        <f>'３月(月間)'!F43+'３月(月間)'!F49+'３月(月間)'!F61</f>
        <v>146711</v>
      </c>
      <c r="H10" s="183">
        <f>'３月(月間)'!G43+'３月(月間)'!G49+'３月(月間)'!G61</f>
        <v>150660</v>
      </c>
      <c r="I10" s="182">
        <f t="shared" si="2"/>
        <v>0.97378866321518653</v>
      </c>
      <c r="J10" s="181">
        <f t="shared" si="3"/>
        <v>-3949</v>
      </c>
      <c r="K10" s="180"/>
    </row>
    <row r="11" spans="1:11" ht="18" customHeight="1" x14ac:dyDescent="0.15">
      <c r="A11" s="187"/>
      <c r="B11" s="189" t="s">
        <v>112</v>
      </c>
      <c r="C11" s="184">
        <f>'３月(月間)'!B71+'３月(月間)'!B72</f>
        <v>26817</v>
      </c>
      <c r="D11" s="221">
        <f>'３月(月間)'!C71+'３月(月間)'!C72</f>
        <v>25155</v>
      </c>
      <c r="E11" s="182">
        <f t="shared" si="0"/>
        <v>1.0660703637447824</v>
      </c>
      <c r="F11" s="181">
        <f t="shared" si="1"/>
        <v>1662</v>
      </c>
      <c r="G11" s="184">
        <f>'３月(月間)'!F71+'３月(月間)'!F72</f>
        <v>30444</v>
      </c>
      <c r="H11" s="221">
        <f>'３月(月間)'!G71+'３月(月間)'!G72</f>
        <v>33630</v>
      </c>
      <c r="I11" s="182">
        <f t="shared" si="2"/>
        <v>0.90526315789473688</v>
      </c>
      <c r="J11" s="181">
        <f t="shared" si="3"/>
        <v>-3186</v>
      </c>
      <c r="K11" s="180"/>
    </row>
    <row r="12" spans="1:11" ht="18" customHeight="1" x14ac:dyDescent="0.15">
      <c r="A12" s="731" t="s">
        <v>209</v>
      </c>
      <c r="B12" s="732"/>
      <c r="C12" s="193">
        <f>SUM(C13:C16)</f>
        <v>99977</v>
      </c>
      <c r="D12" s="192">
        <f>SUM(D13:D16)</f>
        <v>103375</v>
      </c>
      <c r="E12" s="191">
        <f t="shared" si="0"/>
        <v>0.96712938331318021</v>
      </c>
      <c r="F12" s="190">
        <f t="shared" si="1"/>
        <v>-3398</v>
      </c>
      <c r="G12" s="193">
        <f>SUM(G13:G16)</f>
        <v>126543</v>
      </c>
      <c r="H12" s="192">
        <f>SUM(H13:H16)</f>
        <v>131559</v>
      </c>
      <c r="I12" s="191">
        <f t="shared" si="2"/>
        <v>0.96187261988917516</v>
      </c>
      <c r="J12" s="190">
        <f t="shared" si="3"/>
        <v>-5016</v>
      </c>
      <c r="K12" s="180"/>
    </row>
    <row r="13" spans="1:11" ht="18" customHeight="1" x14ac:dyDescent="0.15">
      <c r="A13" s="187" t="s">
        <v>208</v>
      </c>
      <c r="B13" s="189" t="s">
        <v>111</v>
      </c>
      <c r="C13" s="184">
        <f>'３月(月間)'!B10+'３月(月間)'!B11+'３月(月間)'!B16</f>
        <v>14091</v>
      </c>
      <c r="D13" s="185">
        <f>'３月(月間)'!C10+'３月(月間)'!C11+'３月(月間)'!C16</f>
        <v>33579</v>
      </c>
      <c r="E13" s="182">
        <f t="shared" si="0"/>
        <v>0.41963727329580985</v>
      </c>
      <c r="F13" s="181">
        <f t="shared" si="1"/>
        <v>-19488</v>
      </c>
      <c r="G13" s="184">
        <f>'３月(月間)'!F10+'３月(月間)'!F11+'３月(月間)'!F16</f>
        <v>15500</v>
      </c>
      <c r="H13" s="185">
        <f>'３月(月間)'!G10+'３月(月間)'!G11+'３月(月間)'!G16</f>
        <v>40011</v>
      </c>
      <c r="I13" s="182">
        <f t="shared" si="2"/>
        <v>0.38739346679663095</v>
      </c>
      <c r="J13" s="181">
        <f t="shared" si="3"/>
        <v>-24511</v>
      </c>
      <c r="K13" s="180"/>
    </row>
    <row r="14" spans="1:11" ht="18" customHeight="1" x14ac:dyDescent="0.15">
      <c r="A14" s="187"/>
      <c r="B14" s="189" t="s">
        <v>110</v>
      </c>
      <c r="C14" s="184">
        <f>'３月(月間)'!B20+'３月(月間)'!B25+'３月(月間)'!B26+'３月(月間)'!B27+'３月(月間)'!B36</f>
        <v>15173</v>
      </c>
      <c r="D14" s="185">
        <f>'３月(月間)'!C20+'３月(月間)'!C25+'３月(月間)'!C26+'３月(月間)'!C27+'３月(月間)'!C36</f>
        <v>5999</v>
      </c>
      <c r="E14" s="182">
        <f t="shared" si="0"/>
        <v>2.5292548758126356</v>
      </c>
      <c r="F14" s="181">
        <f t="shared" si="1"/>
        <v>9174</v>
      </c>
      <c r="G14" s="184">
        <f>'３月(月間)'!F20+'３月(月間)'!F25+'３月(月間)'!F26+'３月(月間)'!F27+'３月(月間)'!F36</f>
        <v>18155</v>
      </c>
      <c r="H14" s="185">
        <f>'３月(月間)'!G20+'３月(月間)'!G25+'３月(月間)'!G26+'３月(月間)'!G27+'３月(月間)'!G36</f>
        <v>6790</v>
      </c>
      <c r="I14" s="182">
        <f t="shared" si="2"/>
        <v>2.6737849779086891</v>
      </c>
      <c r="J14" s="181">
        <f t="shared" si="3"/>
        <v>11365</v>
      </c>
      <c r="K14" s="180"/>
    </row>
    <row r="15" spans="1:11" ht="18" customHeight="1" x14ac:dyDescent="0.15">
      <c r="A15" s="187"/>
      <c r="B15" s="189" t="s">
        <v>108</v>
      </c>
      <c r="C15" s="184">
        <f>'３月(月間)'!B44+'３月(月間)'!B45+'３月(月間)'!B46+'３月(月間)'!B62</f>
        <v>49968</v>
      </c>
      <c r="D15" s="185">
        <f>'３月(月間)'!C44+'３月(月間)'!C45+'３月(月間)'!C46+'３月(月間)'!C62</f>
        <v>52704</v>
      </c>
      <c r="E15" s="182">
        <f t="shared" si="0"/>
        <v>0.94808743169398912</v>
      </c>
      <c r="F15" s="181">
        <f t="shared" si="1"/>
        <v>-2736</v>
      </c>
      <c r="G15" s="184">
        <f>'３月(月間)'!F44+'３月(月間)'!F45+'３月(月間)'!F46+'３月(月間)'!F62</f>
        <v>65630</v>
      </c>
      <c r="H15" s="185">
        <f>'３月(月間)'!G44+'３月(月間)'!G45+'３月(月間)'!G46+'３月(月間)'!G62</f>
        <v>72545</v>
      </c>
      <c r="I15" s="182">
        <f t="shared" si="2"/>
        <v>0.90467985388379624</v>
      </c>
      <c r="J15" s="181">
        <f t="shared" si="3"/>
        <v>-6915</v>
      </c>
      <c r="K15" s="180"/>
    </row>
    <row r="16" spans="1:11" ht="18" customHeight="1" x14ac:dyDescent="0.15">
      <c r="A16" s="212"/>
      <c r="B16" s="219" t="s">
        <v>112</v>
      </c>
      <c r="C16" s="218">
        <f>'３月(月間)'!B74+'３月(月間)'!B75</f>
        <v>20745</v>
      </c>
      <c r="D16" s="216">
        <f>'３月(月間)'!C74+'３月(月間)'!C75</f>
        <v>11093</v>
      </c>
      <c r="E16" s="215">
        <f t="shared" si="0"/>
        <v>1.8700982601640674</v>
      </c>
      <c r="F16" s="214">
        <f t="shared" si="1"/>
        <v>9652</v>
      </c>
      <c r="G16" s="218">
        <f>'３月(月間)'!F74+'３月(月間)'!F75</f>
        <v>27258</v>
      </c>
      <c r="H16" s="216">
        <f>'３月(月間)'!G74+'３月(月間)'!G75</f>
        <v>12213</v>
      </c>
      <c r="I16" s="215">
        <f t="shared" si="2"/>
        <v>2.2318840579710146</v>
      </c>
      <c r="J16" s="214">
        <f t="shared" si="3"/>
        <v>15045</v>
      </c>
      <c r="K16" s="180"/>
    </row>
    <row r="17" spans="1:11" ht="18" customHeight="1" x14ac:dyDescent="0.15">
      <c r="A17" s="731" t="s">
        <v>207</v>
      </c>
      <c r="B17" s="732"/>
      <c r="C17" s="193">
        <f>SUM(C18:C21)</f>
        <v>74802</v>
      </c>
      <c r="D17" s="192">
        <f>SUM(D18:D21)</f>
        <v>71064</v>
      </c>
      <c r="E17" s="191">
        <f t="shared" si="0"/>
        <v>1.0526004728132388</v>
      </c>
      <c r="F17" s="190">
        <f t="shared" si="1"/>
        <v>3738</v>
      </c>
      <c r="G17" s="193">
        <f>SUM(G18:G21)</f>
        <v>97967</v>
      </c>
      <c r="H17" s="195">
        <f>SUM(H18:H21)</f>
        <v>98006</v>
      </c>
      <c r="I17" s="191">
        <f t="shared" si="2"/>
        <v>0.99960206517968286</v>
      </c>
      <c r="J17" s="190">
        <f t="shared" si="3"/>
        <v>-39</v>
      </c>
      <c r="K17" s="180"/>
    </row>
    <row r="18" spans="1:11" ht="18" customHeight="1" x14ac:dyDescent="0.15">
      <c r="A18" s="187" t="s">
        <v>206</v>
      </c>
      <c r="B18" s="189" t="s">
        <v>111</v>
      </c>
      <c r="C18" s="184">
        <f>'３月(月間)'!B12</f>
        <v>0</v>
      </c>
      <c r="D18" s="185">
        <f>'３月(月間)'!C12</f>
        <v>0</v>
      </c>
      <c r="E18" s="182" t="e">
        <f t="shared" si="0"/>
        <v>#DIV/0!</v>
      </c>
      <c r="F18" s="181">
        <f t="shared" si="1"/>
        <v>0</v>
      </c>
      <c r="G18" s="184">
        <f>'３月(月間)'!F12</f>
        <v>0</v>
      </c>
      <c r="H18" s="183">
        <f>'３月(月間)'!G12</f>
        <v>0</v>
      </c>
      <c r="I18" s="182" t="e">
        <f t="shared" si="2"/>
        <v>#DIV/0!</v>
      </c>
      <c r="J18" s="181">
        <f t="shared" si="3"/>
        <v>0</v>
      </c>
      <c r="K18" s="180"/>
    </row>
    <row r="19" spans="1:11" ht="18" customHeight="1" x14ac:dyDescent="0.15">
      <c r="A19" s="187"/>
      <c r="B19" s="189" t="s">
        <v>110</v>
      </c>
      <c r="C19" s="184">
        <f>'３月(月間)'!B21+'３月(月間)'!B35</f>
        <v>20979</v>
      </c>
      <c r="D19" s="185">
        <f>'３月(月間)'!C21+'３月(月間)'!C35</f>
        <v>19823</v>
      </c>
      <c r="E19" s="182">
        <f t="shared" si="0"/>
        <v>1.0583160974625434</v>
      </c>
      <c r="F19" s="181">
        <f t="shared" si="1"/>
        <v>1156</v>
      </c>
      <c r="G19" s="184">
        <f>'３月(月間)'!F21+'３月(月間)'!F35</f>
        <v>26975</v>
      </c>
      <c r="H19" s="183">
        <f>'３月(月間)'!G21+'３月(月間)'!G35</f>
        <v>26880</v>
      </c>
      <c r="I19" s="182">
        <f t="shared" si="2"/>
        <v>1.0035342261904763</v>
      </c>
      <c r="J19" s="181">
        <f t="shared" si="3"/>
        <v>95</v>
      </c>
      <c r="K19" s="180"/>
    </row>
    <row r="20" spans="1:11" ht="18" customHeight="1" x14ac:dyDescent="0.15">
      <c r="A20" s="187"/>
      <c r="B20" s="189" t="s">
        <v>108</v>
      </c>
      <c r="C20" s="184">
        <f>'３月(月間)'!B48+'３月(月間)'!B64</f>
        <v>39632</v>
      </c>
      <c r="D20" s="185">
        <f>'３月(月間)'!C48+'３月(月間)'!C64</f>
        <v>38269</v>
      </c>
      <c r="E20" s="182">
        <f t="shared" si="0"/>
        <v>1.0356162951736392</v>
      </c>
      <c r="F20" s="181">
        <f t="shared" si="1"/>
        <v>1363</v>
      </c>
      <c r="G20" s="184">
        <f>'３月(月間)'!F48+'３月(月間)'!F64</f>
        <v>54531</v>
      </c>
      <c r="H20" s="183">
        <f>'３月(月間)'!G48+'３月(月間)'!G64</f>
        <v>54665</v>
      </c>
      <c r="I20" s="182">
        <f t="shared" si="2"/>
        <v>0.99754870575322419</v>
      </c>
      <c r="J20" s="181">
        <f t="shared" si="3"/>
        <v>-134</v>
      </c>
      <c r="K20" s="180"/>
    </row>
    <row r="21" spans="1:11" ht="18" customHeight="1" x14ac:dyDescent="0.15">
      <c r="A21" s="212"/>
      <c r="B21" s="219" t="s">
        <v>112</v>
      </c>
      <c r="C21" s="218">
        <f>'３月(月間)'!B73+'３月(月間)'!B77</f>
        <v>14191</v>
      </c>
      <c r="D21" s="216">
        <f>'３月(月間)'!C73+'３月(月間)'!C77</f>
        <v>12972</v>
      </c>
      <c r="E21" s="215">
        <f t="shared" si="0"/>
        <v>1.0939716312056738</v>
      </c>
      <c r="F21" s="214">
        <f t="shared" si="1"/>
        <v>1219</v>
      </c>
      <c r="G21" s="218">
        <f>'３月(月間)'!F73+'３月(月間)'!F77</f>
        <v>16461</v>
      </c>
      <c r="H21" s="220">
        <f>'３月(月間)'!G73+'３月(月間)'!G77</f>
        <v>16461</v>
      </c>
      <c r="I21" s="215">
        <f t="shared" si="2"/>
        <v>1</v>
      </c>
      <c r="J21" s="214">
        <f t="shared" si="3"/>
        <v>0</v>
      </c>
      <c r="K21" s="180"/>
    </row>
    <row r="22" spans="1:11" ht="18" customHeight="1" x14ac:dyDescent="0.15">
      <c r="A22" s="731" t="s">
        <v>205</v>
      </c>
      <c r="B22" s="732"/>
      <c r="C22" s="193">
        <f>SUM(C23:C26)</f>
        <v>53526</v>
      </c>
      <c r="D22" s="192">
        <f>SUM(D23:D26)</f>
        <v>49040</v>
      </c>
      <c r="E22" s="191">
        <f t="shared" si="0"/>
        <v>1.0914763458401304</v>
      </c>
      <c r="F22" s="190">
        <f t="shared" si="1"/>
        <v>4486</v>
      </c>
      <c r="G22" s="193">
        <f>SUM(G23:G26)</f>
        <v>61672</v>
      </c>
      <c r="H22" s="195">
        <f>SUM(H23:H26)</f>
        <v>61609</v>
      </c>
      <c r="I22" s="191">
        <f t="shared" si="2"/>
        <v>1.0010225778701163</v>
      </c>
      <c r="J22" s="190">
        <f t="shared" si="3"/>
        <v>63</v>
      </c>
      <c r="K22" s="180"/>
    </row>
    <row r="23" spans="1:11" ht="18" customHeight="1" x14ac:dyDescent="0.15">
      <c r="A23" s="187"/>
      <c r="B23" s="189" t="s">
        <v>111</v>
      </c>
      <c r="C23" s="184">
        <f>'３月(月間)'!B13</f>
        <v>0</v>
      </c>
      <c r="D23" s="185">
        <f>'３月(月間)'!C13</f>
        <v>0</v>
      </c>
      <c r="E23" s="182" t="e">
        <f t="shared" si="0"/>
        <v>#DIV/0!</v>
      </c>
      <c r="F23" s="181">
        <f t="shared" si="1"/>
        <v>0</v>
      </c>
      <c r="G23" s="184">
        <f>'３月(月間)'!F13</f>
        <v>0</v>
      </c>
      <c r="H23" s="183">
        <f>'３月(月間)'!G13</f>
        <v>0</v>
      </c>
      <c r="I23" s="182" t="e">
        <f t="shared" si="2"/>
        <v>#DIV/0!</v>
      </c>
      <c r="J23" s="181">
        <f t="shared" si="3"/>
        <v>0</v>
      </c>
      <c r="K23" s="180"/>
    </row>
    <row r="24" spans="1:11" ht="18" customHeight="1" x14ac:dyDescent="0.15">
      <c r="A24" s="187"/>
      <c r="B24" s="189" t="s">
        <v>110</v>
      </c>
      <c r="C24" s="184">
        <f>'３月(月間)'!B28+'３月(月間)'!B37</f>
        <v>17921</v>
      </c>
      <c r="D24" s="185">
        <f>'３月(月間)'!C28+'３月(月間)'!C37</f>
        <v>18871</v>
      </c>
      <c r="E24" s="182">
        <f t="shared" si="0"/>
        <v>0.94965820571246884</v>
      </c>
      <c r="F24" s="181">
        <f t="shared" si="1"/>
        <v>-950</v>
      </c>
      <c r="G24" s="184">
        <f>'３月(月間)'!F28+'３月(月間)'!F37</f>
        <v>20585</v>
      </c>
      <c r="H24" s="183">
        <f>'３月(月間)'!G28+'３月(月間)'!G37</f>
        <v>22340</v>
      </c>
      <c r="I24" s="182">
        <f t="shared" si="2"/>
        <v>0.92144136078782457</v>
      </c>
      <c r="J24" s="181">
        <f t="shared" si="3"/>
        <v>-1755</v>
      </c>
      <c r="K24" s="180"/>
    </row>
    <row r="25" spans="1:11" ht="18" customHeight="1" x14ac:dyDescent="0.15">
      <c r="A25" s="187"/>
      <c r="B25" s="189" t="s">
        <v>108</v>
      </c>
      <c r="C25" s="184">
        <f>'３月(月間)'!B47+'３月(月間)'!B63</f>
        <v>25703</v>
      </c>
      <c r="D25" s="185">
        <f>'３月(月間)'!C47+'３月(月間)'!C63</f>
        <v>20859</v>
      </c>
      <c r="E25" s="182">
        <f t="shared" si="0"/>
        <v>1.232225897694041</v>
      </c>
      <c r="F25" s="181">
        <f t="shared" si="1"/>
        <v>4844</v>
      </c>
      <c r="G25" s="184">
        <f>'３月(月間)'!F47+'３月(月間)'!F63</f>
        <v>30113</v>
      </c>
      <c r="H25" s="185">
        <f>'３月(月間)'!G47+'３月(月間)'!G63</f>
        <v>28295</v>
      </c>
      <c r="I25" s="182">
        <f t="shared" si="2"/>
        <v>1.0642516345644106</v>
      </c>
      <c r="J25" s="181">
        <f t="shared" si="3"/>
        <v>1818</v>
      </c>
      <c r="K25" s="180"/>
    </row>
    <row r="26" spans="1:11" ht="18" customHeight="1" x14ac:dyDescent="0.15">
      <c r="A26" s="212"/>
      <c r="B26" s="219" t="s">
        <v>112</v>
      </c>
      <c r="C26" s="218">
        <f>'３月(月間)'!B78</f>
        <v>9902</v>
      </c>
      <c r="D26" s="216">
        <f>'３月(月間)'!C78</f>
        <v>9310</v>
      </c>
      <c r="E26" s="215">
        <f t="shared" si="0"/>
        <v>1.0635875402792696</v>
      </c>
      <c r="F26" s="214">
        <f t="shared" si="1"/>
        <v>592</v>
      </c>
      <c r="G26" s="217">
        <f>'３月(月間)'!F78</f>
        <v>10974</v>
      </c>
      <c r="H26" s="216">
        <f>'３月(月間)'!G78</f>
        <v>10974</v>
      </c>
      <c r="I26" s="215">
        <f t="shared" si="2"/>
        <v>1</v>
      </c>
      <c r="J26" s="214">
        <f t="shared" si="3"/>
        <v>0</v>
      </c>
      <c r="K26" s="180"/>
    </row>
    <row r="27" spans="1:11" ht="18" customHeight="1" x14ac:dyDescent="0.15">
      <c r="A27" s="731" t="s">
        <v>204</v>
      </c>
      <c r="B27" s="732"/>
      <c r="C27" s="193">
        <f>SUM(C28:C34)</f>
        <v>60934</v>
      </c>
      <c r="D27" s="192">
        <f>SUM(D28:D34)</f>
        <v>56849</v>
      </c>
      <c r="E27" s="191">
        <f t="shared" si="0"/>
        <v>1.0718570247497756</v>
      </c>
      <c r="F27" s="190">
        <f t="shared" si="1"/>
        <v>4085</v>
      </c>
      <c r="G27" s="193">
        <f>SUM(G28:G34)</f>
        <v>83516</v>
      </c>
      <c r="H27" s="192">
        <f>SUM(H28:H34)</f>
        <v>78701</v>
      </c>
      <c r="I27" s="191">
        <f t="shared" si="2"/>
        <v>1.0611809252741389</v>
      </c>
      <c r="J27" s="190">
        <f t="shared" si="3"/>
        <v>4815</v>
      </c>
      <c r="K27" s="180"/>
    </row>
    <row r="28" spans="1:11" ht="18" customHeight="1" x14ac:dyDescent="0.15">
      <c r="A28" s="187"/>
      <c r="B28" s="189" t="s">
        <v>111</v>
      </c>
      <c r="C28" s="184">
        <f>'３月(月間)'!B15+'３月(月間)'!B17</f>
        <v>0</v>
      </c>
      <c r="D28" s="185">
        <f>'３月(月間)'!C15+'３月(月間)'!C17</f>
        <v>0</v>
      </c>
      <c r="E28" s="182" t="e">
        <f t="shared" si="0"/>
        <v>#DIV/0!</v>
      </c>
      <c r="F28" s="181">
        <f t="shared" si="1"/>
        <v>0</v>
      </c>
      <c r="G28" s="184">
        <f>'３月(月間)'!F15+'３月(月間)'!F17</f>
        <v>0</v>
      </c>
      <c r="H28" s="183">
        <f>'３月(月間)'!G15+'３月(月間)'!G17</f>
        <v>0</v>
      </c>
      <c r="I28" s="182" t="e">
        <f t="shared" si="2"/>
        <v>#DIV/0!</v>
      </c>
      <c r="J28" s="181">
        <f t="shared" si="3"/>
        <v>0</v>
      </c>
      <c r="K28" s="180"/>
    </row>
    <row r="29" spans="1:11" ht="18" customHeight="1" x14ac:dyDescent="0.15">
      <c r="A29" s="187"/>
      <c r="B29" s="186" t="s">
        <v>110</v>
      </c>
      <c r="C29" s="184">
        <f>'３月(月間)'!B29+'３月(月間)'!B30+'３月(月間)'!B31+'３月(月間)'!B32+'３月(月間)'!B33+'３月(月間)'!B34</f>
        <v>6989</v>
      </c>
      <c r="D29" s="188">
        <f>'３月(月間)'!C29+'３月(月間)'!C30+'３月(月間)'!C31+'３月(月間)'!C32+'３月(月間)'!C33+'３月(月間)'!C34</f>
        <v>7639</v>
      </c>
      <c r="E29" s="182">
        <f t="shared" si="0"/>
        <v>0.91491032857703891</v>
      </c>
      <c r="F29" s="181">
        <f t="shared" si="1"/>
        <v>-650</v>
      </c>
      <c r="G29" s="184">
        <f>'３月(月間)'!F29+'３月(月間)'!F30+'３月(月間)'!F31+'３月(月間)'!F32+'３月(月間)'!F33+'３月(月間)'!F34</f>
        <v>8995</v>
      </c>
      <c r="H29" s="183">
        <f>'３月(月間)'!G29+'３月(月間)'!G30+'３月(月間)'!G31+'３月(月間)'!G32+'３月(月間)'!G33+'３月(月間)'!G34</f>
        <v>9125</v>
      </c>
      <c r="I29" s="182">
        <f t="shared" si="2"/>
        <v>0.98575342465753424</v>
      </c>
      <c r="J29" s="181">
        <f t="shared" si="3"/>
        <v>-130</v>
      </c>
      <c r="K29" s="180"/>
    </row>
    <row r="30" spans="1:11" ht="18" customHeight="1" x14ac:dyDescent="0.15">
      <c r="A30" s="187"/>
      <c r="B30" s="186" t="s">
        <v>109</v>
      </c>
      <c r="C30" s="184">
        <f>'３月(月間)'!B38</f>
        <v>1763</v>
      </c>
      <c r="D30" s="185">
        <f>'３月(月間)'!C38</f>
        <v>1855</v>
      </c>
      <c r="E30" s="182">
        <f t="shared" si="0"/>
        <v>0.95040431266846359</v>
      </c>
      <c r="F30" s="181">
        <f t="shared" si="1"/>
        <v>-92</v>
      </c>
      <c r="G30" s="184">
        <f>'３月(月間)'!F38</f>
        <v>3049</v>
      </c>
      <c r="H30" s="183">
        <f>'３月(月間)'!G38</f>
        <v>3050</v>
      </c>
      <c r="I30" s="182">
        <f t="shared" si="2"/>
        <v>0.99967213114754094</v>
      </c>
      <c r="J30" s="181">
        <f t="shared" si="3"/>
        <v>-1</v>
      </c>
      <c r="K30" s="180"/>
    </row>
    <row r="31" spans="1:11" ht="18" customHeight="1" x14ac:dyDescent="0.15">
      <c r="A31" s="187"/>
      <c r="B31" s="186" t="s">
        <v>108</v>
      </c>
      <c r="C31" s="184">
        <f>'３月(月間)'!B50+'３月(月間)'!B51+'３月(月間)'!B52+'３月(月間)'!B53+'３月(月間)'!B54+'３月(月間)'!B57+'３月(月間)'!B55+'３月(月間)'!B56+'３月(月間)'!B60+'３月(月間)'!B58+'３月(月間)'!B59</f>
        <v>48077</v>
      </c>
      <c r="D31" s="185">
        <f>'３月(月間)'!C51+'３月(月間)'!C52+'３月(月間)'!C53+'３月(月間)'!C54+'３月(月間)'!C57+'３月(月間)'!C55+'３月(月間)'!C56+'３月(月間)'!C60+'３月(月間)'!C58+'３月(月間)'!C59</f>
        <v>43546</v>
      </c>
      <c r="E31" s="182">
        <f t="shared" si="0"/>
        <v>1.1040508887153815</v>
      </c>
      <c r="F31" s="181">
        <f t="shared" si="1"/>
        <v>4531</v>
      </c>
      <c r="G31" s="184">
        <f>'３月(月間)'!F50+'３月(月間)'!F51+'３月(月間)'!F52+'３月(月間)'!F53+'３月(月間)'!F54+'３月(月間)'!F57+'３月(月間)'!F55+'３月(月間)'!F56+'３月(月間)'!F60+'３月(月間)'!F58+'３月(月間)'!F59</f>
        <v>65945</v>
      </c>
      <c r="H31" s="183">
        <f>'３月(月間)'!G51+'３月(月間)'!G52+'３月(月間)'!G53+'３月(月間)'!G54+'３月(月間)'!G57+'３月(月間)'!G55+'３月(月間)'!G56+'３月(月間)'!G60+'３月(月間)'!G58+'３月(月間)'!G59</f>
        <v>60843</v>
      </c>
      <c r="I31" s="182">
        <f t="shared" si="2"/>
        <v>1.0838551682198445</v>
      </c>
      <c r="J31" s="181">
        <f t="shared" si="3"/>
        <v>5102</v>
      </c>
      <c r="K31" s="180"/>
    </row>
    <row r="32" spans="1:11" ht="18" customHeight="1" x14ac:dyDescent="0.15">
      <c r="A32" s="187"/>
      <c r="B32" s="186" t="s">
        <v>107</v>
      </c>
      <c r="C32" s="184">
        <f>'３月(月間)'!B65</f>
        <v>4010</v>
      </c>
      <c r="D32" s="185">
        <f>'３月(月間)'!C65</f>
        <v>3686</v>
      </c>
      <c r="E32" s="182">
        <f t="shared" si="0"/>
        <v>1.0879001627780793</v>
      </c>
      <c r="F32" s="181">
        <f t="shared" si="1"/>
        <v>324</v>
      </c>
      <c r="G32" s="184">
        <f>'３月(月間)'!F65</f>
        <v>5320</v>
      </c>
      <c r="H32" s="183">
        <f>'３月(月間)'!G65</f>
        <v>5413</v>
      </c>
      <c r="I32" s="182">
        <f t="shared" si="2"/>
        <v>0.9828191391095511</v>
      </c>
      <c r="J32" s="181">
        <f t="shared" si="3"/>
        <v>-93</v>
      </c>
      <c r="K32" s="180"/>
    </row>
    <row r="33" spans="1:11" ht="18" customHeight="1" x14ac:dyDescent="0.15">
      <c r="A33" s="187"/>
      <c r="B33" s="186" t="s">
        <v>106</v>
      </c>
      <c r="C33" s="184">
        <f>'３月(月間)'!B76</f>
        <v>0</v>
      </c>
      <c r="D33" s="188">
        <f>'３月(月間)'!C76</f>
        <v>0</v>
      </c>
      <c r="E33" s="182" t="e">
        <f t="shared" si="0"/>
        <v>#DIV/0!</v>
      </c>
      <c r="F33" s="181">
        <f t="shared" si="1"/>
        <v>0</v>
      </c>
      <c r="G33" s="213">
        <f>'３月(月間)'!F76</f>
        <v>0</v>
      </c>
      <c r="H33" s="188">
        <f>'３月(月間)'!G76</f>
        <v>0</v>
      </c>
      <c r="I33" s="182" t="e">
        <f t="shared" si="2"/>
        <v>#DIV/0!</v>
      </c>
      <c r="J33" s="181">
        <f t="shared" si="3"/>
        <v>0</v>
      </c>
      <c r="K33" s="180"/>
    </row>
    <row r="34" spans="1:11" ht="18" customHeight="1" thickBot="1" x14ac:dyDescent="0.2">
      <c r="A34" s="212"/>
      <c r="B34" s="202" t="s">
        <v>203</v>
      </c>
      <c r="C34" s="211">
        <f>'３月(月間)'!B80</f>
        <v>95</v>
      </c>
      <c r="D34" s="209">
        <f>'３月(月間)'!C80</f>
        <v>123</v>
      </c>
      <c r="E34" s="208">
        <f t="shared" si="0"/>
        <v>0.77235772357723576</v>
      </c>
      <c r="F34" s="207">
        <f t="shared" si="1"/>
        <v>-28</v>
      </c>
      <c r="G34" s="210">
        <f>'３月(月間)'!F80</f>
        <v>207</v>
      </c>
      <c r="H34" s="209">
        <f>'３月(月間)'!G80</f>
        <v>270</v>
      </c>
      <c r="I34" s="208">
        <f t="shared" si="2"/>
        <v>0.76666666666666672</v>
      </c>
      <c r="J34" s="207">
        <f t="shared" si="3"/>
        <v>-63</v>
      </c>
      <c r="K34" s="180"/>
    </row>
    <row r="35" spans="1:11" x14ac:dyDescent="0.15">
      <c r="C35" s="165"/>
      <c r="G35" s="165"/>
    </row>
    <row r="36" spans="1:11" x14ac:dyDescent="0.15">
      <c r="C36" s="165"/>
      <c r="G36" s="165"/>
    </row>
    <row r="37" spans="1:11" x14ac:dyDescent="0.15">
      <c r="C37" s="165"/>
      <c r="G37" s="42"/>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F64" s="162">
        <v>0</v>
      </c>
      <c r="G64" s="165"/>
    </row>
    <row r="65" spans="2:7" x14ac:dyDescent="0.15">
      <c r="B65" s="164">
        <v>6025</v>
      </c>
      <c r="C65" s="165"/>
      <c r="F65" s="162">
        <v>10620</v>
      </c>
      <c r="G65" s="165"/>
    </row>
    <row r="66" spans="2:7" x14ac:dyDescent="0.15">
      <c r="C66" s="165"/>
      <c r="G66" s="165"/>
    </row>
    <row r="67" spans="2:7" x14ac:dyDescent="0.15">
      <c r="C67" s="165"/>
      <c r="G67" s="165"/>
    </row>
    <row r="68" spans="2:7" x14ac:dyDescent="0.15">
      <c r="C68" s="165"/>
      <c r="G68" s="165"/>
    </row>
    <row r="69" spans="2:7" x14ac:dyDescent="0.15">
      <c r="C69" s="165"/>
      <c r="G69" s="165"/>
    </row>
    <row r="70" spans="2:7" x14ac:dyDescent="0.15">
      <c r="C70" s="165"/>
      <c r="G70" s="165"/>
    </row>
  </sheetData>
  <mergeCells count="24">
    <mergeCell ref="A1:B1"/>
    <mergeCell ref="D5:D6"/>
    <mergeCell ref="E5:E6"/>
    <mergeCell ref="C2:F2"/>
    <mergeCell ref="G2:J2"/>
    <mergeCell ref="C3:C4"/>
    <mergeCell ref="D3:D4"/>
    <mergeCell ref="E3:F3"/>
    <mergeCell ref="G3:G4"/>
    <mergeCell ref="H3:H4"/>
    <mergeCell ref="I3:J3"/>
    <mergeCell ref="A17:B17"/>
    <mergeCell ref="A22:B22"/>
    <mergeCell ref="A27:B27"/>
    <mergeCell ref="J5:J6"/>
    <mergeCell ref="A6:B6"/>
    <mergeCell ref="A7:B7"/>
    <mergeCell ref="A12:B12"/>
    <mergeCell ref="I5:I6"/>
    <mergeCell ref="A5:B5"/>
    <mergeCell ref="C5:C6"/>
    <mergeCell ref="F5:F6"/>
    <mergeCell ref="G5:G6"/>
    <mergeCell ref="H5:H6"/>
  </mergeCells>
  <phoneticPr fontId="3"/>
  <hyperlinks>
    <hyperlink ref="A1:B1" location="'h24'!A1" display="'h24'!A1"/>
  </hyperlinks>
  <pageMargins left="0.86614173228346458" right="0.35433070866141736" top="0.78740157480314965" bottom="0.55118110236220474" header="0.39370078740157483" footer="0.31496062992125984"/>
  <headerFooter alignWithMargins="0">
    <oddHeader>&amp;C&amp;16 2013年&amp;A航空旅客輸送実績</oddHead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70"/>
  <sheetViews>
    <sheetView showGridLines="0" zoomScale="90" zoomScaleNormal="90" zoomScaleSheetLayoutView="85" workbookViewId="0">
      <selection sqref="A1:B1"/>
    </sheetView>
  </sheetViews>
  <sheetFormatPr defaultRowHeight="13.5" x14ac:dyDescent="0.15"/>
  <cols>
    <col min="1" max="1" width="11.375" style="164" customWidth="1"/>
    <col min="2" max="2" width="5.625" style="164" customWidth="1"/>
    <col min="3" max="4" width="9.375" style="162" customWidth="1"/>
    <col min="5" max="5" width="7.375" style="162" customWidth="1"/>
    <col min="6" max="6" width="9.625" style="162" customWidth="1"/>
    <col min="7" max="8" width="9.375" style="162" customWidth="1"/>
    <col min="9" max="9" width="7.375" style="162" customWidth="1"/>
    <col min="10" max="10" width="9.625" style="162" customWidth="1"/>
    <col min="11" max="11" width="9" style="163"/>
    <col min="12" max="16384" width="9" style="162"/>
  </cols>
  <sheetData>
    <row r="1" spans="1:11" ht="19.5" thickBot="1" x14ac:dyDescent="0.45">
      <c r="A1" s="674" t="str">
        <f>'h24'!A1</f>
        <v>平成24年度</v>
      </c>
      <c r="B1" s="674"/>
      <c r="C1" s="1"/>
      <c r="D1" s="1"/>
      <c r="E1" s="1"/>
      <c r="F1" s="5" t="str">
        <f ca="1">RIGHT(CELL("filename",$A$1),LEN(CELL("filename",$A$1))-FIND("]",CELL("filename",$A$1)))</f>
        <v>３月上旬</v>
      </c>
      <c r="G1" s="4" t="s">
        <v>69</v>
      </c>
      <c r="H1" s="2"/>
      <c r="I1" s="2"/>
      <c r="J1" s="2"/>
    </row>
    <row r="2" spans="1:11" ht="18" customHeight="1" x14ac:dyDescent="0.15">
      <c r="A2" s="206"/>
      <c r="B2" s="205"/>
      <c r="C2" s="683" t="s">
        <v>219</v>
      </c>
      <c r="D2" s="684"/>
      <c r="E2" s="685"/>
      <c r="F2" s="686"/>
      <c r="G2" s="683" t="s">
        <v>218</v>
      </c>
      <c r="H2" s="684"/>
      <c r="I2" s="685"/>
      <c r="J2" s="686"/>
    </row>
    <row r="3" spans="1:11" ht="18.75" customHeight="1" x14ac:dyDescent="0.15">
      <c r="A3" s="186"/>
      <c r="B3" s="204"/>
      <c r="C3" s="687" t="s">
        <v>391</v>
      </c>
      <c r="D3" s="689" t="s">
        <v>390</v>
      </c>
      <c r="E3" s="664" t="s">
        <v>215</v>
      </c>
      <c r="F3" s="665"/>
      <c r="G3" s="660" t="str">
        <f>C3</f>
        <v>13.3.上旬</v>
      </c>
      <c r="H3" s="662" t="str">
        <f>D3</f>
        <v>12.3.上旬</v>
      </c>
      <c r="I3" s="664" t="s">
        <v>215</v>
      </c>
      <c r="J3" s="665"/>
    </row>
    <row r="4" spans="1:11" ht="18" customHeight="1" x14ac:dyDescent="0.15">
      <c r="A4" s="202"/>
      <c r="B4" s="201"/>
      <c r="C4" s="688"/>
      <c r="D4" s="690"/>
      <c r="E4" s="200" t="s">
        <v>214</v>
      </c>
      <c r="F4" s="199" t="s">
        <v>367</v>
      </c>
      <c r="G4" s="661"/>
      <c r="H4" s="663"/>
      <c r="I4" s="200" t="s">
        <v>214</v>
      </c>
      <c r="J4" s="199" t="s">
        <v>367</v>
      </c>
    </row>
    <row r="5" spans="1:11" ht="13.5" customHeight="1" x14ac:dyDescent="0.15">
      <c r="A5" s="668" t="s">
        <v>212</v>
      </c>
      <c r="B5" s="718"/>
      <c r="C5" s="670">
        <f>C7+C12+C17+C22+C27</f>
        <v>160318</v>
      </c>
      <c r="D5" s="672">
        <f>D7+D12+D17+D22+D27</f>
        <v>154179</v>
      </c>
      <c r="E5" s="727">
        <f>C5/D5</f>
        <v>1.0398173551521284</v>
      </c>
      <c r="F5" s="725">
        <f>C5-D5</f>
        <v>6139</v>
      </c>
      <c r="G5" s="670">
        <f>G7+G12+G17+G22+G27</f>
        <v>202154</v>
      </c>
      <c r="H5" s="681">
        <f>H7+H12+H17+H22+H27</f>
        <v>213100</v>
      </c>
      <c r="I5" s="727">
        <f>G5/H5</f>
        <v>0.94863444392304086</v>
      </c>
      <c r="J5" s="725">
        <f>G5-H5</f>
        <v>-10946</v>
      </c>
    </row>
    <row r="6" spans="1:11" ht="13.5" customHeight="1" x14ac:dyDescent="0.15">
      <c r="A6" s="679" t="s">
        <v>113</v>
      </c>
      <c r="B6" s="715"/>
      <c r="C6" s="671"/>
      <c r="D6" s="673"/>
      <c r="E6" s="728"/>
      <c r="F6" s="726"/>
      <c r="G6" s="671"/>
      <c r="H6" s="682"/>
      <c r="I6" s="728"/>
      <c r="J6" s="726"/>
    </row>
    <row r="7" spans="1:11" ht="18" customHeight="1" x14ac:dyDescent="0.15">
      <c r="A7" s="731" t="s">
        <v>211</v>
      </c>
      <c r="B7" s="732"/>
      <c r="C7" s="193">
        <f>SUM(C8:C11)</f>
        <v>80732</v>
      </c>
      <c r="D7" s="192">
        <f>SUM(D8:D11)</f>
        <v>77838</v>
      </c>
      <c r="E7" s="191">
        <f>C7/D7</f>
        <v>1.0371797836532286</v>
      </c>
      <c r="F7" s="190">
        <f>C7-D7</f>
        <v>2894</v>
      </c>
      <c r="G7" s="193">
        <f>SUM(G8:G11)</f>
        <v>101205</v>
      </c>
      <c r="H7" s="195">
        <f>SUM(H8:H11)</f>
        <v>104158</v>
      </c>
      <c r="I7" s="191">
        <f>G7/H7</f>
        <v>0.97164884118358652</v>
      </c>
      <c r="J7" s="190">
        <f>G7-H7</f>
        <v>-2953</v>
      </c>
      <c r="K7" s="180"/>
    </row>
    <row r="8" spans="1:11" ht="18" customHeight="1" x14ac:dyDescent="0.15">
      <c r="A8" s="187" t="s">
        <v>210</v>
      </c>
      <c r="B8" s="189" t="s">
        <v>111</v>
      </c>
      <c r="C8" s="184">
        <f>'３月(上旬)'!B9+'３月(上旬)'!B14</f>
        <v>39108</v>
      </c>
      <c r="D8" s="185">
        <f>'３月(上旬)'!C9+'３月(上旬)'!C14</f>
        <v>37299</v>
      </c>
      <c r="E8" s="182">
        <f>C8/D8</f>
        <v>1.0484999597844447</v>
      </c>
      <c r="F8" s="181">
        <f>C8-D8</f>
        <v>1809</v>
      </c>
      <c r="G8" s="184">
        <f>'３月(上旬)'!F9+'３月(上旬)'!F14</f>
        <v>49787</v>
      </c>
      <c r="H8" s="183">
        <f>'３月(上旬)'!G9+'３月(上旬)'!G14</f>
        <v>52535</v>
      </c>
      <c r="I8" s="182">
        <f>G8/H8</f>
        <v>0.94769201484724475</v>
      </c>
      <c r="J8" s="181">
        <f>G8-H8</f>
        <v>-2748</v>
      </c>
      <c r="K8" s="180"/>
    </row>
    <row r="9" spans="1:11" ht="18" customHeight="1" x14ac:dyDescent="0.15">
      <c r="A9" s="187"/>
      <c r="B9" s="189" t="s">
        <v>110</v>
      </c>
      <c r="C9" s="184">
        <f>'３月(上旬)'!B19+'３月(上旬)'!B22+'３月(上旬)'!B23+'３月(上旬)'!B24</f>
        <v>3801</v>
      </c>
      <c r="D9" s="185">
        <f>'３月(上旬)'!C19+'３月(上旬)'!C22+'３月(上旬)'!C23+'３月(上旬)'!C24</f>
        <v>2910</v>
      </c>
      <c r="E9" s="182">
        <f>C9/D9</f>
        <v>1.3061855670103093</v>
      </c>
      <c r="F9" s="181">
        <f>C9-D9</f>
        <v>891</v>
      </c>
      <c r="G9" s="184">
        <f>'３月(上旬)'!F19+'３月(上旬)'!F22+'３月(上旬)'!F23+'３月(上旬)'!F24</f>
        <v>4390</v>
      </c>
      <c r="H9" s="183">
        <f>'３月(上旬)'!G19+'３月(上旬)'!G22+'３月(上旬)'!G23+'３月(上旬)'!G24</f>
        <v>4420</v>
      </c>
      <c r="I9" s="182">
        <f>G9/H9</f>
        <v>0.99321266968325794</v>
      </c>
      <c r="J9" s="181">
        <f>G9-H9</f>
        <v>-30</v>
      </c>
      <c r="K9" s="180"/>
    </row>
    <row r="10" spans="1:11" ht="18" customHeight="1" x14ac:dyDescent="0.15">
      <c r="A10" s="187"/>
      <c r="B10" s="189" t="s">
        <v>108</v>
      </c>
      <c r="C10" s="184">
        <f>'３月(上旬)'!B43+'３月(上旬)'!B49+'３月(上旬)'!B61</f>
        <v>37823</v>
      </c>
      <c r="D10" s="185">
        <f>'３月(上旬)'!C43+'３月(上旬)'!C49+'３月(上旬)'!C61</f>
        <v>37629</v>
      </c>
      <c r="E10" s="182">
        <f>C10/D10</f>
        <v>1.0051555980759521</v>
      </c>
      <c r="F10" s="181">
        <f>C10-D10</f>
        <v>194</v>
      </c>
      <c r="G10" s="184">
        <f>'３月(上旬)'!F43+'３月(上旬)'!F49+'３月(上旬)'!F61</f>
        <v>47028</v>
      </c>
      <c r="H10" s="183">
        <f>'３月(上旬)'!G43+'３月(上旬)'!G49+'３月(上旬)'!G61</f>
        <v>47203</v>
      </c>
      <c r="I10" s="182">
        <f>G10/H10</f>
        <v>0.99629260852064483</v>
      </c>
      <c r="J10" s="181">
        <f>G10-H10</f>
        <v>-175</v>
      </c>
      <c r="K10" s="180"/>
    </row>
    <row r="11" spans="1:11" s="166" customFormat="1" ht="18" customHeight="1" x14ac:dyDescent="0.15">
      <c r="A11" s="179"/>
      <c r="B11" s="197" t="s">
        <v>112</v>
      </c>
      <c r="C11" s="196" t="s">
        <v>105</v>
      </c>
      <c r="D11" s="176" t="s">
        <v>105</v>
      </c>
      <c r="E11" s="175" t="s">
        <v>105</v>
      </c>
      <c r="F11" s="174" t="s">
        <v>105</v>
      </c>
      <c r="G11" s="196" t="s">
        <v>105</v>
      </c>
      <c r="H11" s="176" t="s">
        <v>105</v>
      </c>
      <c r="I11" s="175" t="s">
        <v>105</v>
      </c>
      <c r="J11" s="174" t="s">
        <v>105</v>
      </c>
      <c r="K11" s="167"/>
    </row>
    <row r="12" spans="1:11" ht="18" customHeight="1" x14ac:dyDescent="0.15">
      <c r="A12" s="731" t="s">
        <v>209</v>
      </c>
      <c r="B12" s="732"/>
      <c r="C12" s="193">
        <f>SUM(C13:C16)</f>
        <v>26249</v>
      </c>
      <c r="D12" s="192">
        <f>SUM(D13:D16)</f>
        <v>30284</v>
      </c>
      <c r="E12" s="191">
        <f>C12/D12</f>
        <v>0.86676132611279888</v>
      </c>
      <c r="F12" s="190">
        <f>C12-D12</f>
        <v>-4035</v>
      </c>
      <c r="G12" s="193">
        <f>SUM(G13:G16)</f>
        <v>32097</v>
      </c>
      <c r="H12" s="192">
        <f>SUM(H13:H16)</f>
        <v>40446</v>
      </c>
      <c r="I12" s="191">
        <f>G12/H12</f>
        <v>0.79357662067942447</v>
      </c>
      <c r="J12" s="190">
        <f>G12-H12</f>
        <v>-8349</v>
      </c>
      <c r="K12" s="180"/>
    </row>
    <row r="13" spans="1:11" ht="18" customHeight="1" x14ac:dyDescent="0.15">
      <c r="A13" s="187" t="s">
        <v>208</v>
      </c>
      <c r="B13" s="189" t="s">
        <v>111</v>
      </c>
      <c r="C13" s="184">
        <f>'３月(上旬)'!B10+'３月(上旬)'!B11+'３月(上旬)'!B16</f>
        <v>4600</v>
      </c>
      <c r="D13" s="185">
        <f>'３月(上旬)'!C10+'３月(上旬)'!C11+'３月(上旬)'!C16</f>
        <v>11433</v>
      </c>
      <c r="E13" s="182">
        <f>C13/D13</f>
        <v>0.40234409166448004</v>
      </c>
      <c r="F13" s="181">
        <f>C13-D13</f>
        <v>-6833</v>
      </c>
      <c r="G13" s="184">
        <f>'３月(上旬)'!F10+'３月(上旬)'!F11+'３月(上旬)'!F16</f>
        <v>5000</v>
      </c>
      <c r="H13" s="185">
        <f>'３月(上旬)'!G10+'３月(上旬)'!G11+'３月(上旬)'!G16</f>
        <v>13778</v>
      </c>
      <c r="I13" s="182">
        <f>G13/H13</f>
        <v>0.36289737262302219</v>
      </c>
      <c r="J13" s="181">
        <f>G13-H13</f>
        <v>-8778</v>
      </c>
      <c r="K13" s="180"/>
    </row>
    <row r="14" spans="1:11" ht="18" customHeight="1" x14ac:dyDescent="0.15">
      <c r="A14" s="187"/>
      <c r="B14" s="189" t="s">
        <v>110</v>
      </c>
      <c r="C14" s="184">
        <f>'３月(上旬)'!B20+'３月(上旬)'!B25+'３月(上旬)'!B26+'３月(上旬)'!B27+'３月(上旬)'!B36</f>
        <v>4914</v>
      </c>
      <c r="D14" s="185">
        <f>'３月(上旬)'!C20+'３月(上旬)'!C25+'３月(上旬)'!C26+'３月(上旬)'!C27+'３月(上旬)'!C36</f>
        <v>1623</v>
      </c>
      <c r="E14" s="182">
        <f>C14/D14</f>
        <v>3.0277264325323476</v>
      </c>
      <c r="F14" s="181">
        <f>C14-D14</f>
        <v>3291</v>
      </c>
      <c r="G14" s="184">
        <f>'３月(上旬)'!F20+'３月(上旬)'!F25+'３月(上旬)'!F26+'３月(上旬)'!F27+'３月(上旬)'!F36</f>
        <v>5845</v>
      </c>
      <c r="H14" s="185">
        <f>'３月(上旬)'!G20+'３月(上旬)'!G25+'３月(上旬)'!G26+'３月(上旬)'!G27+'３月(上旬)'!G36</f>
        <v>1910</v>
      </c>
      <c r="I14" s="182">
        <f>G14/H14</f>
        <v>3.0602094240837698</v>
      </c>
      <c r="J14" s="181">
        <f>G14-H14</f>
        <v>3935</v>
      </c>
      <c r="K14" s="180"/>
    </row>
    <row r="15" spans="1:11" ht="18" customHeight="1" x14ac:dyDescent="0.15">
      <c r="A15" s="187"/>
      <c r="B15" s="189" t="s">
        <v>108</v>
      </c>
      <c r="C15" s="184">
        <f>'３月(上旬)'!B44+'３月(上旬)'!B45+'３月(上旬)'!B46+'３月(上旬)'!B62</f>
        <v>16735</v>
      </c>
      <c r="D15" s="185">
        <f>'３月(上旬)'!C44+'３月(上旬)'!C45+'３月(上旬)'!C46+'３月(上旬)'!C62</f>
        <v>17228</v>
      </c>
      <c r="E15" s="182">
        <f>C15/D15</f>
        <v>0.97138379382400741</v>
      </c>
      <c r="F15" s="181">
        <f>C15-D15</f>
        <v>-493</v>
      </c>
      <c r="G15" s="184">
        <f>'３月(上旬)'!F44+'３月(上旬)'!F45+'３月(上旬)'!F46+'３月(上旬)'!F62</f>
        <v>21252</v>
      </c>
      <c r="H15" s="185">
        <f>'３月(上旬)'!G44+'３月(上旬)'!G45+'３月(上旬)'!G46+'３月(上旬)'!G62</f>
        <v>24758</v>
      </c>
      <c r="I15" s="182">
        <f>G15/H15</f>
        <v>0.85838920752887959</v>
      </c>
      <c r="J15" s="181">
        <f>G15-H15</f>
        <v>-3506</v>
      </c>
      <c r="K15" s="180"/>
    </row>
    <row r="16" spans="1:11" s="166" customFormat="1" ht="18" customHeight="1" x14ac:dyDescent="0.15">
      <c r="A16" s="173"/>
      <c r="B16" s="194" t="s">
        <v>112</v>
      </c>
      <c r="C16" s="171" t="s">
        <v>105</v>
      </c>
      <c r="D16" s="170" t="s">
        <v>105</v>
      </c>
      <c r="E16" s="169" t="s">
        <v>105</v>
      </c>
      <c r="F16" s="168" t="s">
        <v>105</v>
      </c>
      <c r="G16" s="171" t="s">
        <v>105</v>
      </c>
      <c r="H16" s="170" t="s">
        <v>105</v>
      </c>
      <c r="I16" s="169" t="s">
        <v>105</v>
      </c>
      <c r="J16" s="168" t="s">
        <v>105</v>
      </c>
      <c r="K16" s="167"/>
    </row>
    <row r="17" spans="1:11" ht="18" customHeight="1" x14ac:dyDescent="0.15">
      <c r="A17" s="731" t="s">
        <v>207</v>
      </c>
      <c r="B17" s="732"/>
      <c r="C17" s="193">
        <f>SUM(C18:C21)</f>
        <v>19422</v>
      </c>
      <c r="D17" s="192">
        <f>SUM(D18:D21)</f>
        <v>16519</v>
      </c>
      <c r="E17" s="191">
        <f>C17/D17</f>
        <v>1.175737030086567</v>
      </c>
      <c r="F17" s="190">
        <f>C17-D17</f>
        <v>2903</v>
      </c>
      <c r="G17" s="193">
        <f>SUM(G18:G21)</f>
        <v>26180</v>
      </c>
      <c r="H17" s="195">
        <f>SUM(H18:H21)</f>
        <v>26327</v>
      </c>
      <c r="I17" s="191">
        <f>G17/H17</f>
        <v>0.99441637862270671</v>
      </c>
      <c r="J17" s="190">
        <f>G17-H17</f>
        <v>-147</v>
      </c>
      <c r="K17" s="180"/>
    </row>
    <row r="18" spans="1:11" ht="18" customHeight="1" x14ac:dyDescent="0.15">
      <c r="A18" s="187" t="s">
        <v>206</v>
      </c>
      <c r="B18" s="189" t="s">
        <v>111</v>
      </c>
      <c r="C18" s="184">
        <f>'３月(上旬)'!B12</f>
        <v>0</v>
      </c>
      <c r="D18" s="185">
        <f>'３月(上旬)'!C12</f>
        <v>0</v>
      </c>
      <c r="E18" s="182" t="e">
        <f>C18/D18</f>
        <v>#DIV/0!</v>
      </c>
      <c r="F18" s="181">
        <f>C18-D18</f>
        <v>0</v>
      </c>
      <c r="G18" s="184">
        <f>'３月(上旬)'!F12</f>
        <v>0</v>
      </c>
      <c r="H18" s="183">
        <f>'３月(上旬)'!G12</f>
        <v>0</v>
      </c>
      <c r="I18" s="182" t="e">
        <f>G18/H18</f>
        <v>#DIV/0!</v>
      </c>
      <c r="J18" s="181">
        <f>G18-H18</f>
        <v>0</v>
      </c>
      <c r="K18" s="180"/>
    </row>
    <row r="19" spans="1:11" ht="18" customHeight="1" x14ac:dyDescent="0.15">
      <c r="A19" s="187"/>
      <c r="B19" s="189" t="s">
        <v>110</v>
      </c>
      <c r="C19" s="184">
        <f>'３月(上旬)'!B21+'３月(上旬)'!B35</f>
        <v>6854</v>
      </c>
      <c r="D19" s="185">
        <f>'３月(上旬)'!C21+'３月(上旬)'!C35</f>
        <v>5711</v>
      </c>
      <c r="E19" s="182">
        <f>C19/D19</f>
        <v>1.200140080546314</v>
      </c>
      <c r="F19" s="181">
        <f>C19-D19</f>
        <v>1143</v>
      </c>
      <c r="G19" s="184">
        <f>'３月(上旬)'!F21+'３月(上旬)'!F35</f>
        <v>8700</v>
      </c>
      <c r="H19" s="183">
        <f>'３月(上旬)'!G21+'３月(上旬)'!G35</f>
        <v>8725</v>
      </c>
      <c r="I19" s="182">
        <f>G19/H19</f>
        <v>0.99713467048710602</v>
      </c>
      <c r="J19" s="181">
        <f>G19-H19</f>
        <v>-25</v>
      </c>
      <c r="K19" s="180"/>
    </row>
    <row r="20" spans="1:11" ht="18" customHeight="1" x14ac:dyDescent="0.15">
      <c r="A20" s="187"/>
      <c r="B20" s="189" t="s">
        <v>108</v>
      </c>
      <c r="C20" s="184">
        <f>'３月(上旬)'!B48+'３月(上旬)'!B64</f>
        <v>12568</v>
      </c>
      <c r="D20" s="185">
        <f>'３月(上旬)'!C48+'３月(上旬)'!C64</f>
        <v>10808</v>
      </c>
      <c r="E20" s="182">
        <f>C20/D20</f>
        <v>1.1628423390081422</v>
      </c>
      <c r="F20" s="181">
        <f>C20-D20</f>
        <v>1760</v>
      </c>
      <c r="G20" s="184">
        <f>'３月(上旬)'!F48+'３月(上旬)'!F64</f>
        <v>17480</v>
      </c>
      <c r="H20" s="183">
        <f>'３月(上旬)'!G48+'３月(上旬)'!G64</f>
        <v>17602</v>
      </c>
      <c r="I20" s="182">
        <f>G20/H20</f>
        <v>0.99306896943529144</v>
      </c>
      <c r="J20" s="181">
        <f>G20-H20</f>
        <v>-122</v>
      </c>
      <c r="K20" s="180"/>
    </row>
    <row r="21" spans="1:11" s="166" customFormat="1" ht="18" customHeight="1" x14ac:dyDescent="0.15">
      <c r="A21" s="173"/>
      <c r="B21" s="194" t="s">
        <v>112</v>
      </c>
      <c r="C21" s="171" t="s">
        <v>105</v>
      </c>
      <c r="D21" s="170" t="s">
        <v>105</v>
      </c>
      <c r="E21" s="169" t="s">
        <v>105</v>
      </c>
      <c r="F21" s="168" t="s">
        <v>105</v>
      </c>
      <c r="G21" s="171" t="s">
        <v>105</v>
      </c>
      <c r="H21" s="170" t="s">
        <v>105</v>
      </c>
      <c r="I21" s="169" t="s">
        <v>105</v>
      </c>
      <c r="J21" s="168" t="s">
        <v>105</v>
      </c>
      <c r="K21" s="167"/>
    </row>
    <row r="22" spans="1:11" ht="18" customHeight="1" x14ac:dyDescent="0.15">
      <c r="A22" s="731" t="s">
        <v>205</v>
      </c>
      <c r="B22" s="732"/>
      <c r="C22" s="193">
        <f>SUM(C23:C26)</f>
        <v>14351</v>
      </c>
      <c r="D22" s="192">
        <f>SUM(D23:D26)</f>
        <v>12884</v>
      </c>
      <c r="E22" s="191">
        <f>C22/D22</f>
        <v>1.1138621546103695</v>
      </c>
      <c r="F22" s="190">
        <f>C22-D22</f>
        <v>1467</v>
      </c>
      <c r="G22" s="193">
        <f>SUM(G23:G26)</f>
        <v>15447</v>
      </c>
      <c r="H22" s="195">
        <f>SUM(H23:H26)</f>
        <v>16624</v>
      </c>
      <c r="I22" s="191">
        <f>G22/H22</f>
        <v>0.9291987487969201</v>
      </c>
      <c r="J22" s="190">
        <f>G22-H22</f>
        <v>-1177</v>
      </c>
      <c r="K22" s="180"/>
    </row>
    <row r="23" spans="1:11" ht="18" customHeight="1" x14ac:dyDescent="0.15">
      <c r="A23" s="187"/>
      <c r="B23" s="189" t="s">
        <v>111</v>
      </c>
      <c r="C23" s="184">
        <f>'３月(上旬)'!B13</f>
        <v>0</v>
      </c>
      <c r="D23" s="185">
        <f>'３月(上旬)'!C13</f>
        <v>0</v>
      </c>
      <c r="E23" s="182" t="e">
        <f>C23/D23</f>
        <v>#DIV/0!</v>
      </c>
      <c r="F23" s="181">
        <f>C23-D23</f>
        <v>0</v>
      </c>
      <c r="G23" s="184">
        <f>'３月(上旬)'!F13</f>
        <v>0</v>
      </c>
      <c r="H23" s="183">
        <f>'３月(上旬)'!G13</f>
        <v>0</v>
      </c>
      <c r="I23" s="182" t="e">
        <f>G23/H23</f>
        <v>#DIV/0!</v>
      </c>
      <c r="J23" s="181">
        <f>G23-H23</f>
        <v>0</v>
      </c>
      <c r="K23" s="180"/>
    </row>
    <row r="24" spans="1:11" ht="18" customHeight="1" x14ac:dyDescent="0.15">
      <c r="A24" s="187"/>
      <c r="B24" s="189" t="s">
        <v>110</v>
      </c>
      <c r="C24" s="184">
        <f>'３月(上旬)'!B28+'３月(上旬)'!B37</f>
        <v>5563</v>
      </c>
      <c r="D24" s="185">
        <f>'３月(上旬)'!C28+'３月(上旬)'!C37</f>
        <v>6446</v>
      </c>
      <c r="E24" s="182">
        <f>C24/D24</f>
        <v>0.86301582376667696</v>
      </c>
      <c r="F24" s="181">
        <f>C24-D24</f>
        <v>-883</v>
      </c>
      <c r="G24" s="184">
        <f>'３月(上旬)'!F28+'３月(上旬)'!F37</f>
        <v>5830</v>
      </c>
      <c r="H24" s="183">
        <f>'３月(上旬)'!G28+'３月(上旬)'!G37</f>
        <v>7300</v>
      </c>
      <c r="I24" s="182">
        <f>G24/H24</f>
        <v>0.79863013698630136</v>
      </c>
      <c r="J24" s="181">
        <f>G24-H24</f>
        <v>-1470</v>
      </c>
      <c r="K24" s="180"/>
    </row>
    <row r="25" spans="1:11" ht="18" customHeight="1" x14ac:dyDescent="0.15">
      <c r="A25" s="187"/>
      <c r="B25" s="189" t="s">
        <v>108</v>
      </c>
      <c r="C25" s="184">
        <f>'３月(上旬)'!B47+'３月(上旬)'!B63</f>
        <v>8788</v>
      </c>
      <c r="D25" s="185">
        <f>'３月(上旬)'!C47+'３月(上旬)'!C63</f>
        <v>6438</v>
      </c>
      <c r="E25" s="182">
        <f>C25/D25</f>
        <v>1.3650201926063994</v>
      </c>
      <c r="F25" s="181">
        <f>C25-D25</f>
        <v>2350</v>
      </c>
      <c r="G25" s="184">
        <f>'３月(上旬)'!F47+'３月(上旬)'!F63</f>
        <v>9617</v>
      </c>
      <c r="H25" s="185">
        <f>'３月(上旬)'!G47+'３月(上旬)'!G63</f>
        <v>9324</v>
      </c>
      <c r="I25" s="182">
        <f>G25/H25</f>
        <v>1.0314242814242813</v>
      </c>
      <c r="J25" s="181">
        <f>G25-H25</f>
        <v>293</v>
      </c>
      <c r="K25" s="180"/>
    </row>
    <row r="26" spans="1:11" s="166" customFormat="1" ht="18" customHeight="1" x14ac:dyDescent="0.15">
      <c r="A26" s="173"/>
      <c r="B26" s="194" t="s">
        <v>112</v>
      </c>
      <c r="C26" s="171" t="s">
        <v>105</v>
      </c>
      <c r="D26" s="170" t="s">
        <v>105</v>
      </c>
      <c r="E26" s="169" t="s">
        <v>105</v>
      </c>
      <c r="F26" s="168" t="s">
        <v>105</v>
      </c>
      <c r="G26" s="171" t="s">
        <v>105</v>
      </c>
      <c r="H26" s="170" t="s">
        <v>105</v>
      </c>
      <c r="I26" s="169" t="s">
        <v>105</v>
      </c>
      <c r="J26" s="168" t="s">
        <v>105</v>
      </c>
      <c r="K26" s="167"/>
    </row>
    <row r="27" spans="1:11" ht="18" customHeight="1" x14ac:dyDescent="0.15">
      <c r="A27" s="731" t="s">
        <v>204</v>
      </c>
      <c r="B27" s="732"/>
      <c r="C27" s="193">
        <f>SUM(C28:C34)</f>
        <v>19564</v>
      </c>
      <c r="D27" s="192">
        <f>SUM(D28:D34)</f>
        <v>16654</v>
      </c>
      <c r="E27" s="191">
        <f t="shared" ref="E27:E32" si="0">C27/D27</f>
        <v>1.1747327969256636</v>
      </c>
      <c r="F27" s="190">
        <f t="shared" ref="F27:F32" si="1">C27-D27</f>
        <v>2910</v>
      </c>
      <c r="G27" s="193">
        <f>SUM(G28:G34)</f>
        <v>27225</v>
      </c>
      <c r="H27" s="192">
        <f>SUM(H28:H34)</f>
        <v>25545</v>
      </c>
      <c r="I27" s="191">
        <f t="shared" ref="I27:I32" si="2">G27/H27</f>
        <v>1.0657662947739284</v>
      </c>
      <c r="J27" s="190">
        <f t="shared" ref="J27:J32" si="3">G27-H27</f>
        <v>1680</v>
      </c>
      <c r="K27" s="180"/>
    </row>
    <row r="28" spans="1:11" ht="18" customHeight="1" x14ac:dyDescent="0.15">
      <c r="A28" s="187"/>
      <c r="B28" s="189" t="s">
        <v>111</v>
      </c>
      <c r="C28" s="184">
        <f>'３月(上旬)'!B15+'３月(上旬)'!B17</f>
        <v>0</v>
      </c>
      <c r="D28" s="185">
        <f>'３月(上旬)'!C15+'３月(上旬)'!C17</f>
        <v>0</v>
      </c>
      <c r="E28" s="182" t="e">
        <f t="shared" si="0"/>
        <v>#DIV/0!</v>
      </c>
      <c r="F28" s="181">
        <f t="shared" si="1"/>
        <v>0</v>
      </c>
      <c r="G28" s="184">
        <f>'３月(上旬)'!F15+'３月(上旬)'!F17</f>
        <v>0</v>
      </c>
      <c r="H28" s="183">
        <f>'３月(上旬)'!G15+'３月(上旬)'!G17</f>
        <v>0</v>
      </c>
      <c r="I28" s="182" t="e">
        <f t="shared" si="2"/>
        <v>#DIV/0!</v>
      </c>
      <c r="J28" s="181">
        <f t="shared" si="3"/>
        <v>0</v>
      </c>
      <c r="K28" s="180"/>
    </row>
    <row r="29" spans="1:11" ht="18" customHeight="1" x14ac:dyDescent="0.15">
      <c r="A29" s="187"/>
      <c r="B29" s="186" t="s">
        <v>110</v>
      </c>
      <c r="C29" s="184">
        <f>'３月(上旬)'!B29+'３月(上旬)'!B30+'３月(上旬)'!B31+'３月(上旬)'!B32+'３月(上旬)'!B33+'３月(上旬)'!B34</f>
        <v>2442</v>
      </c>
      <c r="D29" s="188">
        <f>'３月(上旬)'!C29+'３月(上旬)'!C30+'３月(上旬)'!C31+'３月(上旬)'!C32+'３月(上旬)'!C33+'３月(上旬)'!C34</f>
        <v>2505</v>
      </c>
      <c r="E29" s="182">
        <f t="shared" si="0"/>
        <v>0.97485029940119761</v>
      </c>
      <c r="F29" s="181">
        <f t="shared" si="1"/>
        <v>-63</v>
      </c>
      <c r="G29" s="184">
        <f>'３月(上旬)'!F29+'３月(上旬)'!F30+'３月(上旬)'!F31+'３月(上旬)'!F32+'３月(上旬)'!F33+'３月(上旬)'!F34</f>
        <v>2900</v>
      </c>
      <c r="H29" s="183">
        <f>'３月(上旬)'!G29+'３月(上旬)'!G30+'３月(上旬)'!G31+'３月(上旬)'!G32+'３月(上旬)'!G33+'３月(上旬)'!G34</f>
        <v>2955</v>
      </c>
      <c r="I29" s="182">
        <f t="shared" si="2"/>
        <v>0.9813874788494078</v>
      </c>
      <c r="J29" s="181">
        <f t="shared" si="3"/>
        <v>-55</v>
      </c>
      <c r="K29" s="180"/>
    </row>
    <row r="30" spans="1:11" ht="18" customHeight="1" x14ac:dyDescent="0.15">
      <c r="A30" s="187"/>
      <c r="B30" s="186" t="s">
        <v>109</v>
      </c>
      <c r="C30" s="184">
        <f>'３月(上旬)'!B38</f>
        <v>736</v>
      </c>
      <c r="D30" s="185">
        <f>'３月(上旬)'!C38</f>
        <v>765</v>
      </c>
      <c r="E30" s="182">
        <f t="shared" si="0"/>
        <v>0.96209150326797388</v>
      </c>
      <c r="F30" s="181">
        <f t="shared" si="1"/>
        <v>-29</v>
      </c>
      <c r="G30" s="184">
        <f>'３月(上旬)'!F38</f>
        <v>1269</v>
      </c>
      <c r="H30" s="183">
        <f>'３月(上旬)'!G38</f>
        <v>1269</v>
      </c>
      <c r="I30" s="182">
        <f t="shared" si="2"/>
        <v>1</v>
      </c>
      <c r="J30" s="181">
        <f t="shared" si="3"/>
        <v>0</v>
      </c>
      <c r="K30" s="180"/>
    </row>
    <row r="31" spans="1:11" ht="18" customHeight="1" x14ac:dyDescent="0.15">
      <c r="A31" s="187"/>
      <c r="B31" s="186" t="s">
        <v>108</v>
      </c>
      <c r="C31" s="184">
        <f>'３月(上旬)'!B50+'３月(上旬)'!B51+'３月(上旬)'!B52+'３月(上旬)'!B53+'３月(上旬)'!B54+'３月(上旬)'!B57+'３月(上旬)'!B55+'３月(上旬)'!B56+'３月(上旬)'!B60+'３月(上旬)'!B58+'３月(上旬)'!B59</f>
        <v>15086</v>
      </c>
      <c r="D31" s="185">
        <f>'３月(上旬)'!C50+'３月(上旬)'!C51+'３月(上旬)'!C52+'３月(上旬)'!C53+'３月(上旬)'!C54+'３月(上旬)'!C57+'３月(上旬)'!C55+'３月(上旬)'!C56+'３月(上旬)'!C60+'３月(上旬)'!C58+'３月(上旬)'!C59</f>
        <v>12525</v>
      </c>
      <c r="E31" s="182">
        <f t="shared" si="0"/>
        <v>1.2044710578842315</v>
      </c>
      <c r="F31" s="181">
        <f t="shared" si="1"/>
        <v>2561</v>
      </c>
      <c r="G31" s="184">
        <f>'３月(上旬)'!F50+'３月(上旬)'!F51+'３月(上旬)'!F52+'３月(上旬)'!F53+'３月(上旬)'!F54+'３月(上旬)'!F57+'３月(上旬)'!F55+'３月(上旬)'!F56+'３月(上旬)'!F60+'３月(上旬)'!F58+'３月(上旬)'!F59</f>
        <v>21302</v>
      </c>
      <c r="H31" s="185">
        <f>'３月(上旬)'!G50+'３月(上旬)'!G51+'３月(上旬)'!G52+'３月(上旬)'!G53+'３月(上旬)'!G54+'３月(上旬)'!G57+'３月(上旬)'!G55+'３月(上旬)'!G56+'３月(上旬)'!G60+'３月(上旬)'!G58+'３月(上旬)'!G59</f>
        <v>19622</v>
      </c>
      <c r="I31" s="182">
        <f t="shared" si="2"/>
        <v>1.0856181836713892</v>
      </c>
      <c r="J31" s="181">
        <f t="shared" si="3"/>
        <v>1680</v>
      </c>
      <c r="K31" s="180"/>
    </row>
    <row r="32" spans="1:11" ht="18" customHeight="1" x14ac:dyDescent="0.15">
      <c r="A32" s="187"/>
      <c r="B32" s="186" t="s">
        <v>107</v>
      </c>
      <c r="C32" s="184">
        <f>'３月(上旬)'!B65</f>
        <v>1300</v>
      </c>
      <c r="D32" s="185">
        <f>'３月(上旬)'!C65</f>
        <v>859</v>
      </c>
      <c r="E32" s="182">
        <f t="shared" si="0"/>
        <v>1.5133876600698486</v>
      </c>
      <c r="F32" s="181">
        <f t="shared" si="1"/>
        <v>441</v>
      </c>
      <c r="G32" s="184">
        <f>'３月(上旬)'!F65</f>
        <v>1754</v>
      </c>
      <c r="H32" s="183">
        <f>'３月(上旬)'!G65</f>
        <v>1699</v>
      </c>
      <c r="I32" s="182">
        <f t="shared" si="2"/>
        <v>1.0323719835197174</v>
      </c>
      <c r="J32" s="181">
        <f t="shared" si="3"/>
        <v>55</v>
      </c>
      <c r="K32" s="180"/>
    </row>
    <row r="33" spans="1:11" s="166" customFormat="1" ht="18" customHeight="1" x14ac:dyDescent="0.15">
      <c r="A33" s="179"/>
      <c r="B33" s="178" t="s">
        <v>106</v>
      </c>
      <c r="C33" s="177" t="s">
        <v>105</v>
      </c>
      <c r="D33" s="176" t="s">
        <v>105</v>
      </c>
      <c r="E33" s="175" t="s">
        <v>105</v>
      </c>
      <c r="F33" s="174" t="s">
        <v>105</v>
      </c>
      <c r="G33" s="177" t="s">
        <v>105</v>
      </c>
      <c r="H33" s="176" t="s">
        <v>105</v>
      </c>
      <c r="I33" s="175" t="s">
        <v>105</v>
      </c>
      <c r="J33" s="174" t="s">
        <v>105</v>
      </c>
      <c r="K33" s="167"/>
    </row>
    <row r="34" spans="1:11" s="166" customFormat="1" ht="18" customHeight="1" x14ac:dyDescent="0.15">
      <c r="A34" s="173"/>
      <c r="B34" s="172" t="s">
        <v>203</v>
      </c>
      <c r="C34" s="171" t="s">
        <v>105</v>
      </c>
      <c r="D34" s="170" t="s">
        <v>105</v>
      </c>
      <c r="E34" s="169" t="s">
        <v>105</v>
      </c>
      <c r="F34" s="168" t="s">
        <v>105</v>
      </c>
      <c r="G34" s="171" t="s">
        <v>105</v>
      </c>
      <c r="H34" s="170" t="s">
        <v>105</v>
      </c>
      <c r="I34" s="169" t="s">
        <v>105</v>
      </c>
      <c r="J34" s="168" t="s">
        <v>105</v>
      </c>
      <c r="K34" s="167"/>
    </row>
    <row r="35" spans="1:11" x14ac:dyDescent="0.15">
      <c r="C35" s="165"/>
      <c r="G35" s="165"/>
    </row>
    <row r="36" spans="1:11" x14ac:dyDescent="0.15">
      <c r="C36" s="165"/>
      <c r="G36" s="165"/>
    </row>
    <row r="37" spans="1:11" x14ac:dyDescent="0.15">
      <c r="C37" s="165"/>
      <c r="G37" s="42"/>
    </row>
    <row r="38" spans="1:11" x14ac:dyDescent="0.15">
      <c r="C38" s="165"/>
      <c r="G38" s="165"/>
    </row>
    <row r="39" spans="1:11" x14ac:dyDescent="0.15">
      <c r="C39" s="165"/>
      <c r="G39" s="165"/>
    </row>
    <row r="40" spans="1:11" x14ac:dyDescent="0.15">
      <c r="C40" s="165"/>
      <c r="G40" s="165"/>
    </row>
    <row r="41" spans="1:11" x14ac:dyDescent="0.15">
      <c r="C41" s="165"/>
      <c r="G41" s="165"/>
    </row>
    <row r="42" spans="1:11" x14ac:dyDescent="0.15">
      <c r="C42" s="165"/>
      <c r="G42" s="165"/>
    </row>
    <row r="43" spans="1:11" x14ac:dyDescent="0.15">
      <c r="C43" s="165"/>
      <c r="G43" s="165"/>
    </row>
    <row r="44" spans="1:11" x14ac:dyDescent="0.15">
      <c r="C44" s="165"/>
      <c r="G44" s="165"/>
    </row>
    <row r="45" spans="1:11" x14ac:dyDescent="0.15">
      <c r="C45" s="165"/>
      <c r="G45" s="165"/>
    </row>
    <row r="46" spans="1:11" x14ac:dyDescent="0.15">
      <c r="C46" s="165"/>
      <c r="G46" s="165"/>
    </row>
    <row r="47" spans="1:11" x14ac:dyDescent="0.15">
      <c r="C47" s="165"/>
      <c r="G47" s="165"/>
    </row>
    <row r="48" spans="1:11" x14ac:dyDescent="0.15">
      <c r="C48" s="165"/>
      <c r="G48" s="165"/>
    </row>
    <row r="49" spans="3:7" x14ac:dyDescent="0.15">
      <c r="C49" s="165"/>
      <c r="G49" s="165"/>
    </row>
    <row r="50" spans="3:7" x14ac:dyDescent="0.15">
      <c r="C50" s="165"/>
      <c r="G50" s="165"/>
    </row>
    <row r="51" spans="3:7" x14ac:dyDescent="0.15">
      <c r="C51" s="165"/>
      <c r="G51" s="165"/>
    </row>
    <row r="52" spans="3:7" x14ac:dyDescent="0.15">
      <c r="C52" s="165"/>
      <c r="G52" s="165"/>
    </row>
    <row r="53" spans="3:7" x14ac:dyDescent="0.15">
      <c r="C53" s="165"/>
      <c r="G53" s="165"/>
    </row>
    <row r="54" spans="3:7" x14ac:dyDescent="0.15">
      <c r="C54" s="165"/>
      <c r="G54" s="165"/>
    </row>
    <row r="55" spans="3:7" x14ac:dyDescent="0.15">
      <c r="C55" s="165"/>
      <c r="G55" s="165"/>
    </row>
    <row r="56" spans="3:7" x14ac:dyDescent="0.15">
      <c r="C56" s="165"/>
      <c r="G56" s="165"/>
    </row>
    <row r="57" spans="3:7" x14ac:dyDescent="0.15">
      <c r="C57" s="165"/>
      <c r="G57" s="165"/>
    </row>
    <row r="58" spans="3:7" x14ac:dyDescent="0.15">
      <c r="C58" s="165"/>
      <c r="G58" s="165"/>
    </row>
    <row r="59" spans="3:7" x14ac:dyDescent="0.15">
      <c r="C59" s="165"/>
      <c r="G59" s="165"/>
    </row>
    <row r="60" spans="3:7" x14ac:dyDescent="0.15">
      <c r="C60" s="165"/>
      <c r="G60" s="165"/>
    </row>
    <row r="61" spans="3:7" x14ac:dyDescent="0.15">
      <c r="C61" s="165"/>
      <c r="G61" s="165"/>
    </row>
    <row r="62" spans="3:7" x14ac:dyDescent="0.15">
      <c r="C62" s="165"/>
      <c r="G62" s="165"/>
    </row>
    <row r="63" spans="3:7" x14ac:dyDescent="0.15">
      <c r="C63" s="165"/>
      <c r="G63" s="165"/>
    </row>
    <row r="64" spans="3:7" x14ac:dyDescent="0.15">
      <c r="C64" s="165"/>
      <c r="G64" s="165"/>
    </row>
    <row r="65" spans="2:7" x14ac:dyDescent="0.15">
      <c r="B65" s="164">
        <v>6025</v>
      </c>
      <c r="C65" s="165"/>
      <c r="F65" s="162">
        <v>10620</v>
      </c>
      <c r="G65" s="165"/>
    </row>
    <row r="66" spans="2:7" x14ac:dyDescent="0.15">
      <c r="C66" s="165"/>
      <c r="G66" s="165"/>
    </row>
    <row r="67" spans="2:7" x14ac:dyDescent="0.15">
      <c r="C67" s="165"/>
      <c r="G67" s="165"/>
    </row>
    <row r="68" spans="2:7" x14ac:dyDescent="0.15">
      <c r="C68" s="165"/>
      <c r="G68" s="165"/>
    </row>
    <row r="69" spans="2:7" x14ac:dyDescent="0.15">
      <c r="C69" s="165"/>
      <c r="G69" s="165"/>
    </row>
    <row r="70" spans="2:7" x14ac:dyDescent="0.15">
      <c r="C70" s="165"/>
      <c r="G70" s="165"/>
    </row>
  </sheetData>
  <mergeCells count="24">
    <mergeCell ref="A1:B1"/>
    <mergeCell ref="D5:D6"/>
    <mergeCell ref="E5:E6"/>
    <mergeCell ref="C2:F2"/>
    <mergeCell ref="G2:J2"/>
    <mergeCell ref="C3:C4"/>
    <mergeCell ref="D3:D4"/>
    <mergeCell ref="E3:F3"/>
    <mergeCell ref="G3:G4"/>
    <mergeCell ref="H3:H4"/>
    <mergeCell ref="I3:J3"/>
    <mergeCell ref="A17:B17"/>
    <mergeCell ref="A22:B22"/>
    <mergeCell ref="A27:B27"/>
    <mergeCell ref="J5:J6"/>
    <mergeCell ref="A6:B6"/>
    <mergeCell ref="A7:B7"/>
    <mergeCell ref="A12:B12"/>
    <mergeCell ref="I5:I6"/>
    <mergeCell ref="A5:B5"/>
    <mergeCell ref="C5:C6"/>
    <mergeCell ref="F5:F6"/>
    <mergeCell ref="G5:G6"/>
    <mergeCell ref="H5:H6"/>
  </mergeCells>
  <phoneticPr fontId="3"/>
  <hyperlinks>
    <hyperlink ref="A1:B1" location="'h24'!A1" display="'h24'!A1"/>
  </hyperlinks>
  <pageMargins left="0.86614173228346458" right="0.35433070866141736" top="0.78740157480314965" bottom="0.55118110236220474" header="0.39370078740157483" footer="0.31496062992125984"/>
  <headerFooter alignWithMargins="0">
    <oddHeader>&amp;C&amp;16 2013年&amp;A航空旅客輸送実績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101</vt:i4>
      </vt:variant>
      <vt:variant>
        <vt:lpstr>名前付き一覧</vt:lpstr>
      </vt:variant>
      <vt:variant>
        <vt:i4>37</vt:i4>
      </vt:variant>
    </vt:vector>
  </HeadingPairs>
  <TitlesOfParts>
    <vt:vector size="138" baseType="lpstr">
      <vt:lpstr>h24</vt:lpstr>
      <vt:lpstr>４月(月間)</vt:lpstr>
      <vt:lpstr>４月(上旬)</vt:lpstr>
      <vt:lpstr>４月(中旬)</vt:lpstr>
      <vt:lpstr>４月(上旬～中旬)</vt:lpstr>
      <vt:lpstr>4月(下旬)</vt:lpstr>
      <vt:lpstr>４月月間</vt:lpstr>
      <vt:lpstr>５月(月間)</vt:lpstr>
      <vt:lpstr>５月(上旬)</vt:lpstr>
      <vt:lpstr>５月(中旬)</vt:lpstr>
      <vt:lpstr>５月(上旬～中旬)</vt:lpstr>
      <vt:lpstr>５月(下旬)</vt:lpstr>
      <vt:lpstr>５月月間</vt:lpstr>
      <vt:lpstr>６月(月間)</vt:lpstr>
      <vt:lpstr>６月(上旬)</vt:lpstr>
      <vt:lpstr>６月(中旬)</vt:lpstr>
      <vt:lpstr>６月(上旬～中旬)</vt:lpstr>
      <vt:lpstr>６月(下旬)</vt:lpstr>
      <vt:lpstr>６月月間</vt:lpstr>
      <vt:lpstr>６月上旬</vt:lpstr>
      <vt:lpstr>６月中旬</vt:lpstr>
      <vt:lpstr>７月(月間)</vt:lpstr>
      <vt:lpstr>７月(上旬)</vt:lpstr>
      <vt:lpstr>７月(中旬)</vt:lpstr>
      <vt:lpstr>７月(上旬～中旬)</vt:lpstr>
      <vt:lpstr>７月(下旬)</vt:lpstr>
      <vt:lpstr>７月月間</vt:lpstr>
      <vt:lpstr>７月上旬</vt:lpstr>
      <vt:lpstr>７月中旬</vt:lpstr>
      <vt:lpstr>８月(月間)</vt:lpstr>
      <vt:lpstr>８月(上旬)</vt:lpstr>
      <vt:lpstr>８月(中旬)</vt:lpstr>
      <vt:lpstr>８月(上旬～中旬)</vt:lpstr>
      <vt:lpstr>８月(下旬)</vt:lpstr>
      <vt:lpstr>８月月間</vt:lpstr>
      <vt:lpstr>８月上旬</vt:lpstr>
      <vt:lpstr>８月中旬</vt:lpstr>
      <vt:lpstr>８月下旬</vt:lpstr>
      <vt:lpstr>９月(月間)</vt:lpstr>
      <vt:lpstr>９月(上旬)</vt:lpstr>
      <vt:lpstr>９月(中旬)</vt:lpstr>
      <vt:lpstr>９月(上旬～中旬)</vt:lpstr>
      <vt:lpstr>９月(下旬)</vt:lpstr>
      <vt:lpstr>９月月間</vt:lpstr>
      <vt:lpstr>９月上旬</vt:lpstr>
      <vt:lpstr>９月中旬</vt:lpstr>
      <vt:lpstr>９月下旬</vt:lpstr>
      <vt:lpstr>10月(月間)</vt:lpstr>
      <vt:lpstr>10月(上旬)</vt:lpstr>
      <vt:lpstr>10月(中旬)</vt:lpstr>
      <vt:lpstr>10月(上旬～中旬)</vt:lpstr>
      <vt:lpstr>10月(下旬)</vt:lpstr>
      <vt:lpstr>10月月間</vt:lpstr>
      <vt:lpstr>10月上旬</vt:lpstr>
      <vt:lpstr>10月中旬</vt:lpstr>
      <vt:lpstr>10月下旬</vt:lpstr>
      <vt:lpstr>11月(月間)</vt:lpstr>
      <vt:lpstr>11月(上旬)</vt:lpstr>
      <vt:lpstr>11月(中旬)</vt:lpstr>
      <vt:lpstr>11月(上旬～中旬)</vt:lpstr>
      <vt:lpstr>11月(下旬)</vt:lpstr>
      <vt:lpstr>11月月間</vt:lpstr>
      <vt:lpstr>11月上旬</vt:lpstr>
      <vt:lpstr>11月中旬</vt:lpstr>
      <vt:lpstr>11月下旬</vt:lpstr>
      <vt:lpstr>12月(月間)</vt:lpstr>
      <vt:lpstr>12月(上旬)</vt:lpstr>
      <vt:lpstr>12月(中旬)</vt:lpstr>
      <vt:lpstr>12月(上旬～中旬)</vt:lpstr>
      <vt:lpstr>12月(下旬)</vt:lpstr>
      <vt:lpstr>12月月間</vt:lpstr>
      <vt:lpstr>12月上旬</vt:lpstr>
      <vt:lpstr>12月中旬</vt:lpstr>
      <vt:lpstr>12月下旬</vt:lpstr>
      <vt:lpstr>１月(月間)</vt:lpstr>
      <vt:lpstr>１月(上旬)</vt:lpstr>
      <vt:lpstr>１月(中旬)</vt:lpstr>
      <vt:lpstr>１月(上旬～中旬)</vt:lpstr>
      <vt:lpstr>１月(下旬)</vt:lpstr>
      <vt:lpstr>１月月間</vt:lpstr>
      <vt:lpstr>１月上旬</vt:lpstr>
      <vt:lpstr>１月中旬</vt:lpstr>
      <vt:lpstr>１月下旬</vt:lpstr>
      <vt:lpstr>２月(月間)</vt:lpstr>
      <vt:lpstr>２月(上旬)</vt:lpstr>
      <vt:lpstr>２月(中旬)</vt:lpstr>
      <vt:lpstr>２月(上旬～中旬)</vt:lpstr>
      <vt:lpstr>２月(下旬)</vt:lpstr>
      <vt:lpstr>２月月間</vt:lpstr>
      <vt:lpstr>２月上旬</vt:lpstr>
      <vt:lpstr>２月中旬</vt:lpstr>
      <vt:lpstr>２月下旬</vt:lpstr>
      <vt:lpstr>３月(月間)</vt:lpstr>
      <vt:lpstr>３月(上旬)</vt:lpstr>
      <vt:lpstr>３月(中旬)</vt:lpstr>
      <vt:lpstr>３月(上旬～中旬)</vt:lpstr>
      <vt:lpstr>３月(下旬)</vt:lpstr>
      <vt:lpstr>３月月間</vt:lpstr>
      <vt:lpstr>３月上旬</vt:lpstr>
      <vt:lpstr>３月中旬</vt:lpstr>
      <vt:lpstr>３月下旬</vt:lpstr>
      <vt:lpstr>'10月下旬'!Print_Area</vt:lpstr>
      <vt:lpstr>'10月月間'!Print_Area</vt:lpstr>
      <vt:lpstr>'10月上旬'!Print_Area</vt:lpstr>
      <vt:lpstr>'10月中旬'!Print_Area</vt:lpstr>
      <vt:lpstr>'11月(月間)'!Print_Area</vt:lpstr>
      <vt:lpstr>'11月下旬'!Print_Area</vt:lpstr>
      <vt:lpstr>'11月月間'!Print_Area</vt:lpstr>
      <vt:lpstr>'11月上旬'!Print_Area</vt:lpstr>
      <vt:lpstr>'11月中旬'!Print_Area</vt:lpstr>
      <vt:lpstr>'12月(月間)'!Print_Area</vt:lpstr>
      <vt:lpstr>'12月下旬'!Print_Area</vt:lpstr>
      <vt:lpstr>'12月月間'!Print_Area</vt:lpstr>
      <vt:lpstr>'12月上旬'!Print_Area</vt:lpstr>
      <vt:lpstr>'12月中旬'!Print_Area</vt:lpstr>
      <vt:lpstr>'１月(月間)'!Print_Area</vt:lpstr>
      <vt:lpstr>'１月下旬'!Print_Area</vt:lpstr>
      <vt:lpstr>'１月月間'!Print_Area</vt:lpstr>
      <vt:lpstr>'１月上旬'!Print_Area</vt:lpstr>
      <vt:lpstr>'１月中旬'!Print_Area</vt:lpstr>
      <vt:lpstr>'２月(月間)'!Print_Area</vt:lpstr>
      <vt:lpstr>'２月下旬'!Print_Area</vt:lpstr>
      <vt:lpstr>'２月月間'!Print_Area</vt:lpstr>
      <vt:lpstr>'２月上旬'!Print_Area</vt:lpstr>
      <vt:lpstr>'２月中旬'!Print_Area</vt:lpstr>
      <vt:lpstr>'３月(月間)'!Print_Area</vt:lpstr>
      <vt:lpstr>'３月下旬'!Print_Area</vt:lpstr>
      <vt:lpstr>'３月月間'!Print_Area</vt:lpstr>
      <vt:lpstr>'３月上旬'!Print_Area</vt:lpstr>
      <vt:lpstr>'３月中旬'!Print_Area</vt:lpstr>
      <vt:lpstr>'８月下旬'!Print_Area</vt:lpstr>
      <vt:lpstr>'８月月間'!Print_Area</vt:lpstr>
      <vt:lpstr>'８月上旬'!Print_Area</vt:lpstr>
      <vt:lpstr>'８月中旬'!Print_Area</vt:lpstr>
      <vt:lpstr>'９月下旬'!Print_Area</vt:lpstr>
      <vt:lpstr>'９月月間'!Print_Area</vt:lpstr>
      <vt:lpstr>'９月上旬'!Print_Area</vt:lpstr>
      <vt:lpstr>'９月中旬'!Print_Area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2024-01-10T02:48:41Z</dcterms:modified>
</cp:coreProperties>
</file>